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17"/>
  <workbookPr codeName="ThisWorkbook"/>
  <mc:AlternateContent xmlns:mc="http://schemas.openxmlformats.org/markup-compatibility/2006">
    <mc:Choice Requires="x15">
      <x15ac:absPath xmlns:x15ac="http://schemas.microsoft.com/office/spreadsheetml/2010/11/ac" url="https://biomassonelp97503-my.sharepoint.com/personal/conference_room_biomassonelp97503_onmicrosoft_com/Documents/CAO 2024/2024 Documents to Submit/"/>
    </mc:Choice>
  </mc:AlternateContent>
  <xr:revisionPtr revIDLastSave="114" documentId="8_{40A958E4-1BF7-4F69-B44F-B5DDB274CE17}" xr6:coauthVersionLast="47" xr6:coauthVersionMax="47" xr10:uidLastSave="{9ADD1784-1495-4DAC-879A-A7FFB1D6E833}"/>
  <bookViews>
    <workbookView xWindow="-120" yWindow="-120" windowWidth="29040" windowHeight="15840" tabRatio="925" firstSheet="2" activeTab="2" xr2:uid="{00000000-000D-0000-FFFF-FFFF00000000}"/>
  </bookViews>
  <sheets>
    <sheet name="Form Instructions" sheetId="16" r:id="rId1"/>
    <sheet name="1. Facility Information" sheetId="1" r:id="rId2"/>
    <sheet name="2. Emissions Units &amp; Activities" sheetId="2" r:id="rId3"/>
    <sheet name="3. Pollutant Emissions - EF" sheetId="9" r:id="rId4"/>
    <sheet name="4. Material Balance Activities" sheetId="6" r:id="rId5"/>
    <sheet name="5. Pollutant Emissions - MB" sheetId="11" r:id="rId6"/>
    <sheet name="DEQ Pollutant List" sheetId="17" r:id="rId7"/>
    <sheet name="RevHistory" sheetId="13" state="hidden" r:id="rId8"/>
  </sheets>
  <definedNames>
    <definedName name="_xlnm._FilterDatabase" localSheetId="6" hidden="1">'DEQ Pollutant List'!$A$6:$D$611</definedName>
    <definedName name="_GoBack" localSheetId="0">'Form Instructions'!#REF!</definedName>
    <definedName name="_Order1" hidden="1">255</definedName>
    <definedName name="_Order2" hidden="1">255</definedName>
    <definedName name="HAPs">#REF!</definedName>
    <definedName name="OLE_LINK7" localSheetId="0">'Form Instructions'!$A$1</definedName>
    <definedName name="_xlnm.Print_Area" localSheetId="3">'3. Pollutant Emissions - EF'!$A$16:$I$352</definedName>
    <definedName name="_xlnm.Print_Area" localSheetId="4">'4. Material Balance Activities'!$A$11:$R$24</definedName>
    <definedName name="_xlnm.Print_Area" localSheetId="5">'5. Pollutant Emissions - MB'!$A$10:$N$34</definedName>
    <definedName name="_xlnm.Print_Area" localSheetId="0">'Form Instructions'!$A$1:$M$99</definedName>
    <definedName name="wrn.Confidential." localSheetId="6"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localSheetId="0"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Confidential." hidden="1">{#N/A,#N/A,FALSE,"11-4S D1";#N/A,#N/A,FALSE,"11-4S D2";#N/A,#N/A,FALSE,"11-4S Calc";#N/A,#N/A,FALSE,"11-5S D1";#N/A,#N/A,FALSE,"11-5S D2";#N/A,#N/A,FALSE,"11-5S Calc";#N/A,#N/A,FALSE,"11-6S D1";#N/A,#N/A,FALSE,"11-6S D2";#N/A,#N/A,FALSE,"11-6S Calc";#N/A,#N/A,FALSE,"11-7S D1";#N/A,#N/A,FALSE,"11-7S D2";#N/A,#N/A,FALSE,"11-7S Calc";#N/A,#N/A,FALSE,"11-8S D1";#N/A,#N/A,FALSE,"11-8S D2";#N/A,#N/A,FALSE,"11-8S Calc";#N/A,#N/A,FALSE,"11-1S D1";#N/A,#N/A,FALSE,"11-1S D2";#N/A,#N/A,FALSE,"11-1S Calc";#N/A,#N/A,FALSE,"ES-30 D1";#N/A,#N/A,FALSE,"ES-30 D2";#N/A,#N/A,FALSE,"ES-30 Calc";#N/A,#N/A,FALSE,"ES-31 D1";#N/A,#N/A,FALSE,"ES-31 D2";#N/A,#N/A,FALSE,"ES-31 Calc";#N/A,#N/A,FALSE,"F-7 D1";#N/A,#N/A,FALSE,"F-7 D2";#N/A,#N/A,FALSE,"F-7 Calc";#N/A,#N/A,FALSE,"Fugitive"}</definedName>
    <definedName name="wrn.Redacted." localSheetId="6"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localSheetId="0"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 name="wrn.Redacted." hidden="1">{#N/A,#N/A,FALSE,"11-4S D1R";#N/A,#N/A,FALSE,"11-4S D2";#N/A,#N/A,FALSE,"11-5S D1R";#N/A,#N/A,FALSE,"11-5S D2";#N/A,#N/A,FALSE,"11-6S D1R";#N/A,#N/A,FALSE,"11-6S D2";#N/A,#N/A,FALSE,"11-7S D1R";#N/A,#N/A,FALSE,"11-7S D2";#N/A,#N/A,FALSE,"11-8S D1R";#N/A,#N/A,FALSE,"11-8S D2";#N/A,#N/A,FALSE,"11-1S D1R";#N/A,#N/A,FALSE,"11-1S D2";#N/A,#N/A,FALSE,"ES-30 D1R";#N/A,#N/A,FALSE,"ES-30 D2";#N/A,#N/A,FALSE,"ES-31 D1R";#N/A,#N/A,FALSE,"ES-31 D2";#N/A,#N/A,FALSE,"F-7 D1R";#N/A,#N/A,FALSE,"F-7 D2";#N/A,#N/A,FALSE,"Fugitive"}</definedName>
  </definedNames>
  <calcPr calcId="191028" iterate="1" iterateCount="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11" l="1"/>
  <c r="J21" i="11"/>
  <c r="K21" i="11"/>
  <c r="N21" i="11"/>
  <c r="I22" i="11"/>
  <c r="J22" i="11"/>
  <c r="K22" i="11"/>
  <c r="N22" i="11"/>
  <c r="I23" i="11"/>
  <c r="J23" i="11"/>
  <c r="K23" i="11"/>
  <c r="I24" i="11"/>
  <c r="J24" i="11"/>
  <c r="K24" i="11"/>
  <c r="I25" i="11"/>
  <c r="J25" i="11"/>
  <c r="K25" i="11"/>
  <c r="L25" i="11"/>
  <c r="I28" i="11"/>
  <c r="J28" i="11"/>
  <c r="K28" i="11"/>
  <c r="L28" i="11"/>
  <c r="M28" i="11"/>
  <c r="N28" i="11"/>
  <c r="J21" i="6"/>
  <c r="L21" i="11" s="1"/>
  <c r="K21" i="6"/>
  <c r="M21" i="11" s="1"/>
  <c r="L21" i="6"/>
  <c r="J22" i="6"/>
  <c r="L22" i="11" s="1"/>
  <c r="K22" i="6"/>
  <c r="M22" i="11" s="1"/>
  <c r="L22" i="6"/>
  <c r="J23" i="6"/>
  <c r="L23" i="11" s="1"/>
  <c r="K23" i="6"/>
  <c r="M23" i="11" s="1"/>
  <c r="L23" i="6"/>
  <c r="N23" i="11" s="1"/>
  <c r="J24" i="6"/>
  <c r="L24" i="11" s="1"/>
  <c r="K24" i="6"/>
  <c r="M24" i="11" s="1"/>
  <c r="L24" i="6"/>
  <c r="N24" i="11" s="1"/>
  <c r="J25" i="6"/>
  <c r="K25" i="6"/>
  <c r="M25" i="11" s="1"/>
  <c r="L25" i="6"/>
  <c r="N25" i="11" s="1"/>
  <c r="N27" i="11"/>
  <c r="M27" i="11"/>
  <c r="L27" i="11"/>
  <c r="K27" i="11"/>
  <c r="J27" i="11"/>
  <c r="I27" i="11"/>
  <c r="K372" i="9"/>
  <c r="L372" i="9"/>
  <c r="M372" i="9"/>
  <c r="N372" i="9"/>
  <c r="O372" i="9"/>
  <c r="J372" i="9"/>
  <c r="M372" i="2"/>
  <c r="L372" i="2"/>
  <c r="K372" i="2"/>
  <c r="I65" i="2" l="1"/>
  <c r="L65" i="2"/>
  <c r="I212" i="2"/>
  <c r="L212" i="2"/>
  <c r="J20" i="6"/>
  <c r="K20" i="6"/>
  <c r="L20" i="6"/>
  <c r="J133" i="6"/>
  <c r="K133" i="6"/>
  <c r="L133" i="6"/>
  <c r="I20" i="11" l="1"/>
  <c r="J20" i="11"/>
  <c r="K20" i="11"/>
  <c r="J19" i="11"/>
  <c r="K19" i="11"/>
  <c r="I19" i="11"/>
  <c r="L20" i="11" l="1"/>
  <c r="M20" i="11"/>
  <c r="N20" i="11"/>
  <c r="K19" i="6"/>
  <c r="M19" i="11" s="1"/>
  <c r="L19" i="6"/>
  <c r="N19" i="11" s="1"/>
  <c r="J19" i="6"/>
  <c r="L19" i="11" s="1"/>
  <c r="M355" i="9" l="1"/>
  <c r="M356" i="9"/>
  <c r="M357" i="9"/>
  <c r="M358" i="9"/>
  <c r="M359" i="9"/>
  <c r="M360" i="9"/>
  <c r="M361" i="9"/>
  <c r="M362" i="9"/>
  <c r="M363" i="9"/>
  <c r="M364" i="9"/>
  <c r="M365" i="9"/>
  <c r="M366" i="9"/>
  <c r="M367" i="9"/>
  <c r="M368" i="9"/>
  <c r="M369" i="9"/>
  <c r="M370" i="9"/>
  <c r="M354" i="9"/>
  <c r="J355" i="9"/>
  <c r="J356" i="9"/>
  <c r="J357" i="9"/>
  <c r="J358" i="9"/>
  <c r="J359" i="9"/>
  <c r="J360" i="9"/>
  <c r="J361" i="9"/>
  <c r="J362" i="9"/>
  <c r="J363" i="9"/>
  <c r="J364" i="9"/>
  <c r="J365" i="9"/>
  <c r="J366" i="9"/>
  <c r="J367" i="9"/>
  <c r="J368" i="9"/>
  <c r="J369" i="9"/>
  <c r="J370" i="9"/>
  <c r="J354" i="9"/>
  <c r="J17" i="9"/>
  <c r="K17" i="9"/>
  <c r="L17" i="9"/>
  <c r="M17" i="9"/>
  <c r="N17" i="9"/>
  <c r="O17" i="9"/>
  <c r="J18" i="9"/>
  <c r="K18" i="9"/>
  <c r="L18" i="9"/>
  <c r="M18" i="9"/>
  <c r="N18" i="9"/>
  <c r="O18" i="9"/>
  <c r="J19" i="9"/>
  <c r="K19" i="9"/>
  <c r="L19" i="9"/>
  <c r="M19" i="9"/>
  <c r="N19" i="9"/>
  <c r="O19" i="9"/>
  <c r="J20" i="9"/>
  <c r="K20" i="9"/>
  <c r="L20" i="9"/>
  <c r="M20" i="9"/>
  <c r="N20" i="9"/>
  <c r="O20" i="9"/>
  <c r="J21" i="9"/>
  <c r="K21" i="9"/>
  <c r="L21" i="9"/>
  <c r="M21" i="9"/>
  <c r="N21" i="9"/>
  <c r="O21" i="9"/>
  <c r="J22" i="9"/>
  <c r="K22" i="9"/>
  <c r="L22" i="9"/>
  <c r="M22" i="9"/>
  <c r="N22" i="9"/>
  <c r="O22" i="9"/>
  <c r="J23" i="9"/>
  <c r="K23" i="9"/>
  <c r="L23" i="9"/>
  <c r="M23" i="9"/>
  <c r="N23" i="9"/>
  <c r="O23" i="9"/>
  <c r="J24" i="9"/>
  <c r="K24" i="9"/>
  <c r="L24" i="9"/>
  <c r="M24" i="9"/>
  <c r="N24" i="9"/>
  <c r="O24" i="9"/>
  <c r="J25" i="9"/>
  <c r="K25" i="9"/>
  <c r="L25" i="9"/>
  <c r="M25" i="9"/>
  <c r="N25" i="9"/>
  <c r="O25" i="9"/>
  <c r="J26" i="9"/>
  <c r="K26" i="9"/>
  <c r="L26" i="9"/>
  <c r="M26" i="9"/>
  <c r="N26" i="9"/>
  <c r="O26" i="9"/>
  <c r="J27" i="9"/>
  <c r="K27" i="9"/>
  <c r="L27" i="9"/>
  <c r="M27" i="9"/>
  <c r="N27" i="9"/>
  <c r="O27" i="9"/>
  <c r="J28" i="9"/>
  <c r="K28" i="9"/>
  <c r="L28" i="9"/>
  <c r="M28" i="9"/>
  <c r="N28" i="9"/>
  <c r="O28" i="9"/>
  <c r="J29" i="9"/>
  <c r="K29" i="9"/>
  <c r="L29" i="9"/>
  <c r="M29" i="9"/>
  <c r="N29" i="9"/>
  <c r="O29" i="9"/>
  <c r="J30" i="9"/>
  <c r="K30" i="9"/>
  <c r="L30" i="9"/>
  <c r="M30" i="9"/>
  <c r="N30" i="9"/>
  <c r="O30" i="9"/>
  <c r="J31" i="9"/>
  <c r="K31" i="9"/>
  <c r="L31" i="9"/>
  <c r="M31" i="9"/>
  <c r="N31" i="9"/>
  <c r="O31" i="9"/>
  <c r="J32" i="9"/>
  <c r="K32" i="9"/>
  <c r="L32" i="9"/>
  <c r="M32" i="9"/>
  <c r="N32" i="9"/>
  <c r="O32" i="9"/>
  <c r="J33" i="9"/>
  <c r="K33" i="9"/>
  <c r="L33" i="9"/>
  <c r="M33" i="9"/>
  <c r="N33" i="9"/>
  <c r="O33" i="9"/>
  <c r="J34" i="9"/>
  <c r="K34" i="9"/>
  <c r="L34" i="9"/>
  <c r="M34" i="9"/>
  <c r="N34" i="9"/>
  <c r="O34" i="9"/>
  <c r="J35" i="9"/>
  <c r="K35" i="9"/>
  <c r="L35" i="9"/>
  <c r="M35" i="9"/>
  <c r="N35" i="9"/>
  <c r="O35" i="9"/>
  <c r="J36" i="9"/>
  <c r="K36" i="9"/>
  <c r="L36" i="9"/>
  <c r="M36" i="9"/>
  <c r="N36" i="9"/>
  <c r="O36" i="9"/>
  <c r="J37" i="9"/>
  <c r="K37" i="9"/>
  <c r="L37" i="9"/>
  <c r="M37" i="9"/>
  <c r="N37" i="9"/>
  <c r="O37" i="9"/>
  <c r="J38" i="9"/>
  <c r="K38" i="9"/>
  <c r="L38" i="9"/>
  <c r="M38" i="9"/>
  <c r="N38" i="9"/>
  <c r="O38" i="9"/>
  <c r="J39" i="9"/>
  <c r="K39" i="9"/>
  <c r="L39" i="9"/>
  <c r="M39" i="9"/>
  <c r="N39" i="9"/>
  <c r="O39" i="9"/>
  <c r="J40" i="9"/>
  <c r="K40" i="9"/>
  <c r="L40" i="9"/>
  <c r="M40" i="9"/>
  <c r="N40" i="9"/>
  <c r="O40" i="9"/>
  <c r="J41" i="9"/>
  <c r="K41" i="9"/>
  <c r="L41" i="9"/>
  <c r="M41" i="9"/>
  <c r="N41" i="9"/>
  <c r="O41" i="9"/>
  <c r="J42" i="9"/>
  <c r="K42" i="9"/>
  <c r="L42" i="9"/>
  <c r="M42" i="9"/>
  <c r="N42" i="9"/>
  <c r="O42" i="9"/>
  <c r="J43" i="9"/>
  <c r="K43" i="9"/>
  <c r="L43" i="9"/>
  <c r="M43" i="9"/>
  <c r="N43" i="9"/>
  <c r="O43" i="9"/>
  <c r="J44" i="9"/>
  <c r="K44" i="9"/>
  <c r="L44" i="9"/>
  <c r="M44" i="9"/>
  <c r="N44" i="9"/>
  <c r="O44" i="9"/>
  <c r="J45" i="9"/>
  <c r="K45" i="9"/>
  <c r="L45" i="9"/>
  <c r="M45" i="9"/>
  <c r="N45" i="9"/>
  <c r="O45" i="9"/>
  <c r="J46" i="9"/>
  <c r="K46" i="9"/>
  <c r="L46" i="9"/>
  <c r="M46" i="9"/>
  <c r="N46" i="9"/>
  <c r="O46" i="9"/>
  <c r="J47" i="9"/>
  <c r="K47" i="9"/>
  <c r="L47" i="9"/>
  <c r="M47" i="9"/>
  <c r="N47" i="9"/>
  <c r="O47" i="9"/>
  <c r="J48" i="9"/>
  <c r="K48" i="9"/>
  <c r="L48" i="9"/>
  <c r="M48" i="9"/>
  <c r="N48" i="9"/>
  <c r="O48" i="9"/>
  <c r="J49" i="9"/>
  <c r="K49" i="9"/>
  <c r="L49" i="9"/>
  <c r="M49" i="9"/>
  <c r="N49" i="9"/>
  <c r="O49" i="9"/>
  <c r="J50" i="9"/>
  <c r="K50" i="9"/>
  <c r="L50" i="9"/>
  <c r="M50" i="9"/>
  <c r="N50" i="9"/>
  <c r="O50" i="9"/>
  <c r="J51" i="9"/>
  <c r="K51" i="9"/>
  <c r="L51" i="9"/>
  <c r="M51" i="9"/>
  <c r="N51" i="9"/>
  <c r="O51" i="9"/>
  <c r="J52" i="9"/>
  <c r="K52" i="9"/>
  <c r="L52" i="9"/>
  <c r="M52" i="9"/>
  <c r="N52" i="9"/>
  <c r="O52" i="9"/>
  <c r="J53" i="9"/>
  <c r="K53" i="9"/>
  <c r="L53" i="9"/>
  <c r="M53" i="9"/>
  <c r="N53" i="9"/>
  <c r="O53" i="9"/>
  <c r="J54" i="9"/>
  <c r="K54" i="9"/>
  <c r="L54" i="9"/>
  <c r="M54" i="9"/>
  <c r="N54" i="9"/>
  <c r="O54" i="9"/>
  <c r="J55" i="9"/>
  <c r="K55" i="9"/>
  <c r="L55" i="9"/>
  <c r="M55" i="9"/>
  <c r="N55" i="9"/>
  <c r="O55" i="9"/>
  <c r="J56" i="9"/>
  <c r="K56" i="9"/>
  <c r="L56" i="9"/>
  <c r="M56" i="9"/>
  <c r="N56" i="9"/>
  <c r="O56" i="9"/>
  <c r="J57" i="9"/>
  <c r="K57" i="9"/>
  <c r="L57" i="9"/>
  <c r="M57" i="9"/>
  <c r="N57" i="9"/>
  <c r="O57" i="9"/>
  <c r="J58" i="9"/>
  <c r="K58" i="9"/>
  <c r="L58" i="9"/>
  <c r="M58" i="9"/>
  <c r="N58" i="9"/>
  <c r="O58" i="9"/>
  <c r="J59" i="9"/>
  <c r="K59" i="9"/>
  <c r="L59" i="9"/>
  <c r="M59" i="9"/>
  <c r="N59" i="9"/>
  <c r="O59" i="9"/>
  <c r="J60" i="9"/>
  <c r="K60" i="9"/>
  <c r="L60" i="9"/>
  <c r="M60" i="9"/>
  <c r="N60" i="9"/>
  <c r="O60" i="9"/>
  <c r="J61" i="9"/>
  <c r="K61" i="9"/>
  <c r="L61" i="9"/>
  <c r="M61" i="9"/>
  <c r="N61" i="9"/>
  <c r="O61" i="9"/>
  <c r="J62" i="9"/>
  <c r="K62" i="9"/>
  <c r="L62" i="9"/>
  <c r="M62" i="9"/>
  <c r="N62" i="9"/>
  <c r="O62" i="9"/>
  <c r="J63" i="9"/>
  <c r="K63" i="9"/>
  <c r="L63" i="9"/>
  <c r="M63" i="9"/>
  <c r="N63" i="9"/>
  <c r="O63" i="9"/>
  <c r="J64" i="9"/>
  <c r="K64" i="9"/>
  <c r="L64" i="9"/>
  <c r="M64" i="9"/>
  <c r="N64" i="9"/>
  <c r="O64" i="9"/>
  <c r="J65" i="9"/>
  <c r="K65" i="9"/>
  <c r="L65" i="9"/>
  <c r="M65" i="9"/>
  <c r="N65" i="9"/>
  <c r="O65" i="9"/>
  <c r="J66" i="9"/>
  <c r="K66" i="9"/>
  <c r="L66" i="9"/>
  <c r="M66" i="9"/>
  <c r="N66" i="9"/>
  <c r="O66" i="9"/>
  <c r="J67" i="9"/>
  <c r="K67" i="9"/>
  <c r="L67" i="9"/>
  <c r="M67" i="9"/>
  <c r="N67" i="9"/>
  <c r="O67" i="9"/>
  <c r="J68" i="9"/>
  <c r="K68" i="9"/>
  <c r="L68" i="9"/>
  <c r="M68" i="9"/>
  <c r="N68" i="9"/>
  <c r="O68" i="9"/>
  <c r="J69" i="9"/>
  <c r="K69" i="9"/>
  <c r="L69" i="9"/>
  <c r="M69" i="9"/>
  <c r="N69" i="9"/>
  <c r="O69" i="9"/>
  <c r="J70" i="9"/>
  <c r="K70" i="9"/>
  <c r="L70" i="9"/>
  <c r="M70" i="9"/>
  <c r="N70" i="9"/>
  <c r="O70" i="9"/>
  <c r="J71" i="9"/>
  <c r="K71" i="9"/>
  <c r="L71" i="9"/>
  <c r="M71" i="9"/>
  <c r="N71" i="9"/>
  <c r="O71" i="9"/>
  <c r="J72" i="9"/>
  <c r="K72" i="9"/>
  <c r="L72" i="9"/>
  <c r="M72" i="9"/>
  <c r="N72" i="9"/>
  <c r="O72" i="9"/>
  <c r="J73" i="9"/>
  <c r="K73" i="9"/>
  <c r="L73" i="9"/>
  <c r="M73" i="9"/>
  <c r="N73" i="9"/>
  <c r="O73" i="9"/>
  <c r="J74" i="9"/>
  <c r="K74" i="9"/>
  <c r="L74" i="9"/>
  <c r="M74" i="9"/>
  <c r="N74" i="9"/>
  <c r="O74" i="9"/>
  <c r="J75" i="9"/>
  <c r="K75" i="9"/>
  <c r="L75" i="9"/>
  <c r="M75" i="9"/>
  <c r="N75" i="9"/>
  <c r="O75" i="9"/>
  <c r="J76" i="9"/>
  <c r="K76" i="9"/>
  <c r="L76" i="9"/>
  <c r="M76" i="9"/>
  <c r="N76" i="9"/>
  <c r="O76" i="9"/>
  <c r="J77" i="9"/>
  <c r="K77" i="9"/>
  <c r="L77" i="9"/>
  <c r="M77" i="9"/>
  <c r="N77" i="9"/>
  <c r="O77" i="9"/>
  <c r="J78" i="9"/>
  <c r="K78" i="9"/>
  <c r="L78" i="9"/>
  <c r="M78" i="9"/>
  <c r="N78" i="9"/>
  <c r="O78" i="9"/>
  <c r="J79" i="9"/>
  <c r="K79" i="9"/>
  <c r="L79" i="9"/>
  <c r="M79" i="9"/>
  <c r="N79" i="9"/>
  <c r="O79" i="9"/>
  <c r="J80" i="9"/>
  <c r="K80" i="9"/>
  <c r="L80" i="9"/>
  <c r="M80" i="9"/>
  <c r="N80" i="9"/>
  <c r="O80" i="9"/>
  <c r="J81" i="9"/>
  <c r="K81" i="9"/>
  <c r="L81" i="9"/>
  <c r="M81" i="9"/>
  <c r="N81" i="9"/>
  <c r="O81" i="9"/>
  <c r="J82" i="9"/>
  <c r="K82" i="9"/>
  <c r="L82" i="9"/>
  <c r="M82" i="9"/>
  <c r="N82" i="9"/>
  <c r="O82" i="9"/>
  <c r="J83" i="9"/>
  <c r="K83" i="9"/>
  <c r="L83" i="9"/>
  <c r="M83" i="9"/>
  <c r="N83" i="9"/>
  <c r="O83" i="9"/>
  <c r="J84" i="9"/>
  <c r="K84" i="9"/>
  <c r="L84" i="9"/>
  <c r="M84" i="9"/>
  <c r="N84" i="9"/>
  <c r="O84" i="9"/>
  <c r="J85" i="9"/>
  <c r="K85" i="9"/>
  <c r="L85" i="9"/>
  <c r="M85" i="9"/>
  <c r="N85" i="9"/>
  <c r="O85" i="9"/>
  <c r="J86" i="9"/>
  <c r="K86" i="9"/>
  <c r="L86" i="9"/>
  <c r="M86" i="9"/>
  <c r="N86" i="9"/>
  <c r="O86" i="9"/>
  <c r="J87" i="9"/>
  <c r="K87" i="9"/>
  <c r="L87" i="9"/>
  <c r="M87" i="9"/>
  <c r="N87" i="9"/>
  <c r="O87" i="9"/>
  <c r="J88" i="9"/>
  <c r="K88" i="9"/>
  <c r="L88" i="9"/>
  <c r="M88" i="9"/>
  <c r="N88" i="9"/>
  <c r="O88" i="9"/>
  <c r="J89" i="9"/>
  <c r="K89" i="9"/>
  <c r="L89" i="9"/>
  <c r="M89" i="9"/>
  <c r="N89" i="9"/>
  <c r="O89" i="9"/>
  <c r="J90" i="9"/>
  <c r="K90" i="9"/>
  <c r="L90" i="9"/>
  <c r="M90" i="9"/>
  <c r="N90" i="9"/>
  <c r="O90" i="9"/>
  <c r="J91" i="9"/>
  <c r="K91" i="9"/>
  <c r="L91" i="9"/>
  <c r="M91" i="9"/>
  <c r="N91" i="9"/>
  <c r="O91" i="9"/>
  <c r="J92" i="9"/>
  <c r="K92" i="9"/>
  <c r="L92" i="9"/>
  <c r="M92" i="9"/>
  <c r="N92" i="9"/>
  <c r="O92" i="9"/>
  <c r="J93" i="9"/>
  <c r="K93" i="9"/>
  <c r="L93" i="9"/>
  <c r="M93" i="9"/>
  <c r="N93" i="9"/>
  <c r="O93" i="9"/>
  <c r="J94" i="9"/>
  <c r="K94" i="9"/>
  <c r="L94" i="9"/>
  <c r="M94" i="9"/>
  <c r="N94" i="9"/>
  <c r="O94" i="9"/>
  <c r="J95" i="9"/>
  <c r="K95" i="9"/>
  <c r="L95" i="9"/>
  <c r="M95" i="9"/>
  <c r="N95" i="9"/>
  <c r="O95" i="9"/>
  <c r="J96" i="9"/>
  <c r="K96" i="9"/>
  <c r="L96" i="9"/>
  <c r="M96" i="9"/>
  <c r="N96" i="9"/>
  <c r="O96" i="9"/>
  <c r="J97" i="9"/>
  <c r="K97" i="9"/>
  <c r="L97" i="9"/>
  <c r="M97" i="9"/>
  <c r="N97" i="9"/>
  <c r="O97" i="9"/>
  <c r="J98" i="9"/>
  <c r="K98" i="9"/>
  <c r="L98" i="9"/>
  <c r="M98" i="9"/>
  <c r="N98" i="9"/>
  <c r="O98" i="9"/>
  <c r="J99" i="9"/>
  <c r="K99" i="9"/>
  <c r="L99" i="9"/>
  <c r="M99" i="9"/>
  <c r="N99" i="9"/>
  <c r="O99" i="9"/>
  <c r="J100" i="9"/>
  <c r="K100" i="9"/>
  <c r="L100" i="9"/>
  <c r="M100" i="9"/>
  <c r="N100" i="9"/>
  <c r="O100" i="9"/>
  <c r="J101" i="9"/>
  <c r="K101" i="9"/>
  <c r="L101" i="9"/>
  <c r="M101" i="9"/>
  <c r="N101" i="9"/>
  <c r="O101" i="9"/>
  <c r="J102" i="9"/>
  <c r="K102" i="9"/>
  <c r="L102" i="9"/>
  <c r="M102" i="9"/>
  <c r="N102" i="9"/>
  <c r="O102" i="9"/>
  <c r="J103" i="9"/>
  <c r="K103" i="9"/>
  <c r="L103" i="9"/>
  <c r="M103" i="9"/>
  <c r="N103" i="9"/>
  <c r="O103" i="9"/>
  <c r="J104" i="9"/>
  <c r="K104" i="9"/>
  <c r="L104" i="9"/>
  <c r="M104" i="9"/>
  <c r="N104" i="9"/>
  <c r="O104" i="9"/>
  <c r="J105" i="9"/>
  <c r="K105" i="9"/>
  <c r="L105" i="9"/>
  <c r="M105" i="9"/>
  <c r="N105" i="9"/>
  <c r="O105" i="9"/>
  <c r="J106" i="9"/>
  <c r="K106" i="9"/>
  <c r="L106" i="9"/>
  <c r="M106" i="9"/>
  <c r="N106" i="9"/>
  <c r="O106" i="9"/>
  <c r="J107" i="9"/>
  <c r="K107" i="9"/>
  <c r="L107" i="9"/>
  <c r="M107" i="9"/>
  <c r="N107" i="9"/>
  <c r="O107" i="9"/>
  <c r="J108" i="9"/>
  <c r="K108" i="9"/>
  <c r="L108" i="9"/>
  <c r="M108" i="9"/>
  <c r="N108" i="9"/>
  <c r="O108" i="9"/>
  <c r="J109" i="9"/>
  <c r="K109" i="9"/>
  <c r="L109" i="9"/>
  <c r="M109" i="9"/>
  <c r="N109" i="9"/>
  <c r="O109" i="9"/>
  <c r="J110" i="9"/>
  <c r="K110" i="9"/>
  <c r="L110" i="9"/>
  <c r="M110" i="9"/>
  <c r="N110" i="9"/>
  <c r="O110" i="9"/>
  <c r="J111" i="9"/>
  <c r="K111" i="9"/>
  <c r="L111" i="9"/>
  <c r="M111" i="9"/>
  <c r="N111" i="9"/>
  <c r="O111" i="9"/>
  <c r="J112" i="9"/>
  <c r="K112" i="9"/>
  <c r="L112" i="9"/>
  <c r="M112" i="9"/>
  <c r="N112" i="9"/>
  <c r="O112" i="9"/>
  <c r="J113" i="9"/>
  <c r="K113" i="9"/>
  <c r="L113" i="9"/>
  <c r="M113" i="9"/>
  <c r="N113" i="9"/>
  <c r="O113" i="9"/>
  <c r="J114" i="9"/>
  <c r="K114" i="9"/>
  <c r="L114" i="9"/>
  <c r="M114" i="9"/>
  <c r="N114" i="9"/>
  <c r="O114" i="9"/>
  <c r="J115" i="9"/>
  <c r="K115" i="9"/>
  <c r="L115" i="9"/>
  <c r="M115" i="9"/>
  <c r="N115" i="9"/>
  <c r="O115" i="9"/>
  <c r="J116" i="9"/>
  <c r="K116" i="9"/>
  <c r="L116" i="9"/>
  <c r="M116" i="9"/>
  <c r="N116" i="9"/>
  <c r="O116" i="9"/>
  <c r="J117" i="9"/>
  <c r="K117" i="9"/>
  <c r="L117" i="9"/>
  <c r="M117" i="9"/>
  <c r="N117" i="9"/>
  <c r="O117" i="9"/>
  <c r="J118" i="9"/>
  <c r="K118" i="9"/>
  <c r="L118" i="9"/>
  <c r="M118" i="9"/>
  <c r="N118" i="9"/>
  <c r="O118" i="9"/>
  <c r="J119" i="9"/>
  <c r="K119" i="9"/>
  <c r="L119" i="9"/>
  <c r="M119" i="9"/>
  <c r="N119" i="9"/>
  <c r="O119" i="9"/>
  <c r="J120" i="9"/>
  <c r="K120" i="9"/>
  <c r="L120" i="9"/>
  <c r="M120" i="9"/>
  <c r="N120" i="9"/>
  <c r="O120" i="9"/>
  <c r="J121" i="9"/>
  <c r="K121" i="9"/>
  <c r="L121" i="9"/>
  <c r="M121" i="9"/>
  <c r="N121" i="9"/>
  <c r="O121" i="9"/>
  <c r="J122" i="9"/>
  <c r="K122" i="9"/>
  <c r="L122" i="9"/>
  <c r="M122" i="9"/>
  <c r="N122" i="9"/>
  <c r="O122" i="9"/>
  <c r="J123" i="9"/>
  <c r="K123" i="9"/>
  <c r="L123" i="9"/>
  <c r="M123" i="9"/>
  <c r="N123" i="9"/>
  <c r="O123" i="9"/>
  <c r="J124" i="9"/>
  <c r="K124" i="9"/>
  <c r="L124" i="9"/>
  <c r="M124" i="9"/>
  <c r="N124" i="9"/>
  <c r="O124" i="9"/>
  <c r="J128" i="9"/>
  <c r="K128" i="9"/>
  <c r="L128" i="9"/>
  <c r="M128" i="9"/>
  <c r="N128" i="9"/>
  <c r="O128" i="9"/>
  <c r="J129" i="9"/>
  <c r="K129" i="9"/>
  <c r="L129" i="9"/>
  <c r="M129" i="9"/>
  <c r="N129" i="9"/>
  <c r="O129" i="9"/>
  <c r="J130" i="9"/>
  <c r="K130" i="9"/>
  <c r="L130" i="9"/>
  <c r="M130" i="9"/>
  <c r="N130" i="9"/>
  <c r="O130" i="9"/>
  <c r="J131" i="9"/>
  <c r="K131" i="9"/>
  <c r="L131" i="9"/>
  <c r="M131" i="9"/>
  <c r="N131" i="9"/>
  <c r="O131" i="9"/>
  <c r="J132" i="9"/>
  <c r="K132" i="9"/>
  <c r="L132" i="9"/>
  <c r="M132" i="9"/>
  <c r="N132" i="9"/>
  <c r="O132" i="9"/>
  <c r="J133" i="9"/>
  <c r="K133" i="9"/>
  <c r="L133" i="9"/>
  <c r="M133" i="9"/>
  <c r="N133" i="9"/>
  <c r="O133" i="9"/>
  <c r="J135" i="9"/>
  <c r="K135" i="9"/>
  <c r="L135" i="9"/>
  <c r="M135" i="9"/>
  <c r="N135" i="9"/>
  <c r="O135" i="9"/>
  <c r="J136" i="9"/>
  <c r="K136" i="9"/>
  <c r="L136" i="9"/>
  <c r="M136" i="9"/>
  <c r="N136" i="9"/>
  <c r="O136" i="9"/>
  <c r="J137" i="9"/>
  <c r="K137" i="9"/>
  <c r="L137" i="9"/>
  <c r="M137" i="9"/>
  <c r="N137" i="9"/>
  <c r="O137" i="9"/>
  <c r="J138" i="9"/>
  <c r="K138" i="9"/>
  <c r="L138" i="9"/>
  <c r="M138" i="9"/>
  <c r="N138" i="9"/>
  <c r="O138" i="9"/>
  <c r="J139" i="9"/>
  <c r="K139" i="9"/>
  <c r="L139" i="9"/>
  <c r="M139" i="9"/>
  <c r="N139" i="9"/>
  <c r="O139" i="9"/>
  <c r="J140" i="9"/>
  <c r="K140" i="9"/>
  <c r="L140" i="9"/>
  <c r="M140" i="9"/>
  <c r="N140" i="9"/>
  <c r="O140" i="9"/>
  <c r="J141" i="9"/>
  <c r="K141" i="9"/>
  <c r="L141" i="9"/>
  <c r="M141" i="9"/>
  <c r="N141" i="9"/>
  <c r="O141" i="9"/>
  <c r="J142" i="9"/>
  <c r="K142" i="9"/>
  <c r="L142" i="9"/>
  <c r="M142" i="9"/>
  <c r="N142" i="9"/>
  <c r="O142" i="9"/>
  <c r="J143" i="9"/>
  <c r="K143" i="9"/>
  <c r="L143" i="9"/>
  <c r="M143" i="9"/>
  <c r="N143" i="9"/>
  <c r="O143" i="9"/>
  <c r="J144" i="9"/>
  <c r="K144" i="9"/>
  <c r="L144" i="9"/>
  <c r="M144" i="9"/>
  <c r="N144" i="9"/>
  <c r="O144" i="9"/>
  <c r="J145" i="9"/>
  <c r="K145" i="9"/>
  <c r="L145" i="9"/>
  <c r="M145" i="9"/>
  <c r="N145" i="9"/>
  <c r="O145" i="9"/>
  <c r="J146" i="9"/>
  <c r="K146" i="9"/>
  <c r="L146" i="9"/>
  <c r="M146" i="9"/>
  <c r="N146" i="9"/>
  <c r="O146" i="9"/>
  <c r="J147" i="9"/>
  <c r="K147" i="9"/>
  <c r="L147" i="9"/>
  <c r="M147" i="9"/>
  <c r="N147" i="9"/>
  <c r="O147" i="9"/>
  <c r="J148" i="9"/>
  <c r="K148" i="9"/>
  <c r="L148" i="9"/>
  <c r="M148" i="9"/>
  <c r="N148" i="9"/>
  <c r="O148" i="9"/>
  <c r="J149" i="9"/>
  <c r="K149" i="9"/>
  <c r="L149" i="9"/>
  <c r="M149" i="9"/>
  <c r="N149" i="9"/>
  <c r="O149" i="9"/>
  <c r="J150" i="9"/>
  <c r="K150" i="9"/>
  <c r="L150" i="9"/>
  <c r="M150" i="9"/>
  <c r="N150" i="9"/>
  <c r="O150" i="9"/>
  <c r="J151" i="9"/>
  <c r="K151" i="9"/>
  <c r="L151" i="9"/>
  <c r="M151" i="9"/>
  <c r="N151" i="9"/>
  <c r="O151" i="9"/>
  <c r="J152" i="9"/>
  <c r="K152" i="9"/>
  <c r="L152" i="9"/>
  <c r="M152" i="9"/>
  <c r="N152" i="9"/>
  <c r="O152" i="9"/>
  <c r="J153" i="9"/>
  <c r="K153" i="9"/>
  <c r="L153" i="9"/>
  <c r="M153" i="9"/>
  <c r="N153" i="9"/>
  <c r="O153" i="9"/>
  <c r="J154" i="9"/>
  <c r="K154" i="9"/>
  <c r="L154" i="9"/>
  <c r="M154" i="9"/>
  <c r="N154" i="9"/>
  <c r="O154" i="9"/>
  <c r="J155" i="9"/>
  <c r="K155" i="9"/>
  <c r="L155" i="9"/>
  <c r="M155" i="9"/>
  <c r="N155" i="9"/>
  <c r="O155" i="9"/>
  <c r="J156" i="9"/>
  <c r="K156" i="9"/>
  <c r="L156" i="9"/>
  <c r="M156" i="9"/>
  <c r="N156" i="9"/>
  <c r="O156" i="9"/>
  <c r="J157" i="9"/>
  <c r="K157" i="9"/>
  <c r="L157" i="9"/>
  <c r="M157" i="9"/>
  <c r="N157" i="9"/>
  <c r="O157" i="9"/>
  <c r="J158" i="9"/>
  <c r="K158" i="9"/>
  <c r="L158" i="9"/>
  <c r="M158" i="9"/>
  <c r="N158" i="9"/>
  <c r="O158" i="9"/>
  <c r="J159" i="9"/>
  <c r="K159" i="9"/>
  <c r="L159" i="9"/>
  <c r="M159" i="9"/>
  <c r="N159" i="9"/>
  <c r="O159" i="9"/>
  <c r="J160" i="9"/>
  <c r="K160" i="9"/>
  <c r="L160" i="9"/>
  <c r="M160" i="9"/>
  <c r="N160" i="9"/>
  <c r="O160" i="9"/>
  <c r="J161" i="9"/>
  <c r="K161" i="9"/>
  <c r="L161" i="9"/>
  <c r="M161" i="9"/>
  <c r="N161" i="9"/>
  <c r="O161" i="9"/>
  <c r="J163" i="9"/>
  <c r="K163" i="9"/>
  <c r="L163" i="9"/>
  <c r="M163" i="9"/>
  <c r="N163" i="9"/>
  <c r="O163" i="9"/>
  <c r="J164" i="9"/>
  <c r="K164" i="9"/>
  <c r="L164" i="9"/>
  <c r="M164" i="9"/>
  <c r="N164" i="9"/>
  <c r="O164" i="9"/>
  <c r="J165" i="9"/>
  <c r="K165" i="9"/>
  <c r="L165" i="9"/>
  <c r="M165" i="9"/>
  <c r="N165" i="9"/>
  <c r="O165" i="9"/>
  <c r="J166" i="9"/>
  <c r="K166" i="9"/>
  <c r="L166" i="9"/>
  <c r="M166" i="9"/>
  <c r="N166" i="9"/>
  <c r="O166" i="9"/>
  <c r="J167" i="9"/>
  <c r="K167" i="9"/>
  <c r="L167" i="9"/>
  <c r="M167" i="9"/>
  <c r="N167" i="9"/>
  <c r="O167" i="9"/>
  <c r="J168" i="9"/>
  <c r="K168" i="9"/>
  <c r="L168" i="9"/>
  <c r="M168" i="9"/>
  <c r="N168" i="9"/>
  <c r="O168" i="9"/>
  <c r="J169" i="9"/>
  <c r="K169" i="9"/>
  <c r="L169" i="9"/>
  <c r="M169" i="9"/>
  <c r="N169" i="9"/>
  <c r="O169" i="9"/>
  <c r="J170" i="9"/>
  <c r="K170" i="9"/>
  <c r="L170" i="9"/>
  <c r="M170" i="9"/>
  <c r="N170" i="9"/>
  <c r="O170" i="9"/>
  <c r="J171" i="9"/>
  <c r="K171" i="9"/>
  <c r="L171" i="9"/>
  <c r="M171" i="9"/>
  <c r="N171" i="9"/>
  <c r="O171" i="9"/>
  <c r="J172" i="9"/>
  <c r="K172" i="9"/>
  <c r="L172" i="9"/>
  <c r="M172" i="9"/>
  <c r="N172" i="9"/>
  <c r="O172" i="9"/>
  <c r="J173" i="9"/>
  <c r="K173" i="9"/>
  <c r="L173" i="9"/>
  <c r="M173" i="9"/>
  <c r="N173" i="9"/>
  <c r="O173" i="9"/>
  <c r="J174" i="9"/>
  <c r="K174" i="9"/>
  <c r="L174" i="9"/>
  <c r="M174" i="9"/>
  <c r="N174" i="9"/>
  <c r="O174" i="9"/>
  <c r="J175" i="9"/>
  <c r="K175" i="9"/>
  <c r="L175" i="9"/>
  <c r="M175" i="9"/>
  <c r="N175" i="9"/>
  <c r="O175" i="9"/>
  <c r="J176" i="9"/>
  <c r="K176" i="9"/>
  <c r="L176" i="9"/>
  <c r="M176" i="9"/>
  <c r="N176" i="9"/>
  <c r="O176" i="9"/>
  <c r="J177" i="9"/>
  <c r="K177" i="9"/>
  <c r="L177" i="9"/>
  <c r="M177" i="9"/>
  <c r="N177" i="9"/>
  <c r="O177" i="9"/>
  <c r="J178" i="9"/>
  <c r="K178" i="9"/>
  <c r="L178" i="9"/>
  <c r="M178" i="9"/>
  <c r="N178" i="9"/>
  <c r="O178" i="9"/>
  <c r="J179" i="9"/>
  <c r="K179" i="9"/>
  <c r="L179" i="9"/>
  <c r="M179" i="9"/>
  <c r="N179" i="9"/>
  <c r="O179" i="9"/>
  <c r="J180" i="9"/>
  <c r="K180" i="9"/>
  <c r="L180" i="9"/>
  <c r="M180" i="9"/>
  <c r="N180" i="9"/>
  <c r="O180" i="9"/>
  <c r="J181" i="9"/>
  <c r="K181" i="9"/>
  <c r="L181" i="9"/>
  <c r="M181" i="9"/>
  <c r="N181" i="9"/>
  <c r="O181" i="9"/>
  <c r="J182" i="9"/>
  <c r="K182" i="9"/>
  <c r="L182" i="9"/>
  <c r="M182" i="9"/>
  <c r="N182" i="9"/>
  <c r="O182" i="9"/>
  <c r="J183" i="9"/>
  <c r="K183" i="9"/>
  <c r="L183" i="9"/>
  <c r="M183" i="9"/>
  <c r="N183" i="9"/>
  <c r="O183" i="9"/>
  <c r="J184" i="9"/>
  <c r="K184" i="9"/>
  <c r="L184" i="9"/>
  <c r="M184" i="9"/>
  <c r="N184" i="9"/>
  <c r="O184" i="9"/>
  <c r="J185" i="9"/>
  <c r="K185" i="9"/>
  <c r="L185" i="9"/>
  <c r="M185" i="9"/>
  <c r="N185" i="9"/>
  <c r="O185" i="9"/>
  <c r="J186" i="9"/>
  <c r="K186" i="9"/>
  <c r="L186" i="9"/>
  <c r="M186" i="9"/>
  <c r="N186" i="9"/>
  <c r="O186" i="9"/>
  <c r="J187" i="9"/>
  <c r="K187" i="9"/>
  <c r="L187" i="9"/>
  <c r="M187" i="9"/>
  <c r="N187" i="9"/>
  <c r="O187" i="9"/>
  <c r="J188" i="9"/>
  <c r="K188" i="9"/>
  <c r="L188" i="9"/>
  <c r="M188" i="9"/>
  <c r="N188" i="9"/>
  <c r="O188" i="9"/>
  <c r="J189" i="9"/>
  <c r="K189" i="9"/>
  <c r="L189" i="9"/>
  <c r="M189" i="9"/>
  <c r="N189" i="9"/>
  <c r="O189" i="9"/>
  <c r="J190" i="9"/>
  <c r="K190" i="9"/>
  <c r="L190" i="9"/>
  <c r="M190" i="9"/>
  <c r="N190" i="9"/>
  <c r="O190" i="9"/>
  <c r="J191" i="9"/>
  <c r="K191" i="9"/>
  <c r="L191" i="9"/>
  <c r="M191" i="9"/>
  <c r="N191" i="9"/>
  <c r="O191" i="9"/>
  <c r="J192" i="9"/>
  <c r="K192" i="9"/>
  <c r="L192" i="9"/>
  <c r="M192" i="9"/>
  <c r="N192" i="9"/>
  <c r="O192" i="9"/>
  <c r="J193" i="9"/>
  <c r="K193" i="9"/>
  <c r="L193" i="9"/>
  <c r="M193" i="9"/>
  <c r="N193" i="9"/>
  <c r="O193" i="9"/>
  <c r="J194" i="9"/>
  <c r="K194" i="9"/>
  <c r="L194" i="9"/>
  <c r="M194" i="9"/>
  <c r="N194" i="9"/>
  <c r="O194" i="9"/>
  <c r="J195" i="9"/>
  <c r="K195" i="9"/>
  <c r="L195" i="9"/>
  <c r="M195" i="9"/>
  <c r="N195" i="9"/>
  <c r="O195" i="9"/>
  <c r="J196" i="9"/>
  <c r="K196" i="9"/>
  <c r="L196" i="9"/>
  <c r="M196" i="9"/>
  <c r="N196" i="9"/>
  <c r="O196" i="9"/>
  <c r="J197" i="9"/>
  <c r="K197" i="9"/>
  <c r="L197" i="9"/>
  <c r="M197" i="9"/>
  <c r="N197" i="9"/>
  <c r="O197" i="9"/>
  <c r="J198" i="9"/>
  <c r="K198" i="9"/>
  <c r="L198" i="9"/>
  <c r="M198" i="9"/>
  <c r="N198" i="9"/>
  <c r="O198" i="9"/>
  <c r="J199" i="9"/>
  <c r="K199" i="9"/>
  <c r="L199" i="9"/>
  <c r="M199" i="9"/>
  <c r="N199" i="9"/>
  <c r="O199" i="9"/>
  <c r="J200" i="9"/>
  <c r="K200" i="9"/>
  <c r="L200" i="9"/>
  <c r="M200" i="9"/>
  <c r="N200" i="9"/>
  <c r="O200" i="9"/>
  <c r="J201" i="9"/>
  <c r="K201" i="9"/>
  <c r="L201" i="9"/>
  <c r="M201" i="9"/>
  <c r="N201" i="9"/>
  <c r="O201" i="9"/>
  <c r="J202" i="9"/>
  <c r="K202" i="9"/>
  <c r="L202" i="9"/>
  <c r="M202" i="9"/>
  <c r="N202" i="9"/>
  <c r="O202" i="9"/>
  <c r="J203" i="9"/>
  <c r="K203" i="9"/>
  <c r="L203" i="9"/>
  <c r="M203" i="9"/>
  <c r="N203" i="9"/>
  <c r="O203" i="9"/>
  <c r="J204" i="9"/>
  <c r="K204" i="9"/>
  <c r="L204" i="9"/>
  <c r="M204" i="9"/>
  <c r="N204" i="9"/>
  <c r="O204" i="9"/>
  <c r="J205" i="9"/>
  <c r="K205" i="9"/>
  <c r="L205" i="9"/>
  <c r="M205" i="9"/>
  <c r="N205" i="9"/>
  <c r="O205" i="9"/>
  <c r="J206" i="9"/>
  <c r="K206" i="9"/>
  <c r="L206" i="9"/>
  <c r="M206" i="9"/>
  <c r="N206" i="9"/>
  <c r="O206" i="9"/>
  <c r="J207" i="9"/>
  <c r="K207" i="9"/>
  <c r="L207" i="9"/>
  <c r="M207" i="9"/>
  <c r="N207" i="9"/>
  <c r="O207" i="9"/>
  <c r="J208" i="9"/>
  <c r="K208" i="9"/>
  <c r="L208" i="9"/>
  <c r="M208" i="9"/>
  <c r="N208" i="9"/>
  <c r="O208" i="9"/>
  <c r="J209" i="9"/>
  <c r="K209" i="9"/>
  <c r="L209" i="9"/>
  <c r="M209" i="9"/>
  <c r="N209" i="9"/>
  <c r="O209" i="9"/>
  <c r="J210" i="9"/>
  <c r="K210" i="9"/>
  <c r="L210" i="9"/>
  <c r="M210" i="9"/>
  <c r="N210" i="9"/>
  <c r="O210" i="9"/>
  <c r="J211" i="9"/>
  <c r="K211" i="9"/>
  <c r="L211" i="9"/>
  <c r="M211" i="9"/>
  <c r="N211" i="9"/>
  <c r="O211" i="9"/>
  <c r="J212" i="9"/>
  <c r="K212" i="9"/>
  <c r="L212" i="9"/>
  <c r="M212" i="9"/>
  <c r="N212" i="9"/>
  <c r="O212" i="9"/>
  <c r="J213" i="9"/>
  <c r="K213" i="9"/>
  <c r="L213" i="9"/>
  <c r="M213" i="9"/>
  <c r="N213" i="9"/>
  <c r="O213" i="9"/>
  <c r="J214" i="9"/>
  <c r="K214" i="9"/>
  <c r="L214" i="9"/>
  <c r="M214" i="9"/>
  <c r="N214" i="9"/>
  <c r="O214" i="9"/>
  <c r="J216" i="9"/>
  <c r="K216" i="9"/>
  <c r="L216" i="9"/>
  <c r="M216" i="9"/>
  <c r="N216" i="9"/>
  <c r="O216" i="9"/>
  <c r="J217" i="9"/>
  <c r="K217" i="9"/>
  <c r="L217" i="9"/>
  <c r="M217" i="9"/>
  <c r="N217" i="9"/>
  <c r="O217" i="9"/>
  <c r="J218" i="9"/>
  <c r="K218" i="9"/>
  <c r="L218" i="9"/>
  <c r="M218" i="9"/>
  <c r="N218" i="9"/>
  <c r="O218" i="9"/>
  <c r="J219" i="9"/>
  <c r="K219" i="9"/>
  <c r="L219" i="9"/>
  <c r="M219" i="9"/>
  <c r="N219" i="9"/>
  <c r="O219" i="9"/>
  <c r="J220" i="9"/>
  <c r="K220" i="9"/>
  <c r="L220" i="9"/>
  <c r="M220" i="9"/>
  <c r="N220" i="9"/>
  <c r="O220" i="9"/>
  <c r="J221" i="9"/>
  <c r="K221" i="9"/>
  <c r="L221" i="9"/>
  <c r="M221" i="9"/>
  <c r="N221" i="9"/>
  <c r="O221" i="9"/>
  <c r="J222" i="9"/>
  <c r="K222" i="9"/>
  <c r="L222" i="9"/>
  <c r="M222" i="9"/>
  <c r="N222" i="9"/>
  <c r="O222" i="9"/>
  <c r="J223" i="9"/>
  <c r="K223" i="9"/>
  <c r="L223" i="9"/>
  <c r="M223" i="9"/>
  <c r="N223" i="9"/>
  <c r="O223" i="9"/>
  <c r="J224" i="9"/>
  <c r="K224" i="9"/>
  <c r="L224" i="9"/>
  <c r="M224" i="9"/>
  <c r="N224" i="9"/>
  <c r="O224" i="9"/>
  <c r="J225" i="9"/>
  <c r="K225" i="9"/>
  <c r="L225" i="9"/>
  <c r="M225" i="9"/>
  <c r="N225" i="9"/>
  <c r="O225" i="9"/>
  <c r="J227" i="9"/>
  <c r="K227" i="9"/>
  <c r="L227" i="9"/>
  <c r="M227" i="9"/>
  <c r="N227" i="9"/>
  <c r="O227" i="9"/>
  <c r="J228" i="9"/>
  <c r="K228" i="9"/>
  <c r="L228" i="9"/>
  <c r="M228" i="9"/>
  <c r="N228" i="9"/>
  <c r="O228" i="9"/>
  <c r="J229" i="9"/>
  <c r="K229" i="9"/>
  <c r="L229" i="9"/>
  <c r="M229" i="9"/>
  <c r="N229" i="9"/>
  <c r="O229" i="9"/>
  <c r="J230" i="9"/>
  <c r="K230" i="9"/>
  <c r="L230" i="9"/>
  <c r="M230" i="9"/>
  <c r="N230" i="9"/>
  <c r="O230" i="9"/>
  <c r="J231" i="9"/>
  <c r="K231" i="9"/>
  <c r="L231" i="9"/>
  <c r="M231" i="9"/>
  <c r="N231" i="9"/>
  <c r="O231" i="9"/>
  <c r="J232" i="9"/>
  <c r="K232" i="9"/>
  <c r="L232" i="9"/>
  <c r="M232" i="9"/>
  <c r="N232" i="9"/>
  <c r="O232" i="9"/>
  <c r="J233" i="9"/>
  <c r="K233" i="9"/>
  <c r="L233" i="9"/>
  <c r="M233" i="9"/>
  <c r="N233" i="9"/>
  <c r="O233" i="9"/>
  <c r="J234" i="9"/>
  <c r="K234" i="9"/>
  <c r="L234" i="9"/>
  <c r="M234" i="9"/>
  <c r="N234" i="9"/>
  <c r="O234" i="9"/>
  <c r="J235" i="9"/>
  <c r="K235" i="9"/>
  <c r="L235" i="9"/>
  <c r="M235" i="9"/>
  <c r="N235" i="9"/>
  <c r="O235" i="9"/>
  <c r="J236" i="9"/>
  <c r="K236" i="9"/>
  <c r="L236" i="9"/>
  <c r="M236" i="9"/>
  <c r="N236" i="9"/>
  <c r="O236" i="9"/>
  <c r="J237" i="9"/>
  <c r="K237" i="9"/>
  <c r="L237" i="9"/>
  <c r="M237" i="9"/>
  <c r="N237" i="9"/>
  <c r="O237" i="9"/>
  <c r="J238" i="9"/>
  <c r="K238" i="9"/>
  <c r="L238" i="9"/>
  <c r="M238" i="9"/>
  <c r="N238" i="9"/>
  <c r="O238" i="9"/>
  <c r="J239" i="9"/>
  <c r="K239" i="9"/>
  <c r="L239" i="9"/>
  <c r="M239" i="9"/>
  <c r="N239" i="9"/>
  <c r="O239" i="9"/>
  <c r="J240" i="9"/>
  <c r="K240" i="9"/>
  <c r="L240" i="9"/>
  <c r="M240" i="9"/>
  <c r="N240" i="9"/>
  <c r="O240" i="9"/>
  <c r="J241" i="9"/>
  <c r="K241" i="9"/>
  <c r="L241" i="9"/>
  <c r="M241" i="9"/>
  <c r="N241" i="9"/>
  <c r="O241" i="9"/>
  <c r="J242" i="9"/>
  <c r="K242" i="9"/>
  <c r="L242" i="9"/>
  <c r="M242" i="9"/>
  <c r="N242" i="9"/>
  <c r="O242" i="9"/>
  <c r="J243" i="9"/>
  <c r="K243" i="9"/>
  <c r="L243" i="9"/>
  <c r="M243" i="9"/>
  <c r="N243" i="9"/>
  <c r="O243" i="9"/>
  <c r="J244" i="9"/>
  <c r="K244" i="9"/>
  <c r="L244" i="9"/>
  <c r="M244" i="9"/>
  <c r="N244" i="9"/>
  <c r="O244" i="9"/>
  <c r="J245" i="9"/>
  <c r="K245" i="9"/>
  <c r="L245" i="9"/>
  <c r="M245" i="9"/>
  <c r="N245" i="9"/>
  <c r="O245" i="9"/>
  <c r="J246" i="9"/>
  <c r="K246" i="9"/>
  <c r="L246" i="9"/>
  <c r="M246" i="9"/>
  <c r="N246" i="9"/>
  <c r="O246" i="9"/>
  <c r="J247" i="9"/>
  <c r="K247" i="9"/>
  <c r="L247" i="9"/>
  <c r="M247" i="9"/>
  <c r="N247" i="9"/>
  <c r="O247" i="9"/>
  <c r="J248" i="9"/>
  <c r="K248" i="9"/>
  <c r="L248" i="9"/>
  <c r="M248" i="9"/>
  <c r="N248" i="9"/>
  <c r="O248" i="9"/>
  <c r="J249" i="9"/>
  <c r="K249" i="9"/>
  <c r="L249" i="9"/>
  <c r="M249" i="9"/>
  <c r="N249" i="9"/>
  <c r="O249" i="9"/>
  <c r="J250" i="9"/>
  <c r="K250" i="9"/>
  <c r="L250" i="9"/>
  <c r="M250" i="9"/>
  <c r="N250" i="9"/>
  <c r="O250" i="9"/>
  <c r="J251" i="9"/>
  <c r="K251" i="9"/>
  <c r="L251" i="9"/>
  <c r="M251" i="9"/>
  <c r="N251" i="9"/>
  <c r="O251" i="9"/>
  <c r="J252" i="9"/>
  <c r="K252" i="9"/>
  <c r="L252" i="9"/>
  <c r="M252" i="9"/>
  <c r="N252" i="9"/>
  <c r="O252" i="9"/>
  <c r="J253" i="9"/>
  <c r="K253" i="9"/>
  <c r="L253" i="9"/>
  <c r="M253" i="9"/>
  <c r="N253" i="9"/>
  <c r="O253" i="9"/>
  <c r="J254" i="9"/>
  <c r="K254" i="9"/>
  <c r="L254" i="9"/>
  <c r="M254" i="9"/>
  <c r="N254" i="9"/>
  <c r="O254" i="9"/>
  <c r="J255" i="9"/>
  <c r="K255" i="9"/>
  <c r="L255" i="9"/>
  <c r="M255" i="9"/>
  <c r="N255" i="9"/>
  <c r="O255" i="9"/>
  <c r="J256" i="9"/>
  <c r="K256" i="9"/>
  <c r="L256" i="9"/>
  <c r="M256" i="9"/>
  <c r="N256" i="9"/>
  <c r="O256" i="9"/>
  <c r="J257" i="9"/>
  <c r="K257" i="9"/>
  <c r="L257" i="9"/>
  <c r="M257" i="9"/>
  <c r="N257" i="9"/>
  <c r="O257" i="9"/>
  <c r="J258" i="9"/>
  <c r="K258" i="9"/>
  <c r="L258" i="9"/>
  <c r="M258" i="9"/>
  <c r="N258" i="9"/>
  <c r="O258" i="9"/>
  <c r="J259" i="9"/>
  <c r="K259" i="9"/>
  <c r="L259" i="9"/>
  <c r="M259" i="9"/>
  <c r="N259" i="9"/>
  <c r="O259" i="9"/>
  <c r="J260" i="9"/>
  <c r="K260" i="9"/>
  <c r="L260" i="9"/>
  <c r="M260" i="9"/>
  <c r="N260" i="9"/>
  <c r="O260" i="9"/>
  <c r="J261" i="9"/>
  <c r="K261" i="9"/>
  <c r="L261" i="9"/>
  <c r="M261" i="9"/>
  <c r="N261" i="9"/>
  <c r="O261" i="9"/>
  <c r="J262" i="9"/>
  <c r="K262" i="9"/>
  <c r="L262" i="9"/>
  <c r="M262" i="9"/>
  <c r="N262" i="9"/>
  <c r="O262" i="9"/>
  <c r="J263" i="9"/>
  <c r="K263" i="9"/>
  <c r="L263" i="9"/>
  <c r="M263" i="9"/>
  <c r="N263" i="9"/>
  <c r="O263" i="9"/>
  <c r="J264" i="9"/>
  <c r="K264" i="9"/>
  <c r="L264" i="9"/>
  <c r="M264" i="9"/>
  <c r="N264" i="9"/>
  <c r="O264" i="9"/>
  <c r="J265" i="9"/>
  <c r="K265" i="9"/>
  <c r="L265" i="9"/>
  <c r="M265" i="9"/>
  <c r="N265" i="9"/>
  <c r="O265" i="9"/>
  <c r="J266" i="9"/>
  <c r="K266" i="9"/>
  <c r="L266" i="9"/>
  <c r="M266" i="9"/>
  <c r="N266" i="9"/>
  <c r="O266" i="9"/>
  <c r="J267" i="9"/>
  <c r="K267" i="9"/>
  <c r="L267" i="9"/>
  <c r="M267" i="9"/>
  <c r="N267" i="9"/>
  <c r="O267" i="9"/>
  <c r="J268" i="9"/>
  <c r="K268" i="9"/>
  <c r="L268" i="9"/>
  <c r="M268" i="9"/>
  <c r="N268" i="9"/>
  <c r="O268" i="9"/>
  <c r="J269" i="9"/>
  <c r="K269" i="9"/>
  <c r="L269" i="9"/>
  <c r="M269" i="9"/>
  <c r="N269" i="9"/>
  <c r="O269" i="9"/>
  <c r="J270" i="9"/>
  <c r="K270" i="9"/>
  <c r="L270" i="9"/>
  <c r="M270" i="9"/>
  <c r="N270" i="9"/>
  <c r="O270" i="9"/>
  <c r="J271" i="9"/>
  <c r="K271" i="9"/>
  <c r="L271" i="9"/>
  <c r="M271" i="9"/>
  <c r="N271" i="9"/>
  <c r="O271" i="9"/>
  <c r="J275" i="9"/>
  <c r="K275" i="9"/>
  <c r="L275" i="9"/>
  <c r="M275" i="9"/>
  <c r="N275" i="9"/>
  <c r="O275" i="9"/>
  <c r="J276" i="9"/>
  <c r="K276" i="9"/>
  <c r="L276" i="9"/>
  <c r="M276" i="9"/>
  <c r="N276" i="9"/>
  <c r="O276" i="9"/>
  <c r="J277" i="9"/>
  <c r="K277" i="9"/>
  <c r="L277" i="9"/>
  <c r="M277" i="9"/>
  <c r="N277" i="9"/>
  <c r="O277" i="9"/>
  <c r="J278" i="9"/>
  <c r="K278" i="9"/>
  <c r="L278" i="9"/>
  <c r="M278" i="9"/>
  <c r="N278" i="9"/>
  <c r="O278" i="9"/>
  <c r="J279" i="9"/>
  <c r="K279" i="9"/>
  <c r="L279" i="9"/>
  <c r="M279" i="9"/>
  <c r="N279" i="9"/>
  <c r="O279" i="9"/>
  <c r="J280" i="9"/>
  <c r="K280" i="9"/>
  <c r="L280" i="9"/>
  <c r="M280" i="9"/>
  <c r="N280" i="9"/>
  <c r="O280" i="9"/>
  <c r="J282" i="9"/>
  <c r="K282" i="9"/>
  <c r="L282" i="9"/>
  <c r="M282" i="9"/>
  <c r="N282" i="9"/>
  <c r="O282" i="9"/>
  <c r="J283" i="9"/>
  <c r="K283" i="9"/>
  <c r="L283" i="9"/>
  <c r="M283" i="9"/>
  <c r="N283" i="9"/>
  <c r="O283" i="9"/>
  <c r="J284" i="9"/>
  <c r="K284" i="9"/>
  <c r="L284" i="9"/>
  <c r="M284" i="9"/>
  <c r="N284" i="9"/>
  <c r="O284" i="9"/>
  <c r="J285" i="9"/>
  <c r="K285" i="9"/>
  <c r="L285" i="9"/>
  <c r="M285" i="9"/>
  <c r="N285" i="9"/>
  <c r="O285" i="9"/>
  <c r="J286" i="9"/>
  <c r="K286" i="9"/>
  <c r="L286" i="9"/>
  <c r="M286" i="9"/>
  <c r="N286" i="9"/>
  <c r="O286" i="9"/>
  <c r="J287" i="9"/>
  <c r="K287" i="9"/>
  <c r="L287" i="9"/>
  <c r="M287" i="9"/>
  <c r="N287" i="9"/>
  <c r="O287" i="9"/>
  <c r="J288" i="9"/>
  <c r="K288" i="9"/>
  <c r="L288" i="9"/>
  <c r="M288" i="9"/>
  <c r="N288" i="9"/>
  <c r="O288" i="9"/>
  <c r="J289" i="9"/>
  <c r="K289" i="9"/>
  <c r="L289" i="9"/>
  <c r="M289" i="9"/>
  <c r="N289" i="9"/>
  <c r="O289" i="9"/>
  <c r="J290" i="9"/>
  <c r="K290" i="9"/>
  <c r="L290" i="9"/>
  <c r="M290" i="9"/>
  <c r="N290" i="9"/>
  <c r="O290" i="9"/>
  <c r="J291" i="9"/>
  <c r="K291" i="9"/>
  <c r="L291" i="9"/>
  <c r="M291" i="9"/>
  <c r="N291" i="9"/>
  <c r="O291" i="9"/>
  <c r="J292" i="9"/>
  <c r="K292" i="9"/>
  <c r="L292" i="9"/>
  <c r="M292" i="9"/>
  <c r="N292" i="9"/>
  <c r="O292" i="9"/>
  <c r="J293" i="9"/>
  <c r="K293" i="9"/>
  <c r="L293" i="9"/>
  <c r="M293" i="9"/>
  <c r="N293" i="9"/>
  <c r="O293" i="9"/>
  <c r="J294" i="9"/>
  <c r="K294" i="9"/>
  <c r="L294" i="9"/>
  <c r="M294" i="9"/>
  <c r="N294" i="9"/>
  <c r="O294" i="9"/>
  <c r="J295" i="9"/>
  <c r="K295" i="9"/>
  <c r="L295" i="9"/>
  <c r="M295" i="9"/>
  <c r="N295" i="9"/>
  <c r="O295" i="9"/>
  <c r="J296" i="9"/>
  <c r="K296" i="9"/>
  <c r="L296" i="9"/>
  <c r="M296" i="9"/>
  <c r="N296" i="9"/>
  <c r="O296" i="9"/>
  <c r="J297" i="9"/>
  <c r="K297" i="9"/>
  <c r="L297" i="9"/>
  <c r="M297" i="9"/>
  <c r="N297" i="9"/>
  <c r="O297" i="9"/>
  <c r="J298" i="9"/>
  <c r="K298" i="9"/>
  <c r="L298" i="9"/>
  <c r="M298" i="9"/>
  <c r="N298" i="9"/>
  <c r="O298" i="9"/>
  <c r="J299" i="9"/>
  <c r="K299" i="9"/>
  <c r="L299" i="9"/>
  <c r="M299" i="9"/>
  <c r="N299" i="9"/>
  <c r="O299" i="9"/>
  <c r="J300" i="9"/>
  <c r="K300" i="9"/>
  <c r="L300" i="9"/>
  <c r="M300" i="9"/>
  <c r="N300" i="9"/>
  <c r="O300" i="9"/>
  <c r="J301" i="9"/>
  <c r="K301" i="9"/>
  <c r="L301" i="9"/>
  <c r="M301" i="9"/>
  <c r="N301" i="9"/>
  <c r="O301" i="9"/>
  <c r="J302" i="9"/>
  <c r="K302" i="9"/>
  <c r="L302" i="9"/>
  <c r="M302" i="9"/>
  <c r="N302" i="9"/>
  <c r="O302" i="9"/>
  <c r="J303" i="9"/>
  <c r="K303" i="9"/>
  <c r="L303" i="9"/>
  <c r="M303" i="9"/>
  <c r="N303" i="9"/>
  <c r="O303" i="9"/>
  <c r="J304" i="9"/>
  <c r="K304" i="9"/>
  <c r="L304" i="9"/>
  <c r="M304" i="9"/>
  <c r="N304" i="9"/>
  <c r="O304" i="9"/>
  <c r="J305" i="9"/>
  <c r="K305" i="9"/>
  <c r="L305" i="9"/>
  <c r="M305" i="9"/>
  <c r="N305" i="9"/>
  <c r="O305" i="9"/>
  <c r="J306" i="9"/>
  <c r="K306" i="9"/>
  <c r="L306" i="9"/>
  <c r="M306" i="9"/>
  <c r="N306" i="9"/>
  <c r="O306" i="9"/>
  <c r="J307" i="9"/>
  <c r="K307" i="9"/>
  <c r="L307" i="9"/>
  <c r="M307" i="9"/>
  <c r="N307" i="9"/>
  <c r="O307" i="9"/>
  <c r="J308" i="9"/>
  <c r="K308" i="9"/>
  <c r="L308" i="9"/>
  <c r="M308" i="9"/>
  <c r="N308" i="9"/>
  <c r="O308" i="9"/>
  <c r="J310" i="9"/>
  <c r="K310" i="9"/>
  <c r="L310" i="9"/>
  <c r="M310" i="9"/>
  <c r="N310" i="9"/>
  <c r="O310" i="9"/>
  <c r="J311" i="9"/>
  <c r="K311" i="9"/>
  <c r="L311" i="9"/>
  <c r="M311" i="9"/>
  <c r="N311" i="9"/>
  <c r="O311" i="9"/>
  <c r="J312" i="9"/>
  <c r="K312" i="9"/>
  <c r="L312" i="9"/>
  <c r="M312" i="9"/>
  <c r="N312" i="9"/>
  <c r="O312" i="9"/>
  <c r="J313" i="9"/>
  <c r="K313" i="9"/>
  <c r="L313" i="9"/>
  <c r="M313" i="9"/>
  <c r="N313" i="9"/>
  <c r="O313" i="9"/>
  <c r="J314" i="9"/>
  <c r="K314" i="9"/>
  <c r="L314" i="9"/>
  <c r="M314" i="9"/>
  <c r="N314" i="9"/>
  <c r="O314" i="9"/>
  <c r="J315" i="9"/>
  <c r="K315" i="9"/>
  <c r="L315" i="9"/>
  <c r="M315" i="9"/>
  <c r="N315" i="9"/>
  <c r="O315" i="9"/>
  <c r="J316" i="9"/>
  <c r="K316" i="9"/>
  <c r="L316" i="9"/>
  <c r="M316" i="9"/>
  <c r="N316" i="9"/>
  <c r="O316" i="9"/>
  <c r="J317" i="9"/>
  <c r="K317" i="9"/>
  <c r="L317" i="9"/>
  <c r="M317" i="9"/>
  <c r="N317" i="9"/>
  <c r="O317" i="9"/>
  <c r="J318" i="9"/>
  <c r="K318" i="9"/>
  <c r="L318" i="9"/>
  <c r="M318" i="9"/>
  <c r="N318" i="9"/>
  <c r="O318" i="9"/>
  <c r="J319" i="9"/>
  <c r="K319" i="9"/>
  <c r="L319" i="9"/>
  <c r="M319" i="9"/>
  <c r="N319" i="9"/>
  <c r="O319" i="9"/>
  <c r="J320" i="9"/>
  <c r="K320" i="9"/>
  <c r="L320" i="9"/>
  <c r="M320" i="9"/>
  <c r="N320" i="9"/>
  <c r="O320" i="9"/>
  <c r="J321" i="9"/>
  <c r="K321" i="9"/>
  <c r="L321" i="9"/>
  <c r="M321" i="9"/>
  <c r="N321" i="9"/>
  <c r="O321" i="9"/>
  <c r="J322" i="9"/>
  <c r="K322" i="9"/>
  <c r="L322" i="9"/>
  <c r="M322" i="9"/>
  <c r="N322" i="9"/>
  <c r="O322" i="9"/>
  <c r="J323" i="9"/>
  <c r="K323" i="9"/>
  <c r="L323" i="9"/>
  <c r="M323" i="9"/>
  <c r="N323" i="9"/>
  <c r="O323" i="9"/>
  <c r="J324" i="9"/>
  <c r="K324" i="9"/>
  <c r="L324" i="9"/>
  <c r="M324" i="9"/>
  <c r="N324" i="9"/>
  <c r="O324" i="9"/>
  <c r="J325" i="9"/>
  <c r="K325" i="9"/>
  <c r="L325" i="9"/>
  <c r="M325" i="9"/>
  <c r="N325" i="9"/>
  <c r="O325" i="9"/>
  <c r="J326" i="9"/>
  <c r="K326" i="9"/>
  <c r="L326" i="9"/>
  <c r="M326" i="9"/>
  <c r="N326" i="9"/>
  <c r="O326" i="9"/>
  <c r="J327" i="9"/>
  <c r="K327" i="9"/>
  <c r="L327" i="9"/>
  <c r="M327" i="9"/>
  <c r="N327" i="9"/>
  <c r="O327" i="9"/>
  <c r="J328" i="9"/>
  <c r="K328" i="9"/>
  <c r="L328" i="9"/>
  <c r="M328" i="9"/>
  <c r="N328" i="9"/>
  <c r="O328" i="9"/>
  <c r="J329" i="9"/>
  <c r="K329" i="9"/>
  <c r="L329" i="9"/>
  <c r="M329" i="9"/>
  <c r="N329" i="9"/>
  <c r="O329" i="9"/>
  <c r="J330" i="9"/>
  <c r="K330" i="9"/>
  <c r="L330" i="9"/>
  <c r="M330" i="9"/>
  <c r="N330" i="9"/>
  <c r="O330" i="9"/>
  <c r="J331" i="9"/>
  <c r="K331" i="9"/>
  <c r="L331" i="9"/>
  <c r="M331" i="9"/>
  <c r="N331" i="9"/>
  <c r="O331" i="9"/>
  <c r="J332" i="9"/>
  <c r="K332" i="9"/>
  <c r="L332" i="9"/>
  <c r="M332" i="9"/>
  <c r="N332" i="9"/>
  <c r="O332" i="9"/>
  <c r="J333" i="9"/>
  <c r="K333" i="9"/>
  <c r="L333" i="9"/>
  <c r="M333" i="9"/>
  <c r="N333" i="9"/>
  <c r="O333" i="9"/>
  <c r="J334" i="9"/>
  <c r="K334" i="9"/>
  <c r="L334" i="9"/>
  <c r="M334" i="9"/>
  <c r="N334" i="9"/>
  <c r="O334" i="9"/>
  <c r="J335" i="9"/>
  <c r="K335" i="9"/>
  <c r="L335" i="9"/>
  <c r="M335" i="9"/>
  <c r="N335" i="9"/>
  <c r="O335" i="9"/>
  <c r="J336" i="9"/>
  <c r="K336" i="9"/>
  <c r="L336" i="9"/>
  <c r="M336" i="9"/>
  <c r="N336" i="9"/>
  <c r="O336" i="9"/>
  <c r="J337" i="9"/>
  <c r="K337" i="9"/>
  <c r="L337" i="9"/>
  <c r="M337" i="9"/>
  <c r="N337" i="9"/>
  <c r="O337" i="9"/>
  <c r="J338" i="9"/>
  <c r="K338" i="9"/>
  <c r="L338" i="9"/>
  <c r="M338" i="9"/>
  <c r="N338" i="9"/>
  <c r="O338" i="9"/>
  <c r="J339" i="9"/>
  <c r="K339" i="9"/>
  <c r="L339" i="9"/>
  <c r="M339" i="9"/>
  <c r="N339" i="9"/>
  <c r="O339" i="9"/>
  <c r="J340" i="9"/>
  <c r="K340" i="9"/>
  <c r="L340" i="9"/>
  <c r="M340" i="9"/>
  <c r="N340" i="9"/>
  <c r="O340" i="9"/>
  <c r="J341" i="9"/>
  <c r="K341" i="9"/>
  <c r="L341" i="9"/>
  <c r="M341" i="9"/>
  <c r="N341" i="9"/>
  <c r="O341" i="9"/>
  <c r="J342" i="9"/>
  <c r="K342" i="9"/>
  <c r="L342" i="9"/>
  <c r="M342" i="9"/>
  <c r="N342" i="9"/>
  <c r="O342" i="9"/>
  <c r="J343" i="9"/>
  <c r="K343" i="9"/>
  <c r="L343" i="9"/>
  <c r="M343" i="9"/>
  <c r="N343" i="9"/>
  <c r="O343" i="9"/>
  <c r="J344" i="9"/>
  <c r="K344" i="9"/>
  <c r="L344" i="9"/>
  <c r="M344" i="9"/>
  <c r="N344" i="9"/>
  <c r="O344" i="9"/>
  <c r="J345" i="9"/>
  <c r="K345" i="9"/>
  <c r="L345" i="9"/>
  <c r="M345" i="9"/>
  <c r="N345" i="9"/>
  <c r="O345" i="9"/>
  <c r="J347" i="9"/>
  <c r="K347" i="9"/>
  <c r="L347" i="9"/>
  <c r="M347" i="9"/>
  <c r="N347" i="9"/>
  <c r="O347" i="9"/>
  <c r="J349" i="9"/>
  <c r="K349" i="9"/>
  <c r="L349" i="9"/>
  <c r="M349" i="9"/>
  <c r="N349" i="9"/>
  <c r="O349" i="9"/>
  <c r="J350" i="9"/>
  <c r="K350" i="9"/>
  <c r="L350" i="9"/>
  <c r="M350" i="9"/>
  <c r="N350" i="9"/>
  <c r="O350" i="9"/>
  <c r="J351" i="9"/>
  <c r="K351" i="9"/>
  <c r="L351" i="9"/>
  <c r="M351" i="9"/>
  <c r="N351" i="9"/>
  <c r="O351" i="9"/>
  <c r="J352" i="9"/>
  <c r="K352" i="9"/>
  <c r="L352" i="9"/>
  <c r="M352" i="9"/>
  <c r="N352" i="9"/>
  <c r="O352" i="9"/>
  <c r="O16" i="9"/>
  <c r="N16" i="9"/>
  <c r="M16" i="9"/>
  <c r="L16" i="9"/>
  <c r="K16" i="9"/>
  <c r="J16" i="9"/>
  <c r="L280" i="2"/>
  <c r="I280" i="2"/>
  <c r="L279" i="2"/>
  <c r="I279" i="2"/>
  <c r="L278" i="2"/>
  <c r="I278" i="2"/>
  <c r="L277" i="2"/>
  <c r="I277" i="2"/>
  <c r="L276" i="2"/>
  <c r="I276" i="2"/>
  <c r="L275" i="2"/>
  <c r="I275" i="2"/>
  <c r="L271" i="2"/>
  <c r="I271" i="2"/>
  <c r="L270" i="2"/>
  <c r="I270" i="2"/>
  <c r="L269" i="2"/>
  <c r="I269" i="2"/>
  <c r="L268" i="2"/>
  <c r="I268" i="2"/>
  <c r="L267" i="2"/>
  <c r="I267" i="2"/>
  <c r="L266" i="2"/>
  <c r="I266" i="2"/>
  <c r="L265" i="2"/>
  <c r="I265" i="2"/>
  <c r="L264" i="2"/>
  <c r="I264" i="2"/>
  <c r="L263" i="2"/>
  <c r="I263" i="2"/>
  <c r="L262" i="2"/>
  <c r="I262" i="2"/>
  <c r="L261" i="2"/>
  <c r="I261" i="2"/>
  <c r="L260" i="2"/>
  <c r="I260" i="2"/>
  <c r="L259" i="2"/>
  <c r="I259" i="2"/>
  <c r="L258" i="2"/>
  <c r="I258" i="2"/>
  <c r="L257" i="2"/>
  <c r="I257" i="2"/>
  <c r="L256" i="2"/>
  <c r="I256" i="2"/>
  <c r="L255" i="2"/>
  <c r="I255" i="2"/>
  <c r="L254" i="2"/>
  <c r="I254" i="2"/>
  <c r="L231" i="2"/>
  <c r="I231" i="2"/>
  <c r="L230" i="2"/>
  <c r="I230" i="2"/>
  <c r="L229" i="2"/>
  <c r="I229" i="2"/>
  <c r="L228" i="2"/>
  <c r="I228" i="2"/>
  <c r="L227" i="2"/>
  <c r="I227" i="2"/>
  <c r="L226" i="2"/>
  <c r="I226" i="2"/>
  <c r="L225" i="2"/>
  <c r="I225" i="2"/>
  <c r="L224" i="2"/>
  <c r="I224" i="2"/>
  <c r="L223" i="2"/>
  <c r="I223" i="2"/>
  <c r="L222" i="2"/>
  <c r="I222" i="2"/>
  <c r="L221" i="2"/>
  <c r="I221" i="2"/>
  <c r="L220" i="2"/>
  <c r="I220" i="2"/>
  <c r="L219" i="2"/>
  <c r="I219" i="2"/>
  <c r="L217" i="2"/>
  <c r="I217" i="2"/>
  <c r="L216" i="2"/>
  <c r="I216" i="2"/>
  <c r="L215" i="2"/>
  <c r="I215" i="2"/>
  <c r="L214" i="2"/>
  <c r="I214" i="2"/>
  <c r="L213" i="2"/>
  <c r="I213" i="2"/>
  <c r="L211" i="2"/>
  <c r="I211" i="2"/>
  <c r="L210" i="2"/>
  <c r="I210" i="2"/>
  <c r="L209" i="2"/>
  <c r="I209" i="2"/>
  <c r="L208" i="2"/>
  <c r="I208" i="2"/>
  <c r="L207" i="2"/>
  <c r="I207" i="2"/>
  <c r="L206" i="2"/>
  <c r="I206" i="2"/>
  <c r="L205" i="2"/>
  <c r="I205" i="2"/>
  <c r="L204" i="2"/>
  <c r="I204" i="2"/>
  <c r="L203" i="2"/>
  <c r="I203" i="2"/>
  <c r="L202" i="2"/>
  <c r="I202" i="2"/>
  <c r="L201" i="2"/>
  <c r="I201" i="2"/>
  <c r="L200" i="2"/>
  <c r="I200" i="2"/>
  <c r="L199" i="2"/>
  <c r="I199" i="2"/>
  <c r="L198" i="2"/>
  <c r="I198" i="2"/>
  <c r="L197" i="2"/>
  <c r="I197" i="2"/>
  <c r="L196" i="2"/>
  <c r="I196" i="2"/>
  <c r="L195" i="2"/>
  <c r="I195" i="2"/>
  <c r="L194" i="2"/>
  <c r="I194" i="2"/>
  <c r="L193" i="2"/>
  <c r="I193" i="2"/>
  <c r="L192" i="2"/>
  <c r="I192" i="2"/>
  <c r="L191" i="2"/>
  <c r="I191" i="2"/>
  <c r="L190" i="2"/>
  <c r="I190" i="2"/>
  <c r="L189" i="2"/>
  <c r="I189" i="2"/>
  <c r="L188" i="2"/>
  <c r="I188" i="2"/>
  <c r="L187" i="2"/>
  <c r="I187" i="2"/>
  <c r="L186" i="2"/>
  <c r="I186" i="2"/>
  <c r="L185" i="2"/>
  <c r="I185" i="2"/>
  <c r="L184" i="2"/>
  <c r="I184" i="2"/>
  <c r="L183" i="2"/>
  <c r="I183" i="2"/>
  <c r="L182" i="2"/>
  <c r="I182" i="2"/>
  <c r="L181" i="2"/>
  <c r="I181" i="2"/>
  <c r="L180" i="2"/>
  <c r="I180" i="2"/>
  <c r="L179" i="2"/>
  <c r="I179" i="2"/>
  <c r="L178" i="2"/>
  <c r="I178" i="2"/>
  <c r="L177" i="2"/>
  <c r="I177" i="2"/>
  <c r="L176" i="2"/>
  <c r="I176" i="2"/>
  <c r="L175" i="2"/>
  <c r="I175" i="2"/>
  <c r="L174" i="2"/>
  <c r="I174" i="2"/>
  <c r="L173" i="2"/>
  <c r="I173" i="2"/>
  <c r="L172" i="2"/>
  <c r="I172" i="2"/>
  <c r="L171" i="2"/>
  <c r="I171" i="2"/>
  <c r="L170" i="2"/>
  <c r="I170" i="2"/>
  <c r="L169" i="2"/>
  <c r="I169" i="2"/>
  <c r="L168" i="2"/>
  <c r="I168" i="2"/>
  <c r="L167" i="2"/>
  <c r="I167" i="2"/>
  <c r="L166" i="2"/>
  <c r="I166" i="2"/>
  <c r="L165" i="2"/>
  <c r="I165" i="2"/>
  <c r="L164" i="2"/>
  <c r="I164" i="2"/>
  <c r="L163" i="2"/>
  <c r="I163" i="2"/>
  <c r="L133" i="2"/>
  <c r="I133" i="2"/>
  <c r="L132" i="2"/>
  <c r="I132" i="2"/>
  <c r="L131" i="2"/>
  <c r="I131" i="2"/>
  <c r="L130" i="2"/>
  <c r="I130" i="2"/>
  <c r="L129" i="2"/>
  <c r="I129" i="2"/>
  <c r="L128" i="2"/>
  <c r="I128" i="2"/>
  <c r="L124" i="2"/>
  <c r="I124" i="2"/>
  <c r="L123" i="2"/>
  <c r="I123" i="2"/>
  <c r="L122" i="2"/>
  <c r="I122" i="2"/>
  <c r="L121" i="2"/>
  <c r="I121" i="2"/>
  <c r="L120" i="2"/>
  <c r="I120" i="2"/>
  <c r="L119" i="2"/>
  <c r="I119" i="2"/>
  <c r="L118" i="2"/>
  <c r="I118" i="2"/>
  <c r="L117" i="2"/>
  <c r="I117" i="2"/>
  <c r="L116" i="2"/>
  <c r="I116" i="2"/>
  <c r="L115" i="2"/>
  <c r="I115" i="2"/>
  <c r="L114" i="2"/>
  <c r="I114" i="2"/>
  <c r="L113" i="2"/>
  <c r="I113" i="2"/>
  <c r="L112" i="2"/>
  <c r="I112" i="2"/>
  <c r="L111" i="2"/>
  <c r="I111" i="2"/>
  <c r="L110" i="2"/>
  <c r="I110" i="2"/>
  <c r="L109" i="2"/>
  <c r="I109" i="2"/>
  <c r="L108" i="2"/>
  <c r="I108" i="2"/>
  <c r="L107" i="2"/>
  <c r="I107" i="2"/>
  <c r="L106" i="2"/>
  <c r="I106" i="2"/>
  <c r="L105" i="2"/>
  <c r="I105" i="2"/>
  <c r="L104" i="2"/>
  <c r="I104" i="2"/>
  <c r="L103" i="2"/>
  <c r="I103" i="2"/>
  <c r="L102" i="2"/>
  <c r="I102" i="2"/>
  <c r="L101" i="2"/>
  <c r="I101" i="2"/>
  <c r="L100" i="2"/>
  <c r="I100" i="2"/>
  <c r="L99" i="2"/>
  <c r="I99" i="2"/>
  <c r="L98" i="2"/>
  <c r="I98" i="2"/>
  <c r="L97" i="2"/>
  <c r="I97" i="2"/>
  <c r="L96" i="2"/>
  <c r="I96" i="2"/>
  <c r="L95" i="2"/>
  <c r="I95" i="2"/>
  <c r="L94" i="2"/>
  <c r="I94" i="2"/>
  <c r="L93" i="2"/>
  <c r="I93" i="2"/>
  <c r="L92" i="2"/>
  <c r="I92" i="2"/>
  <c r="L91" i="2"/>
  <c r="I91" i="2"/>
  <c r="L90" i="2"/>
  <c r="I90" i="2"/>
  <c r="L89" i="2"/>
  <c r="I89" i="2"/>
  <c r="L88" i="2"/>
  <c r="I88" i="2"/>
  <c r="L87" i="2"/>
  <c r="I87" i="2"/>
  <c r="L86" i="2"/>
  <c r="I86" i="2"/>
  <c r="L85" i="2"/>
  <c r="I85" i="2"/>
  <c r="L84" i="2"/>
  <c r="I84" i="2"/>
  <c r="L83" i="2"/>
  <c r="I83" i="2"/>
  <c r="L82" i="2"/>
  <c r="I82" i="2"/>
  <c r="L81" i="2"/>
  <c r="I81" i="2"/>
  <c r="L80" i="2"/>
  <c r="I80" i="2"/>
  <c r="L79" i="2"/>
  <c r="I79" i="2"/>
  <c r="L78" i="2"/>
  <c r="I78" i="2"/>
  <c r="L77" i="2"/>
  <c r="I77" i="2"/>
  <c r="L76" i="2"/>
  <c r="I76" i="2"/>
  <c r="L75" i="2"/>
  <c r="I75" i="2"/>
  <c r="L74" i="2"/>
  <c r="I74" i="2"/>
  <c r="L73" i="2"/>
  <c r="I73" i="2"/>
  <c r="L72" i="2"/>
  <c r="I72" i="2"/>
  <c r="L70" i="2"/>
  <c r="I70" i="2"/>
  <c r="L69" i="2"/>
  <c r="I69" i="2"/>
  <c r="L68" i="2"/>
  <c r="I68" i="2"/>
  <c r="L67" i="2"/>
  <c r="I67" i="2"/>
  <c r="L66" i="2"/>
  <c r="I66" i="2"/>
  <c r="L64" i="2"/>
  <c r="I64" i="2"/>
  <c r="L63" i="2"/>
  <c r="I63" i="2"/>
  <c r="L62" i="2"/>
  <c r="I62" i="2"/>
  <c r="L61" i="2"/>
  <c r="I61" i="2"/>
  <c r="L60" i="2"/>
  <c r="I60" i="2"/>
  <c r="L59" i="2"/>
  <c r="I59" i="2"/>
  <c r="L58" i="2"/>
  <c r="I58" i="2"/>
  <c r="L57" i="2"/>
  <c r="I57" i="2"/>
  <c r="L56" i="2"/>
  <c r="I56" i="2"/>
  <c r="L55" i="2"/>
  <c r="I55" i="2"/>
  <c r="L54" i="2"/>
  <c r="I54" i="2"/>
  <c r="L53" i="2"/>
  <c r="I53" i="2"/>
  <c r="L52" i="2"/>
  <c r="I52" i="2"/>
  <c r="L51" i="2"/>
  <c r="I51" i="2"/>
  <c r="L50" i="2"/>
  <c r="I50" i="2"/>
  <c r="L49" i="2"/>
  <c r="I49" i="2"/>
  <c r="L48" i="2"/>
  <c r="I48" i="2"/>
  <c r="L47" i="2"/>
  <c r="I47" i="2"/>
  <c r="L46" i="2"/>
  <c r="I46" i="2"/>
  <c r="L45" i="2"/>
  <c r="I45" i="2"/>
  <c r="L44" i="2"/>
  <c r="I44" i="2"/>
  <c r="L43" i="2"/>
  <c r="I43" i="2"/>
  <c r="L42" i="2"/>
  <c r="I42" i="2"/>
  <c r="L41" i="2"/>
  <c r="I41" i="2"/>
  <c r="L40" i="2"/>
  <c r="I40" i="2"/>
  <c r="L39" i="2"/>
  <c r="I39" i="2"/>
  <c r="L38" i="2"/>
  <c r="I38" i="2"/>
  <c r="L37" i="2"/>
  <c r="I37" i="2"/>
  <c r="L36" i="2"/>
  <c r="I36" i="2"/>
  <c r="L35" i="2"/>
  <c r="I35" i="2"/>
  <c r="L34" i="2"/>
  <c r="I34" i="2"/>
  <c r="L33" i="2"/>
  <c r="I33" i="2"/>
  <c r="L32" i="2"/>
  <c r="I32" i="2"/>
  <c r="L31" i="2"/>
  <c r="I31" i="2"/>
  <c r="L30" i="2"/>
  <c r="I30" i="2"/>
  <c r="L29" i="2"/>
  <c r="I29" i="2"/>
  <c r="L28" i="2"/>
  <c r="I28" i="2"/>
  <c r="L27" i="2"/>
  <c r="I27" i="2"/>
  <c r="L26" i="2"/>
  <c r="I26" i="2"/>
  <c r="L25" i="2"/>
  <c r="I25" i="2"/>
  <c r="L24" i="2"/>
  <c r="I24" i="2"/>
  <c r="L23" i="2"/>
  <c r="I23" i="2"/>
  <c r="L22" i="2"/>
  <c r="I22" i="2"/>
  <c r="L21" i="2"/>
  <c r="I21" i="2"/>
  <c r="L20" i="2"/>
  <c r="I20" i="2"/>
  <c r="L19" i="2"/>
  <c r="I19" i="2"/>
  <c r="L18" i="2"/>
  <c r="I18" i="2"/>
  <c r="L17" i="2"/>
  <c r="I17" i="2"/>
  <c r="L16" i="2"/>
  <c r="I16" i="2"/>
  <c r="G271" i="9"/>
  <c r="F271" i="9"/>
  <c r="G223" i="9"/>
  <c r="G124" i="9"/>
  <c r="F124" i="9"/>
  <c r="C20" i="9"/>
  <c r="C16" i="9"/>
  <c r="C17" i="9"/>
  <c r="C18" i="9"/>
  <c r="D20" i="11"/>
  <c r="D22" i="11"/>
  <c r="D23" i="11"/>
  <c r="D24" i="11"/>
  <c r="D25" i="11"/>
  <c r="D26" i="11"/>
  <c r="D27" i="11"/>
  <c r="D28" i="11"/>
  <c r="D29" i="11"/>
  <c r="D30" i="11"/>
  <c r="D31" i="11"/>
  <c r="D32" i="11"/>
  <c r="D33" i="11"/>
  <c r="D34" i="11"/>
  <c r="D35" i="11"/>
  <c r="D36" i="11"/>
  <c r="D37" i="11"/>
  <c r="D38" i="11"/>
  <c r="D39" i="11"/>
  <c r="D40" i="11"/>
  <c r="D41" i="11"/>
  <c r="D42" i="11"/>
  <c r="D43" i="11"/>
  <c r="D44" i="11"/>
  <c r="D45" i="11"/>
  <c r="D46" i="11"/>
  <c r="D47" i="11"/>
  <c r="D48" i="11"/>
  <c r="D49" i="11"/>
  <c r="D50" i="11"/>
  <c r="D51" i="11"/>
  <c r="D52" i="11"/>
  <c r="D53" i="11"/>
  <c r="D54" i="11"/>
  <c r="D55" i="11"/>
  <c r="D56" i="11"/>
  <c r="D57" i="11"/>
  <c r="D58" i="11"/>
  <c r="D59" i="11"/>
  <c r="D60" i="11"/>
  <c r="D61" i="11"/>
  <c r="D62" i="11"/>
  <c r="D63" i="11"/>
  <c r="D64" i="11"/>
  <c r="D65" i="11"/>
  <c r="D66" i="11"/>
  <c r="D67" i="11"/>
  <c r="D68" i="11"/>
  <c r="D69" i="11"/>
  <c r="D70" i="11"/>
  <c r="D71" i="11"/>
  <c r="D72" i="11"/>
  <c r="D73" i="11"/>
  <c r="D74" i="11"/>
  <c r="D75" i="11"/>
  <c r="D76" i="11"/>
  <c r="D77" i="11"/>
  <c r="D78" i="11"/>
  <c r="D79" i="11"/>
  <c r="D80" i="11"/>
  <c r="D81" i="11"/>
  <c r="D82" i="11"/>
  <c r="D83" i="11"/>
  <c r="D84" i="11"/>
  <c r="D85" i="11"/>
  <c r="D86" i="11"/>
  <c r="D87" i="11"/>
  <c r="D88" i="11"/>
  <c r="D89" i="11"/>
  <c r="D90" i="11"/>
  <c r="D91" i="11"/>
  <c r="D92" i="11"/>
  <c r="D93" i="11"/>
  <c r="D94" i="11"/>
  <c r="D95" i="11"/>
  <c r="D96" i="11"/>
  <c r="D97" i="11"/>
  <c r="D98" i="11"/>
  <c r="D99" i="11"/>
  <c r="D100" i="11"/>
  <c r="D101" i="11"/>
  <c r="D102" i="11"/>
  <c r="D103" i="11"/>
  <c r="D104" i="11"/>
  <c r="D105" i="11"/>
  <c r="D106" i="11"/>
  <c r="D107" i="11"/>
  <c r="D108" i="11"/>
  <c r="D109" i="11"/>
  <c r="D110" i="11"/>
  <c r="D111" i="11"/>
  <c r="D112" i="11"/>
  <c r="D113" i="11"/>
  <c r="D114" i="11"/>
  <c r="D115" i="11"/>
  <c r="D116" i="11"/>
  <c r="D117" i="11"/>
  <c r="D118" i="11"/>
  <c r="D119" i="11"/>
  <c r="D120" i="11"/>
  <c r="D121" i="11"/>
  <c r="D122" i="11"/>
  <c r="D123" i="11"/>
  <c r="D124" i="11"/>
  <c r="D125" i="11"/>
  <c r="D126" i="11"/>
  <c r="D127" i="11"/>
  <c r="D128" i="11"/>
  <c r="D129" i="11"/>
  <c r="D130" i="11"/>
  <c r="D131" i="11"/>
  <c r="D132" i="11"/>
  <c r="D133" i="11"/>
  <c r="D134" i="11"/>
  <c r="D135" i="11"/>
  <c r="D136" i="11"/>
  <c r="D137" i="11"/>
  <c r="D138" i="11"/>
  <c r="D139" i="11"/>
  <c r="D140" i="11"/>
  <c r="D141" i="11"/>
  <c r="D142" i="11"/>
  <c r="D143" i="11"/>
  <c r="D144" i="11"/>
  <c r="D145" i="11"/>
  <c r="D146" i="11"/>
  <c r="D147" i="11"/>
  <c r="D148" i="11"/>
  <c r="D149" i="11"/>
  <c r="D150" i="11"/>
  <c r="D151" i="11"/>
  <c r="D152" i="11"/>
  <c r="D153" i="11"/>
  <c r="D154" i="11"/>
  <c r="D155" i="11"/>
  <c r="D156" i="11"/>
  <c r="D157" i="11"/>
  <c r="D158" i="11"/>
  <c r="D159" i="11"/>
  <c r="D160" i="11"/>
  <c r="D161" i="11"/>
  <c r="D162" i="11"/>
  <c r="D163" i="11"/>
  <c r="D164" i="11"/>
  <c r="D165" i="11"/>
  <c r="D166" i="11"/>
  <c r="D167" i="11"/>
  <c r="D168" i="11"/>
  <c r="D169" i="11"/>
  <c r="D170" i="11"/>
  <c r="D171" i="11"/>
  <c r="D172" i="11"/>
  <c r="D173" i="11"/>
  <c r="D174" i="11"/>
  <c r="D175" i="11"/>
  <c r="D176" i="11"/>
  <c r="D177" i="11"/>
  <c r="D178" i="11"/>
  <c r="D179" i="11"/>
  <c r="D180" i="11"/>
  <c r="D181" i="11"/>
  <c r="D182" i="11"/>
  <c r="D183" i="11"/>
  <c r="D184" i="11"/>
  <c r="D185" i="11"/>
  <c r="D186" i="11"/>
  <c r="D187" i="11"/>
  <c r="D188" i="11"/>
  <c r="D189" i="11"/>
  <c r="D190" i="11"/>
  <c r="D191" i="11"/>
  <c r="D192" i="11"/>
  <c r="D193" i="11"/>
  <c r="D194" i="11"/>
  <c r="D195" i="11"/>
  <c r="D196" i="11"/>
  <c r="D197" i="11"/>
  <c r="D198" i="11"/>
  <c r="D199" i="11"/>
  <c r="D200" i="11"/>
  <c r="D201" i="11"/>
  <c r="D202" i="11"/>
  <c r="D203" i="11"/>
  <c r="D204" i="11"/>
  <c r="D205" i="11"/>
  <c r="D206" i="11"/>
  <c r="D207" i="11"/>
  <c r="D208" i="11"/>
  <c r="D209" i="11"/>
  <c r="D210" i="11"/>
  <c r="D211" i="11"/>
  <c r="D212" i="11"/>
  <c r="D213" i="11"/>
  <c r="D214" i="11"/>
  <c r="D215" i="11"/>
  <c r="D216" i="11"/>
  <c r="D217" i="11"/>
  <c r="D218" i="11"/>
  <c r="D219" i="11"/>
  <c r="D220" i="11"/>
  <c r="D221" i="11"/>
  <c r="D222" i="11"/>
  <c r="D223" i="11"/>
  <c r="D224" i="11"/>
  <c r="D225" i="11"/>
  <c r="D226" i="11"/>
  <c r="D227" i="11"/>
  <c r="D228" i="11"/>
  <c r="D229" i="11"/>
  <c r="D230" i="11"/>
  <c r="D231" i="11"/>
  <c r="D232" i="11"/>
  <c r="D233" i="11"/>
  <c r="D234" i="11"/>
  <c r="D235" i="11"/>
  <c r="D236" i="11"/>
  <c r="D237" i="11"/>
  <c r="D238" i="11"/>
  <c r="D239" i="11"/>
  <c r="D240" i="11"/>
  <c r="D241" i="11"/>
  <c r="D242" i="11"/>
  <c r="D243" i="11"/>
  <c r="D244" i="11"/>
  <c r="D245" i="11"/>
  <c r="D246" i="11"/>
  <c r="D247" i="11"/>
  <c r="D248" i="11"/>
  <c r="D249" i="11"/>
  <c r="D250" i="11"/>
  <c r="D251" i="11"/>
  <c r="D252" i="11"/>
  <c r="D253" i="11"/>
  <c r="D254" i="11"/>
  <c r="D255" i="11"/>
  <c r="D256" i="11"/>
  <c r="D257" i="11"/>
  <c r="D258" i="11"/>
  <c r="D259" i="11"/>
  <c r="D260" i="11"/>
  <c r="D261" i="11"/>
  <c r="D262" i="11"/>
  <c r="D263" i="11"/>
  <c r="D264" i="11"/>
  <c r="D265" i="11"/>
  <c r="D266" i="11"/>
  <c r="D267" i="11"/>
  <c r="D268" i="11"/>
  <c r="D269" i="11"/>
  <c r="D270" i="11"/>
  <c r="D271" i="11"/>
  <c r="D272" i="11"/>
  <c r="D273" i="11"/>
  <c r="D274" i="11"/>
  <c r="D275" i="11"/>
  <c r="D276" i="11"/>
  <c r="D277" i="11"/>
  <c r="D278" i="11"/>
  <c r="D279" i="11"/>
  <c r="D280" i="11"/>
  <c r="D281" i="11"/>
  <c r="D282" i="11"/>
  <c r="D283" i="11"/>
  <c r="D284" i="11"/>
  <c r="D285" i="11"/>
  <c r="D286" i="11"/>
  <c r="D287" i="11"/>
  <c r="D288" i="11"/>
  <c r="D289" i="11"/>
  <c r="D290" i="11"/>
  <c r="D291" i="11"/>
  <c r="D292" i="11"/>
  <c r="D293" i="11"/>
  <c r="D294" i="11"/>
  <c r="D295" i="11"/>
  <c r="D296" i="11"/>
  <c r="D297" i="11"/>
  <c r="D298" i="11"/>
  <c r="D299" i="11"/>
  <c r="D300" i="11"/>
  <c r="D301" i="11"/>
  <c r="D302" i="11"/>
  <c r="D303" i="11"/>
  <c r="D304" i="11"/>
  <c r="D305" i="11"/>
  <c r="D306" i="11"/>
  <c r="D307" i="11"/>
  <c r="D308" i="11"/>
  <c r="D309" i="11"/>
  <c r="D310" i="11"/>
  <c r="D311" i="11"/>
  <c r="D312" i="11"/>
  <c r="D313" i="11"/>
  <c r="D314" i="11"/>
  <c r="D315" i="11"/>
  <c r="D316" i="11"/>
  <c r="D317" i="11"/>
  <c r="D318" i="11"/>
  <c r="D319" i="11"/>
  <c r="D320" i="11"/>
  <c r="D321" i="11"/>
  <c r="D322" i="11"/>
  <c r="D323" i="11"/>
  <c r="D324" i="11"/>
  <c r="D325" i="11"/>
  <c r="D326" i="11"/>
  <c r="D327" i="11"/>
  <c r="D328" i="11"/>
  <c r="D329" i="11"/>
  <c r="D330" i="11"/>
  <c r="D331" i="11"/>
  <c r="D332" i="11"/>
  <c r="D333" i="11"/>
  <c r="D334" i="11"/>
  <c r="D335" i="11"/>
  <c r="D336" i="11"/>
  <c r="D337" i="11"/>
  <c r="D338" i="11"/>
  <c r="D339" i="11"/>
  <c r="D340" i="11"/>
  <c r="D341" i="11"/>
  <c r="D342" i="11"/>
  <c r="D343" i="11"/>
  <c r="D344" i="11"/>
  <c r="D345" i="11"/>
  <c r="D346" i="11"/>
  <c r="D347" i="11"/>
  <c r="D348" i="11"/>
  <c r="D349" i="11"/>
  <c r="D350" i="11"/>
  <c r="D351" i="11"/>
  <c r="D352" i="11"/>
  <c r="D353" i="11"/>
  <c r="D354" i="11"/>
  <c r="D355" i="11"/>
  <c r="D356" i="11"/>
  <c r="D357" i="11"/>
  <c r="D358" i="11"/>
  <c r="D359" i="11"/>
  <c r="D360" i="11"/>
  <c r="D361" i="11"/>
  <c r="D362" i="11"/>
  <c r="D363" i="11"/>
  <c r="D364" i="11"/>
  <c r="D365" i="11"/>
  <c r="D366" i="11"/>
  <c r="D367" i="11"/>
  <c r="D368" i="11"/>
  <c r="D369" i="11"/>
  <c r="D370" i="11"/>
  <c r="D371" i="11"/>
  <c r="D372" i="11"/>
  <c r="D373" i="11"/>
  <c r="D374" i="11"/>
  <c r="D375" i="11"/>
  <c r="D376" i="11"/>
  <c r="D377" i="11"/>
  <c r="D378" i="11"/>
  <c r="D379" i="11"/>
  <c r="D380" i="11"/>
  <c r="D381" i="11"/>
  <c r="D382" i="11"/>
  <c r="D383" i="11"/>
  <c r="D384" i="11"/>
  <c r="D385" i="11"/>
  <c r="D386" i="11"/>
  <c r="D387" i="11"/>
  <c r="D388" i="11"/>
  <c r="D389" i="11"/>
  <c r="D390" i="11"/>
  <c r="D391" i="11"/>
  <c r="D392" i="11"/>
  <c r="D393" i="11"/>
  <c r="D394" i="11"/>
  <c r="D395" i="11"/>
  <c r="D396" i="11"/>
  <c r="D397" i="11"/>
  <c r="D398" i="11"/>
  <c r="D399" i="11"/>
  <c r="D400" i="11"/>
  <c r="D401" i="11"/>
  <c r="D402" i="11"/>
  <c r="D403" i="11"/>
  <c r="D404" i="11"/>
  <c r="D405" i="11"/>
  <c r="D406" i="11"/>
  <c r="D407" i="11"/>
  <c r="D408" i="11"/>
  <c r="D409" i="11"/>
  <c r="D410" i="11"/>
  <c r="D411" i="11"/>
  <c r="D412" i="11"/>
  <c r="D413" i="11"/>
  <c r="D414" i="11"/>
  <c r="D415" i="11"/>
  <c r="D416" i="11"/>
  <c r="D417" i="11"/>
  <c r="D418" i="11"/>
  <c r="D419" i="11"/>
  <c r="D420" i="11"/>
  <c r="D421" i="11"/>
  <c r="D422" i="11"/>
  <c r="D423" i="11"/>
  <c r="D424" i="11"/>
  <c r="D425" i="11"/>
  <c r="D426" i="11"/>
  <c r="D427" i="11"/>
  <c r="D428" i="11"/>
  <c r="D429" i="11"/>
  <c r="D430" i="11"/>
  <c r="D431" i="11"/>
  <c r="D432" i="11"/>
  <c r="D433" i="11"/>
  <c r="D434" i="11"/>
  <c r="D435" i="11"/>
  <c r="D436" i="11"/>
  <c r="D437" i="11"/>
  <c r="D438" i="11"/>
  <c r="D439" i="11"/>
  <c r="D440" i="11"/>
  <c r="D441" i="11"/>
  <c r="D442" i="11"/>
  <c r="D443" i="11"/>
  <c r="D444" i="11"/>
  <c r="D445" i="11"/>
  <c r="D446" i="11"/>
  <c r="D447" i="11"/>
  <c r="D448" i="11"/>
  <c r="D449" i="11"/>
  <c r="D450" i="11"/>
  <c r="D451" i="11"/>
  <c r="D452" i="11"/>
  <c r="D453" i="11"/>
  <c r="D454" i="11"/>
  <c r="D455" i="11"/>
  <c r="D456" i="11"/>
  <c r="D457" i="11"/>
  <c r="D458" i="11"/>
  <c r="D459" i="11"/>
  <c r="D460" i="11"/>
  <c r="D461" i="11"/>
  <c r="D462" i="11"/>
  <c r="D463" i="11"/>
  <c r="D464" i="11"/>
  <c r="D465" i="11"/>
  <c r="D466" i="11"/>
  <c r="D467" i="11"/>
  <c r="D468" i="11"/>
  <c r="D469" i="11"/>
  <c r="D470" i="11"/>
  <c r="D471" i="11"/>
  <c r="D472" i="11"/>
  <c r="D473" i="11"/>
  <c r="D474" i="11"/>
  <c r="D475" i="11"/>
  <c r="D476" i="11"/>
  <c r="D477" i="11"/>
  <c r="D478" i="11"/>
  <c r="D479" i="11"/>
  <c r="D480" i="11"/>
  <c r="D481" i="11"/>
  <c r="D482" i="11"/>
  <c r="D483" i="11"/>
  <c r="D484" i="11"/>
  <c r="D485" i="11"/>
  <c r="D486" i="11"/>
  <c r="D487" i="11"/>
  <c r="D488" i="11"/>
  <c r="D489" i="11"/>
  <c r="D490" i="11"/>
  <c r="D491" i="11"/>
  <c r="D492" i="11"/>
  <c r="D493" i="11"/>
  <c r="D494" i="11"/>
  <c r="D495" i="11"/>
  <c r="D496" i="11"/>
  <c r="D497" i="11"/>
  <c r="D498" i="11"/>
  <c r="D499" i="11"/>
  <c r="D500" i="11"/>
  <c r="D19" i="11"/>
  <c r="E14" i="11" l="1"/>
  <c r="E15" i="11"/>
  <c r="E16" i="11"/>
  <c r="E17" i="11"/>
  <c r="E18" i="11"/>
  <c r="E19" i="11"/>
  <c r="E20" i="11"/>
  <c r="E21" i="11"/>
  <c r="E22" i="11"/>
  <c r="E23" i="11"/>
  <c r="E24" i="11"/>
  <c r="E25" i="11"/>
  <c r="E26" i="11"/>
  <c r="E27" i="11"/>
  <c r="E28" i="11"/>
  <c r="E29" i="11"/>
  <c r="E30" i="11"/>
  <c r="E31" i="11"/>
  <c r="E32" i="11"/>
  <c r="E33" i="11"/>
  <c r="E34" i="11"/>
  <c r="E35" i="11"/>
  <c r="E36" i="11"/>
  <c r="E37" i="11"/>
  <c r="E38" i="11"/>
  <c r="E39" i="11"/>
  <c r="E40" i="11"/>
  <c r="E41" i="11"/>
  <c r="E42" i="11"/>
  <c r="E43" i="11"/>
  <c r="E44" i="11"/>
  <c r="E45" i="11"/>
  <c r="E46" i="11"/>
  <c r="E47" i="11"/>
  <c r="E48" i="11"/>
  <c r="E49" i="11"/>
  <c r="E50" i="11"/>
  <c r="E51" i="11"/>
  <c r="E52" i="11"/>
  <c r="E53" i="11"/>
  <c r="E54" i="11"/>
  <c r="E55" i="11"/>
  <c r="E56" i="11"/>
  <c r="E57" i="11"/>
  <c r="E58" i="11"/>
  <c r="E59" i="11"/>
  <c r="E60" i="11"/>
  <c r="E61" i="11"/>
  <c r="E62" i="11"/>
  <c r="E63" i="11"/>
  <c r="E64" i="11"/>
  <c r="E65" i="11"/>
  <c r="E66" i="11"/>
  <c r="E67" i="11"/>
  <c r="E68" i="11"/>
  <c r="E69" i="11"/>
  <c r="E70" i="11"/>
  <c r="E71" i="11"/>
  <c r="E72" i="11"/>
  <c r="E73" i="11"/>
  <c r="E74" i="11"/>
  <c r="E75" i="11"/>
  <c r="E76" i="11"/>
  <c r="E77" i="11"/>
  <c r="E78" i="11"/>
  <c r="E79" i="11"/>
  <c r="E80" i="11"/>
  <c r="E81" i="11"/>
  <c r="E82" i="11"/>
  <c r="E83" i="11"/>
  <c r="E84" i="11"/>
  <c r="E85" i="11"/>
  <c r="E86" i="11"/>
  <c r="E87" i="11"/>
  <c r="E88" i="11"/>
  <c r="E89" i="11"/>
  <c r="E90" i="11"/>
  <c r="E91" i="11"/>
  <c r="E92" i="11"/>
  <c r="E93" i="11"/>
  <c r="E94" i="11"/>
  <c r="E95" i="11"/>
  <c r="E96" i="11"/>
  <c r="E97" i="11"/>
  <c r="E98" i="11"/>
  <c r="E99" i="11"/>
  <c r="E100" i="11"/>
  <c r="E101" i="11"/>
  <c r="E102" i="11"/>
  <c r="E103" i="11"/>
  <c r="E104" i="11"/>
  <c r="E105" i="11"/>
  <c r="E106" i="11"/>
  <c r="E107" i="11"/>
  <c r="E108" i="11"/>
  <c r="E109" i="11"/>
  <c r="E110" i="11"/>
  <c r="E111" i="11"/>
  <c r="E112" i="11"/>
  <c r="E113" i="11"/>
  <c r="E114" i="11"/>
  <c r="E115" i="11"/>
  <c r="E116" i="11"/>
  <c r="E117" i="11"/>
  <c r="E118" i="11"/>
  <c r="E119" i="11"/>
  <c r="E120" i="11"/>
  <c r="E121" i="11"/>
  <c r="E122" i="11"/>
  <c r="E123" i="11"/>
  <c r="E124" i="11"/>
  <c r="E125" i="11"/>
  <c r="E126" i="11"/>
  <c r="E127" i="11"/>
  <c r="E128" i="11"/>
  <c r="E129" i="11"/>
  <c r="E130" i="11"/>
  <c r="E131" i="11"/>
  <c r="E132" i="11"/>
  <c r="E133" i="11"/>
  <c r="E134" i="11"/>
  <c r="E135" i="11"/>
  <c r="E136" i="11"/>
  <c r="E137" i="11"/>
  <c r="E138" i="11"/>
  <c r="E139" i="11"/>
  <c r="E140" i="11"/>
  <c r="E141" i="11"/>
  <c r="E142" i="11"/>
  <c r="E143" i="11"/>
  <c r="E144" i="11"/>
  <c r="E145" i="11"/>
  <c r="E146" i="11"/>
  <c r="E147" i="11"/>
  <c r="E148" i="11"/>
  <c r="E149" i="11"/>
  <c r="E150" i="11"/>
  <c r="E151" i="11"/>
  <c r="E152" i="11"/>
  <c r="E153" i="11"/>
  <c r="E154" i="11"/>
  <c r="E155" i="11"/>
  <c r="E156" i="11"/>
  <c r="E157" i="11"/>
  <c r="E158" i="11"/>
  <c r="E159" i="11"/>
  <c r="E160" i="11"/>
  <c r="E161" i="11"/>
  <c r="E162" i="11"/>
  <c r="E163" i="11"/>
  <c r="E164" i="11"/>
  <c r="E165" i="11"/>
  <c r="E166" i="11"/>
  <c r="E167" i="11"/>
  <c r="E168" i="11"/>
  <c r="E169" i="11"/>
  <c r="E170" i="11"/>
  <c r="E171" i="11"/>
  <c r="E172" i="11"/>
  <c r="E173" i="11"/>
  <c r="E174" i="11"/>
  <c r="E175" i="11"/>
  <c r="E176" i="11"/>
  <c r="E177" i="11"/>
  <c r="E178" i="11"/>
  <c r="E179" i="11"/>
  <c r="E180" i="11"/>
  <c r="E181" i="11"/>
  <c r="E182" i="11"/>
  <c r="E183" i="11"/>
  <c r="E184" i="11"/>
  <c r="E185" i="11"/>
  <c r="E186" i="11"/>
  <c r="E187" i="11"/>
  <c r="E188" i="11"/>
  <c r="E189" i="11"/>
  <c r="E190" i="11"/>
  <c r="E191" i="11"/>
  <c r="E192" i="11"/>
  <c r="E193" i="11"/>
  <c r="E194" i="11"/>
  <c r="E195" i="11"/>
  <c r="E196" i="11"/>
  <c r="E197" i="11"/>
  <c r="E198" i="11"/>
  <c r="E199" i="11"/>
  <c r="E200" i="11"/>
  <c r="E201" i="11"/>
  <c r="E202" i="11"/>
  <c r="E203" i="11"/>
  <c r="E204" i="11"/>
  <c r="E205" i="11"/>
  <c r="E206" i="11"/>
  <c r="E207" i="11"/>
  <c r="E208" i="11"/>
  <c r="E209" i="11"/>
  <c r="E210" i="11"/>
  <c r="E211" i="11"/>
  <c r="E212" i="11"/>
  <c r="E213" i="11"/>
  <c r="E214" i="11"/>
  <c r="E215" i="11"/>
  <c r="E216" i="11"/>
  <c r="E217" i="11"/>
  <c r="E218" i="11"/>
  <c r="E219" i="11"/>
  <c r="E220" i="11"/>
  <c r="E221" i="11"/>
  <c r="E222" i="11"/>
  <c r="E223" i="11"/>
  <c r="E224" i="11"/>
  <c r="E225" i="11"/>
  <c r="E226" i="11"/>
  <c r="E227" i="11"/>
  <c r="E228" i="11"/>
  <c r="E229" i="11"/>
  <c r="E230" i="11"/>
  <c r="E231" i="11"/>
  <c r="E232" i="11"/>
  <c r="E233" i="11"/>
  <c r="E234" i="11"/>
  <c r="E235" i="11"/>
  <c r="E236" i="11"/>
  <c r="E237" i="11"/>
  <c r="E238" i="11"/>
  <c r="E239" i="11"/>
  <c r="E240" i="11"/>
  <c r="E241" i="11"/>
  <c r="E242" i="11"/>
  <c r="E243" i="11"/>
  <c r="E244" i="11"/>
  <c r="E245" i="11"/>
  <c r="E246" i="11"/>
  <c r="E247" i="11"/>
  <c r="E248" i="11"/>
  <c r="E249" i="11"/>
  <c r="E250" i="11"/>
  <c r="E251" i="11"/>
  <c r="E252" i="11"/>
  <c r="E253" i="11"/>
  <c r="E254" i="11"/>
  <c r="E255" i="11"/>
  <c r="E256" i="11"/>
  <c r="E257" i="11"/>
  <c r="E258" i="11"/>
  <c r="E259" i="11"/>
  <c r="E260" i="11"/>
  <c r="E261" i="11"/>
  <c r="E262" i="11"/>
  <c r="E263" i="11"/>
  <c r="E264" i="11"/>
  <c r="E265" i="11"/>
  <c r="E266" i="11"/>
  <c r="E267" i="11"/>
  <c r="E268" i="11"/>
  <c r="E269" i="11"/>
  <c r="E270" i="11"/>
  <c r="E271" i="11"/>
  <c r="E272" i="11"/>
  <c r="E273" i="11"/>
  <c r="E274" i="11"/>
  <c r="E275" i="11"/>
  <c r="E276" i="11"/>
  <c r="E277" i="11"/>
  <c r="E278" i="11"/>
  <c r="E279" i="11"/>
  <c r="E280" i="11"/>
  <c r="E281" i="11"/>
  <c r="E282" i="11"/>
  <c r="E283" i="11"/>
  <c r="E284" i="11"/>
  <c r="E285" i="11"/>
  <c r="E286" i="11"/>
  <c r="E287" i="11"/>
  <c r="E288" i="11"/>
  <c r="E289" i="11"/>
  <c r="E290" i="11"/>
  <c r="E291" i="11"/>
  <c r="E292" i="11"/>
  <c r="E293" i="11"/>
  <c r="E294" i="11"/>
  <c r="E295" i="11"/>
  <c r="E296" i="11"/>
  <c r="E297" i="11"/>
  <c r="E298" i="11"/>
  <c r="E299" i="11"/>
  <c r="E300" i="11"/>
  <c r="E301" i="11"/>
  <c r="E302" i="11"/>
  <c r="E303" i="11"/>
  <c r="E304" i="11"/>
  <c r="E305" i="11"/>
  <c r="E306" i="11"/>
  <c r="E307" i="11"/>
  <c r="E308" i="11"/>
  <c r="E309" i="11"/>
  <c r="E310" i="11"/>
  <c r="E311" i="11"/>
  <c r="E312" i="11"/>
  <c r="E313" i="11"/>
  <c r="E314" i="11"/>
  <c r="E315" i="11"/>
  <c r="E316" i="11"/>
  <c r="E317" i="11"/>
  <c r="E318" i="11"/>
  <c r="E319" i="11"/>
  <c r="E320" i="11"/>
  <c r="E321" i="11"/>
  <c r="E322" i="11"/>
  <c r="E323" i="11"/>
  <c r="E324" i="11"/>
  <c r="E325" i="11"/>
  <c r="E326" i="11"/>
  <c r="E327" i="11"/>
  <c r="E328" i="11"/>
  <c r="E329" i="11"/>
  <c r="E330" i="11"/>
  <c r="E331" i="11"/>
  <c r="E332" i="11"/>
  <c r="E333" i="11"/>
  <c r="E334" i="11"/>
  <c r="E335" i="11"/>
  <c r="E336" i="11"/>
  <c r="E337" i="11"/>
  <c r="E338" i="11"/>
  <c r="E339" i="11"/>
  <c r="E340" i="11"/>
  <c r="E341" i="11"/>
  <c r="E342" i="11"/>
  <c r="E343" i="11"/>
  <c r="E344" i="11"/>
  <c r="E345" i="11"/>
  <c r="E346" i="11"/>
  <c r="E347" i="11"/>
  <c r="E348" i="11"/>
  <c r="E349" i="11"/>
  <c r="E350" i="11"/>
  <c r="E351" i="11"/>
  <c r="E352" i="11"/>
  <c r="E353" i="11"/>
  <c r="E354" i="11"/>
  <c r="E355" i="11"/>
  <c r="E356" i="11"/>
  <c r="E357" i="11"/>
  <c r="E358" i="11"/>
  <c r="E359" i="11"/>
  <c r="E360" i="11"/>
  <c r="E361" i="11"/>
  <c r="E362" i="11"/>
  <c r="E363" i="11"/>
  <c r="E364" i="11"/>
  <c r="E365" i="11"/>
  <c r="E366" i="11"/>
  <c r="E367" i="11"/>
  <c r="E368" i="11"/>
  <c r="E369" i="11"/>
  <c r="E370" i="11"/>
  <c r="E371" i="11"/>
  <c r="E372" i="11"/>
  <c r="E373" i="11"/>
  <c r="E374" i="11"/>
  <c r="E375" i="11"/>
  <c r="E376" i="11"/>
  <c r="E377" i="11"/>
  <c r="E378" i="11"/>
  <c r="E379" i="11"/>
  <c r="E380" i="11"/>
  <c r="E381" i="11"/>
  <c r="E382" i="11"/>
  <c r="E383" i="11"/>
  <c r="E384" i="11"/>
  <c r="E385" i="11"/>
  <c r="E386" i="11"/>
  <c r="E387" i="11"/>
  <c r="E388" i="11"/>
  <c r="E389" i="11"/>
  <c r="E390" i="11"/>
  <c r="E391" i="11"/>
  <c r="E392" i="11"/>
  <c r="E393" i="11"/>
  <c r="E394" i="11"/>
  <c r="E395" i="11"/>
  <c r="E396" i="11"/>
  <c r="E397" i="11"/>
  <c r="E398" i="11"/>
  <c r="E399" i="11"/>
  <c r="E400" i="11"/>
  <c r="E401" i="11"/>
  <c r="E402" i="11"/>
  <c r="E403" i="11"/>
  <c r="E404" i="11"/>
  <c r="E405" i="11"/>
  <c r="E406" i="11"/>
  <c r="E407" i="11"/>
  <c r="E408" i="11"/>
  <c r="E409" i="11"/>
  <c r="E410" i="11"/>
  <c r="E411" i="11"/>
  <c r="E412" i="11"/>
  <c r="E413" i="11"/>
  <c r="E414" i="11"/>
  <c r="E415" i="11"/>
  <c r="E416" i="11"/>
  <c r="E417" i="11"/>
  <c r="E418" i="11"/>
  <c r="E419" i="11"/>
  <c r="E420" i="11"/>
  <c r="E421" i="11"/>
  <c r="E422" i="11"/>
  <c r="E423" i="11"/>
  <c r="E424" i="11"/>
  <c r="E425" i="11"/>
  <c r="E426" i="11"/>
  <c r="E427" i="11"/>
  <c r="E428" i="11"/>
  <c r="E429" i="11"/>
  <c r="E430" i="11"/>
  <c r="E431" i="11"/>
  <c r="E432" i="11"/>
  <c r="E433" i="11"/>
  <c r="E434" i="11"/>
  <c r="E435" i="11"/>
  <c r="E436" i="11"/>
  <c r="E437" i="11"/>
  <c r="E438" i="11"/>
  <c r="E439" i="11"/>
  <c r="E440" i="11"/>
  <c r="E441" i="11"/>
  <c r="E442" i="11"/>
  <c r="E443" i="11"/>
  <c r="E444" i="11"/>
  <c r="E445" i="11"/>
  <c r="E446" i="11"/>
  <c r="E447" i="11"/>
  <c r="E448" i="11"/>
  <c r="E449" i="11"/>
  <c r="E450" i="11"/>
  <c r="E451" i="11"/>
  <c r="E452" i="11"/>
  <c r="E453" i="11"/>
  <c r="E454" i="11"/>
  <c r="E455" i="11"/>
  <c r="E456" i="11"/>
  <c r="E457" i="11"/>
  <c r="E458" i="11"/>
  <c r="E459" i="11"/>
  <c r="E460" i="11"/>
  <c r="E461" i="11"/>
  <c r="E462" i="11"/>
  <c r="E463" i="11"/>
  <c r="E464" i="11"/>
  <c r="E465" i="11"/>
  <c r="E466" i="11"/>
  <c r="E467" i="11"/>
  <c r="E468" i="11"/>
  <c r="E469" i="11"/>
  <c r="E470" i="11"/>
  <c r="E471" i="11"/>
  <c r="E472" i="11"/>
  <c r="E473" i="11"/>
  <c r="E474" i="11"/>
  <c r="E475" i="11"/>
  <c r="E476" i="11"/>
  <c r="E477" i="11"/>
  <c r="E478" i="11"/>
  <c r="E479" i="11"/>
  <c r="E480" i="11"/>
  <c r="E481" i="11"/>
  <c r="E482" i="11"/>
  <c r="E483" i="11"/>
  <c r="E484" i="11"/>
  <c r="E485" i="11"/>
  <c r="E486" i="11"/>
  <c r="E487" i="11"/>
  <c r="E488" i="11"/>
  <c r="E489" i="11"/>
  <c r="E490" i="11"/>
  <c r="E491" i="11"/>
  <c r="E492" i="11"/>
  <c r="E493" i="11"/>
  <c r="E494" i="11"/>
  <c r="E495" i="11"/>
  <c r="E496" i="11"/>
  <c r="E497" i="11"/>
  <c r="E498" i="11"/>
  <c r="E499" i="11"/>
  <c r="E500" i="11"/>
  <c r="E13" i="11"/>
  <c r="E12" i="11"/>
  <c r="D14" i="11"/>
  <c r="D15" i="11"/>
  <c r="D16" i="11"/>
  <c r="D17" i="11"/>
  <c r="D13" i="11"/>
  <c r="D12" i="11"/>
  <c r="D16" i="9"/>
  <c r="D17" i="9"/>
  <c r="D14" i="9"/>
  <c r="D13" i="9"/>
  <c r="D18" i="9"/>
  <c r="C19" i="9"/>
  <c r="D19" i="9" s="1"/>
  <c r="D20" i="9"/>
  <c r="C21" i="9"/>
  <c r="D21" i="9" s="1"/>
  <c r="C22" i="9"/>
  <c r="D22" i="9" s="1"/>
  <c r="C23" i="9"/>
  <c r="D23" i="9" s="1"/>
  <c r="C24" i="9"/>
  <c r="D24" i="9" s="1"/>
  <c r="C25" i="9"/>
  <c r="D25" i="9" s="1"/>
  <c r="C26" i="9"/>
  <c r="D26" i="9" s="1"/>
  <c r="C27" i="9"/>
  <c r="D27" i="9" s="1"/>
  <c r="C28" i="9"/>
  <c r="D28" i="9" s="1"/>
  <c r="C29" i="9"/>
  <c r="D29" i="9" s="1"/>
  <c r="C30" i="9"/>
  <c r="D30" i="9" s="1"/>
  <c r="C31" i="9"/>
  <c r="D31" i="9" s="1"/>
  <c r="C32" i="9"/>
  <c r="D32" i="9" s="1"/>
  <c r="C33" i="9"/>
  <c r="D33" i="9" s="1"/>
  <c r="C34" i="9"/>
  <c r="D34" i="9" s="1"/>
  <c r="C35" i="9"/>
  <c r="D35" i="9" s="1"/>
  <c r="C36" i="9"/>
  <c r="D36" i="9" s="1"/>
  <c r="C37" i="9"/>
  <c r="D37" i="9" s="1"/>
  <c r="C38" i="9"/>
  <c r="D38" i="9" s="1"/>
  <c r="C39" i="9"/>
  <c r="D39" i="9" s="1"/>
  <c r="C40" i="9"/>
  <c r="D40" i="9" s="1"/>
  <c r="C41" i="9"/>
  <c r="D41" i="9" s="1"/>
  <c r="C42" i="9"/>
  <c r="D42" i="9" s="1"/>
  <c r="C43" i="9"/>
  <c r="D43" i="9" s="1"/>
  <c r="C44" i="9"/>
  <c r="D44" i="9" s="1"/>
  <c r="C45" i="9"/>
  <c r="D45" i="9" s="1"/>
  <c r="C46" i="9"/>
  <c r="D46" i="9" s="1"/>
  <c r="C47" i="9"/>
  <c r="D47" i="9" s="1"/>
  <c r="C48" i="9"/>
  <c r="D48" i="9" s="1"/>
  <c r="C49" i="9"/>
  <c r="D49" i="9" s="1"/>
  <c r="C50" i="9"/>
  <c r="D50" i="9" s="1"/>
  <c r="C51" i="9"/>
  <c r="D51" i="9" s="1"/>
  <c r="C52" i="9"/>
  <c r="D52" i="9" s="1"/>
  <c r="C53" i="9"/>
  <c r="D53" i="9" s="1"/>
  <c r="C54" i="9"/>
  <c r="D54" i="9" s="1"/>
  <c r="C55" i="9"/>
  <c r="D55" i="9" s="1"/>
  <c r="C56" i="9"/>
  <c r="D56" i="9" s="1"/>
  <c r="C57" i="9"/>
  <c r="D57" i="9" s="1"/>
  <c r="C58" i="9"/>
  <c r="D58" i="9" s="1"/>
  <c r="C59" i="9"/>
  <c r="D59" i="9" s="1"/>
  <c r="C60" i="9"/>
  <c r="D60" i="9" s="1"/>
  <c r="C61" i="9"/>
  <c r="D61" i="9" s="1"/>
  <c r="C62" i="9"/>
  <c r="D62" i="9" s="1"/>
  <c r="C63" i="9"/>
  <c r="D63" i="9" s="1"/>
  <c r="C64" i="9"/>
  <c r="D64" i="9" s="1"/>
  <c r="C65" i="9"/>
  <c r="D65" i="9" s="1"/>
  <c r="C66" i="9"/>
  <c r="D66" i="9" s="1"/>
  <c r="C67" i="9"/>
  <c r="D67" i="9" s="1"/>
  <c r="C68" i="9"/>
  <c r="D68" i="9" s="1"/>
  <c r="C69" i="9"/>
  <c r="D69" i="9" s="1"/>
  <c r="C70" i="9"/>
  <c r="D70" i="9" s="1"/>
  <c r="C71" i="9"/>
  <c r="D71" i="9" s="1"/>
  <c r="C72" i="9"/>
  <c r="D72" i="9" s="1"/>
  <c r="C73" i="9"/>
  <c r="D73" i="9" s="1"/>
  <c r="C74" i="9"/>
  <c r="D74" i="9" s="1"/>
  <c r="C75" i="9"/>
  <c r="D75" i="9" s="1"/>
  <c r="C76" i="9"/>
  <c r="D76" i="9" s="1"/>
  <c r="C77" i="9"/>
  <c r="D77" i="9" s="1"/>
  <c r="D78" i="9"/>
  <c r="C79" i="9"/>
  <c r="D79" i="9" s="1"/>
  <c r="C80" i="9"/>
  <c r="D80" i="9" s="1"/>
  <c r="C81" i="9"/>
  <c r="D81" i="9" s="1"/>
  <c r="C82" i="9"/>
  <c r="D82" i="9" s="1"/>
  <c r="C83" i="9"/>
  <c r="D83" i="9" s="1"/>
  <c r="C84" i="9"/>
  <c r="D84" i="9" s="1"/>
  <c r="C85" i="9"/>
  <c r="D85" i="9" s="1"/>
  <c r="C86" i="9"/>
  <c r="D86" i="9" s="1"/>
  <c r="C87" i="9"/>
  <c r="D87" i="9" s="1"/>
  <c r="C88" i="9"/>
  <c r="D88" i="9" s="1"/>
  <c r="C89" i="9"/>
  <c r="D89" i="9" s="1"/>
  <c r="C90" i="9"/>
  <c r="D90" i="9" s="1"/>
  <c r="C91" i="9"/>
  <c r="D91" i="9" s="1"/>
  <c r="C92" i="9"/>
  <c r="D92" i="9" s="1"/>
  <c r="C93" i="9"/>
  <c r="D93" i="9" s="1"/>
  <c r="C94" i="9"/>
  <c r="D94" i="9" s="1"/>
  <c r="C95" i="9"/>
  <c r="D95" i="9" s="1"/>
  <c r="C96" i="9"/>
  <c r="D96" i="9" s="1"/>
  <c r="C97" i="9"/>
  <c r="D97" i="9" s="1"/>
  <c r="C98" i="9"/>
  <c r="D98" i="9" s="1"/>
  <c r="C99" i="9"/>
  <c r="D99" i="9" s="1"/>
  <c r="C100" i="9"/>
  <c r="D100" i="9" s="1"/>
  <c r="C101" i="9"/>
  <c r="D101" i="9" s="1"/>
  <c r="C102" i="9"/>
  <c r="D102" i="9" s="1"/>
  <c r="C103" i="9"/>
  <c r="D103" i="9" s="1"/>
  <c r="C104" i="9"/>
  <c r="D104" i="9" s="1"/>
  <c r="C105" i="9"/>
  <c r="D105" i="9" s="1"/>
  <c r="C106" i="9"/>
  <c r="D106" i="9" s="1"/>
  <c r="C107" i="9"/>
  <c r="D107" i="9" s="1"/>
  <c r="C108" i="9"/>
  <c r="D108" i="9" s="1"/>
  <c r="C109" i="9"/>
  <c r="D109" i="9" s="1"/>
  <c r="C110" i="9"/>
  <c r="D110" i="9" s="1"/>
  <c r="C111" i="9"/>
  <c r="D111" i="9" s="1"/>
  <c r="C112" i="9"/>
  <c r="D112" i="9" s="1"/>
  <c r="C113" i="9"/>
  <c r="D113" i="9" s="1"/>
  <c r="C114" i="9"/>
  <c r="D114" i="9" s="1"/>
  <c r="C115" i="9"/>
  <c r="D115" i="9" s="1"/>
  <c r="C116" i="9"/>
  <c r="D116" i="9" s="1"/>
  <c r="C117" i="9"/>
  <c r="D117" i="9" s="1"/>
  <c r="C118" i="9"/>
  <c r="D118" i="9" s="1"/>
  <c r="C119" i="9"/>
  <c r="D119" i="9" s="1"/>
  <c r="C120" i="9"/>
  <c r="D120" i="9" s="1"/>
  <c r="C121" i="9"/>
  <c r="D121" i="9" s="1"/>
  <c r="C122" i="9"/>
  <c r="D122" i="9" s="1"/>
  <c r="C123" i="9"/>
  <c r="D123" i="9" s="1"/>
  <c r="C124" i="9"/>
  <c r="D124" i="9" s="1"/>
  <c r="C125" i="9"/>
  <c r="D125" i="9" s="1"/>
  <c r="C126" i="9"/>
  <c r="D126" i="9" s="1"/>
  <c r="C127" i="9"/>
  <c r="D127" i="9" s="1"/>
  <c r="D128" i="9"/>
  <c r="D129" i="9"/>
  <c r="D130" i="9"/>
  <c r="D131" i="9"/>
  <c r="D132" i="9"/>
  <c r="D133" i="9"/>
  <c r="C134" i="9"/>
  <c r="D134" i="9" s="1"/>
  <c r="C135" i="9"/>
  <c r="D135" i="9" s="1"/>
  <c r="C136" i="9"/>
  <c r="D136" i="9" s="1"/>
  <c r="C137" i="9"/>
  <c r="D137" i="9" s="1"/>
  <c r="C138" i="9"/>
  <c r="D138" i="9" s="1"/>
  <c r="C139" i="9"/>
  <c r="D139" i="9" s="1"/>
  <c r="C140" i="9"/>
  <c r="D140" i="9" s="1"/>
  <c r="C141" i="9"/>
  <c r="D141" i="9" s="1"/>
  <c r="C142" i="9"/>
  <c r="D142" i="9" s="1"/>
  <c r="C143" i="9"/>
  <c r="D143" i="9" s="1"/>
  <c r="C144" i="9"/>
  <c r="D144" i="9" s="1"/>
  <c r="C145" i="9"/>
  <c r="D145" i="9" s="1"/>
  <c r="C146" i="9"/>
  <c r="D146" i="9" s="1"/>
  <c r="C147" i="9"/>
  <c r="D147" i="9" s="1"/>
  <c r="C148" i="9"/>
  <c r="D148" i="9" s="1"/>
  <c r="C149" i="9"/>
  <c r="D149" i="9" s="1"/>
  <c r="C150" i="9"/>
  <c r="D150" i="9" s="1"/>
  <c r="C151" i="9"/>
  <c r="D151" i="9" s="1"/>
  <c r="C152" i="9"/>
  <c r="D152" i="9" s="1"/>
  <c r="C153" i="9"/>
  <c r="D153" i="9" s="1"/>
  <c r="C154" i="9"/>
  <c r="D154" i="9" s="1"/>
  <c r="C155" i="9"/>
  <c r="D155" i="9" s="1"/>
  <c r="C156" i="9"/>
  <c r="D156" i="9" s="1"/>
  <c r="C157" i="9"/>
  <c r="D157" i="9" s="1"/>
  <c r="C158" i="9"/>
  <c r="D158" i="9" s="1"/>
  <c r="C159" i="9"/>
  <c r="D159" i="9" s="1"/>
  <c r="C160" i="9"/>
  <c r="D160" i="9" s="1"/>
  <c r="C161" i="9"/>
  <c r="D161" i="9" s="1"/>
  <c r="C162" i="9"/>
  <c r="D162" i="9" s="1"/>
  <c r="C163" i="9"/>
  <c r="D163" i="9" s="1"/>
  <c r="C164" i="9"/>
  <c r="D164" i="9" s="1"/>
  <c r="C165" i="9"/>
  <c r="D165" i="9" s="1"/>
  <c r="C166" i="9"/>
  <c r="D166" i="9" s="1"/>
  <c r="C167" i="9"/>
  <c r="D167" i="9" s="1"/>
  <c r="C168" i="9"/>
  <c r="D168" i="9" s="1"/>
  <c r="C169" i="9"/>
  <c r="D169" i="9" s="1"/>
  <c r="C170" i="9"/>
  <c r="D170" i="9" s="1"/>
  <c r="C171" i="9"/>
  <c r="D171" i="9" s="1"/>
  <c r="C172" i="9"/>
  <c r="D172" i="9" s="1"/>
  <c r="C173" i="9"/>
  <c r="D173" i="9" s="1"/>
  <c r="C174" i="9"/>
  <c r="D174" i="9" s="1"/>
  <c r="C175" i="9"/>
  <c r="D175" i="9" s="1"/>
  <c r="C176" i="9"/>
  <c r="D176" i="9" s="1"/>
  <c r="C177" i="9"/>
  <c r="D177" i="9" s="1"/>
  <c r="C178" i="9"/>
  <c r="D178" i="9" s="1"/>
  <c r="C179" i="9"/>
  <c r="D179" i="9" s="1"/>
  <c r="C180" i="9"/>
  <c r="D180" i="9" s="1"/>
  <c r="C181" i="9"/>
  <c r="D181" i="9" s="1"/>
  <c r="C182" i="9"/>
  <c r="D182" i="9" s="1"/>
  <c r="C183" i="9"/>
  <c r="D183" i="9" s="1"/>
  <c r="C184" i="9"/>
  <c r="D184" i="9" s="1"/>
  <c r="C185" i="9"/>
  <c r="D185" i="9" s="1"/>
  <c r="C186" i="9"/>
  <c r="D186" i="9" s="1"/>
  <c r="C187" i="9"/>
  <c r="D187" i="9" s="1"/>
  <c r="C188" i="9"/>
  <c r="D188" i="9" s="1"/>
  <c r="C189" i="9"/>
  <c r="D189" i="9" s="1"/>
  <c r="C190" i="9"/>
  <c r="D190" i="9" s="1"/>
  <c r="C191" i="9"/>
  <c r="D191" i="9" s="1"/>
  <c r="C192" i="9"/>
  <c r="D192" i="9" s="1"/>
  <c r="C193" i="9"/>
  <c r="D193" i="9" s="1"/>
  <c r="C194" i="9"/>
  <c r="D194" i="9" s="1"/>
  <c r="C195" i="9"/>
  <c r="D195" i="9" s="1"/>
  <c r="C196" i="9"/>
  <c r="D196" i="9" s="1"/>
  <c r="C197" i="9"/>
  <c r="D197" i="9" s="1"/>
  <c r="C198" i="9"/>
  <c r="D198" i="9" s="1"/>
  <c r="C199" i="9"/>
  <c r="D199" i="9" s="1"/>
  <c r="C200" i="9"/>
  <c r="D200" i="9" s="1"/>
  <c r="C201" i="9"/>
  <c r="D201" i="9" s="1"/>
  <c r="C202" i="9"/>
  <c r="D202" i="9" s="1"/>
  <c r="C203" i="9"/>
  <c r="D203" i="9" s="1"/>
  <c r="C204" i="9"/>
  <c r="D204" i="9" s="1"/>
  <c r="C205" i="9"/>
  <c r="D205" i="9" s="1"/>
  <c r="C206" i="9"/>
  <c r="D206" i="9" s="1"/>
  <c r="C207" i="9"/>
  <c r="D207" i="9" s="1"/>
  <c r="C208" i="9"/>
  <c r="D208" i="9" s="1"/>
  <c r="C209" i="9"/>
  <c r="D209" i="9" s="1"/>
  <c r="C210" i="9"/>
  <c r="D210" i="9" s="1"/>
  <c r="C211" i="9"/>
  <c r="D211" i="9" s="1"/>
  <c r="C212" i="9"/>
  <c r="D212" i="9" s="1"/>
  <c r="C213" i="9"/>
  <c r="D213" i="9" s="1"/>
  <c r="C214" i="9"/>
  <c r="D214" i="9" s="1"/>
  <c r="C215" i="9"/>
  <c r="D215" i="9" s="1"/>
  <c r="C216" i="9"/>
  <c r="D216" i="9" s="1"/>
  <c r="C217" i="9"/>
  <c r="D217" i="9" s="1"/>
  <c r="C218" i="9"/>
  <c r="D218" i="9" s="1"/>
  <c r="C219" i="9"/>
  <c r="D219" i="9" s="1"/>
  <c r="C220" i="9"/>
  <c r="D220" i="9" s="1"/>
  <c r="C221" i="9"/>
  <c r="D221" i="9" s="1"/>
  <c r="C222" i="9"/>
  <c r="D222" i="9" s="1"/>
  <c r="C223" i="9"/>
  <c r="D223" i="9" s="1"/>
  <c r="C224" i="9"/>
  <c r="D224" i="9" s="1"/>
  <c r="C225" i="9"/>
  <c r="D225" i="9" s="1"/>
  <c r="C226" i="9"/>
  <c r="D226" i="9" s="1"/>
  <c r="C227" i="9"/>
  <c r="D227" i="9" s="1"/>
  <c r="C228" i="9"/>
  <c r="D228" i="9" s="1"/>
  <c r="C229" i="9"/>
  <c r="D229" i="9" s="1"/>
  <c r="C230" i="9"/>
  <c r="D230" i="9" s="1"/>
  <c r="C231" i="9"/>
  <c r="D231" i="9" s="1"/>
  <c r="C232" i="9"/>
  <c r="D232" i="9" s="1"/>
  <c r="C233" i="9"/>
  <c r="D233" i="9" s="1"/>
  <c r="C234" i="9"/>
  <c r="D234" i="9" s="1"/>
  <c r="C235" i="9"/>
  <c r="D235" i="9" s="1"/>
  <c r="C236" i="9"/>
  <c r="D236" i="9" s="1"/>
  <c r="C237" i="9"/>
  <c r="D237" i="9" s="1"/>
  <c r="C238" i="9"/>
  <c r="D238" i="9" s="1"/>
  <c r="C239" i="9"/>
  <c r="D239" i="9" s="1"/>
  <c r="C240" i="9"/>
  <c r="D240" i="9" s="1"/>
  <c r="C241" i="9"/>
  <c r="D241" i="9" s="1"/>
  <c r="C242" i="9"/>
  <c r="D242" i="9" s="1"/>
  <c r="C243" i="9"/>
  <c r="D243" i="9" s="1"/>
  <c r="C244" i="9"/>
  <c r="D244" i="9" s="1"/>
  <c r="C245" i="9"/>
  <c r="D245" i="9" s="1"/>
  <c r="C246" i="9"/>
  <c r="D246" i="9" s="1"/>
  <c r="C247" i="9"/>
  <c r="D247" i="9" s="1"/>
  <c r="C248" i="9"/>
  <c r="D248" i="9" s="1"/>
  <c r="C249" i="9"/>
  <c r="D249" i="9" s="1"/>
  <c r="C250" i="9"/>
  <c r="D250" i="9" s="1"/>
  <c r="C251" i="9"/>
  <c r="D251" i="9" s="1"/>
  <c r="C252" i="9"/>
  <c r="D252" i="9" s="1"/>
  <c r="C253" i="9"/>
  <c r="D253" i="9" s="1"/>
  <c r="C254" i="9"/>
  <c r="D254" i="9" s="1"/>
  <c r="C255" i="9"/>
  <c r="D255" i="9" s="1"/>
  <c r="C256" i="9"/>
  <c r="D256" i="9" s="1"/>
  <c r="C257" i="9"/>
  <c r="D257" i="9" s="1"/>
  <c r="C258" i="9"/>
  <c r="D258" i="9" s="1"/>
  <c r="C259" i="9"/>
  <c r="D259" i="9" s="1"/>
  <c r="C260" i="9"/>
  <c r="D260" i="9" s="1"/>
  <c r="C261" i="9"/>
  <c r="D261" i="9" s="1"/>
  <c r="C262" i="9"/>
  <c r="D262" i="9" s="1"/>
  <c r="C263" i="9"/>
  <c r="D263" i="9" s="1"/>
  <c r="C264" i="9"/>
  <c r="D264" i="9" s="1"/>
  <c r="C265" i="9"/>
  <c r="D265" i="9" s="1"/>
  <c r="C266" i="9"/>
  <c r="D266" i="9" s="1"/>
  <c r="C267" i="9"/>
  <c r="D267" i="9" s="1"/>
  <c r="C268" i="9"/>
  <c r="D268" i="9" s="1"/>
  <c r="C269" i="9"/>
  <c r="D269" i="9" s="1"/>
  <c r="C270" i="9"/>
  <c r="D270" i="9" s="1"/>
  <c r="C271" i="9"/>
  <c r="D271" i="9" s="1"/>
  <c r="C272" i="9"/>
  <c r="D272" i="9" s="1"/>
  <c r="C273" i="9"/>
  <c r="D273" i="9" s="1"/>
  <c r="C274" i="9"/>
  <c r="D274" i="9" s="1"/>
  <c r="D275" i="9"/>
  <c r="D276" i="9"/>
  <c r="D277" i="9"/>
  <c r="D278" i="9"/>
  <c r="D279" i="9"/>
  <c r="D280" i="9"/>
  <c r="C281" i="9"/>
  <c r="D281" i="9" s="1"/>
  <c r="C282" i="9"/>
  <c r="D282" i="9" s="1"/>
  <c r="C283" i="9"/>
  <c r="D283" i="9" s="1"/>
  <c r="C284" i="9"/>
  <c r="D284" i="9" s="1"/>
  <c r="C285" i="9"/>
  <c r="D285" i="9" s="1"/>
  <c r="C286" i="9"/>
  <c r="D286" i="9" s="1"/>
  <c r="C287" i="9"/>
  <c r="D287" i="9" s="1"/>
  <c r="C288" i="9"/>
  <c r="D288" i="9" s="1"/>
  <c r="C289" i="9"/>
  <c r="D289" i="9" s="1"/>
  <c r="C290" i="9"/>
  <c r="D290" i="9" s="1"/>
  <c r="C291" i="9"/>
  <c r="D291" i="9" s="1"/>
  <c r="C292" i="9"/>
  <c r="D292" i="9" s="1"/>
  <c r="C293" i="9"/>
  <c r="D293" i="9" s="1"/>
  <c r="C294" i="9"/>
  <c r="D294" i="9" s="1"/>
  <c r="C295" i="9"/>
  <c r="D295" i="9" s="1"/>
  <c r="C296" i="9"/>
  <c r="D296" i="9" s="1"/>
  <c r="C297" i="9"/>
  <c r="D297" i="9" s="1"/>
  <c r="C298" i="9"/>
  <c r="D298" i="9" s="1"/>
  <c r="C299" i="9"/>
  <c r="D299" i="9" s="1"/>
  <c r="C300" i="9"/>
  <c r="D300" i="9" s="1"/>
  <c r="C301" i="9"/>
  <c r="D301" i="9" s="1"/>
  <c r="C302" i="9"/>
  <c r="D302" i="9" s="1"/>
  <c r="C303" i="9"/>
  <c r="D303" i="9" s="1"/>
  <c r="C304" i="9"/>
  <c r="D304" i="9" s="1"/>
  <c r="C305" i="9"/>
  <c r="D305" i="9" s="1"/>
  <c r="C306" i="9"/>
  <c r="D306" i="9" s="1"/>
  <c r="C307" i="9"/>
  <c r="D307" i="9" s="1"/>
  <c r="C308" i="9"/>
  <c r="D308" i="9" s="1"/>
  <c r="C309" i="9"/>
  <c r="D309" i="9" s="1"/>
  <c r="C310" i="9"/>
  <c r="D310" i="9" s="1"/>
  <c r="C311" i="9"/>
  <c r="D311" i="9" s="1"/>
  <c r="C312" i="9"/>
  <c r="D312" i="9" s="1"/>
  <c r="C313" i="9"/>
  <c r="D313" i="9" s="1"/>
  <c r="C314" i="9"/>
  <c r="D314" i="9" s="1"/>
  <c r="C315" i="9"/>
  <c r="D315" i="9" s="1"/>
  <c r="C316" i="9"/>
  <c r="D316" i="9" s="1"/>
  <c r="C317" i="9"/>
  <c r="D317" i="9" s="1"/>
  <c r="C318" i="9"/>
  <c r="D318" i="9" s="1"/>
  <c r="C319" i="9"/>
  <c r="D319" i="9" s="1"/>
  <c r="C320" i="9"/>
  <c r="D320" i="9" s="1"/>
  <c r="C321" i="9"/>
  <c r="D321" i="9" s="1"/>
  <c r="C322" i="9"/>
  <c r="D322" i="9" s="1"/>
  <c r="C323" i="9"/>
  <c r="D323" i="9" s="1"/>
  <c r="C324" i="9"/>
  <c r="D324" i="9" s="1"/>
  <c r="C325" i="9"/>
  <c r="D325" i="9" s="1"/>
  <c r="C326" i="9"/>
  <c r="D326" i="9" s="1"/>
  <c r="C327" i="9"/>
  <c r="D327" i="9" s="1"/>
  <c r="C328" i="9"/>
  <c r="D328" i="9" s="1"/>
  <c r="C329" i="9"/>
  <c r="D329" i="9" s="1"/>
  <c r="C330" i="9"/>
  <c r="D330" i="9" s="1"/>
  <c r="C331" i="9"/>
  <c r="D331" i="9" s="1"/>
  <c r="C332" i="9"/>
  <c r="D332" i="9" s="1"/>
  <c r="C333" i="9"/>
  <c r="D333" i="9" s="1"/>
  <c r="C334" i="9"/>
  <c r="D334" i="9" s="1"/>
  <c r="C335" i="9"/>
  <c r="D335" i="9" s="1"/>
  <c r="C336" i="9"/>
  <c r="D336" i="9" s="1"/>
  <c r="C337" i="9"/>
  <c r="D337" i="9" s="1"/>
  <c r="C338" i="9"/>
  <c r="D338" i="9" s="1"/>
  <c r="C339" i="9"/>
  <c r="D339" i="9" s="1"/>
  <c r="C340" i="9"/>
  <c r="D340" i="9" s="1"/>
  <c r="C341" i="9"/>
  <c r="D341" i="9" s="1"/>
  <c r="C342" i="9"/>
  <c r="D342" i="9" s="1"/>
  <c r="C343" i="9"/>
  <c r="D343" i="9" s="1"/>
  <c r="C344" i="9"/>
  <c r="D344" i="9" s="1"/>
  <c r="C345" i="9"/>
  <c r="D345" i="9" s="1"/>
  <c r="C346" i="9"/>
  <c r="D346" i="9" s="1"/>
  <c r="C347" i="9"/>
  <c r="D347" i="9" s="1"/>
  <c r="C348" i="9"/>
  <c r="D348" i="9" s="1"/>
  <c r="C349" i="9"/>
  <c r="D349" i="9" s="1"/>
  <c r="C350" i="9"/>
  <c r="D350" i="9" s="1"/>
  <c r="C351" i="9"/>
  <c r="D351" i="9" s="1"/>
  <c r="C352" i="9"/>
  <c r="D352" i="9" s="1"/>
  <c r="C353" i="9"/>
  <c r="D353" i="9" s="1"/>
  <c r="C354" i="9"/>
  <c r="D354" i="9" s="1"/>
  <c r="C355" i="9"/>
  <c r="D355" i="9" s="1"/>
  <c r="C356" i="9"/>
  <c r="D356" i="9" s="1"/>
  <c r="C357" i="9"/>
  <c r="D357" i="9" s="1"/>
  <c r="C358" i="9"/>
  <c r="D358" i="9" s="1"/>
  <c r="C359" i="9"/>
  <c r="D359" i="9" s="1"/>
  <c r="C360" i="9"/>
  <c r="D360" i="9" s="1"/>
  <c r="C361" i="9"/>
  <c r="D361" i="9" s="1"/>
  <c r="C362" i="9"/>
  <c r="D362" i="9" s="1"/>
  <c r="C363" i="9"/>
  <c r="D363" i="9" s="1"/>
  <c r="C364" i="9"/>
  <c r="D364" i="9" s="1"/>
  <c r="C365" i="9"/>
  <c r="D365" i="9" s="1"/>
  <c r="C366" i="9"/>
  <c r="D366" i="9" s="1"/>
  <c r="C367" i="9"/>
  <c r="D367" i="9" s="1"/>
  <c r="C368" i="9"/>
  <c r="D368" i="9" s="1"/>
  <c r="C369" i="9"/>
  <c r="D369" i="9" s="1"/>
  <c r="C370" i="9"/>
  <c r="D370" i="9" s="1"/>
  <c r="C371" i="9"/>
  <c r="D371" i="9" s="1"/>
  <c r="D372" i="9"/>
  <c r="C373" i="9"/>
  <c r="D373" i="9" s="1"/>
  <c r="C374" i="9"/>
  <c r="D374" i="9" s="1"/>
  <c r="C375" i="9"/>
  <c r="D375" i="9" s="1"/>
  <c r="C376" i="9"/>
  <c r="D376" i="9" s="1"/>
  <c r="C377" i="9"/>
  <c r="D377" i="9" s="1"/>
  <c r="C378" i="9"/>
  <c r="D378" i="9" s="1"/>
  <c r="C379" i="9"/>
  <c r="D379" i="9" s="1"/>
  <c r="C380" i="9"/>
  <c r="D380" i="9" s="1"/>
  <c r="C381" i="9"/>
  <c r="D381" i="9" s="1"/>
  <c r="C382" i="9"/>
  <c r="D382" i="9" s="1"/>
  <c r="C383" i="9"/>
  <c r="D383" i="9" s="1"/>
  <c r="C384" i="9"/>
  <c r="D384" i="9" s="1"/>
  <c r="C385" i="9"/>
  <c r="D385" i="9" s="1"/>
  <c r="C386" i="9"/>
  <c r="D386" i="9" s="1"/>
  <c r="C387" i="9"/>
  <c r="D387" i="9" s="1"/>
  <c r="C388" i="9"/>
  <c r="D388" i="9" s="1"/>
  <c r="C389" i="9"/>
  <c r="D389" i="9" s="1"/>
  <c r="C390" i="9"/>
  <c r="D390" i="9" s="1"/>
  <c r="C391" i="9"/>
  <c r="D391" i="9" s="1"/>
  <c r="C392" i="9"/>
  <c r="D392" i="9" s="1"/>
  <c r="C393" i="9"/>
  <c r="D393" i="9" s="1"/>
  <c r="C394" i="9"/>
  <c r="D394" i="9" s="1"/>
  <c r="C395" i="9"/>
  <c r="D395" i="9" s="1"/>
  <c r="C396" i="9"/>
  <c r="D396" i="9" s="1"/>
  <c r="C397" i="9"/>
  <c r="D397" i="9" s="1"/>
  <c r="C398" i="9"/>
  <c r="D398" i="9" s="1"/>
  <c r="C501" i="9"/>
  <c r="D501" i="9" s="1"/>
  <c r="C502" i="9"/>
  <c r="D502" i="9" s="1"/>
  <c r="C503" i="9"/>
  <c r="D503" i="9" s="1"/>
  <c r="C504" i="9"/>
  <c r="D504" i="9" s="1"/>
  <c r="C505" i="9"/>
  <c r="D505" i="9" s="1"/>
  <c r="C506" i="9"/>
  <c r="D506" i="9" s="1"/>
  <c r="C507" i="9"/>
  <c r="D507" i="9" s="1"/>
  <c r="C508" i="9"/>
  <c r="D508" i="9" s="1"/>
  <c r="C509" i="9"/>
  <c r="D509" i="9" s="1"/>
  <c r="C510" i="9"/>
  <c r="D510" i="9" s="1"/>
  <c r="C511" i="9"/>
  <c r="D511" i="9" s="1"/>
  <c r="C512" i="9"/>
  <c r="D512" i="9" s="1"/>
  <c r="C513" i="9"/>
  <c r="D513" i="9" s="1"/>
  <c r="C514" i="9"/>
  <c r="D514" i="9" s="1"/>
  <c r="C515" i="9"/>
  <c r="D515" i="9" s="1"/>
  <c r="C516" i="9"/>
  <c r="D516" i="9" s="1"/>
  <c r="C517" i="9"/>
  <c r="D517" i="9" s="1"/>
  <c r="C518" i="9"/>
  <c r="D518" i="9" s="1"/>
  <c r="C519" i="9"/>
  <c r="D519" i="9" s="1"/>
  <c r="C520" i="9"/>
  <c r="D520" i="9" s="1"/>
  <c r="C521" i="9"/>
  <c r="D521" i="9" s="1"/>
  <c r="C522" i="9"/>
  <c r="D522" i="9" s="1"/>
  <c r="C523" i="9"/>
  <c r="D523" i="9" s="1"/>
  <c r="C524" i="9"/>
  <c r="D524" i="9" s="1"/>
  <c r="C525" i="9"/>
  <c r="D525" i="9" s="1"/>
  <c r="C526" i="9"/>
  <c r="D526" i="9" s="1"/>
  <c r="C527" i="9"/>
  <c r="D527" i="9" s="1"/>
  <c r="C528" i="9"/>
  <c r="D528" i="9" s="1"/>
  <c r="C529" i="9"/>
  <c r="D529" i="9" s="1"/>
  <c r="C530" i="9"/>
  <c r="D530" i="9" s="1"/>
  <c r="C531" i="9"/>
  <c r="D531" i="9" s="1"/>
  <c r="C532" i="9"/>
  <c r="D532" i="9" s="1"/>
  <c r="C533" i="9"/>
  <c r="D533" i="9" s="1"/>
  <c r="C534" i="9"/>
  <c r="D534" i="9" s="1"/>
  <c r="C535" i="9"/>
  <c r="D535" i="9" s="1"/>
  <c r="C536" i="9"/>
  <c r="D536" i="9" s="1"/>
  <c r="C537" i="9"/>
  <c r="D537" i="9" s="1"/>
  <c r="C538" i="9"/>
  <c r="D538" i="9" s="1"/>
  <c r="C539" i="9"/>
  <c r="D539" i="9" s="1"/>
  <c r="C540" i="9"/>
  <c r="D540" i="9" s="1"/>
  <c r="C541" i="9"/>
  <c r="D541" i="9" s="1"/>
  <c r="C542" i="9"/>
  <c r="D542" i="9" s="1"/>
  <c r="C543" i="9"/>
  <c r="D543" i="9" s="1"/>
  <c r="C544" i="9"/>
  <c r="D544" i="9" s="1"/>
  <c r="C545" i="9"/>
  <c r="D545" i="9" s="1"/>
  <c r="C546" i="9"/>
  <c r="D546" i="9" s="1"/>
  <c r="C547" i="9"/>
  <c r="D547" i="9" s="1"/>
  <c r="C548" i="9"/>
  <c r="D548" i="9" s="1"/>
  <c r="C549" i="9"/>
  <c r="D549" i="9" s="1"/>
  <c r="C550" i="9"/>
  <c r="D550" i="9" s="1"/>
  <c r="C551" i="9"/>
  <c r="D551" i="9" s="1"/>
  <c r="C552" i="9"/>
  <c r="D552" i="9" s="1"/>
  <c r="C553" i="9"/>
  <c r="D553" i="9" s="1"/>
  <c r="C554" i="9"/>
  <c r="D554" i="9" s="1"/>
  <c r="C555" i="9"/>
  <c r="D555" i="9" s="1"/>
  <c r="C556" i="9"/>
  <c r="D556" i="9" s="1"/>
  <c r="C557" i="9"/>
  <c r="D557" i="9" s="1"/>
  <c r="C558" i="9"/>
  <c r="D558" i="9" s="1"/>
  <c r="C559" i="9"/>
  <c r="D559" i="9" s="1"/>
  <c r="C560" i="9"/>
  <c r="D560" i="9" s="1"/>
  <c r="C561" i="9"/>
  <c r="D561" i="9" s="1"/>
  <c r="C562" i="9"/>
  <c r="D562" i="9" s="1"/>
  <c r="C563" i="9"/>
  <c r="D563" i="9" s="1"/>
  <c r="C564" i="9"/>
  <c r="D564" i="9" s="1"/>
  <c r="C565" i="9"/>
  <c r="D565" i="9" s="1"/>
  <c r="C566" i="9"/>
  <c r="D566" i="9" s="1"/>
  <c r="C567" i="9"/>
  <c r="D567" i="9" s="1"/>
  <c r="C568" i="9"/>
  <c r="D568" i="9" s="1"/>
  <c r="C569" i="9"/>
  <c r="D569" i="9" s="1"/>
  <c r="C570" i="9"/>
  <c r="D570" i="9" s="1"/>
  <c r="C571" i="9"/>
  <c r="D571" i="9" s="1"/>
  <c r="C572" i="9"/>
  <c r="D572" i="9" s="1"/>
  <c r="C573" i="9"/>
  <c r="D573" i="9" s="1"/>
  <c r="C574" i="9"/>
  <c r="D574" i="9" s="1"/>
  <c r="C575" i="9"/>
  <c r="D575" i="9" s="1"/>
  <c r="C576" i="9"/>
  <c r="D576" i="9" s="1"/>
  <c r="C577" i="9"/>
  <c r="D577" i="9" s="1"/>
  <c r="C578" i="9"/>
  <c r="D578" i="9" s="1"/>
  <c r="C579" i="9"/>
  <c r="D579" i="9" s="1"/>
  <c r="C580" i="9"/>
  <c r="D580" i="9" s="1"/>
  <c r="C581" i="9"/>
  <c r="D581" i="9" s="1"/>
  <c r="C582" i="9"/>
  <c r="D582" i="9" s="1"/>
  <c r="C583" i="9"/>
  <c r="D583" i="9" s="1"/>
  <c r="C584" i="9"/>
  <c r="D584" i="9" s="1"/>
  <c r="C585" i="9"/>
  <c r="D585" i="9" s="1"/>
  <c r="C586" i="9"/>
  <c r="D586" i="9" s="1"/>
  <c r="C587" i="9"/>
  <c r="D587" i="9" s="1"/>
  <c r="C588" i="9"/>
  <c r="D588" i="9" s="1"/>
  <c r="C589" i="9"/>
  <c r="D589" i="9" s="1"/>
  <c r="C590" i="9"/>
  <c r="D590" i="9" s="1"/>
  <c r="C591" i="9"/>
  <c r="D591" i="9" s="1"/>
  <c r="C592" i="9"/>
  <c r="D592" i="9" s="1"/>
  <c r="C593" i="9"/>
  <c r="D593" i="9" s="1"/>
  <c r="C594" i="9"/>
  <c r="D594" i="9" s="1"/>
  <c r="C595" i="9"/>
  <c r="D595" i="9" s="1"/>
  <c r="C596" i="9"/>
  <c r="D596" i="9" s="1"/>
  <c r="C597" i="9"/>
  <c r="D597" i="9" s="1"/>
  <c r="C598" i="9"/>
  <c r="D598" i="9" s="1"/>
  <c r="C599" i="9"/>
  <c r="D599" i="9" s="1"/>
  <c r="C600" i="9"/>
  <c r="D600" i="9" s="1"/>
  <c r="C601" i="9"/>
  <c r="D601" i="9" s="1"/>
  <c r="C602" i="9"/>
  <c r="D602" i="9" s="1"/>
  <c r="C13" i="9"/>
  <c r="C14" i="9"/>
  <c r="J16" i="11" l="1"/>
  <c r="K13" i="9" l="1"/>
  <c r="O14" i="9"/>
  <c r="N14" i="9"/>
  <c r="M14" i="9"/>
  <c r="L14" i="9"/>
  <c r="K14" i="9"/>
  <c r="J14" i="9"/>
  <c r="O13" i="9"/>
  <c r="N13" i="9"/>
  <c r="M13" i="9"/>
  <c r="L13" i="9"/>
  <c r="J13" i="9"/>
  <c r="I15" i="11"/>
  <c r="J15" i="11"/>
  <c r="K15" i="11"/>
  <c r="N15" i="11"/>
  <c r="I16" i="11"/>
  <c r="K16" i="11"/>
  <c r="N16" i="11"/>
  <c r="F17" i="11"/>
  <c r="I17" i="11"/>
  <c r="N13" i="11"/>
  <c r="N12" i="11"/>
  <c r="K13" i="11"/>
  <c r="K12" i="11"/>
  <c r="J13" i="11"/>
  <c r="J12" i="11"/>
  <c r="I13" i="11"/>
  <c r="I12" i="11"/>
  <c r="N17" i="11"/>
  <c r="K17" i="11"/>
  <c r="J17" i="11"/>
  <c r="F14" i="11"/>
  <c r="K14" i="11"/>
  <c r="I14" i="11"/>
  <c r="N14" i="11"/>
  <c r="J14" i="11"/>
  <c r="C15" i="9"/>
  <c r="D15" i="9" s="1"/>
  <c r="L12" i="11" l="1"/>
  <c r="M12" i="11"/>
  <c r="L13" i="11"/>
  <c r="M13" i="11"/>
  <c r="L14" i="11"/>
  <c r="M14" i="11"/>
  <c r="L15" i="11"/>
  <c r="M15" i="11"/>
  <c r="L16" i="11"/>
  <c r="M16" i="11"/>
  <c r="L17" i="11"/>
  <c r="M1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GISKA Jonathan</author>
    <author>tc={20A61CCC-3243-4DB1-9562-E5B8D6EA860F}</author>
  </authors>
  <commentList>
    <comment ref="C12" authorId="0" shapeId="0" xr:uid="{00000000-0006-0000-0300-000001000000}">
      <text>
        <r>
          <rPr>
            <b/>
            <sz val="9"/>
            <color indexed="81"/>
            <rFont val="Tahoma"/>
            <family val="2"/>
          </rPr>
          <t>GISKA Jonathan:</t>
        </r>
        <r>
          <rPr>
            <sz val="9"/>
            <color indexed="81"/>
            <rFont val="Tahoma"/>
            <family val="2"/>
          </rPr>
          <t xml:space="preserve">
EPA HAP compounds - cells shaded orange.</t>
        </r>
      </text>
    </comment>
    <comment ref="B372" authorId="1" shapeId="0" xr:uid="{20A61CCC-3243-4DB1-9562-E5B8D6EA860F}">
      <text>
        <t xml:space="preserve">[Threaded comment]
Your version of Excel allows you to read this threaded comment; however, any edits to it will get removed if the file is opened in a newer version of Excel. Learn more: https://go.microsoft.com/fwlink/?linkid=870924
Comment:
    Added. Not in Marks form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M10" authorId="0" shapeId="0" xr:uid="{00000000-0006-0000-0400-000001000000}">
      <text>
        <r>
          <rPr>
            <b/>
            <sz val="9"/>
            <color indexed="81"/>
            <rFont val="Tahoma"/>
            <family val="2"/>
          </rPr>
          <t xml:space="preserve">GISKA Jonathan:
</t>
        </r>
        <r>
          <rPr>
            <sz val="9"/>
            <color indexed="81"/>
            <rFont val="Tahoma"/>
            <family val="2"/>
          </rPr>
          <t>"Material Waste" refers to the following: waste shipped off-site; liquid material that drains to waste collection or treatment systems; materials retained in the product; materials chemically reacted to substances not on the DEQ Air Toxics list; or any other relevant mechanisms that would excluded portions of the material from emissions calculations.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GISKA Jonathan</author>
  </authors>
  <commentList>
    <comment ref="D11" authorId="0" shapeId="0" xr:uid="{00000000-0006-0000-0500-000001000000}">
      <text>
        <r>
          <rPr>
            <b/>
            <sz val="9"/>
            <color indexed="81"/>
            <rFont val="Tahoma"/>
            <family val="2"/>
          </rPr>
          <t>GISKA Jonathan:</t>
        </r>
        <r>
          <rPr>
            <sz val="9"/>
            <color indexed="81"/>
            <rFont val="Tahoma"/>
            <family val="2"/>
          </rPr>
          <t xml:space="preserve">
EPA HAP compounds - cells shaded orange.</t>
        </r>
      </text>
    </comment>
  </commentList>
</comments>
</file>

<file path=xl/sharedStrings.xml><?xml version="1.0" encoding="utf-8"?>
<sst xmlns="http://schemas.openxmlformats.org/spreadsheetml/2006/main" count="5787" uniqueCount="1454">
  <si>
    <t>Please save this file to your own computer before filling out this reporting form.</t>
  </si>
  <si>
    <t>Before completing this form please review the DEQ website for the most recent versions and instructions for this form:</t>
  </si>
  <si>
    <t>https://www.oregon.gov/deq/aq/aqPermits/Pages/CAO-reg.aspx</t>
  </si>
  <si>
    <t xml:space="preserve">All DEQ and Lane Regional Air Protection Agency permitted facilities, or facilities applying for Air Quality permits, will need to complete and submit this form as the first step in the Cleaner Air Oregon Air Toxics Program.  </t>
  </si>
  <si>
    <t>Please fill out the following worksheets to complete an air toxic emissions inventory for your facility:</t>
  </si>
  <si>
    <t>Worksheet 1</t>
  </si>
  <si>
    <t xml:space="preserve">Facility Information </t>
  </si>
  <si>
    <t xml:space="preserve">Record facility name and address, contact person, source number, and number of employees in the boxes. </t>
  </si>
  <si>
    <t>Worksheet 2</t>
  </si>
  <si>
    <t>Emission Units &amp; Activities</t>
  </si>
  <si>
    <t>Record all Toxics Emissions Units and activities that emit air toxics included in the list of associated Air Toxic contaminants. Provide both annual and maximum daily production and process rates, emission type, and control devices/efficiency for each emissions unit.</t>
  </si>
  <si>
    <t>Worksheet 3</t>
  </si>
  <si>
    <t>Pollutant Emissions - EF</t>
  </si>
  <si>
    <t>Record all Air Toxic pollutants CAS/DEQ ID and chemical names, pollutant-specifc emissions factors and control efficiencies, and calculated emissions.</t>
  </si>
  <si>
    <t>Worksheet 4</t>
  </si>
  <si>
    <t>Material Balance Activities</t>
  </si>
  <si>
    <t>Record all emission units and activities that emit air toxics included in the list of associated air toxic contaminants. Provide annual and maximum daily material usage and waste activities, material names and manufacturer, and emission type.</t>
  </si>
  <si>
    <t>Worksheet 5</t>
  </si>
  <si>
    <t>Pollutant Emissions - MB</t>
  </si>
  <si>
    <t>Record all Air Toxic pollutants CAS/DEQ ID and chemical names associated with recorded materials, pollutant-specifc percent composition and control efficiencies, and calculated emissions.</t>
  </si>
  <si>
    <r>
      <rPr>
        <b/>
        <sz val="14"/>
        <color theme="1"/>
        <rFont val="Arial"/>
        <family val="2"/>
      </rPr>
      <t xml:space="preserve">Note: </t>
    </r>
    <r>
      <rPr>
        <sz val="14"/>
        <color theme="1"/>
        <rFont val="Arial"/>
        <family val="2"/>
      </rPr>
      <t xml:space="preserve">Emissions information will be entered on </t>
    </r>
    <r>
      <rPr>
        <b/>
        <sz val="14"/>
        <color theme="1"/>
        <rFont val="Arial"/>
        <family val="2"/>
      </rPr>
      <t>Worksheets</t>
    </r>
    <r>
      <rPr>
        <sz val="14"/>
        <color theme="1"/>
        <rFont val="Arial"/>
        <family val="2"/>
      </rPr>
      <t xml:space="preserve"> </t>
    </r>
    <r>
      <rPr>
        <b/>
        <sz val="14"/>
        <color theme="1"/>
        <rFont val="Arial"/>
        <family val="2"/>
      </rPr>
      <t>2&amp;3</t>
    </r>
    <r>
      <rPr>
        <sz val="14"/>
        <color theme="1"/>
        <rFont val="Arial"/>
        <family val="2"/>
      </rPr>
      <t xml:space="preserve"> for </t>
    </r>
    <r>
      <rPr>
        <b/>
        <sz val="14"/>
        <color theme="1"/>
        <rFont val="Arial"/>
        <family val="2"/>
      </rPr>
      <t>EF-based emissions</t>
    </r>
    <r>
      <rPr>
        <sz val="14"/>
        <color theme="1"/>
        <rFont val="Arial"/>
        <family val="2"/>
      </rPr>
      <t xml:space="preserve">, and </t>
    </r>
    <r>
      <rPr>
        <b/>
        <sz val="14"/>
        <color theme="1"/>
        <rFont val="Arial"/>
        <family val="2"/>
      </rPr>
      <t>Worksheets</t>
    </r>
    <r>
      <rPr>
        <sz val="14"/>
        <color theme="1"/>
        <rFont val="Arial"/>
        <family val="2"/>
      </rPr>
      <t xml:space="preserve"> </t>
    </r>
    <r>
      <rPr>
        <b/>
        <sz val="14"/>
        <color theme="1"/>
        <rFont val="Arial"/>
        <family val="2"/>
      </rPr>
      <t>4&amp;5</t>
    </r>
    <r>
      <rPr>
        <sz val="14"/>
        <color theme="1"/>
        <rFont val="Arial"/>
        <family val="2"/>
      </rPr>
      <t xml:space="preserve"> for </t>
    </r>
    <r>
      <rPr>
        <b/>
        <sz val="14"/>
        <color theme="1"/>
        <rFont val="Arial"/>
        <family val="2"/>
      </rPr>
      <t>Material Balance-based emissions</t>
    </r>
    <r>
      <rPr>
        <sz val="14"/>
        <color theme="1"/>
        <rFont val="Arial"/>
        <family val="2"/>
      </rPr>
      <t>.</t>
    </r>
  </si>
  <si>
    <t>What you need (Existing Sources):</t>
  </si>
  <si>
    <t>1. Current Permit and Permit Review Report</t>
  </si>
  <si>
    <t>2. Emission Detail Sheets</t>
  </si>
  <si>
    <t>3. Safety Data Sheets, Certified Product Data Sheets, Environmental Data Sheets, or any lab data for each material used.</t>
  </si>
  <si>
    <t>4. Most Recent Annual Report[s]</t>
  </si>
  <si>
    <t>5. Any other documentation needed to help fulfill request - e.g. emissions factor references, source test review reports, etc.</t>
  </si>
  <si>
    <t>Worksheet 1: Facility Information</t>
  </si>
  <si>
    <t xml:space="preserve">Please provide the facility name and address, contact person, and source number which is the first 6 digits of the permit number (existing sources) in the boxes provided. </t>
  </si>
  <si>
    <t xml:space="preserve">Worksheet 2: Emission Units &amp; Activities </t>
  </si>
  <si>
    <r>
      <t xml:space="preserve">1. List all Toxics Emissions Units (TEUs), Activity IDs and descriptions, and Control Devices for all emission units or activities that emit air toxics at the facility. Use emission unit or activity ID from permits and create new IDs as necessary.  For </t>
    </r>
    <r>
      <rPr>
        <b/>
        <sz val="12"/>
        <color theme="1"/>
        <rFont val="Arial"/>
        <family val="2"/>
      </rPr>
      <t>Material Balance</t>
    </r>
    <r>
      <rPr>
        <sz val="12"/>
        <color theme="1"/>
        <rFont val="Arial"/>
        <family val="2"/>
      </rPr>
      <t xml:space="preserve"> activities proceed to </t>
    </r>
    <r>
      <rPr>
        <b/>
        <sz val="12"/>
        <color theme="1"/>
        <rFont val="Arial"/>
        <family val="2"/>
      </rPr>
      <t>Worksheet 4</t>
    </r>
    <r>
      <rPr>
        <sz val="12"/>
        <color theme="1"/>
        <rFont val="Arial"/>
        <family val="2"/>
      </rPr>
      <t>.</t>
    </r>
  </si>
  <si>
    <t xml:space="preserve">2. Record emissions type (i.e. Stack or Fugitive) and corresponding emission type ID. </t>
  </si>
  <si>
    <r>
      <t>3. Describe activity units (e.g. MM ft</t>
    </r>
    <r>
      <rPr>
        <vertAlign val="superscript"/>
        <sz val="12"/>
        <color theme="1"/>
        <rFont val="Arial"/>
        <family val="2"/>
      </rPr>
      <t>3</t>
    </r>
    <r>
      <rPr>
        <sz val="12"/>
        <color theme="1"/>
        <rFont val="Arial"/>
        <family val="2"/>
      </rPr>
      <t>, gallons, tons, MMBTU, pounds, etc.) and type (e.g. natural gas, wood, metal poured, etc.) for each specific emissions unit/activty.</t>
    </r>
  </si>
  <si>
    <r>
      <t xml:space="preserve">4. Record quantities, units of measurements, and types of </t>
    </r>
    <r>
      <rPr>
        <b/>
        <sz val="12"/>
        <color theme="1"/>
        <rFont val="Arial"/>
        <family val="2"/>
      </rPr>
      <t>Annual</t>
    </r>
    <r>
      <rPr>
        <sz val="12"/>
        <color theme="1"/>
        <rFont val="Arial"/>
        <family val="2"/>
      </rPr>
      <t xml:space="preserve"> and </t>
    </r>
    <r>
      <rPr>
        <b/>
        <sz val="12"/>
        <color theme="1"/>
        <rFont val="Arial"/>
        <family val="2"/>
      </rPr>
      <t>Maximum Daily</t>
    </r>
    <r>
      <rPr>
        <sz val="12"/>
        <color theme="1"/>
        <rFont val="Arial"/>
        <family val="2"/>
      </rPr>
      <t xml:space="preserve"> activity/production/process rates for each TEU/Activity for "</t>
    </r>
    <r>
      <rPr>
        <b/>
        <sz val="12"/>
        <color theme="1"/>
        <rFont val="Arial"/>
        <family val="2"/>
      </rPr>
      <t>Actual</t>
    </r>
    <r>
      <rPr>
        <sz val="12"/>
        <color theme="1"/>
        <rFont val="Arial"/>
        <family val="2"/>
      </rPr>
      <t>", "</t>
    </r>
    <r>
      <rPr>
        <b/>
        <sz val="12"/>
        <color theme="1"/>
        <rFont val="Arial"/>
        <family val="2"/>
      </rPr>
      <t>Requested PTE</t>
    </r>
    <r>
      <rPr>
        <sz val="12"/>
        <color theme="1"/>
        <rFont val="Arial"/>
        <family val="2"/>
      </rPr>
      <t>", and "</t>
    </r>
    <r>
      <rPr>
        <b/>
        <sz val="12"/>
        <color theme="1"/>
        <rFont val="Arial"/>
        <family val="2"/>
      </rPr>
      <t>Capacity</t>
    </r>
    <r>
      <rPr>
        <sz val="12"/>
        <color theme="1"/>
        <rFont val="Arial"/>
        <family val="2"/>
      </rPr>
      <t xml:space="preserve">" production scenarios. </t>
    </r>
  </si>
  <si>
    <r>
      <rPr>
        <b/>
        <u/>
        <sz val="12"/>
        <color theme="1"/>
        <rFont val="Arial"/>
        <family val="2"/>
      </rPr>
      <t>Note:</t>
    </r>
    <r>
      <rPr>
        <sz val="12"/>
        <color theme="1"/>
        <rFont val="Arial"/>
        <family val="2"/>
      </rPr>
      <t xml:space="preserve"> "</t>
    </r>
    <r>
      <rPr>
        <b/>
        <sz val="12"/>
        <color theme="1"/>
        <rFont val="Arial"/>
        <family val="2"/>
      </rPr>
      <t>Actual</t>
    </r>
    <r>
      <rPr>
        <sz val="12"/>
        <color theme="1"/>
        <rFont val="Arial"/>
        <family val="2"/>
      </rPr>
      <t>" is based on the reporting year (existing sources) or an estimate of typical production (new sources); "</t>
    </r>
    <r>
      <rPr>
        <b/>
        <sz val="12"/>
        <color theme="1"/>
        <rFont val="Arial"/>
        <family val="2"/>
      </rPr>
      <t>Requested PTE</t>
    </r>
    <r>
      <rPr>
        <sz val="12"/>
        <color theme="1"/>
        <rFont val="Arial"/>
        <family val="2"/>
      </rPr>
      <t xml:space="preserve">" is the level requested by the source, which may be 
</t>
    </r>
  </si>
  <si>
    <r>
      <t>higher than "</t>
    </r>
    <r>
      <rPr>
        <b/>
        <sz val="12"/>
        <color theme="1"/>
        <rFont val="Arial"/>
        <family val="2"/>
      </rPr>
      <t>Actual</t>
    </r>
    <r>
      <rPr>
        <sz val="12"/>
        <color theme="1"/>
        <rFont val="Arial"/>
        <family val="2"/>
      </rPr>
      <t>" production values; and "</t>
    </r>
    <r>
      <rPr>
        <b/>
        <sz val="12"/>
        <color theme="1"/>
        <rFont val="Arial"/>
        <family val="2"/>
      </rPr>
      <t>Capacity</t>
    </r>
    <r>
      <rPr>
        <sz val="12"/>
        <color theme="1"/>
        <rFont val="Arial"/>
        <family val="2"/>
      </rPr>
      <t xml:space="preserve">" is based on the 100% uptime and production for the facility - this may be used for </t>
    </r>
    <r>
      <rPr>
        <i/>
        <sz val="12"/>
        <color theme="1"/>
        <rFont val="Arial"/>
        <family val="2"/>
      </rPr>
      <t xml:space="preserve">de Minimus </t>
    </r>
    <r>
      <rPr>
        <sz val="12"/>
        <color theme="1"/>
        <rFont val="Arial"/>
        <family val="2"/>
      </rPr>
      <t>screening.</t>
    </r>
  </si>
  <si>
    <t>Worksheet 3: Pollutant Emissions - EF</t>
  </si>
  <si>
    <t>1. Provide a row for each Air Toxic emitted from a specified TEU. Either select a CAS number or DEQ ID from the dropdown list or cut and paste both the CAS/DEQ ID and Chemical Name for each pollutant.</t>
  </si>
  <si>
    <r>
      <t xml:space="preserve">2. Provide the Total Combined Control Efficiency for each pollutant from the specificied TEU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TEU.</t>
    </r>
  </si>
  <si>
    <r>
      <t xml:space="preserve">3. Provide pollutant-specifc Emissions Factors (EF) for both Annual and Maximum Daily emissions (if different). Also provide the units for the EF values in </t>
    </r>
    <r>
      <rPr>
        <b/>
        <sz val="12"/>
        <color theme="1"/>
        <rFont val="Arial"/>
        <family val="2"/>
      </rPr>
      <t>pounds/activity units</t>
    </r>
    <r>
      <rPr>
        <sz val="12"/>
        <color theme="1"/>
        <rFont val="Arial"/>
        <family val="2"/>
      </rPr>
      <t>. Provide EF references (AP-42, WebFire, Source Tests, etc.) and any related notes (e.g. Control Efficiency references).</t>
    </r>
  </si>
  <si>
    <r>
      <t>4.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</si>
  <si>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t>
    </r>
    <r>
      <rPr>
        <b/>
        <vertAlign val="subscript"/>
        <sz val="12"/>
        <color theme="1"/>
        <rFont val="Arial"/>
        <family val="2"/>
      </rPr>
      <t xml:space="preserve"> </t>
    </r>
    <r>
      <rPr>
        <b/>
        <sz val="12"/>
        <color theme="1"/>
        <rFont val="Arial"/>
        <family val="2"/>
      </rPr>
      <t>= (P)*(EF)*(1-CE)</t>
    </r>
  </si>
  <si>
    <t>E</t>
  </si>
  <si>
    <t>=</t>
  </si>
  <si>
    <r>
      <t xml:space="preserve">Annual or Maximum Daily air toxics emissions </t>
    </r>
    <r>
      <rPr>
        <b/>
        <sz val="12"/>
        <color theme="1"/>
        <rFont val="Arial"/>
        <family val="2"/>
      </rPr>
      <t>[Pounds/(Year|Day)]</t>
    </r>
  </si>
  <si>
    <t>P</t>
  </si>
  <si>
    <r>
      <t xml:space="preserve">Production or Process Usage Rate </t>
    </r>
    <r>
      <rPr>
        <b/>
        <sz val="12"/>
        <color theme="1"/>
        <rFont val="Arial"/>
        <family val="2"/>
      </rPr>
      <t>[Activity Units/(Year|Day)]</t>
    </r>
  </si>
  <si>
    <t>EF</t>
  </si>
  <si>
    <r>
      <t xml:space="preserve">Pollutant Emission Factor </t>
    </r>
    <r>
      <rPr>
        <b/>
        <sz val="12"/>
        <color theme="1"/>
        <rFont val="Arial"/>
        <family val="2"/>
      </rPr>
      <t>[Pounds/ Activity Unit]</t>
    </r>
  </si>
  <si>
    <t>CE</t>
  </si>
  <si>
    <r>
      <t xml:space="preserve">Overall Control Efficiency </t>
    </r>
    <r>
      <rPr>
        <b/>
        <sz val="12"/>
        <color theme="1"/>
        <rFont val="Arial"/>
        <family val="2"/>
      </rPr>
      <t>expressed as a decimal</t>
    </r>
    <r>
      <rPr>
        <sz val="12"/>
        <color theme="1"/>
        <rFont val="Arial"/>
        <family val="2"/>
      </rPr>
      <t>.</t>
    </r>
  </si>
  <si>
    <t>Worksheet 4: Material Balance Activities</t>
  </si>
  <si>
    <r>
      <t xml:space="preserve">1. List all TEU IDs and TEU/Activity descriptions with emissions from material balance activities.  For Emission Factor-based activities proceed to </t>
    </r>
    <r>
      <rPr>
        <b/>
        <sz val="12"/>
        <color theme="1"/>
        <rFont val="Arial"/>
        <family val="2"/>
      </rPr>
      <t>Worksheet 2</t>
    </r>
    <r>
      <rPr>
        <sz val="12"/>
        <color theme="1"/>
        <rFont val="Arial"/>
        <family val="2"/>
      </rPr>
      <t>.</t>
    </r>
  </si>
  <si>
    <t xml:space="preserve">2. List all materials (e.g. paints, coating materials, thinners, solvents, etc.) containing pollutants from the provided Air Toxics list - include product name and manufacturer for each specified TEU/Activity. </t>
  </si>
  <si>
    <t xml:space="preserve">3. Record emissions type (i.e. Stack or Fugitive) and corresponding emission type ID. </t>
  </si>
  <si>
    <r>
      <t xml:space="preserve">4. Record "Material Usage" quantities </t>
    </r>
    <r>
      <rPr>
        <b/>
        <sz val="12"/>
        <color theme="1"/>
        <rFont val="Arial"/>
        <family val="2"/>
      </rPr>
      <t>in pounds</t>
    </r>
    <r>
      <rPr>
        <sz val="12"/>
        <color theme="1"/>
        <rFont val="Arial"/>
        <family val="2"/>
      </rPr>
      <t xml:space="preserve"> for both annual and maximum daily activity/production/process rates for each TEU/activity for "Actual", "Requested PTE", and "Capacity" production scenarios. </t>
    </r>
  </si>
  <si>
    <t xml:space="preserve">5. Record "Material Wasted" quantities in pounds for both annual and maximum daily activity/production/process rates for each TEU/activity for "Actual", "Requested PTE", and "Capacity" production scenarios. </t>
  </si>
  <si>
    <r>
      <rPr>
        <b/>
        <sz val="12"/>
        <color theme="1"/>
        <rFont val="Arial"/>
        <family val="2"/>
      </rPr>
      <t>Note:</t>
    </r>
    <r>
      <rPr>
        <sz val="12"/>
        <color theme="1"/>
        <rFont val="Arial"/>
        <family val="2"/>
      </rPr>
      <t xml:space="preserve"> "Material Wasted" may consist of waste collected and shipped off-site, materials that drain as liquid to a collection/treatment system, material that may be retained in the product,</t>
    </r>
  </si>
  <si>
    <t xml:space="preserve"> or any material that should beexcluded from emissions calculations.</t>
  </si>
  <si>
    <t>Worksheet 5: Pollutant Emissions - MB</t>
  </si>
  <si>
    <t>1. Provide a row for each Air Toxic emitted from a specified material and its associated TEU/Activity. Either select a CAS number or DEQ ID from the dropdown list or cut and paste both the CAS/DEQ ID and Chemical Name for each pollutant.</t>
  </si>
  <si>
    <r>
      <t xml:space="preserve">2. Provide the Total Combined Control Efficiency for each pollutant contained in a specified material - this value may be composed of  multiple capture/transfer efficiencies and destruction/removal efficiencies. </t>
    </r>
    <r>
      <rPr>
        <b/>
        <sz val="12"/>
        <color theme="1"/>
        <rFont val="Arial"/>
        <family val="2"/>
      </rPr>
      <t>Note:</t>
    </r>
    <r>
      <rPr>
        <sz val="12"/>
        <color theme="1"/>
        <rFont val="Arial"/>
        <family val="2"/>
      </rPr>
      <t xml:space="preserve"> These control efficiencies may differ for different pollutants from the same material and TEU/Activity.</t>
    </r>
  </si>
  <si>
    <t>3. Provide the percent composition for the Air Toxic in the specified material as provided by the manufacturer supplied data (e.g. SDS).</t>
  </si>
  <si>
    <t>Note:</t>
  </si>
  <si>
    <t>If percent weight is a range, use the mid-point of the range. (e.g., if range is 10-50% use 30%, or if the SDS lists &lt; 5% use 2.5%)</t>
  </si>
  <si>
    <t>4. Provide any notes or references relevant to the pollutant emissions - e.g. technical references, details of control efficiencies, etc.</t>
  </si>
  <si>
    <r>
      <t>5. Calculate emissions using the following formula (</t>
    </r>
    <r>
      <rPr>
        <b/>
        <sz val="12"/>
        <color theme="1"/>
        <rFont val="Arial"/>
        <family val="2"/>
      </rPr>
      <t>Note:</t>
    </r>
    <r>
      <rPr>
        <sz val="12"/>
        <color theme="1"/>
        <rFont val="Arial"/>
        <family val="2"/>
      </rPr>
      <t xml:space="preserve"> see the example calculations in </t>
    </r>
    <r>
      <rPr>
        <b/>
        <sz val="12"/>
        <color rgb="FFC00000"/>
        <rFont val="Arial"/>
        <family val="2"/>
      </rPr>
      <t>red</t>
    </r>
    <r>
      <rPr>
        <sz val="12"/>
        <rFont val="Arial"/>
        <family val="2"/>
      </rPr>
      <t>):</t>
    </r>
  </si>
  <si>
    <r>
      <t>E = [(C</t>
    </r>
    <r>
      <rPr>
        <b/>
        <vertAlign val="subscript"/>
        <sz val="12"/>
        <color theme="1"/>
        <rFont val="Arial"/>
        <family val="2"/>
      </rPr>
      <t>X</t>
    </r>
    <r>
      <rPr>
        <b/>
        <sz val="12"/>
        <color theme="1"/>
        <rFont val="Arial"/>
        <family val="2"/>
      </rPr>
      <t>–W</t>
    </r>
    <r>
      <rPr>
        <b/>
        <vertAlign val="subscript"/>
        <sz val="12"/>
        <color theme="1"/>
        <rFont val="Arial"/>
        <family val="2"/>
      </rPr>
      <t>X</t>
    </r>
    <r>
      <rPr>
        <b/>
        <sz val="12"/>
        <color theme="1"/>
        <rFont val="Arial"/>
        <family val="2"/>
      </rPr>
      <t>)*K</t>
    </r>
    <r>
      <rPr>
        <b/>
        <vertAlign val="subscript"/>
        <sz val="12"/>
        <color theme="1"/>
        <rFont val="Arial"/>
        <family val="2"/>
      </rPr>
      <t>X</t>
    </r>
    <r>
      <rPr>
        <b/>
        <sz val="12"/>
        <color theme="1"/>
        <rFont val="Arial"/>
        <family val="2"/>
      </rPr>
      <t>]*(1–CE)</t>
    </r>
  </si>
  <si>
    <r>
      <t xml:space="preserve">Annual or Maximum Daily air toxic emissions </t>
    </r>
    <r>
      <rPr>
        <b/>
        <sz val="12"/>
        <color theme="1"/>
        <rFont val="Arial"/>
        <family val="2"/>
      </rPr>
      <t>[Pounds/(Year|Day)]</t>
    </r>
  </si>
  <si>
    <t>X</t>
  </si>
  <si>
    <t>Subscript X represents a specific material</t>
  </si>
  <si>
    <t>C</t>
  </si>
  <si>
    <r>
      <t xml:space="preserve">Material usage </t>
    </r>
    <r>
      <rPr>
        <b/>
        <sz val="12"/>
        <color theme="1"/>
        <rFont val="Arial"/>
        <family val="2"/>
      </rPr>
      <t>[Pounds/(Year|Day)]</t>
    </r>
  </si>
  <si>
    <t>W</t>
  </si>
  <si>
    <r>
      <t xml:space="preserve">Material waste </t>
    </r>
    <r>
      <rPr>
        <b/>
        <sz val="12"/>
        <color theme="1"/>
        <rFont val="Arial"/>
        <family val="2"/>
      </rPr>
      <t>[Pounds/(Year|Day)]</t>
    </r>
  </si>
  <si>
    <t>K</t>
  </si>
  <si>
    <t>Percent weight air toxic pollutant concentration expressed as a decimal</t>
  </si>
  <si>
    <t>Control efficiency expressed as decimal</t>
  </si>
  <si>
    <t>Facility Information</t>
  </si>
  <si>
    <t>Facility Name</t>
  </si>
  <si>
    <t>Biomass One, LP</t>
  </si>
  <si>
    <t>Facility Address</t>
  </si>
  <si>
    <t>2350 Avenue G</t>
  </si>
  <si>
    <t>City</t>
  </si>
  <si>
    <t>White City</t>
  </si>
  <si>
    <t>Zip Code</t>
  </si>
  <si>
    <t>Source Number
(for existing sources)</t>
  </si>
  <si>
    <t>15-0159</t>
  </si>
  <si>
    <t>Facility Contact</t>
  </si>
  <si>
    <t>Kurt Lumpkin, General Manager</t>
  </si>
  <si>
    <t>Phone Number</t>
  </si>
  <si>
    <t>(541) 826-9422</t>
  </si>
  <si>
    <t>Emissions Unit Information</t>
  </si>
  <si>
    <t>Stack/Fugitive
Information</t>
  </si>
  <si>
    <t>Activity Information</t>
  </si>
  <si>
    <t>Toxics Emissions Unit ID</t>
  </si>
  <si>
    <t>Unit Description</t>
  </si>
  <si>
    <t>Control Device[s]</t>
  </si>
  <si>
    <t>Emission Type
(e.g. Point or Fugitive)</t>
  </si>
  <si>
    <t>Stack or Fugitive ID</t>
  </si>
  <si>
    <r>
      <rPr>
        <sz val="14"/>
        <color theme="1"/>
        <rFont val="Arial"/>
        <family val="2"/>
      </rPr>
      <t>Units</t>
    </r>
    <r>
      <rPr>
        <sz val="11"/>
        <color theme="1"/>
        <rFont val="Arial"/>
        <family val="2"/>
      </rPr>
      <t xml:space="preserve">
</t>
    </r>
    <r>
      <rPr>
        <sz val="9"/>
        <color theme="1"/>
        <rFont val="Arial"/>
        <family val="2"/>
      </rPr>
      <t>(e.g. hours operation, tons material, gallons)</t>
    </r>
  </si>
  <si>
    <t>Description/Type</t>
  </si>
  <si>
    <t>Annual - Chronic [units/year]</t>
  </si>
  <si>
    <t>Max Daily - Acute [units/day]</t>
  </si>
  <si>
    <t>Actual</t>
  </si>
  <si>
    <t xml:space="preserve">Requested
PTE </t>
  </si>
  <si>
    <t>Capacity</t>
  </si>
  <si>
    <t>TEU-1</t>
  </si>
  <si>
    <t>Widget Maker 1 (EXAMPLE)</t>
  </si>
  <si>
    <t>Widget Waste RCO</t>
  </si>
  <si>
    <t>Point</t>
  </si>
  <si>
    <t>ST-1</t>
  </si>
  <si>
    <t>tons</t>
  </si>
  <si>
    <t>Input Material X</t>
  </si>
  <si>
    <t>TEU-011</t>
  </si>
  <si>
    <t>North Boiler</t>
  </si>
  <si>
    <t>Multiclone Separator, ESP</t>
  </si>
  <si>
    <t>North Stack</t>
  </si>
  <si>
    <t>MMBtu's Produced</t>
  </si>
  <si>
    <t>Biomass Fuel (Hogged)</t>
  </si>
  <si>
    <t>M lbs Steam Produced</t>
  </si>
  <si>
    <t>TEU-11B</t>
  </si>
  <si>
    <t>Multiclone Separator</t>
  </si>
  <si>
    <t>MMSCF Natural Gas</t>
  </si>
  <si>
    <t>Natural Gas</t>
  </si>
  <si>
    <t>TEU-012</t>
  </si>
  <si>
    <t>South Boiler</t>
  </si>
  <si>
    <t>TEU-12B</t>
  </si>
  <si>
    <t>TEU-013</t>
  </si>
  <si>
    <t>Space Heater</t>
  </si>
  <si>
    <t>None</t>
  </si>
  <si>
    <t>Space Heater Stack</t>
  </si>
  <si>
    <t>M Gallons</t>
  </si>
  <si>
    <t>Used Oil</t>
  </si>
  <si>
    <t>TEU-028</t>
  </si>
  <si>
    <t>Storage Pile</t>
  </si>
  <si>
    <t>Fugitive</t>
  </si>
  <si>
    <t>Green Tons Handled</t>
  </si>
  <si>
    <t>Biomass Fuel (Hogged Fuel)</t>
  </si>
  <si>
    <t>TEU-054</t>
  </si>
  <si>
    <t>SMAW Welding</t>
  </si>
  <si>
    <t>M lbs Welding Rod</t>
  </si>
  <si>
    <t>7018 Welding Rod</t>
  </si>
  <si>
    <t>TEU-055</t>
  </si>
  <si>
    <t>Hardfacing</t>
  </si>
  <si>
    <t>Hardfacing Electrode</t>
  </si>
  <si>
    <t>TEU-064</t>
  </si>
  <si>
    <t>Greenwood chipper</t>
  </si>
  <si>
    <t>none</t>
  </si>
  <si>
    <t>Oven Dry Tons</t>
  </si>
  <si>
    <t>Greenwood Waste products</t>
  </si>
  <si>
    <t>Calculated Emissions</t>
  </si>
  <si>
    <t>Toxic Emissions
Unit ID</t>
  </si>
  <si>
    <t>Pollutant Information</t>
  </si>
  <si>
    <t>Control 
Efficiency</t>
  </si>
  <si>
    <t>Emission Factor Information</t>
  </si>
  <si>
    <t>Annual - Chronic [lb/yr]</t>
  </si>
  <si>
    <t>Max Daily - Acute [lb/day]</t>
  </si>
  <si>
    <t>EF Values</t>
  </si>
  <si>
    <t>Units</t>
  </si>
  <si>
    <t>Reference/Notes</t>
  </si>
  <si>
    <t>CAS or DEQ ID</t>
  </si>
  <si>
    <t>Chemical Name</t>
  </si>
  <si>
    <t>DEQ Sequence ID</t>
  </si>
  <si>
    <t>Annual - Chronic</t>
  </si>
  <si>
    <t>Max Daily - Acute</t>
  </si>
  <si>
    <t xml:space="preserve">Requested PTE </t>
  </si>
  <si>
    <t>61-82-5</t>
  </si>
  <si>
    <t>lb/ton</t>
  </si>
  <si>
    <t>Annual and max daily EF values are the same for this TEU and its pollutants</t>
  </si>
  <si>
    <t>7440-38-2</t>
  </si>
  <si>
    <t>The control efficiency does not apply to this pollutant</t>
  </si>
  <si>
    <t>71-55-6</t>
  </si>
  <si>
    <t>lbs/MMBtu</t>
  </si>
  <si>
    <t>DEQ approved emission factor</t>
  </si>
  <si>
    <t>78-87-5</t>
  </si>
  <si>
    <t>88-06-2</t>
  </si>
  <si>
    <t>51-28-5</t>
  </si>
  <si>
    <t>121-14-2</t>
  </si>
  <si>
    <t>78-93-3</t>
  </si>
  <si>
    <t>95-57-8</t>
  </si>
  <si>
    <t>534-52-1</t>
  </si>
  <si>
    <t>100-02-7</t>
  </si>
  <si>
    <t>75-07-0</t>
  </si>
  <si>
    <t>67-64-1</t>
  </si>
  <si>
    <t>98-86-2</t>
  </si>
  <si>
    <t>107-02-8</t>
  </si>
  <si>
    <t>lbs/M lbs Steam</t>
  </si>
  <si>
    <t>Source Test Emission Factors From Title V Permit Review</t>
  </si>
  <si>
    <t>71-43-2</t>
  </si>
  <si>
    <t>117-81-7</t>
  </si>
  <si>
    <t>74-83-9</t>
  </si>
  <si>
    <t>85-68-7</t>
  </si>
  <si>
    <t>56-23-5</t>
  </si>
  <si>
    <t>7782-50-5</t>
  </si>
  <si>
    <t>Calculated from Source Test Data</t>
  </si>
  <si>
    <t>108-90-7</t>
  </si>
  <si>
    <t>67-66-3</t>
  </si>
  <si>
    <t>74-87-3</t>
  </si>
  <si>
    <t>4170-30-3</t>
  </si>
  <si>
    <t>74-90-8</t>
  </si>
  <si>
    <t>84-74-2</t>
  </si>
  <si>
    <t>75-09-2</t>
  </si>
  <si>
    <t>84-66-2</t>
  </si>
  <si>
    <t>100-41-4</t>
  </si>
  <si>
    <t>107-06-2</t>
  </si>
  <si>
    <t>50-00-0</t>
  </si>
  <si>
    <t>110-54-3</t>
  </si>
  <si>
    <t>7647-01-0</t>
  </si>
  <si>
    <t>7664-39-3</t>
  </si>
  <si>
    <t>67-63-0</t>
  </si>
  <si>
    <t>98-82-8</t>
  </si>
  <si>
    <t>67-56-1</t>
  </si>
  <si>
    <t>108-10-1</t>
  </si>
  <si>
    <t>106-46-7</t>
  </si>
  <si>
    <t>87-86-5</t>
  </si>
  <si>
    <t>108-95-2</t>
  </si>
  <si>
    <t>123-38-6</t>
  </si>
  <si>
    <t>100-42-5</t>
  </si>
  <si>
    <t>127-18-4</t>
  </si>
  <si>
    <t>108-88-3</t>
  </si>
  <si>
    <t>79-01-6</t>
  </si>
  <si>
    <t>75-69-4</t>
  </si>
  <si>
    <t>75-01-4</t>
  </si>
  <si>
    <t>1330-20-7</t>
  </si>
  <si>
    <t>7440-36-0</t>
  </si>
  <si>
    <t>7440-39-3</t>
  </si>
  <si>
    <t>7440-41-7</t>
  </si>
  <si>
    <t>7440-43-9</t>
  </si>
  <si>
    <t>18540-29-9</t>
  </si>
  <si>
    <t>7440-48-4</t>
  </si>
  <si>
    <t>7440-50-8</t>
  </si>
  <si>
    <t>7439-92-1</t>
  </si>
  <si>
    <t>7439-96-5</t>
  </si>
  <si>
    <t>7439-97-6</t>
  </si>
  <si>
    <t>1313-27-5</t>
  </si>
  <si>
    <r>
      <rPr>
        <sz val="11"/>
        <rFont val="Calibri"/>
        <family val="2"/>
        <scheme val="minor"/>
      </rPr>
      <t>DEQ approved emission factor</t>
    </r>
    <r>
      <rPr>
        <sz val="11"/>
        <color theme="1"/>
        <rFont val="Calibri"/>
        <family val="2"/>
        <scheme val="minor"/>
      </rPr>
      <t xml:space="preserve"> (ESP only); AP-42; Section 1.6, Table 1.6-4 (9/03)</t>
    </r>
  </si>
  <si>
    <t>7440-02-0</t>
  </si>
  <si>
    <t>504</t>
  </si>
  <si>
    <t>Phosphorus and compounds</t>
  </si>
  <si>
    <t>7782-49-2</t>
  </si>
  <si>
    <t>7440-22-4</t>
  </si>
  <si>
    <t>7440-28-0</t>
  </si>
  <si>
    <t>7440-62-2</t>
  </si>
  <si>
    <t>DEQ approved emission factor (ESP only); AP-42; Section 1.6, Table 1.6-4 (9/03)</t>
  </si>
  <si>
    <t>7440-66-6</t>
  </si>
  <si>
    <t>832-69-9</t>
  </si>
  <si>
    <t>91-57-6</t>
  </si>
  <si>
    <t>56-49-5</t>
  </si>
  <si>
    <t>57-97-6</t>
  </si>
  <si>
    <t>83-32-9</t>
  </si>
  <si>
    <t>208-96-8</t>
  </si>
  <si>
    <t>120-12-7</t>
  </si>
  <si>
    <t>56-55-3</t>
  </si>
  <si>
    <t>50-32-8</t>
  </si>
  <si>
    <t>205-99-2</t>
  </si>
  <si>
    <t>192-97-2</t>
  </si>
  <si>
    <t>191-24-2</t>
  </si>
  <si>
    <t>205-82-3</t>
  </si>
  <si>
    <t>207-08-9</t>
  </si>
  <si>
    <t>218-01-9</t>
  </si>
  <si>
    <t>206-44-0</t>
  </si>
  <si>
    <t>86-73-7</t>
  </si>
  <si>
    <t>193-39-5</t>
  </si>
  <si>
    <t>91-20-3</t>
  </si>
  <si>
    <t>198-55-0</t>
  </si>
  <si>
    <t>85-01-8</t>
  </si>
  <si>
    <t>129-00-0</t>
  </si>
  <si>
    <t>53-70-3</t>
  </si>
  <si>
    <t>1746-01-6</t>
  </si>
  <si>
    <t>40321-76-4</t>
  </si>
  <si>
    <t>39227-28-6</t>
  </si>
  <si>
    <t>57653-85-7</t>
  </si>
  <si>
    <t>19408-74-3</t>
  </si>
  <si>
    <t>35822-46-9</t>
  </si>
  <si>
    <t>3268-87-9</t>
  </si>
  <si>
    <t>51207-31-9</t>
  </si>
  <si>
    <t>57117-41-6</t>
  </si>
  <si>
    <t>57117-31-4</t>
  </si>
  <si>
    <t>70648-26-9</t>
  </si>
  <si>
    <t>57117-44-9</t>
  </si>
  <si>
    <t>72918-21-9</t>
  </si>
  <si>
    <t>60851-34-5</t>
  </si>
  <si>
    <t>67562-39-4</t>
  </si>
  <si>
    <t>55673-89-7</t>
  </si>
  <si>
    <t>39001-02-0</t>
  </si>
  <si>
    <t>1336-36-3</t>
  </si>
  <si>
    <t>Calculated from individual PCB groups (see below)</t>
  </si>
  <si>
    <t>dichlorobiphenyl</t>
  </si>
  <si>
    <t>hexachlorobiphenyl</t>
  </si>
  <si>
    <t>pentachlorobiphenyl</t>
  </si>
  <si>
    <t>tetrachlorobiphenyl</t>
  </si>
  <si>
    <t>trichlorobiphenyl</t>
  </si>
  <si>
    <t>Decachlorobiphenyl</t>
  </si>
  <si>
    <t>TEU-011 (On Gas)</t>
  </si>
  <si>
    <t>lbs/MMSCF</t>
  </si>
  <si>
    <t>DEQ approved emission factor from DEQ website</t>
  </si>
  <si>
    <t>7664-41-7</t>
  </si>
  <si>
    <t>TEU-012 (On Gas)</t>
  </si>
  <si>
    <t>lbs/M gallons</t>
  </si>
  <si>
    <t>AP-42</t>
  </si>
  <si>
    <t>95-47-6</t>
  </si>
  <si>
    <t>lbs/GT</t>
  </si>
  <si>
    <t>EPA, Region 10 Potlach PSD permit 2018</t>
  </si>
  <si>
    <t>lbs/M lbs</t>
  </si>
  <si>
    <t>lbs/1000 Pounds</t>
  </si>
  <si>
    <t>AP-42 12.19; SDAPCD 2022</t>
  </si>
  <si>
    <t>Methanol</t>
  </si>
  <si>
    <t>lbs/ODT</t>
  </si>
  <si>
    <t>AP-43 Chapter 10 Table 10.6.4-9 "Emission Factors for Hardboard and Fiberboard Miscellaneous Sources -- Organics", Representative of a green wood chipper</t>
  </si>
  <si>
    <t xml:space="preserve">               INSERT ROWS ABOVE THIS LINE                    INSERT ROWS ABOVE THIS LINE                    INSERT ROWS ABOVE THIS LINE                 INSERT ROWS ABOVE THIS LINE</t>
  </si>
  <si>
    <t>Emissions Unit/Product Information</t>
  </si>
  <si>
    <t>Material Usage</t>
  </si>
  <si>
    <t>Material Waste</t>
  </si>
  <si>
    <t>Toxics Emissions
Unit ID</t>
  </si>
  <si>
    <t>Emission Unit or Activity Description</t>
  </si>
  <si>
    <t>Material Name</t>
  </si>
  <si>
    <t>Manufacturer</t>
  </si>
  <si>
    <t>Annual - Chronic [lb/year]</t>
  </si>
  <si>
    <t>Requested
PTE</t>
  </si>
  <si>
    <t>TEU-Booth</t>
  </si>
  <si>
    <t>Widget Paint Booth - atomizer spray guns (EXAMPLE)</t>
  </si>
  <si>
    <t>Widget Paint-A</t>
  </si>
  <si>
    <t>Widget Paint Co.</t>
  </si>
  <si>
    <t>ST-4</t>
  </si>
  <si>
    <t>Widget Paint-B</t>
  </si>
  <si>
    <t>TEU-061</t>
  </si>
  <si>
    <t>Maintenance Shop/Operations Department Routine Activities</t>
  </si>
  <si>
    <t>Great Stuff Big Gap Filler</t>
  </si>
  <si>
    <t>Great Stuff</t>
  </si>
  <si>
    <t>Maintenance Shop</t>
  </si>
  <si>
    <t>Marvel Mystery Air Tool Oil</t>
  </si>
  <si>
    <t>Marvel</t>
  </si>
  <si>
    <t>Krylon Industrial Rust Tough rust preventative enamel (gloss black)</t>
  </si>
  <si>
    <t>Krylon</t>
  </si>
  <si>
    <t>Krylon Industrial Rust Tough Rust preventative enamel (industrial yellow)</t>
  </si>
  <si>
    <t>Krylon Industrial Tough Coat Advanced protective semi-gloss enamel (gloss black)</t>
  </si>
  <si>
    <t>Krylon Industrial Tough advanced protective high gloss safety enamel (safety/osha red)</t>
  </si>
  <si>
    <t>Krylon Industrial Acrylic-quik laquer paint (hunter green)</t>
  </si>
  <si>
    <t>TEU-062</t>
  </si>
  <si>
    <t>Truck Shop Routine Activities</t>
  </si>
  <si>
    <t>Truck Shop</t>
  </si>
  <si>
    <t>Slip Plate Greaseless Lubrication</t>
  </si>
  <si>
    <t>Ashbury Carbons</t>
  </si>
  <si>
    <t>TEU-063</t>
  </si>
  <si>
    <t>Grinder Onsite Routine Activities</t>
  </si>
  <si>
    <t>Grinder Onsite</t>
  </si>
  <si>
    <t>Emissions Data</t>
  </si>
  <si>
    <t>Annual Emissions - Chronic [lb/yr]</t>
  </si>
  <si>
    <t>Total Daily Emissions - Acute [lb/day]</t>
  </si>
  <si>
    <t>Control Efficiency</t>
  </si>
  <si>
    <t>Percent Composition</t>
  </si>
  <si>
    <t>TEU-BOOTH</t>
  </si>
  <si>
    <t>100-40-3</t>
  </si>
  <si>
    <t>Includes Transfer Efficiency (72%) and Filter Removal Efficiency (99%)</t>
  </si>
  <si>
    <t>90-43-7</t>
  </si>
  <si>
    <t>101-68-8</t>
  </si>
  <si>
    <t>Purchase Records, SDS's, Operating Experience</t>
  </si>
  <si>
    <t>Cobalt and compounds</t>
  </si>
  <si>
    <t>DEQ ID</t>
  </si>
  <si>
    <t>CASRN</t>
  </si>
  <si>
    <t>HAP</t>
  </si>
  <si>
    <t>630-20-6</t>
  </si>
  <si>
    <t>1,1,1,2-Tetrachloroethane</t>
  </si>
  <si>
    <t/>
  </si>
  <si>
    <t>811-97-2</t>
  </si>
  <si>
    <t>1,1,1,2-Tetrafluoroethane</t>
  </si>
  <si>
    <t>1,1,1-Trichloroethane (methyl chloroform)</t>
  </si>
  <si>
    <t>Y</t>
  </si>
  <si>
    <t>79-34-5</t>
  </si>
  <si>
    <t>1,1,2,2-Tetrachloroethane</t>
  </si>
  <si>
    <t>79-00-5</t>
  </si>
  <si>
    <t>1,1,2-Trichloroethane (vinyl trichloride)</t>
  </si>
  <si>
    <t>75-34-3</t>
  </si>
  <si>
    <t>1,1-Dichloroethane (ethylidene dichloride)</t>
  </si>
  <si>
    <t>75-37-6</t>
  </si>
  <si>
    <t>1,1-Difluoroethane</t>
  </si>
  <si>
    <t>57-14-7</t>
  </si>
  <si>
    <t>1,1-Dimethylhydrazine</t>
  </si>
  <si>
    <t>1,2,3,4,6,7,8-Heptachlorodibenzofuran (HpCDF)</t>
  </si>
  <si>
    <t>1,2,3,4,6,7,8-Heptachlorodibenzo-p-dioxin (HpCDD)</t>
  </si>
  <si>
    <t>1,2,3,4,7,8,9-Heptachlorodibenzofuran (HpCDF)</t>
  </si>
  <si>
    <t>1,2,3,4,7,8-Hexachlorodibenzofuran (HxCDF)</t>
  </si>
  <si>
    <t>1,2,3,4,7,8-Hexachlorodibenzo-p-dioxin (HxCDD)</t>
  </si>
  <si>
    <t>1,2,3,6,7,8-Hexachlorodibenzofuran (HxCDF)</t>
  </si>
  <si>
    <t>1,2,3,6,7,8-Hexachlorodibenzo-p-dioxin (HxCDD)</t>
  </si>
  <si>
    <t>1,2,3,7,8,9-Hexachlorodibenzofuran (HxCDF)</t>
  </si>
  <si>
    <t>1,2,3,7,8,9-Hexachlorodibenzo-p-dioxin (HxCDD)</t>
  </si>
  <si>
    <t>1,2,3,7,8-Pentachlorodibenzofuran (PeCDF)</t>
  </si>
  <si>
    <t>1,2,3,7,8-Pentachlorodibenzo-p-dioxin (PeCDD)</t>
  </si>
  <si>
    <t>96-18-4</t>
  </si>
  <si>
    <t>1,2,3-Trichloropropane</t>
  </si>
  <si>
    <t>526-73-8</t>
  </si>
  <si>
    <t>1,2,3-Trimethylbenzene</t>
  </si>
  <si>
    <t>120-82-1</t>
  </si>
  <si>
    <t>1,2,4-Trichlorobenzene</t>
  </si>
  <si>
    <t>95-63-6</t>
  </si>
  <si>
    <t>1,2,4-Trimethylbenzene</t>
  </si>
  <si>
    <t>96-12-8</t>
  </si>
  <si>
    <t>1,2-Dibromo-3-chloropropane (DBCP)</t>
  </si>
  <si>
    <t>95-50-1</t>
  </si>
  <si>
    <t>1,2-Dichlorobenzene</t>
  </si>
  <si>
    <t>1,2-Dichloropropane (propylene dichloride)</t>
  </si>
  <si>
    <t>540-73-8</t>
  </si>
  <si>
    <t>1,2-Dimethylhydrazine</t>
  </si>
  <si>
    <t>122-66-7</t>
  </si>
  <si>
    <t>1,2-Diphenylhydrazine (hydrazobenzene)</t>
  </si>
  <si>
    <t>106-88-7</t>
  </si>
  <si>
    <t>1,2-Epoxybutane</t>
  </si>
  <si>
    <t>75-55-8</t>
  </si>
  <si>
    <t>1,2-Propyleneimine (2-methylaziridine)</t>
  </si>
  <si>
    <t>108-67-8</t>
  </si>
  <si>
    <t>1,3,5-Trimethylbenzene</t>
  </si>
  <si>
    <t>106-99-0</t>
  </si>
  <si>
    <t>1,3-Butadiene</t>
  </si>
  <si>
    <t>541-73-1</t>
  </si>
  <si>
    <t>1,3-Dichlorobenzene</t>
  </si>
  <si>
    <t>542-75-6</t>
  </si>
  <si>
    <t>1,3-Dichloropropene</t>
  </si>
  <si>
    <t>1120-71-4</t>
  </si>
  <si>
    <t>1,3-Propane sultone</t>
  </si>
  <si>
    <t>123-91-1</t>
  </si>
  <si>
    <t>1,4-Dioxane</t>
  </si>
  <si>
    <t>42397-64-8</t>
  </si>
  <si>
    <t>1,6-Dinitropyrene</t>
  </si>
  <si>
    <t>42397-65-9</t>
  </si>
  <si>
    <t>1,8-Dinitropyrene</t>
  </si>
  <si>
    <t>555-84-0</t>
  </si>
  <si>
    <t>1-[(5-Nitrofurfurylidene)-amino]-2-imidazolidinone</t>
  </si>
  <si>
    <t>82-28-0</t>
  </si>
  <si>
    <t>1-Amino-2-methylanthraquinone</t>
  </si>
  <si>
    <t>106-94-5</t>
  </si>
  <si>
    <t>1-Bromopropane (n-propyl bromide)</t>
  </si>
  <si>
    <t>75-68-3</t>
  </si>
  <si>
    <t>1-Chloro-1,1-difluoroethane</t>
  </si>
  <si>
    <t>1-Methylphenanthrene</t>
  </si>
  <si>
    <t>2381-21-7</t>
  </si>
  <si>
    <t>1-Methylpyrene</t>
  </si>
  <si>
    <t>5522-43-0</t>
  </si>
  <si>
    <t>1-Nitropyrene</t>
  </si>
  <si>
    <t>540-84-1</t>
  </si>
  <si>
    <t>2,2,4-Trimethylpentane</t>
  </si>
  <si>
    <t>2,3,4,6,7,8-Hexachlorodibenzofuran (HxCDF)</t>
  </si>
  <si>
    <t>58-90-2</t>
  </si>
  <si>
    <t>2,3,4,6-Tetrachlorophenol</t>
  </si>
  <si>
    <t>2,3,4,7,8-Pentachlorodibenzofuran (PeCDF)</t>
  </si>
  <si>
    <t>2,3,7,8-Tetrachlorodibenzofuran (TcDF)</t>
  </si>
  <si>
    <t>2,3,7,8-Tetrachlorodibenzo-p-dioxin (TCDD)</t>
  </si>
  <si>
    <t>96-13-9</t>
  </si>
  <si>
    <t>2,3-Dibromo-1-propanol</t>
  </si>
  <si>
    <t>95-95-4</t>
  </si>
  <si>
    <t>2,4,5-Trichlorophenol</t>
  </si>
  <si>
    <t>2,4,6-Trichlorophenol</t>
  </si>
  <si>
    <t>53-19-0</t>
  </si>
  <si>
    <t>2,4'-DDD (2,4'-dichlorodiphenyldichloroethane)</t>
  </si>
  <si>
    <t>3424-82-6</t>
  </si>
  <si>
    <t>2,4'-DDE (2,4'-dichlorodiphenyldichloroethene)</t>
  </si>
  <si>
    <t>789-02-6</t>
  </si>
  <si>
    <t>2,4'-DDT (2,4'-dichlorodiphenyltrichloroethane)</t>
  </si>
  <si>
    <t>615-05-4</t>
  </si>
  <si>
    <t>2,4-Diaminoanisole</t>
  </si>
  <si>
    <t>39156-41-7</t>
  </si>
  <si>
    <t>2,4-Diaminoanisole sulfate</t>
  </si>
  <si>
    <t>95-80-7</t>
  </si>
  <si>
    <t>2,4-Diaminotoluene (2,4-toluene diamine)</t>
  </si>
  <si>
    <t>120-83-2</t>
  </si>
  <si>
    <t>2,4-Dichlorophenol</t>
  </si>
  <si>
    <t>2,4-Dinitrophenol</t>
  </si>
  <si>
    <t>2,4-Dinitrotoluene</t>
  </si>
  <si>
    <t>606-20-2</t>
  </si>
  <si>
    <t>2,6-Dinitrotoluene</t>
  </si>
  <si>
    <t>53-96-3</t>
  </si>
  <si>
    <t>2-Acetylaminofluorene</t>
  </si>
  <si>
    <t>68006-83-7</t>
  </si>
  <si>
    <t>2-Amino-3-methyl-9H pyrido[2,3-b]indole</t>
  </si>
  <si>
    <t>76180-96-6</t>
  </si>
  <si>
    <t>2-Amino-3-methylimidazo-[4,5-f]quinoline</t>
  </si>
  <si>
    <t>712-68-5</t>
  </si>
  <si>
    <t>2-Amino-5-(5-nitro-2-furyl)-1,3,4-thiadiazole</t>
  </si>
  <si>
    <t>117-79-3</t>
  </si>
  <si>
    <t>2-Aminoanthraquinone</t>
  </si>
  <si>
    <t>2-Butanone (methyl ethyl ketone)</t>
  </si>
  <si>
    <t>532-27-4</t>
  </si>
  <si>
    <t>2-Chloroacetophenone</t>
  </si>
  <si>
    <t>2-Chlorophenol</t>
  </si>
  <si>
    <t>2-Methyl naphthalene</t>
  </si>
  <si>
    <t>129-15-7</t>
  </si>
  <si>
    <t>2-Methyl-1-nitroanthraquinone</t>
  </si>
  <si>
    <t>75-86-5</t>
  </si>
  <si>
    <t>2-Methyllactonitrile (acetone cyanohydrin)</t>
  </si>
  <si>
    <t>109-06-8</t>
  </si>
  <si>
    <t>2-Methylpyridine</t>
  </si>
  <si>
    <t>91-59-8</t>
  </si>
  <si>
    <t>2-Naphthylamine</t>
  </si>
  <si>
    <t>607-57-8</t>
  </si>
  <si>
    <t>2-Nitrofluorene</t>
  </si>
  <si>
    <t>79-46-9</t>
  </si>
  <si>
    <t>2-Nitropropane</t>
  </si>
  <si>
    <t>2-Phenylphenol</t>
  </si>
  <si>
    <t>91-94-1</t>
  </si>
  <si>
    <t>3,3'-Dichlorobenzidine</t>
  </si>
  <si>
    <t>119-90-4</t>
  </si>
  <si>
    <t>3,3'-Dimethoxybenzidine</t>
  </si>
  <si>
    <t>119-93-7</t>
  </si>
  <si>
    <t>3,3'-Dimethylbenzidine (o-tolidine)</t>
  </si>
  <si>
    <t>6109-97-3</t>
  </si>
  <si>
    <t>3-Amino-9-ethylcarbazole hydrochloride</t>
  </si>
  <si>
    <t>563-47-3</t>
  </si>
  <si>
    <t>3-Chloro-2-methyl-1-propene</t>
  </si>
  <si>
    <t>3-Methylcholanthrene</t>
  </si>
  <si>
    <t>72-54-8</t>
  </si>
  <si>
    <t>4,4'-DDD (4,4'-dichlorodiphenyldichloroethane)</t>
  </si>
  <si>
    <t>72-55-9</t>
  </si>
  <si>
    <t>4,4'-DDE (4,4'-dichlorodiphenyldichloroethene)</t>
  </si>
  <si>
    <t>101-80-4</t>
  </si>
  <si>
    <t>4,4'-Diaminodiphenyl ether</t>
  </si>
  <si>
    <t>80-05-7</t>
  </si>
  <si>
    <t>4,4'-Isopropylidenediphenol (bisphenol A)</t>
  </si>
  <si>
    <t>101-14-4</t>
  </si>
  <si>
    <t>4,4'-Methylene bis(2-chloroaniline) (MOCA)</t>
  </si>
  <si>
    <t>838-88-0</t>
  </si>
  <si>
    <t>4,4'-Methylene bis(2-methylaniline)</t>
  </si>
  <si>
    <t>101-61-1</t>
  </si>
  <si>
    <t>4,4'-Methylene bis(N,N'-dimethyl)aniline</t>
  </si>
  <si>
    <t>101-77-9</t>
  </si>
  <si>
    <t>4,4'-Methylenedianiline (and its dichloride)</t>
  </si>
  <si>
    <t>13552-44-8</t>
  </si>
  <si>
    <t>4,4'-Methylenedianiline dihydrochloride</t>
  </si>
  <si>
    <t>139-65-1</t>
  </si>
  <si>
    <t>4,4'-Thiodianiline</t>
  </si>
  <si>
    <t>4,6-Dinitro-o-cresol (and salts)</t>
  </si>
  <si>
    <t>92-67-1</t>
  </si>
  <si>
    <t>4-Aminobiphenyl</t>
  </si>
  <si>
    <t>95-83-0</t>
  </si>
  <si>
    <t>4-Chloro-o-phenylenediamine</t>
  </si>
  <si>
    <t>60-11-7</t>
  </si>
  <si>
    <t>4-Dimethylaminoazobenzene</t>
  </si>
  <si>
    <t>92-93-3</t>
  </si>
  <si>
    <t>4-Nitrobiphenyl</t>
  </si>
  <si>
    <t>4-Nitrophenol</t>
  </si>
  <si>
    <t>57835-92-4</t>
  </si>
  <si>
    <t>4-Nitropyrene</t>
  </si>
  <si>
    <t>104-40-5</t>
  </si>
  <si>
    <t>4-Nonylphenol (and ethoxylates)</t>
  </si>
  <si>
    <t>4-Vinylcyclohexene</t>
  </si>
  <si>
    <t>3697-24-3</t>
  </si>
  <si>
    <t>5-Methylchrysene</t>
  </si>
  <si>
    <t>602-87-9</t>
  </si>
  <si>
    <t>5-Nitroacenaphthene</t>
  </si>
  <si>
    <t>99-59-2</t>
  </si>
  <si>
    <t>5-Nitro-o-anisidine</t>
  </si>
  <si>
    <t>7496-02-8</t>
  </si>
  <si>
    <t>6-Nitrochrysene</t>
  </si>
  <si>
    <t>7,12-Dimethylbenz[a]anthracene</t>
  </si>
  <si>
    <t>194-59-2</t>
  </si>
  <si>
    <t>7H-Dibenzo[c,g]carbazole</t>
  </si>
  <si>
    <t>26148-68-5</t>
  </si>
  <si>
    <t>A-alpha-c(2-amino-9h-pyrido[2,3-b]indole)</t>
  </si>
  <si>
    <t>Acenaphthene</t>
  </si>
  <si>
    <t>Acenaphthylene</t>
  </si>
  <si>
    <t>Acetaldehyde</t>
  </si>
  <si>
    <t>60-35-5</t>
  </si>
  <si>
    <t>Acetamide</t>
  </si>
  <si>
    <t>Acetone</t>
  </si>
  <si>
    <t>75-05-8</t>
  </si>
  <si>
    <t>Acetonitrile</t>
  </si>
  <si>
    <t>Acetophenone</t>
  </si>
  <si>
    <t>Acrolein</t>
  </si>
  <si>
    <t>79-06-1</t>
  </si>
  <si>
    <t>Acrylamide</t>
  </si>
  <si>
    <t>79-10-7</t>
  </si>
  <si>
    <t>Acrylic acid</t>
  </si>
  <si>
    <t>107-13-1</t>
  </si>
  <si>
    <t>Acrylonitrile</t>
  </si>
  <si>
    <t>50-76-0</t>
  </si>
  <si>
    <t>Actinomycin D</t>
  </si>
  <si>
    <t>1596-84-5</t>
  </si>
  <si>
    <t>Alar</t>
  </si>
  <si>
    <t>309-00-2</t>
  </si>
  <si>
    <t>Aldrin</t>
  </si>
  <si>
    <t>107-05-1</t>
  </si>
  <si>
    <t>Allyl chloride</t>
  </si>
  <si>
    <t>319-84-6</t>
  </si>
  <si>
    <t>alpha-Hexachlorocyclohexane</t>
  </si>
  <si>
    <t>7429-90-5</t>
  </si>
  <si>
    <t>Aluminum and compounds</t>
  </si>
  <si>
    <t>1344-28-1</t>
  </si>
  <si>
    <t>Aluminum oxide (fibrous forms)</t>
  </si>
  <si>
    <t>Amitrole</t>
  </si>
  <si>
    <t>Ammonia</t>
  </si>
  <si>
    <t>7803-63-6</t>
  </si>
  <si>
    <t>Ammonium bisulfate</t>
  </si>
  <si>
    <t>6484-52-2</t>
  </si>
  <si>
    <t>Ammonium nitrate</t>
  </si>
  <si>
    <t>7783-20-2</t>
  </si>
  <si>
    <t>Ammonium sulfate</t>
  </si>
  <si>
    <t>62-53-3</t>
  </si>
  <si>
    <t>Aniline</t>
  </si>
  <si>
    <t>191-26-4</t>
  </si>
  <si>
    <t>Anthanthrene</t>
  </si>
  <si>
    <t>Anthracene</t>
  </si>
  <si>
    <t>Antimony and compounds</t>
  </si>
  <si>
    <t>1309-64-4</t>
  </si>
  <si>
    <t>Antimony trioxide</t>
  </si>
  <si>
    <t>140-57-8</t>
  </si>
  <si>
    <t>Aramite</t>
  </si>
  <si>
    <t>Arsenic and compounds</t>
  </si>
  <si>
    <t>7784-42-1</t>
  </si>
  <si>
    <t>Arsine</t>
  </si>
  <si>
    <t>1332-21-4</t>
  </si>
  <si>
    <t>Asbestos</t>
  </si>
  <si>
    <t>492-80-8</t>
  </si>
  <si>
    <t>Auramine</t>
  </si>
  <si>
    <t>115-02-6</t>
  </si>
  <si>
    <t>Azaserine</t>
  </si>
  <si>
    <t>446-86-6</t>
  </si>
  <si>
    <t>Azathioprine</t>
  </si>
  <si>
    <t>103-33-3</t>
  </si>
  <si>
    <t>Azobenzene</t>
  </si>
  <si>
    <t>Barium and compounds</t>
  </si>
  <si>
    <t>Benz[a]anthracene</t>
  </si>
  <si>
    <t>Benzene</t>
  </si>
  <si>
    <t>92-87-5</t>
  </si>
  <si>
    <t>Benzidine (and its salts)</t>
  </si>
  <si>
    <t>Benzo[a]pyrene</t>
  </si>
  <si>
    <t>Benzo[b]fluoranthene</t>
  </si>
  <si>
    <t>205-12-9</t>
  </si>
  <si>
    <t>Benzo[c]fluorene</t>
  </si>
  <si>
    <t>Benzo[e]pyrene</t>
  </si>
  <si>
    <t>Benzo[g,h,i]perylene</t>
  </si>
  <si>
    <t>Benzo[j]fluoranthene</t>
  </si>
  <si>
    <t>Benzo[k]fluoranthene</t>
  </si>
  <si>
    <t>271-89-6</t>
  </si>
  <si>
    <t>Benzofuran</t>
  </si>
  <si>
    <t>98-07-7</t>
  </si>
  <si>
    <t>Benzoic trichloride (benzotrichloride)</t>
  </si>
  <si>
    <t>98-88-4</t>
  </si>
  <si>
    <t>Benzoyl chloride</t>
  </si>
  <si>
    <t>94-36-0</t>
  </si>
  <si>
    <t>Benzoyl peroxide</t>
  </si>
  <si>
    <t>100-44-7</t>
  </si>
  <si>
    <t>Benzyl chloride</t>
  </si>
  <si>
    <t>1694-09-3</t>
  </si>
  <si>
    <t>Benzyl Violet 4B</t>
  </si>
  <si>
    <t>Beryllium and compounds</t>
  </si>
  <si>
    <t>1304-56-9</t>
  </si>
  <si>
    <t>Beryllium oxide</t>
  </si>
  <si>
    <t>13510-49-1</t>
  </si>
  <si>
    <t>Beryllium sulfate</t>
  </si>
  <si>
    <t>3068-88-0</t>
  </si>
  <si>
    <t>beta-Butyrolactone</t>
  </si>
  <si>
    <t>319-85-7</t>
  </si>
  <si>
    <t>beta-Hexachlorocyclohexane</t>
  </si>
  <si>
    <t>57-57-8</t>
  </si>
  <si>
    <t>beta-Propiolactone</t>
  </si>
  <si>
    <t>92-52-4</t>
  </si>
  <si>
    <t>Biphenyl</t>
  </si>
  <si>
    <t>111-44-4</t>
  </si>
  <si>
    <t>bis(2-Chloroethyl) ether (BCEE)</t>
  </si>
  <si>
    <t>103-23-1</t>
  </si>
  <si>
    <t>bis(2-Ethylhexyl) adipate</t>
  </si>
  <si>
    <t>bis(2-Ethylhexyl) phthalate (DEHP)</t>
  </si>
  <si>
    <t>542-88-1</t>
  </si>
  <si>
    <t>bis(Chloromethyl) ether</t>
  </si>
  <si>
    <t>7726-95-6</t>
  </si>
  <si>
    <t>Bromine and compounds</t>
  </si>
  <si>
    <t>7789-30-2</t>
  </si>
  <si>
    <t>Bromine pentafluoride</t>
  </si>
  <si>
    <t>75-27-4</t>
  </si>
  <si>
    <t>Bromodichloromethane</t>
  </si>
  <si>
    <t>75-25-2</t>
  </si>
  <si>
    <t>Bromoform</t>
  </si>
  <si>
    <t>Bromomethane (methyl bromide)</t>
  </si>
  <si>
    <t>141-32-2</t>
  </si>
  <si>
    <t>Butyl acrylate</t>
  </si>
  <si>
    <t>Butyl benzyl phthalate</t>
  </si>
  <si>
    <t>25013-16-5</t>
  </si>
  <si>
    <t>Butylated hydroxyanisole</t>
  </si>
  <si>
    <t>569-61-9</t>
  </si>
  <si>
    <t>C.I. Basic Red 9 monohydrochloride</t>
  </si>
  <si>
    <t>Cadmium and compounds</t>
  </si>
  <si>
    <t>156-62-7</t>
  </si>
  <si>
    <t>Calcium cyanamide</t>
  </si>
  <si>
    <t>105-60-2</t>
  </si>
  <si>
    <t>Caprolactam</t>
  </si>
  <si>
    <t>2425-06-1</t>
  </si>
  <si>
    <t>Captafol</t>
  </si>
  <si>
    <t>133-06-2</t>
  </si>
  <si>
    <t>Captan</t>
  </si>
  <si>
    <t>63-25-2</t>
  </si>
  <si>
    <t>Carbaryl</t>
  </si>
  <si>
    <t>86-74-8</t>
  </si>
  <si>
    <t>Carbazole</t>
  </si>
  <si>
    <t>Carbon black extracts</t>
  </si>
  <si>
    <t>75-15-0</t>
  </si>
  <si>
    <t>Carbon disulfide</t>
  </si>
  <si>
    <t>Carbon tetrachloride</t>
  </si>
  <si>
    <t>463-58-1</t>
  </si>
  <si>
    <t>Carbonyl sulfide</t>
  </si>
  <si>
    <t>9000-07-1</t>
  </si>
  <si>
    <t>Carrageenan (degraded)</t>
  </si>
  <si>
    <t>120-80-9</t>
  </si>
  <si>
    <t>Catechol</t>
  </si>
  <si>
    <t>Ceramic fibers</t>
  </si>
  <si>
    <t>133-90-4</t>
  </si>
  <si>
    <t>Chloramben</t>
  </si>
  <si>
    <t>305-03-3</t>
  </si>
  <si>
    <t>Chlorambucil</t>
  </si>
  <si>
    <t>57-74-9</t>
  </si>
  <si>
    <t>Chlordane</t>
  </si>
  <si>
    <t>143-50-0</t>
  </si>
  <si>
    <t>Chlordecone</t>
  </si>
  <si>
    <t>115-28-6</t>
  </si>
  <si>
    <t>Chlorendic acid</t>
  </si>
  <si>
    <t>76-13-1</t>
  </si>
  <si>
    <t>Chlorinated fluorocarbon (1,1,2-trichloro-1,2,2-trifluoroethane, CFC-113)</t>
  </si>
  <si>
    <t>108171-26-2</t>
  </si>
  <si>
    <t>Chlorinated paraffins</t>
  </si>
  <si>
    <t>Chlorine</t>
  </si>
  <si>
    <t>10049-04-4</t>
  </si>
  <si>
    <t>Chlorine dioxide</t>
  </si>
  <si>
    <t>79-11-8</t>
  </si>
  <si>
    <t>Chloroacetic acid</t>
  </si>
  <si>
    <t>85535-84-8</t>
  </si>
  <si>
    <t>Chloroalkanes C10-13 (chlorinated paraffins)</t>
  </si>
  <si>
    <t>Chlorobenzene</t>
  </si>
  <si>
    <t>510-15-6</t>
  </si>
  <si>
    <t>Chlorobenzilate (ethyl-4,4'-dichlorobenzilate)</t>
  </si>
  <si>
    <t>75-45-6</t>
  </si>
  <si>
    <t>Chlorodifluoromethane (Freon 22)</t>
  </si>
  <si>
    <t>75-00-3</t>
  </si>
  <si>
    <t>Chloroethane (ethyl chloride)</t>
  </si>
  <si>
    <t>Chloroform</t>
  </si>
  <si>
    <t>Chloromethane (methyl chloride)</t>
  </si>
  <si>
    <t>107-30-2</t>
  </si>
  <si>
    <t>Chloromethyl methyl ether (technical grade)</t>
  </si>
  <si>
    <t>76-06-2</t>
  </si>
  <si>
    <t>Chloropicrin</t>
  </si>
  <si>
    <t>126-99-8</t>
  </si>
  <si>
    <t>Chloroprene</t>
  </si>
  <si>
    <t>1897-45-6</t>
  </si>
  <si>
    <t>Chlorothalonil</t>
  </si>
  <si>
    <t>54749-90-5</t>
  </si>
  <si>
    <t>Chlorozotocin</t>
  </si>
  <si>
    <t>7738-94-5</t>
  </si>
  <si>
    <t>Chromic(VI) acid, including chromic acid aerosol mist and chromium trioxide</t>
  </si>
  <si>
    <t>Chromium VI, chromate and dichromate particulate</t>
  </si>
  <si>
    <t>Chrysene</t>
  </si>
  <si>
    <t>87-29-6</t>
  </si>
  <si>
    <t>Cinnamyl anthranilate</t>
  </si>
  <si>
    <t>Coke oven emissions</t>
  </si>
  <si>
    <t>Copper and compounds</t>
  </si>
  <si>
    <t>Creosotes</t>
  </si>
  <si>
    <t>1319-77-3</t>
  </si>
  <si>
    <t>Cresols (mixture), including m-cresol, o-cresol, p-cresol</t>
  </si>
  <si>
    <t>Crotonaldehyde</t>
  </si>
  <si>
    <t>80-15-9</t>
  </si>
  <si>
    <t>Cumene hydroperoxide</t>
  </si>
  <si>
    <t>135-20-6</t>
  </si>
  <si>
    <t>Cupferron</t>
  </si>
  <si>
    <t>Cyanide, hydrogen</t>
  </si>
  <si>
    <t>110-82-7</t>
  </si>
  <si>
    <t>Cyclohexane</t>
  </si>
  <si>
    <t>108-93-0</t>
  </si>
  <si>
    <t>Cyclohexanol</t>
  </si>
  <si>
    <t>66-81-9</t>
  </si>
  <si>
    <t>Cycloheximide</t>
  </si>
  <si>
    <t>27208-37-3</t>
  </si>
  <si>
    <t>Cyclopenta[c,d]pyrene</t>
  </si>
  <si>
    <t>50-18-0</t>
  </si>
  <si>
    <t>Cyclophosphamide (anhydrous)</t>
  </si>
  <si>
    <t>6055-19-2</t>
  </si>
  <si>
    <t>Cyclophosphamide (hydrated)</t>
  </si>
  <si>
    <t>5160-02-1</t>
  </si>
  <si>
    <t>D &amp; C Red No. 9</t>
  </si>
  <si>
    <t>4342-03-4</t>
  </si>
  <si>
    <t>Dacarbazine</t>
  </si>
  <si>
    <t>117-10-2</t>
  </si>
  <si>
    <t>Danthron (chrysazin)</t>
  </si>
  <si>
    <t>3547-04-4</t>
  </si>
  <si>
    <t>DDE (1-chloro-4-[1-(4-chlorophenyl)ethyl]benzene)</t>
  </si>
  <si>
    <t>50-29-3</t>
  </si>
  <si>
    <t>DDT</t>
  </si>
  <si>
    <t>333-41-5</t>
  </si>
  <si>
    <t>Diazinon</t>
  </si>
  <si>
    <t>334-88-3</t>
  </si>
  <si>
    <t>Diazomethane</t>
  </si>
  <si>
    <t>226-36-8</t>
  </si>
  <si>
    <t>Dibenz[a,h]acridine</t>
  </si>
  <si>
    <t>Dibenz[a,h]anthracene</t>
  </si>
  <si>
    <t>224-42-0</t>
  </si>
  <si>
    <t>Dibenz[a,j]acridine</t>
  </si>
  <si>
    <t>5385-75-1</t>
  </si>
  <si>
    <t>Dibenzo[a,e]fluoranthene</t>
  </si>
  <si>
    <t>192-65-4</t>
  </si>
  <si>
    <t>Dibenzo[a,e]pyrene</t>
  </si>
  <si>
    <t>189-64-0</t>
  </si>
  <si>
    <t>Dibenzo[a,h]pyrene</t>
  </si>
  <si>
    <t>189-55-9</t>
  </si>
  <si>
    <t>Dibenzo[a,i]pyrene</t>
  </si>
  <si>
    <t>191-30-0</t>
  </si>
  <si>
    <t>Dibenzo[a,l]pyrene</t>
  </si>
  <si>
    <t>132-64-9</t>
  </si>
  <si>
    <t>Dibenzofuran</t>
  </si>
  <si>
    <t>124-48-1</t>
  </si>
  <si>
    <t>Dibromochloromethane</t>
  </si>
  <si>
    <t>Dibutyl phthalate</t>
  </si>
  <si>
    <t>75-71-8</t>
  </si>
  <si>
    <t>Dichlorodifluoromethane (Freon 12)</t>
  </si>
  <si>
    <t>75-43-4</t>
  </si>
  <si>
    <t>Dichlorofluoromethane (Freon 21)</t>
  </si>
  <si>
    <t>Dichloromethane (methylene chloride)</t>
  </si>
  <si>
    <t>94-75-7</t>
  </si>
  <si>
    <t>Dichlorophenoxyacetic acid, salts and esters (2,4-D)</t>
  </si>
  <si>
    <t>62-73-7</t>
  </si>
  <si>
    <t>Dichlorvos (DDVP)</t>
  </si>
  <si>
    <t>115-32-2</t>
  </si>
  <si>
    <t>Dicofol</t>
  </si>
  <si>
    <t>84-61-7</t>
  </si>
  <si>
    <t>Di-cyclohexyl phthalate (DCHP)</t>
  </si>
  <si>
    <t>60-57-1</t>
  </si>
  <si>
    <t>Dieldrin</t>
  </si>
  <si>
    <t>Diesel particulate matter</t>
  </si>
  <si>
    <t>111-42-2</t>
  </si>
  <si>
    <t>Diethanolamine</t>
  </si>
  <si>
    <t>64-67-5</t>
  </si>
  <si>
    <t>Diethyl sulfate</t>
  </si>
  <si>
    <t>111-46-6</t>
  </si>
  <si>
    <t>Diethylene glycol</t>
  </si>
  <si>
    <t>111-96-6</t>
  </si>
  <si>
    <t>Diethylene glycol dimethyl ether</t>
  </si>
  <si>
    <t>112-34-5</t>
  </si>
  <si>
    <t>Diethylene glycol monobutyl ether</t>
  </si>
  <si>
    <t>111-90-0</t>
  </si>
  <si>
    <t>Diethylene glycol monoethyl ether</t>
  </si>
  <si>
    <t>111-77-3</t>
  </si>
  <si>
    <t>Diethylene glycol monomethyl ether</t>
  </si>
  <si>
    <t>627-44-1</t>
  </si>
  <si>
    <t>Diethylmercury</t>
  </si>
  <si>
    <t>Diethylphthalate</t>
  </si>
  <si>
    <t>101-90-6</t>
  </si>
  <si>
    <t>Diglycidyl resorcinol ether</t>
  </si>
  <si>
    <t>94-58-6</t>
  </si>
  <si>
    <t>Dihydrosafrole</t>
  </si>
  <si>
    <t>79-44-7</t>
  </si>
  <si>
    <t>Dimethyl carbamoyl chloride</t>
  </si>
  <si>
    <t>68-12-2</t>
  </si>
  <si>
    <t>Dimethyl formamide</t>
  </si>
  <si>
    <t>131-11-3</t>
  </si>
  <si>
    <t>Dimethyl phthalate</t>
  </si>
  <si>
    <t>77-78-1</t>
  </si>
  <si>
    <t>Dimethyl sulfate</t>
  </si>
  <si>
    <t>593-74-8</t>
  </si>
  <si>
    <t>Dimethylmercury</t>
  </si>
  <si>
    <t>513-37-1</t>
  </si>
  <si>
    <t>Dimethylvinylchloride</t>
  </si>
  <si>
    <t>630-93-3</t>
  </si>
  <si>
    <t>Diphenylhydantoin</t>
  </si>
  <si>
    <t>25265-71-8</t>
  </si>
  <si>
    <t>Dipropylene glycol</t>
  </si>
  <si>
    <t>34590-94-8</t>
  </si>
  <si>
    <t>Dipropylene glycol monomethyl ether</t>
  </si>
  <si>
    <t>1937-37-7</t>
  </si>
  <si>
    <t>Direct Black 38</t>
  </si>
  <si>
    <t>2602-46-2</t>
  </si>
  <si>
    <t>Direct Blue 6</t>
  </si>
  <si>
    <t>16071-86-6</t>
  </si>
  <si>
    <t>Direct Brown 95 (technical grade)</t>
  </si>
  <si>
    <t>2475-45-8</t>
  </si>
  <si>
    <t>Disperse Blue 1</t>
  </si>
  <si>
    <t>298-04-4</t>
  </si>
  <si>
    <t>Disulfoton</t>
  </si>
  <si>
    <t>106-89-8</t>
  </si>
  <si>
    <t>Epichlorohydrin</t>
  </si>
  <si>
    <t>Epoxy resins</t>
  </si>
  <si>
    <t>12510-42-8</t>
  </si>
  <si>
    <t>Erionite</t>
  </si>
  <si>
    <t>140-88-5</t>
  </si>
  <si>
    <t>Ethyl acrylate</t>
  </si>
  <si>
    <t>Ethyl benzene</t>
  </si>
  <si>
    <t>74-85-1</t>
  </si>
  <si>
    <t>Ethylene</t>
  </si>
  <si>
    <t>106-93-4</t>
  </si>
  <si>
    <t>Ethylene dibromide (EDB, 1,2-dibromoethane)</t>
  </si>
  <si>
    <t>Ethylene dichloride (EDC, 1,2-dichloroethane)</t>
  </si>
  <si>
    <t>107-21-1</t>
  </si>
  <si>
    <t>Ethylene glycol</t>
  </si>
  <si>
    <t>629-14-1</t>
  </si>
  <si>
    <t>Ethylene glycol diethyl ether</t>
  </si>
  <si>
    <t>110-71-4</t>
  </si>
  <si>
    <t>Ethylene glycol dimethyl ether</t>
  </si>
  <si>
    <t>111-76-2</t>
  </si>
  <si>
    <t>Ethylene glycol monobutyl ether</t>
  </si>
  <si>
    <t>110-80-5</t>
  </si>
  <si>
    <t>Ethylene glycol monoethyl ether</t>
  </si>
  <si>
    <t>111-15-9</t>
  </si>
  <si>
    <t>Ethylene glycol monoethyl ether acetate</t>
  </si>
  <si>
    <t>109-86-4</t>
  </si>
  <si>
    <t>Ethylene glycol monomethyl ether</t>
  </si>
  <si>
    <t>110-49-6</t>
  </si>
  <si>
    <t>Ethylene glycol monomethyl ether acetate</t>
  </si>
  <si>
    <t>2807-30-9</t>
  </si>
  <si>
    <t>Ethylene glycol monopropyl ether</t>
  </si>
  <si>
    <t>75-21-8</t>
  </si>
  <si>
    <t>Ethylene oxide</t>
  </si>
  <si>
    <t>96-45-7</t>
  </si>
  <si>
    <t>Ethylene thiourea</t>
  </si>
  <si>
    <t>151-56-4</t>
  </si>
  <si>
    <t>Ethyleneimine (aziridine)</t>
  </si>
  <si>
    <t>10028-22-5</t>
  </si>
  <si>
    <t>Ferric sulfate</t>
  </si>
  <si>
    <t>Fluoranthene</t>
  </si>
  <si>
    <t>Fluorene</t>
  </si>
  <si>
    <t>Fluorides</t>
  </si>
  <si>
    <t>7782-41-4</t>
  </si>
  <si>
    <t>Fluorine gas</t>
  </si>
  <si>
    <t>Formaldehyde</t>
  </si>
  <si>
    <t>110-00-9</t>
  </si>
  <si>
    <t>Furan</t>
  </si>
  <si>
    <t>60568-05-0</t>
  </si>
  <si>
    <t>Furmecyclox</t>
  </si>
  <si>
    <t>3688-53-7</t>
  </si>
  <si>
    <t>Furylfuramide</t>
  </si>
  <si>
    <t>58-89-9</t>
  </si>
  <si>
    <t>gamma-Hexachlorocyclohexane (Lindane)</t>
  </si>
  <si>
    <t>Glasswool fibers</t>
  </si>
  <si>
    <t>67730-11-4</t>
  </si>
  <si>
    <t>Glu-P-1</t>
  </si>
  <si>
    <t>67730-10-3</t>
  </si>
  <si>
    <t>Glu-P-2</t>
  </si>
  <si>
    <t>111-30-8</t>
  </si>
  <si>
    <t>Glutaraldehyde</t>
  </si>
  <si>
    <t>16568-02-8</t>
  </si>
  <si>
    <t>Gyromitrin</t>
  </si>
  <si>
    <t>2784-94-3</t>
  </si>
  <si>
    <t>HC Blue 1</t>
  </si>
  <si>
    <t>76-44-8</t>
  </si>
  <si>
    <t>Heptachlor</t>
  </si>
  <si>
    <t>1024-57-3</t>
  </si>
  <si>
    <t>Heptachlor epoxide</t>
  </si>
  <si>
    <t>118-74-1</t>
  </si>
  <si>
    <t>Hexachlorobenzene</t>
  </si>
  <si>
    <t>87-68-3</t>
  </si>
  <si>
    <t>Hexachlorobutadiene</t>
  </si>
  <si>
    <t>608-73-1</t>
  </si>
  <si>
    <t>Hexachlorocyclohexanes (mixture) including but not limited to:</t>
  </si>
  <si>
    <t>77-47-4</t>
  </si>
  <si>
    <t>Hexachlorocyclopentadiene</t>
  </si>
  <si>
    <t>67-72-1</t>
  </si>
  <si>
    <t>Hexachloroethane</t>
  </si>
  <si>
    <t>822-06-0</t>
  </si>
  <si>
    <t>Hexamethylene-1,6-diisocyanate</t>
  </si>
  <si>
    <t>680-31-9</t>
  </si>
  <si>
    <t>Hexamethylphosphoramide</t>
  </si>
  <si>
    <t>Hexane</t>
  </si>
  <si>
    <t>302-01-2</t>
  </si>
  <si>
    <t>Hydrazine</t>
  </si>
  <si>
    <t>10034-93-2</t>
  </si>
  <si>
    <t>Hydrazine sulfate</t>
  </si>
  <si>
    <t>Hydrochloric acid</t>
  </si>
  <si>
    <t>10035-10-6</t>
  </si>
  <si>
    <t>Hydrogen bromide</t>
  </si>
  <si>
    <t>Hydrogen fluoride</t>
  </si>
  <si>
    <t>7783-06-4</t>
  </si>
  <si>
    <t>Hydrogen sulfide</t>
  </si>
  <si>
    <t>123-31-9</t>
  </si>
  <si>
    <t>Hydroquinone</t>
  </si>
  <si>
    <t>Indeno[1,2,3-cd]pyrene</t>
  </si>
  <si>
    <t>10043-66-0</t>
  </si>
  <si>
    <t>Iodine-131</t>
  </si>
  <si>
    <t>13463-40-6</t>
  </si>
  <si>
    <t>Iron pentacarbonyl</t>
  </si>
  <si>
    <t>78-59-1</t>
  </si>
  <si>
    <t>Isophorone</t>
  </si>
  <si>
    <t>78-79-5</t>
  </si>
  <si>
    <t>Isoprene, except from vegetative emission sources</t>
  </si>
  <si>
    <t>Isopropyl alcohol</t>
  </si>
  <si>
    <t>Isopropylbenzene (cumene)</t>
  </si>
  <si>
    <t>303-34-4</t>
  </si>
  <si>
    <t>Lasiocarpine</t>
  </si>
  <si>
    <t>Lead and compounds</t>
  </si>
  <si>
    <t>18454-12-1</t>
  </si>
  <si>
    <t>Lead chromate oxide</t>
  </si>
  <si>
    <t>108-31-6</t>
  </si>
  <si>
    <t>Maleic anhydride</t>
  </si>
  <si>
    <t>Manganese and compounds</t>
  </si>
  <si>
    <t>108-39-4</t>
  </si>
  <si>
    <t>m-Cresol</t>
  </si>
  <si>
    <t>148-82-3</t>
  </si>
  <si>
    <t>Melphalan</t>
  </si>
  <si>
    <t>3223-07-2</t>
  </si>
  <si>
    <t>Melphalan HCl</t>
  </si>
  <si>
    <t>Mercury and compounds</t>
  </si>
  <si>
    <t>72-43-5</t>
  </si>
  <si>
    <t>Methoxychlor</t>
  </si>
  <si>
    <t>60-34-4</t>
  </si>
  <si>
    <t>Methyl hydrazine</t>
  </si>
  <si>
    <t>74-88-4</t>
  </si>
  <si>
    <t>Methyl iodide (iodomethane)</t>
  </si>
  <si>
    <t>Methyl isobutyl ketone (MIBK, hexone)</t>
  </si>
  <si>
    <t>624-83-9</t>
  </si>
  <si>
    <t>Methyl isocyanate</t>
  </si>
  <si>
    <t>80-62-6</t>
  </si>
  <si>
    <t>Methyl methacrylate</t>
  </si>
  <si>
    <t>66-27-3</t>
  </si>
  <si>
    <t>Methyl methanesulfonate</t>
  </si>
  <si>
    <t>1634-04-4</t>
  </si>
  <si>
    <t>Methyl tert-butyl ether</t>
  </si>
  <si>
    <t>Methylene diphenyl diisocyanate (MDI)</t>
  </si>
  <si>
    <t>22967-92-6</t>
  </si>
  <si>
    <t>Methylmercury</t>
  </si>
  <si>
    <t>56-04-2</t>
  </si>
  <si>
    <t>Methylthiouracil</t>
  </si>
  <si>
    <t>90-94-8</t>
  </si>
  <si>
    <t>Michler's ketone</t>
  </si>
  <si>
    <t>Mineral fiber emissions from facilities manufacturing or processing glass, rock, or slag fibers (or other mineral derived fibers) of average diameter 1 micrometer or less.</t>
  </si>
  <si>
    <t>Mineral fibers (fine mineral fibers which are man-made, and are airborne particles of a respirable size greater than 5 microns in length, less than or equal to 3.5 microns in diameter, with a length to diameter ratio of 3:1)</t>
  </si>
  <si>
    <t>2385-85-5</t>
  </si>
  <si>
    <t>Mirex</t>
  </si>
  <si>
    <t>50-07-7</t>
  </si>
  <si>
    <t>Mitomycin C</t>
  </si>
  <si>
    <t>Molybdenum trioxide</t>
  </si>
  <si>
    <t>315-22-0</t>
  </si>
  <si>
    <t>Monocrotaline</t>
  </si>
  <si>
    <t>108-38-3</t>
  </si>
  <si>
    <t>m-Xylene</t>
  </si>
  <si>
    <t>134-62-3</t>
  </si>
  <si>
    <t>N,N-Diethyltoluamide (DEET)</t>
  </si>
  <si>
    <t>121-69-7</t>
  </si>
  <si>
    <t>N,N-Dimethylaniline</t>
  </si>
  <si>
    <t>531-82-8</t>
  </si>
  <si>
    <t>N-[4-(5-Nitro-2-furyl)-2-thiazolyl]-acetamide</t>
  </si>
  <si>
    <t>Naphthalene</t>
  </si>
  <si>
    <t>71-36-3</t>
  </si>
  <si>
    <t>n-Butyl alcohol</t>
  </si>
  <si>
    <t>373-02-4</t>
  </si>
  <si>
    <t>Nickel acetate</t>
  </si>
  <si>
    <t>Nickel and compounds</t>
  </si>
  <si>
    <t>3333-67-3</t>
  </si>
  <si>
    <t>Nickel carbonate</t>
  </si>
  <si>
    <t>12607-70-4</t>
  </si>
  <si>
    <t>Nickel carbonate hydroxide</t>
  </si>
  <si>
    <t>13463-39-3</t>
  </si>
  <si>
    <t>Nickel carbonyl</t>
  </si>
  <si>
    <t>7718-54-9</t>
  </si>
  <si>
    <t>Nickel chloride</t>
  </si>
  <si>
    <t>Nickel compounds, insoluble</t>
  </si>
  <si>
    <t>Nickel compounds, soluble</t>
  </si>
  <si>
    <t>12054-48-7</t>
  </si>
  <si>
    <t>Nickel hydroxide</t>
  </si>
  <si>
    <t>13478-00-7</t>
  </si>
  <si>
    <t>Nickel nitrate hexahydrate</t>
  </si>
  <si>
    <t>1313-99-1</t>
  </si>
  <si>
    <t>Nickel oxide</t>
  </si>
  <si>
    <t>12035-72-2</t>
  </si>
  <si>
    <t>Nickel subsulfide</t>
  </si>
  <si>
    <t>7786-81-4</t>
  </si>
  <si>
    <t>Nickel sulfate</t>
  </si>
  <si>
    <t>10101-97-0</t>
  </si>
  <si>
    <t>Nickel sulfate hexahydrate</t>
  </si>
  <si>
    <t>11113-75-0</t>
  </si>
  <si>
    <t>Nickel sulfide</t>
  </si>
  <si>
    <t>1271-28-9</t>
  </si>
  <si>
    <t>Nickelocene</t>
  </si>
  <si>
    <t>3570-75-0</t>
  </si>
  <si>
    <t>Nifurthiazole</t>
  </si>
  <si>
    <t>7697-37-2</t>
  </si>
  <si>
    <t>Nitric acid</t>
  </si>
  <si>
    <t>139-13-9</t>
  </si>
  <si>
    <t>Nitrilotriacetic acid</t>
  </si>
  <si>
    <t>18662-53-8</t>
  </si>
  <si>
    <t>Nitrilotriacetic acid, trisodium salt monohydrate</t>
  </si>
  <si>
    <t>98-95-3</t>
  </si>
  <si>
    <t>Nitrobenzene</t>
  </si>
  <si>
    <t>1836-75-5</t>
  </si>
  <si>
    <t>Nitrofen</t>
  </si>
  <si>
    <t>59-87-0</t>
  </si>
  <si>
    <t>Nitrofurazone</t>
  </si>
  <si>
    <t>302-70-5</t>
  </si>
  <si>
    <t>Nitrogen mustard N-oxide</t>
  </si>
  <si>
    <t>70-25-7</t>
  </si>
  <si>
    <t>N-Methyl-N-nitro-N-nitrosoguanidine</t>
  </si>
  <si>
    <t>1116-54-7</t>
  </si>
  <si>
    <t>N-Nitrosodiethanolamine</t>
  </si>
  <si>
    <t>55-18-5</t>
  </si>
  <si>
    <t>N-Nitrosodiethylamine</t>
  </si>
  <si>
    <t>62-75-9</t>
  </si>
  <si>
    <t>N-Nitrosodimethylamine</t>
  </si>
  <si>
    <t>924-16-3</t>
  </si>
  <si>
    <t>N-Nitrosodi-n-butylamine</t>
  </si>
  <si>
    <t>86-30-6</t>
  </si>
  <si>
    <t>N-Nitrosodiphenylamine</t>
  </si>
  <si>
    <t>621-64-7</t>
  </si>
  <si>
    <t>N-Nitrosodipropylamine</t>
  </si>
  <si>
    <t>10595-95-6</t>
  </si>
  <si>
    <t>N-Nitrosomethylethylamine</t>
  </si>
  <si>
    <t>59-89-2</t>
  </si>
  <si>
    <t>N-Nitrosomorpholine</t>
  </si>
  <si>
    <t>759-73-9</t>
  </si>
  <si>
    <t>N-Nitroso-N-ethylurea</t>
  </si>
  <si>
    <t>684-93-5</t>
  </si>
  <si>
    <t>N-Nitroso-N-methylurea</t>
  </si>
  <si>
    <t>615-53-2</t>
  </si>
  <si>
    <t>N-Nitroso-N-methylurethane</t>
  </si>
  <si>
    <t>16543-55-8</t>
  </si>
  <si>
    <t>N-Nitrosonornicotine</t>
  </si>
  <si>
    <t>100-75-4</t>
  </si>
  <si>
    <t>N-Nitrosopiperidine</t>
  </si>
  <si>
    <t>930-55-2</t>
  </si>
  <si>
    <t>N-Nitrosopyrrolidine</t>
  </si>
  <si>
    <t>90-04-0</t>
  </si>
  <si>
    <t>o-Anisidine</t>
  </si>
  <si>
    <t>134-29-2</t>
  </si>
  <si>
    <t>o-Anisidine hydrochloride</t>
  </si>
  <si>
    <t>95-48-7</t>
  </si>
  <si>
    <t>o-Cresol</t>
  </si>
  <si>
    <t>Octachlorodibenzofuran (OCDF)</t>
  </si>
  <si>
    <t>Octachlorodibenzo-p-dioxin (OCDD)</t>
  </si>
  <si>
    <t>8014-95-7</t>
  </si>
  <si>
    <t>Oleum (fuming sulfuric acid)</t>
  </si>
  <si>
    <t>132-27-4</t>
  </si>
  <si>
    <t>o-Phenylphenate, sodium</t>
  </si>
  <si>
    <t>97-56-3</t>
  </si>
  <si>
    <t>ortho-Aminoazotoluene</t>
  </si>
  <si>
    <t>95-53-4</t>
  </si>
  <si>
    <t>o-Toluidine</t>
  </si>
  <si>
    <t>636-21-5</t>
  </si>
  <si>
    <t>o-Toluidine hydrochloride</t>
  </si>
  <si>
    <t>o-Xylene</t>
  </si>
  <si>
    <t>56-38-2</t>
  </si>
  <si>
    <t>Parathion</t>
  </si>
  <si>
    <t>189084-64-8</t>
  </si>
  <si>
    <t>PBDE-100 [2,2’,4,4’,6-pentabromodiphenyl ether]</t>
  </si>
  <si>
    <t>182677-30-1</t>
  </si>
  <si>
    <t>PBDE-138 [2,2’,3,4,4’,5’-hexabromodiphenyl ether]</t>
  </si>
  <si>
    <t>68631-49-2</t>
  </si>
  <si>
    <t>PBDE-153 [2,2',4,4',5,5'-hexabromodiphenyl ether]</t>
  </si>
  <si>
    <t>207122-15-4</t>
  </si>
  <si>
    <t>PBDE-154 [2,2’,4,4’,5,6’-hexabromodiphenyl ether]</t>
  </si>
  <si>
    <t>207122-16-5</t>
  </si>
  <si>
    <t>PBDE-183 [2,2',3,4,4',5',6-heptabromodiphenyl ether]</t>
  </si>
  <si>
    <t>1163-19-5</t>
  </si>
  <si>
    <t>PBDE-209 [decabromodiphenyl ether]</t>
  </si>
  <si>
    <t>5436-43-1</t>
  </si>
  <si>
    <t>PBDE-47 [2,2',4,4'-tetrabromodiphenyl ether]</t>
  </si>
  <si>
    <t>60348-60-9</t>
  </si>
  <si>
    <t>PBDE-99 [2,2’,4,4’,5-pentabromodiphenyl ether]</t>
  </si>
  <si>
    <t>32598-14-4</t>
  </si>
  <si>
    <t>PCB 105 [2,3,3',4,4'-pentachlorobiphenyl]</t>
  </si>
  <si>
    <t>74472-37-0</t>
  </si>
  <si>
    <t>PCB 114 [2,3,4,4',5-pentachlorobiphenyl]</t>
  </si>
  <si>
    <t>31508-00-6</t>
  </si>
  <si>
    <t>PCB 118 [2,3',4,4',5-pentachlorobiphenyl]</t>
  </si>
  <si>
    <t>65510-44-3</t>
  </si>
  <si>
    <t>PCB 123 [2,3',4,4',5'-pentachlorobiphenyl]</t>
  </si>
  <si>
    <t>57465-28-8</t>
  </si>
  <si>
    <t>PCB 126 [3,3',4,4',5-pentachlorobiphenyl]</t>
  </si>
  <si>
    <t>38380-08-4</t>
  </si>
  <si>
    <t>PCB 156 [2,3,3',4,4',5-hexachlorobiphenyl]</t>
  </si>
  <si>
    <t>69782-90-7</t>
  </si>
  <si>
    <t>PCB 157 [2,3,3',4,4',5'-hexachlorobiphenyl]</t>
  </si>
  <si>
    <t>52663-72-6</t>
  </si>
  <si>
    <t>PCB 167 [2,3',4,4',5,5'-hexachlorobiphenyl]</t>
  </si>
  <si>
    <t>32774-16-6</t>
  </si>
  <si>
    <t>PCB 169 [3,3',4,4',5,5'-hexachlorobiphenyl]</t>
  </si>
  <si>
    <t>37680-65-2</t>
  </si>
  <si>
    <t>PCB 18 [2,2',5-trichlorobiphenyl]</t>
  </si>
  <si>
    <t>39635-31-9</t>
  </si>
  <si>
    <t>PCB 189 [2,3,3',4,4',5,5'-heptachlorobiphenyl]</t>
  </si>
  <si>
    <t>32598-13-3</t>
  </si>
  <si>
    <t>PCB 77 [3,3',4,4'-tetrachlorobiphenyl]</t>
  </si>
  <si>
    <t>70362-50-4</t>
  </si>
  <si>
    <t>PCB 81 [3,4,4',5-tetrachlorobiphenyl]</t>
  </si>
  <si>
    <t>37680-73-2</t>
  </si>
  <si>
    <t>PCB-101 [2,2',4,5,5'-pentachlorobiphenyl]</t>
  </si>
  <si>
    <t>38380-07-3</t>
  </si>
  <si>
    <t>PCB-128 [2,2',3,3',4,4'-hexachlorobiphenyl]</t>
  </si>
  <si>
    <t>35065-28-2</t>
  </si>
  <si>
    <t>PCB-138 [2,2',3,4,4',5'-hexachlorobiphenyl]</t>
  </si>
  <si>
    <t>35065-27-1</t>
  </si>
  <si>
    <t>PCB-153 [2,2',4,4',5,5'-hexachlorobiphenyl]</t>
  </si>
  <si>
    <t>35065-30-6</t>
  </si>
  <si>
    <t>PCB-170 [2,2',3,3',4,4',5-heptachlorobiphenyl]</t>
  </si>
  <si>
    <t>35065-29-3</t>
  </si>
  <si>
    <t>PCB-180 [2,2',3,4,4',5,5'-heptachlorobiphenyl]</t>
  </si>
  <si>
    <t>52663-68-0</t>
  </si>
  <si>
    <t>PCB-187 [2,2',3,4',5,5',6-heptachlorobiphenyl]</t>
  </si>
  <si>
    <t>52663-78-2</t>
  </si>
  <si>
    <t>PCB-195 [2,2',3,3',4,4',5,6-octachlorobiphenyl]</t>
  </si>
  <si>
    <t>40186-72-9</t>
  </si>
  <si>
    <t>PCB-206 [2,2',3,3',4,4',5,5',6-nonachlorobiphenyl]</t>
  </si>
  <si>
    <t>2051-24-3</t>
  </si>
  <si>
    <t>PCB-209 [decachlorobiphenyl]</t>
  </si>
  <si>
    <t>7012-37-5</t>
  </si>
  <si>
    <t>PCB-28 [2,4,4'-trichlorobiphenyl]</t>
  </si>
  <si>
    <t>41464-39-5</t>
  </si>
  <si>
    <t>PCB-44 [2,2',3,5'-tetrachlorobiphenyl]</t>
  </si>
  <si>
    <t>35693-99-3</t>
  </si>
  <si>
    <t>PCB-52 [2,2',5,5'-tetrachlorobiphenyl]</t>
  </si>
  <si>
    <t>32598-10-0</t>
  </si>
  <si>
    <t>PCB-66 [2,3',4,4'-tetrachlorobiphenyl]</t>
  </si>
  <si>
    <t>34883-43-7</t>
  </si>
  <si>
    <t>PCB-8 [2,4'-dichlorobiphenyl]</t>
  </si>
  <si>
    <t>106-47-8</t>
  </si>
  <si>
    <t>p-Chloroaniline</t>
  </si>
  <si>
    <t>95-69-2</t>
  </si>
  <si>
    <t>p-Chloro-o-toluidine</t>
  </si>
  <si>
    <t>120-71-8</t>
  </si>
  <si>
    <t>p-Cresidine</t>
  </si>
  <si>
    <t>106-44-5</t>
  </si>
  <si>
    <t>p-Cresol</t>
  </si>
  <si>
    <t>p-Dichlorobenzene (1,4-dichlorobenzene)</t>
  </si>
  <si>
    <t>32534-81-9</t>
  </si>
  <si>
    <t>Pentabromodiphenyl ether</t>
  </si>
  <si>
    <t>82-68-8</t>
  </si>
  <si>
    <t>Pentachloronitrobenzene (quintobenzene)</t>
  </si>
  <si>
    <t>Pentachlorophenol</t>
  </si>
  <si>
    <t>79-21-0</t>
  </si>
  <si>
    <t>Peracetic acid</t>
  </si>
  <si>
    <t>Perfluorinated compounds (PFCs)</t>
  </si>
  <si>
    <t>1763-23-1</t>
  </si>
  <si>
    <t>Perfluorooctanesulfonic acid (PFOS)</t>
  </si>
  <si>
    <t>335-67-1</t>
  </si>
  <si>
    <t>Perfluorooctanoic acid (PFOA)</t>
  </si>
  <si>
    <t>Perylene</t>
  </si>
  <si>
    <t>62-44-2</t>
  </si>
  <si>
    <t>Phenacetin</t>
  </si>
  <si>
    <t>Phenanthrene</t>
  </si>
  <si>
    <t>94-78-0</t>
  </si>
  <si>
    <t>Phenazopyridine</t>
  </si>
  <si>
    <t>136-40-3</t>
  </si>
  <si>
    <t>Phenazopyridine hydrochloride</t>
  </si>
  <si>
    <t>3546-10-9</t>
  </si>
  <si>
    <t>Phenesterin</t>
  </si>
  <si>
    <t>50-06-6</t>
  </si>
  <si>
    <t>Phenobarbital</t>
  </si>
  <si>
    <t>Phenol</t>
  </si>
  <si>
    <t>59-96-1</t>
  </si>
  <si>
    <t>Phenoxybenzamine</t>
  </si>
  <si>
    <t>63-92-3</t>
  </si>
  <si>
    <t>Phenoxybenzamine hydrochloride</t>
  </si>
  <si>
    <t>75-44-5</t>
  </si>
  <si>
    <t>Phosgene</t>
  </si>
  <si>
    <t>7803-51-2</t>
  </si>
  <si>
    <t>Phosphine</t>
  </si>
  <si>
    <t>7664-38-2</t>
  </si>
  <si>
    <t>Phosphoric acid</t>
  </si>
  <si>
    <t>10025-87-3</t>
  </si>
  <si>
    <t>Phosphorus oxychloride</t>
  </si>
  <si>
    <t>10026-13-8</t>
  </si>
  <si>
    <t>Phosphorus pentachloride</t>
  </si>
  <si>
    <t>1314-56-3</t>
  </si>
  <si>
    <t>Phosphorus pentoxide</t>
  </si>
  <si>
    <t>7719-12-2</t>
  </si>
  <si>
    <t>Phosphorus trichloride</t>
  </si>
  <si>
    <t>12185-10-3</t>
  </si>
  <si>
    <t>Phosphorus, white</t>
  </si>
  <si>
    <t>Phthalates</t>
  </si>
  <si>
    <t>85-44-9</t>
  </si>
  <si>
    <t>Phthalic anhydride</t>
  </si>
  <si>
    <t>156-10-5</t>
  </si>
  <si>
    <t>p-Nitrosodiphenylamine</t>
  </si>
  <si>
    <t>Polybrominated diphenyl ethers (PBDEs)</t>
  </si>
  <si>
    <t>Polychlorinated biphenyls (PCBs)</t>
  </si>
  <si>
    <t>Polychlorinated biphenyls (PCBs) TEQ</t>
  </si>
  <si>
    <t>Polychlorinated dibenzo-p-dioxins (PCDDs) &amp; dibenzofurans (PCDFs) TEQ</t>
  </si>
  <si>
    <t>Polycyclic aromatic hydrocarbon derivatives [PAH-Derivatives]</t>
  </si>
  <si>
    <t>Polycyclic aromatic hydrocarbons (PAHs)</t>
  </si>
  <si>
    <t>3564-09-8</t>
  </si>
  <si>
    <t>Ponceau 3R</t>
  </si>
  <si>
    <t>3761-53-3</t>
  </si>
  <si>
    <t>Ponceau MX</t>
  </si>
  <si>
    <t>7758-01-2</t>
  </si>
  <si>
    <t>Potassium bromate</t>
  </si>
  <si>
    <t>106-50-3</t>
  </si>
  <si>
    <t>p-Phenylenediamine</t>
  </si>
  <si>
    <t>671-16-9</t>
  </si>
  <si>
    <t>Procarbazine</t>
  </si>
  <si>
    <t>366-70-1</t>
  </si>
  <si>
    <t>Procarbazine hydrochloride</t>
  </si>
  <si>
    <t>Propionaldehyde</t>
  </si>
  <si>
    <t>114-26-1</t>
  </si>
  <si>
    <t>Propoxur (Baygon)</t>
  </si>
  <si>
    <t>115-07-1</t>
  </si>
  <si>
    <t>Propylene</t>
  </si>
  <si>
    <t>6423-43-4</t>
  </si>
  <si>
    <t>Propylene glycol dinitrate</t>
  </si>
  <si>
    <t>107-98-2</t>
  </si>
  <si>
    <t>Propylene glycol monomethyl ether</t>
  </si>
  <si>
    <t>108-65-6</t>
  </si>
  <si>
    <t>Propylene glycol monomethyl ether acetate</t>
  </si>
  <si>
    <t>75-56-9</t>
  </si>
  <si>
    <t>Propylene oxide</t>
  </si>
  <si>
    <t>51-52-5</t>
  </si>
  <si>
    <t>Propylthiouracil</t>
  </si>
  <si>
    <t>106-42-3</t>
  </si>
  <si>
    <t>p-Xylene</t>
  </si>
  <si>
    <t>Pyrene</t>
  </si>
  <si>
    <t>110-86-1</t>
  </si>
  <si>
    <t>Pyridine</t>
  </si>
  <si>
    <t>91-22-5</t>
  </si>
  <si>
    <t>Quinoline</t>
  </si>
  <si>
    <t>106-51-4</t>
  </si>
  <si>
    <t>Quinone</t>
  </si>
  <si>
    <t>Radon and its decay products</t>
  </si>
  <si>
    <t>Refractory ceramic fibers</t>
  </si>
  <si>
    <t>50-55-5</t>
  </si>
  <si>
    <t>Reserpine</t>
  </si>
  <si>
    <t>Rockwool</t>
  </si>
  <si>
    <t>94-59-7</t>
  </si>
  <si>
    <t>Safrole</t>
  </si>
  <si>
    <t>78-92-2</t>
  </si>
  <si>
    <t>sec-Butyl alcohol</t>
  </si>
  <si>
    <t>7783-07-5</t>
  </si>
  <si>
    <t>Selenide, hydrogen</t>
  </si>
  <si>
    <t>Selenium and compounds</t>
  </si>
  <si>
    <t>7446-34-6</t>
  </si>
  <si>
    <t>Selenium sulfide</t>
  </si>
  <si>
    <t>7631-86-9</t>
  </si>
  <si>
    <t>Silica, crystalline (respirable)</t>
  </si>
  <si>
    <t>Silver and compounds</t>
  </si>
  <si>
    <t>Slagwool</t>
  </si>
  <si>
    <t>1310-73-2</t>
  </si>
  <si>
    <t>Sodium hydroxide</t>
  </si>
  <si>
    <t>10048-13-2</t>
  </si>
  <si>
    <t>Sterigmatocystin</t>
  </si>
  <si>
    <t>18883-66-4</t>
  </si>
  <si>
    <t>Streptozotocin</t>
  </si>
  <si>
    <t>Styrene</t>
  </si>
  <si>
    <t>96-09-3</t>
  </si>
  <si>
    <t>Styrene oxide</t>
  </si>
  <si>
    <t>95-06-7</t>
  </si>
  <si>
    <t>Sulfallate</t>
  </si>
  <si>
    <t>505-60-2</t>
  </si>
  <si>
    <t>Sulfur mustard</t>
  </si>
  <si>
    <t>7446-11-9</t>
  </si>
  <si>
    <t>Sulfur trioxide</t>
  </si>
  <si>
    <t>7664-93-9</t>
  </si>
  <si>
    <t>Sulfuric acid</t>
  </si>
  <si>
    <t>Talc containing asbestiform fibers</t>
  </si>
  <si>
    <t>540-88-5</t>
  </si>
  <si>
    <t>t-Butyl acetate</t>
  </si>
  <si>
    <t>100-21-0</t>
  </si>
  <si>
    <t>Terephthalic acid</t>
  </si>
  <si>
    <t>75-65-0</t>
  </si>
  <si>
    <t>tert-Butyl alcohol</t>
  </si>
  <si>
    <t>40088-47-9</t>
  </si>
  <si>
    <t>Tetrabromodiphenyl ether</t>
  </si>
  <si>
    <t>Tetrachloroethene (perchloroethylene)</t>
  </si>
  <si>
    <t>Thallium and compounds</t>
  </si>
  <si>
    <t>62-55-5</t>
  </si>
  <si>
    <t>Thioacetamide</t>
  </si>
  <si>
    <t>62-56-6</t>
  </si>
  <si>
    <t>Thiourea</t>
  </si>
  <si>
    <t>7550-45-0</t>
  </si>
  <si>
    <t>Titanium tetrachloride</t>
  </si>
  <si>
    <t>Toluene</t>
  </si>
  <si>
    <t>26471-62-5</t>
  </si>
  <si>
    <t>Toluene diisocyanates (2,4- and 2,6-)</t>
  </si>
  <si>
    <t>584-84-9</t>
  </si>
  <si>
    <t>Toluene-2,4-diisocyanate</t>
  </si>
  <si>
    <t>91-08-7</t>
  </si>
  <si>
    <t>Toluene-2,6-diisocyanate</t>
  </si>
  <si>
    <t>38998-75-3</t>
  </si>
  <si>
    <t>Total heptachlorodibenzofuran</t>
  </si>
  <si>
    <t>37871-00-4</t>
  </si>
  <si>
    <t>Total heptachlorodibenzo-p-dioxin</t>
  </si>
  <si>
    <t>55684-94-1</t>
  </si>
  <si>
    <t>Total hexachlorodibenzofuran</t>
  </si>
  <si>
    <t>34465-46-8</t>
  </si>
  <si>
    <t>Total hexachlorodibenzo-p-dioxin</t>
  </si>
  <si>
    <t>30402-15-4</t>
  </si>
  <si>
    <t>Total pentachlorodibenzofuran</t>
  </si>
  <si>
    <t>36088-22-9</t>
  </si>
  <si>
    <t>Total pentachlorodibenzo-p-dioxin</t>
  </si>
  <si>
    <t>55722-27-5</t>
  </si>
  <si>
    <t>Total tetrachlorodibenzofuran</t>
  </si>
  <si>
    <t>41903-57-5</t>
  </si>
  <si>
    <t>Total tetrachlorodibenzo-p-dioxin</t>
  </si>
  <si>
    <t>8001-35-2</t>
  </si>
  <si>
    <t>Toxaphene (polychlorinated camphenes)</t>
  </si>
  <si>
    <t>156-60-5</t>
  </si>
  <si>
    <t>trans-1,2-Dichloroethene</t>
  </si>
  <si>
    <t>55738-54-0</t>
  </si>
  <si>
    <t>trans-2[(Dimethylamino)-methylimino]-5-[2-(5-nitro-2-furyl)-vinyl]-1,3,4-oxadiazole</t>
  </si>
  <si>
    <t>39765-80-5</t>
  </si>
  <si>
    <t>trans-Nonachlor</t>
  </si>
  <si>
    <t>126-73-8</t>
  </si>
  <si>
    <t>Tributyl phosphate</t>
  </si>
  <si>
    <t>Trichloroethene (TCE, trichloroethylene)</t>
  </si>
  <si>
    <t>Trichlorofluoromethane (Freon 11)</t>
  </si>
  <si>
    <t>78-40-0</t>
  </si>
  <si>
    <t>Triethyl phosphate</t>
  </si>
  <si>
    <t>121-44-8</t>
  </si>
  <si>
    <t>Triethylamine</t>
  </si>
  <si>
    <t>112-49-2</t>
  </si>
  <si>
    <t>Triethylene glycol dimethyl ether</t>
  </si>
  <si>
    <t>1582-09-8</t>
  </si>
  <si>
    <t>Trifluralin</t>
  </si>
  <si>
    <t>512-56-1</t>
  </si>
  <si>
    <t>Trimethyl phosphate</t>
  </si>
  <si>
    <t>78-30-8</t>
  </si>
  <si>
    <t>Triorthocresyl phosphate</t>
  </si>
  <si>
    <t>115-86-6</t>
  </si>
  <si>
    <t>Triphenyl phosphate</t>
  </si>
  <si>
    <t>101-02-0</t>
  </si>
  <si>
    <t>Triphenyl phosphite</t>
  </si>
  <si>
    <t>52-24-4</t>
  </si>
  <si>
    <t>tris-(1-Aziridinyl)phosphine sulfide</t>
  </si>
  <si>
    <t>126-72-7</t>
  </si>
  <si>
    <t>tris(2,3-Dibromopropyl)phosphate</t>
  </si>
  <si>
    <t>62450-06-0</t>
  </si>
  <si>
    <t>Tryptophan-P-1</t>
  </si>
  <si>
    <t>62450-07-1</t>
  </si>
  <si>
    <t>Tryptophan-P-2</t>
  </si>
  <si>
    <t>51-79-6</t>
  </si>
  <si>
    <t>Urethane (ethyl carbamate)</t>
  </si>
  <si>
    <t>Vanadium (fume or dust)</t>
  </si>
  <si>
    <t>1314-62-1</t>
  </si>
  <si>
    <t>Vanadium pentoxide</t>
  </si>
  <si>
    <t>108-05-4</t>
  </si>
  <si>
    <t>Vinyl acetate</t>
  </si>
  <si>
    <t>593-60-2</t>
  </si>
  <si>
    <t>Vinyl bromide</t>
  </si>
  <si>
    <t>Vinyl chloride</t>
  </si>
  <si>
    <t>75-02-5</t>
  </si>
  <si>
    <t>Vinyl fluoride</t>
  </si>
  <si>
    <t>75-35-4</t>
  </si>
  <si>
    <t>Vinylidene chloride</t>
  </si>
  <si>
    <t>Xylene (mixture), including m-xylene, o-xylene, p-xylene</t>
  </si>
  <si>
    <t>Zinc and compounds</t>
  </si>
  <si>
    <t>1314-13-2</t>
  </si>
  <si>
    <t>Zinc oxide</t>
  </si>
  <si>
    <t>Rev</t>
  </si>
  <si>
    <t>Author</t>
  </si>
  <si>
    <t>Comments</t>
  </si>
  <si>
    <t>J.Giska</t>
  </si>
  <si>
    <t>Initial draft</t>
  </si>
  <si>
    <t>J.Giska &amp; J.Westersund</t>
  </si>
  <si>
    <t>Adjusted EF and MB calculation tabs to have individual rows for pollutants.
Added control efficiency cells for each individual pollutant.
Removed stack parameters.</t>
  </si>
  <si>
    <t>Added chronic and acute activity levels and emissions unit ID column.
Added DEQ Sequence ID.</t>
  </si>
  <si>
    <t>J.Giska, J.Inahara, and PW</t>
  </si>
  <si>
    <t>Updated Emissions Unit to "Toxic Emissions Units."
Added conditional formatting for DEQ Sequence ID.
Moved EF reference to cell adjacent to EF value cell.
For efficiency values changed unit to "decimal fraction".
Asdgfdsg</t>
  </si>
  <si>
    <t>Added colors to column headings and instructions. Froze panes and locked calculation sheets for DEQ Sequence ID.</t>
  </si>
  <si>
    <t>J.Giska, C. Coulter</t>
  </si>
  <si>
    <t>Chris discovered a mis-numbering in DEQSeqID from added chemicals; also PAH SeqID was changed from 447 back to 432 (typo) and KBr extra entry was removed. Also removed unneccessary columns from "DEQ Pollutant List" Worksheet; removed duplicate cumene from DEQ list.</t>
  </si>
  <si>
    <t>Corrected conditional formatting for HAP cell shading.</t>
  </si>
  <si>
    <t>formatting</t>
  </si>
  <si>
    <t>date update and unlocking facility information cells</t>
  </si>
  <si>
    <t>added DEQ IDs to TACs with no CAS</t>
  </si>
  <si>
    <t>K. Billings</t>
  </si>
  <si>
    <t>Updated form number to AQ520 (previously AQ405CAO).</t>
  </si>
  <si>
    <t>C.Funk</t>
  </si>
  <si>
    <t xml:space="preserve">Replaced DEQ ID and HAP designation in DEQ Pollutant List. Previous version had been disconnected from their appropriate TAC because filter function not applied to the hidden columns (i.e. columns A and D). 
Updated form format to meet DEQ Style Guide standards. 
Updated pollutant list to agree with Table 2 revisions and Alignment rulemaking. (for bis(2-chloroethyl)ether, replaced outdated DCEE abbreviation with BCEE; Dantron corrected to Danthron (chrysazin); Dichlorovos corrected to Dichlorvos; Iodine-131 CASRN corrected to 10043-66-0; 4,4'-Isopropylidenediphenol specified as bisphenol A; PBDE-138 CAS corrected to 182677-30-1; PBDE-154 CAS corrected to 207122-15-4; Nickel metal removed as redundant with nickel and compounds; N-Nitrosodi-n-propylamine revised to N-Nitrosodipropylamine; 4-Nonyphenol (and ethoxylates) corrected to 4-nonylphenol (and ethoxylates); PBDE-185 corrected to PBDE-183; PCB-209 revised to 'PCB-209[decachlorobipenyl]; sulfur trioxide CAS corrected to 7446-11-9; 4,4-Thiodianiline corrected to 4,4'-Thiodianiline; Triethyl phosphine corrected to Triethyl phosphate CAS 78-40-0; "Chromium VI, chromic acid aerosol mist" replaced with "Chromic(VI) acid, including chromic acid aerosol mist and chromium trioxide" with CASRN 7738-94-5 for clarity.) 
Locked instructions information and version history on tabs 2-5, minor formatting.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</si>
</sst>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8">
    <font>
      <sz val="11"/>
      <color theme="1"/>
      <name val="Calibri"/>
      <family val="2"/>
      <scheme val="minor"/>
    </font>
    <font>
      <sz val="10"/>
      <color indexed="8"/>
      <name val="Arial"/>
      <family val="2"/>
    </font>
    <font>
      <b/>
      <sz val="11"/>
      <color theme="1"/>
      <name val="Calibri"/>
      <family val="2"/>
      <scheme val="minor"/>
    </font>
    <font>
      <u/>
      <sz val="11"/>
      <color theme="10"/>
      <name val="Calibri"/>
      <family val="2"/>
    </font>
    <font>
      <sz val="11"/>
      <color theme="1"/>
      <name val="Calibri"/>
      <family val="2"/>
      <scheme val="minor"/>
    </font>
    <font>
      <sz val="9"/>
      <color indexed="81"/>
      <name val="Tahoma"/>
      <family val="2"/>
    </font>
    <font>
      <b/>
      <sz val="9"/>
      <color indexed="81"/>
      <name val="Tahoma"/>
      <family val="2"/>
    </font>
    <font>
      <sz val="11"/>
      <color theme="1"/>
      <name val="Calibri"/>
      <family val="2"/>
    </font>
    <font>
      <sz val="14"/>
      <color theme="1"/>
      <name val="Calibri"/>
      <family val="2"/>
    </font>
    <font>
      <sz val="24"/>
      <color theme="1"/>
      <name val="Calibri"/>
      <family val="2"/>
    </font>
    <font>
      <b/>
      <sz val="36"/>
      <color theme="1"/>
      <name val="Calibri"/>
      <family val="2"/>
    </font>
    <font>
      <sz val="12"/>
      <color rgb="FF000000"/>
      <name val="Calibri"/>
      <family val="2"/>
    </font>
    <font>
      <sz val="12"/>
      <color theme="1"/>
      <name val="Calibri"/>
      <family val="2"/>
    </font>
    <font>
      <b/>
      <u/>
      <sz val="12"/>
      <color theme="1"/>
      <name val="Calibri"/>
      <family val="2"/>
    </font>
    <font>
      <sz val="12"/>
      <name val="Calibri"/>
      <family val="2"/>
    </font>
    <font>
      <b/>
      <sz val="12"/>
      <color theme="1"/>
      <name val="Calibri"/>
      <family val="2"/>
    </font>
    <font>
      <b/>
      <sz val="16"/>
      <color rgb="FFFF0000"/>
      <name val="Calibri"/>
      <family val="2"/>
    </font>
    <font>
      <b/>
      <sz val="14"/>
      <color theme="1"/>
      <name val="Arial"/>
      <family val="2"/>
    </font>
    <font>
      <b/>
      <sz val="14"/>
      <name val="Arial"/>
      <family val="2"/>
    </font>
    <font>
      <sz val="11"/>
      <color theme="1"/>
      <name val="Arial"/>
      <family val="2"/>
    </font>
    <font>
      <sz val="11"/>
      <name val="Arial"/>
      <family val="2"/>
    </font>
    <font>
      <sz val="10"/>
      <name val="Arial"/>
      <family val="2"/>
    </font>
    <font>
      <b/>
      <sz val="18"/>
      <color rgb="FFFF0000"/>
      <name val="Arial"/>
      <family val="2"/>
    </font>
    <font>
      <b/>
      <u/>
      <sz val="16"/>
      <color theme="1"/>
      <name val="Arial"/>
      <family val="2"/>
    </font>
    <font>
      <u/>
      <sz val="16"/>
      <color theme="10"/>
      <name val="Arial"/>
      <family val="2"/>
    </font>
    <font>
      <u/>
      <sz val="11"/>
      <color theme="10"/>
      <name val="Arial"/>
      <family val="2"/>
    </font>
    <font>
      <sz val="12"/>
      <color rgb="FF000000"/>
      <name val="Arial"/>
      <family val="2"/>
    </font>
    <font>
      <sz val="12"/>
      <color theme="1"/>
      <name val="Arial"/>
      <family val="2"/>
    </font>
    <font>
      <sz val="14"/>
      <color theme="1"/>
      <name val="Arial"/>
      <family val="2"/>
    </font>
    <font>
      <b/>
      <sz val="12"/>
      <name val="Arial"/>
      <family val="2"/>
    </font>
    <font>
      <sz val="12"/>
      <name val="Arial"/>
      <family val="2"/>
    </font>
    <font>
      <b/>
      <sz val="12"/>
      <color theme="1"/>
      <name val="Arial"/>
      <family val="2"/>
    </font>
    <font>
      <i/>
      <sz val="12"/>
      <color theme="1"/>
      <name val="Arial"/>
      <family val="2"/>
    </font>
    <font>
      <vertAlign val="superscript"/>
      <sz val="12"/>
      <color theme="1"/>
      <name val="Arial"/>
      <family val="2"/>
    </font>
    <font>
      <b/>
      <u/>
      <sz val="12"/>
      <color theme="1"/>
      <name val="Arial"/>
      <family val="2"/>
    </font>
    <font>
      <b/>
      <vertAlign val="subscript"/>
      <sz val="12"/>
      <color theme="1"/>
      <name val="Arial"/>
      <family val="2"/>
    </font>
    <font>
      <b/>
      <sz val="18"/>
      <color rgb="FFC00000"/>
      <name val="Arial"/>
      <family val="2"/>
    </font>
    <font>
      <b/>
      <sz val="16"/>
      <color theme="1"/>
      <name val="Arial"/>
      <family val="2"/>
    </font>
    <font>
      <sz val="18"/>
      <color theme="1"/>
      <name val="Arial"/>
      <family val="2"/>
    </font>
    <font>
      <sz val="16"/>
      <color theme="1"/>
      <name val="Arial"/>
      <family val="2"/>
    </font>
    <font>
      <sz val="9"/>
      <color theme="1"/>
      <name val="Arial"/>
      <family val="2"/>
    </font>
    <font>
      <b/>
      <sz val="24"/>
      <color rgb="FFC00000"/>
      <name val="Arial"/>
      <family val="2"/>
    </font>
    <font>
      <b/>
      <sz val="11"/>
      <color rgb="FFC00000"/>
      <name val="Arial"/>
      <family val="2"/>
    </font>
    <font>
      <sz val="28"/>
      <color theme="1"/>
      <name val="Arial"/>
      <family val="2"/>
    </font>
    <font>
      <sz val="14"/>
      <name val="Arial"/>
      <family val="2"/>
    </font>
    <font>
      <b/>
      <sz val="12"/>
      <color rgb="FFC00000"/>
      <name val="Arial"/>
      <family val="2"/>
    </font>
    <font>
      <sz val="11"/>
      <name val="Calibri"/>
      <family val="2"/>
      <scheme val="minor"/>
    </font>
    <font>
      <sz val="11"/>
      <color rgb="FF000000"/>
      <name val="Arial"/>
      <family val="2"/>
    </font>
  </fonts>
  <fills count="14">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9BC3FF"/>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ABDB77"/>
        <bgColor indexed="64"/>
      </patternFill>
    </fill>
    <fill>
      <patternFill patternType="solid">
        <fgColor theme="1"/>
        <bgColor indexed="64"/>
      </patternFill>
    </fill>
  </fills>
  <borders count="53">
    <border>
      <left/>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diagonal/>
    </border>
    <border>
      <left style="medium">
        <color indexed="64"/>
      </left>
      <right style="dotted">
        <color indexed="64"/>
      </right>
      <top style="medium">
        <color indexed="64"/>
      </top>
      <bottom/>
      <diagonal/>
    </border>
    <border>
      <left style="medium">
        <color indexed="64"/>
      </left>
      <right style="dotted">
        <color indexed="64"/>
      </right>
      <top/>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bottom/>
      <diagonal/>
    </border>
    <border>
      <left style="dotted">
        <color indexed="64"/>
      </left>
      <right style="dotted">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dashed">
        <color indexed="64"/>
      </right>
      <top style="medium">
        <color indexed="64"/>
      </top>
      <bottom/>
      <diagonal/>
    </border>
    <border>
      <left style="medium">
        <color indexed="64"/>
      </left>
      <right style="dashed">
        <color indexed="64"/>
      </right>
      <top/>
      <bottom/>
      <diagonal/>
    </border>
    <border>
      <left style="medium">
        <color indexed="64"/>
      </left>
      <right style="dashed">
        <color indexed="64"/>
      </right>
      <top/>
      <bottom style="medium">
        <color indexed="64"/>
      </bottom>
      <diagonal/>
    </border>
    <border>
      <left style="dashed">
        <color indexed="64"/>
      </left>
      <right style="dashed">
        <color indexed="64"/>
      </right>
      <top style="medium">
        <color indexed="64"/>
      </top>
      <bottom/>
      <diagonal/>
    </border>
    <border>
      <left style="dashed">
        <color indexed="64"/>
      </left>
      <right style="dashed">
        <color indexed="64"/>
      </right>
      <top/>
      <bottom/>
      <diagonal/>
    </border>
    <border>
      <left style="dashed">
        <color indexed="64"/>
      </left>
      <right style="dashed">
        <color indexed="64"/>
      </right>
      <top/>
      <bottom style="medium">
        <color indexed="64"/>
      </bottom>
      <diagonal/>
    </border>
    <border>
      <left style="thin">
        <color indexed="64"/>
      </left>
      <right style="thin">
        <color indexed="64"/>
      </right>
      <top style="thin">
        <color indexed="64"/>
      </top>
      <bottom style="thin">
        <color indexed="64"/>
      </bottom>
      <diagonal/>
    </border>
    <border>
      <left/>
      <right style="dashed">
        <color indexed="64"/>
      </right>
      <top style="medium">
        <color indexed="64"/>
      </top>
      <bottom/>
      <diagonal/>
    </border>
    <border>
      <left style="dashed">
        <color indexed="64"/>
      </left>
      <right style="medium">
        <color indexed="64"/>
      </right>
      <top/>
      <bottom/>
      <diagonal/>
    </border>
    <border>
      <left style="dashed">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ashed">
        <color indexed="64"/>
      </left>
      <right style="thin">
        <color indexed="64"/>
      </right>
      <top style="medium">
        <color indexed="64"/>
      </top>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6">
    <xf numFmtId="0" fontId="0" fillId="0" borderId="0"/>
    <xf numFmtId="0" fontId="1" fillId="0" borderId="0"/>
    <xf numFmtId="0" fontId="3" fillId="0" borderId="0" applyNumberFormat="0" applyFill="0" applyBorder="0" applyAlignment="0" applyProtection="0">
      <alignment vertical="top"/>
      <protection locked="0"/>
    </xf>
    <xf numFmtId="9" fontId="4" fillId="0" borderId="0" applyFont="0" applyFill="0" applyBorder="0" applyAlignment="0" applyProtection="0"/>
    <xf numFmtId="0" fontId="21" fillId="0" borderId="0"/>
    <xf numFmtId="0" fontId="4" fillId="0" borderId="0"/>
  </cellStyleXfs>
  <cellXfs count="292">
    <xf numFmtId="0" fontId="0" fillId="0" borderId="0" xfId="0"/>
    <xf numFmtId="0" fontId="0" fillId="0" borderId="0" xfId="0" applyAlignment="1">
      <alignment horizontal="center"/>
    </xf>
    <xf numFmtId="0" fontId="0" fillId="0" borderId="0" xfId="0" applyAlignment="1">
      <alignment wrapText="1"/>
    </xf>
    <xf numFmtId="49" fontId="0" fillId="0" borderId="0" xfId="0" applyNumberFormat="1" applyAlignment="1">
      <alignment horizontal="center"/>
    </xf>
    <xf numFmtId="164" fontId="0" fillId="0" borderId="0" xfId="0" applyNumberFormat="1" applyAlignment="1">
      <alignment horizontal="center"/>
    </xf>
    <xf numFmtId="164" fontId="2" fillId="0" borderId="0" xfId="0" applyNumberFormat="1" applyFont="1" applyAlignment="1">
      <alignment horizontal="center"/>
    </xf>
    <xf numFmtId="0" fontId="2" fillId="0" borderId="0" xfId="0" applyFont="1" applyAlignment="1">
      <alignment horizontal="center"/>
    </xf>
    <xf numFmtId="10" fontId="0" fillId="0" borderId="0" xfId="3" applyNumberFormat="1" applyFont="1" applyAlignment="1">
      <alignment horizontal="center"/>
    </xf>
    <xf numFmtId="0" fontId="7" fillId="3" borderId="0" xfId="0" applyFont="1" applyFill="1"/>
    <xf numFmtId="0" fontId="8" fillId="3" borderId="0" xfId="0" applyFont="1" applyFill="1"/>
    <xf numFmtId="0" fontId="9" fillId="3" borderId="0" xfId="0" applyFont="1" applyFill="1" applyAlignment="1">
      <alignment vertical="center" wrapText="1"/>
    </xf>
    <xf numFmtId="0" fontId="10" fillId="3" borderId="0" xfId="0" applyFont="1" applyFill="1"/>
    <xf numFmtId="0" fontId="11" fillId="3" borderId="0" xfId="0" applyFont="1" applyFill="1" applyAlignment="1">
      <alignment wrapText="1"/>
    </xf>
    <xf numFmtId="0" fontId="12" fillId="3" borderId="0" xfId="0" applyFont="1" applyFill="1"/>
    <xf numFmtId="0" fontId="12" fillId="3" borderId="0" xfId="0" applyFont="1" applyFill="1" applyAlignment="1">
      <alignment vertical="center"/>
    </xf>
    <xf numFmtId="0" fontId="12" fillId="3" borderId="0" xfId="0" applyFont="1" applyFill="1" applyAlignment="1">
      <alignment vertical="center" wrapText="1"/>
    </xf>
    <xf numFmtId="0" fontId="14" fillId="3" borderId="0" xfId="0" applyFont="1" applyFill="1"/>
    <xf numFmtId="0" fontId="14" fillId="3" borderId="0" xfId="0" applyFont="1" applyFill="1" applyAlignment="1">
      <alignment vertical="center"/>
    </xf>
    <xf numFmtId="0" fontId="15" fillId="3" borderId="0" xfId="0" applyFont="1" applyFill="1"/>
    <xf numFmtId="0" fontId="16" fillId="3" borderId="0" xfId="0" applyFont="1" applyFill="1"/>
    <xf numFmtId="0" fontId="13" fillId="3" borderId="0" xfId="0" applyFont="1" applyFill="1" applyAlignment="1">
      <alignment vertical="top"/>
    </xf>
    <xf numFmtId="2" fontId="0" fillId="0" borderId="0" xfId="0" applyNumberFormat="1" applyAlignment="1">
      <alignment horizontal="center"/>
    </xf>
    <xf numFmtId="0" fontId="19" fillId="0" borderId="0" xfId="0" applyFont="1" applyAlignment="1">
      <alignment horizontal="center"/>
    </xf>
    <xf numFmtId="0" fontId="20" fillId="0" borderId="0" xfId="0" applyFont="1" applyAlignment="1">
      <alignment horizontal="center" vertical="center"/>
    </xf>
    <xf numFmtId="0" fontId="20" fillId="0" borderId="0" xfId="4" applyFont="1" applyAlignment="1">
      <alignment horizontal="left" vertical="top"/>
    </xf>
    <xf numFmtId="0" fontId="20" fillId="0" borderId="0" xfId="0" applyFont="1" applyAlignment="1">
      <alignment horizontal="left" vertical="center"/>
    </xf>
    <xf numFmtId="49" fontId="20" fillId="0" borderId="0" xfId="5" applyNumberFormat="1" applyFont="1" applyAlignment="1">
      <alignment horizontal="left" vertical="center"/>
    </xf>
    <xf numFmtId="0" fontId="20" fillId="0" borderId="0" xfId="5" applyFont="1" applyAlignment="1">
      <alignment horizontal="left" vertical="center"/>
    </xf>
    <xf numFmtId="14" fontId="20" fillId="0" borderId="0" xfId="0" quotePrefix="1" applyNumberFormat="1" applyFont="1" applyAlignment="1">
      <alignment horizontal="center" vertical="center"/>
    </xf>
    <xf numFmtId="49" fontId="20" fillId="0" borderId="0" xfId="0" applyNumberFormat="1" applyFont="1" applyAlignment="1">
      <alignment horizontal="center" vertical="center"/>
    </xf>
    <xf numFmtId="0" fontId="20" fillId="0" borderId="0" xfId="4" applyFont="1" applyAlignment="1">
      <alignment horizontal="left"/>
    </xf>
    <xf numFmtId="0" fontId="18" fillId="11" borderId="3" xfId="0" applyFont="1" applyFill="1" applyBorder="1" applyAlignment="1">
      <alignment horizontal="center" vertical="center" wrapText="1"/>
    </xf>
    <xf numFmtId="0" fontId="23" fillId="3" borderId="0" xfId="0" applyFont="1" applyFill="1"/>
    <xf numFmtId="0" fontId="22" fillId="3" borderId="0" xfId="0" applyFont="1" applyFill="1" applyAlignment="1">
      <alignment horizontal="left" wrapText="1"/>
    </xf>
    <xf numFmtId="0" fontId="19" fillId="3" borderId="3" xfId="0" applyFont="1" applyFill="1" applyBorder="1"/>
    <xf numFmtId="0" fontId="19" fillId="3" borderId="0" xfId="0" applyFont="1" applyFill="1"/>
    <xf numFmtId="0" fontId="26" fillId="3" borderId="0" xfId="0" applyFont="1" applyFill="1" applyAlignment="1">
      <alignment wrapText="1"/>
    </xf>
    <xf numFmtId="0" fontId="26" fillId="3" borderId="0" xfId="0" applyFont="1" applyFill="1" applyAlignment="1">
      <alignment vertical="top" wrapText="1"/>
    </xf>
    <xf numFmtId="0" fontId="26" fillId="3" borderId="0" xfId="0" applyFont="1" applyFill="1"/>
    <xf numFmtId="0" fontId="27" fillId="3" borderId="0" xfId="0" applyFont="1" applyFill="1"/>
    <xf numFmtId="0" fontId="27" fillId="3" borderId="36" xfId="0" applyFont="1" applyFill="1" applyBorder="1" applyAlignment="1">
      <alignment horizontal="left" vertical="center"/>
    </xf>
    <xf numFmtId="0" fontId="27" fillId="3" borderId="0" xfId="0" applyFont="1" applyFill="1" applyAlignment="1">
      <alignment vertical="center"/>
    </xf>
    <xf numFmtId="0" fontId="27" fillId="3" borderId="36" xfId="0" applyFont="1" applyFill="1" applyBorder="1" applyAlignment="1">
      <alignment vertical="center"/>
    </xf>
    <xf numFmtId="0" fontId="27" fillId="3" borderId="0" xfId="0" applyFont="1" applyFill="1" applyAlignment="1">
      <alignment vertical="center" wrapText="1"/>
    </xf>
    <xf numFmtId="0" fontId="28" fillId="3" borderId="0" xfId="0" applyFont="1" applyFill="1"/>
    <xf numFmtId="0" fontId="25" fillId="3" borderId="0" xfId="2" applyFont="1" applyFill="1" applyAlignment="1" applyProtection="1"/>
    <xf numFmtId="0" fontId="29" fillId="3" borderId="40" xfId="2" applyFont="1" applyFill="1" applyBorder="1" applyAlignment="1" applyProtection="1"/>
    <xf numFmtId="0" fontId="27" fillId="3" borderId="41" xfId="0" applyFont="1" applyFill="1" applyBorder="1"/>
    <xf numFmtId="0" fontId="27" fillId="3" borderId="42" xfId="0" applyFont="1" applyFill="1" applyBorder="1"/>
    <xf numFmtId="0" fontId="30" fillId="3" borderId="43" xfId="2" applyFont="1" applyFill="1" applyBorder="1" applyAlignment="1" applyProtection="1"/>
    <xf numFmtId="0" fontId="30" fillId="3" borderId="0" xfId="0" applyFont="1" applyFill="1"/>
    <xf numFmtId="0" fontId="30" fillId="3" borderId="44" xfId="0" applyFont="1" applyFill="1" applyBorder="1"/>
    <xf numFmtId="0" fontId="30" fillId="3" borderId="45" xfId="2" applyFont="1" applyFill="1" applyBorder="1" applyAlignment="1" applyProtection="1"/>
    <xf numFmtId="0" fontId="30" fillId="3" borderId="46" xfId="0" applyFont="1" applyFill="1" applyBorder="1"/>
    <xf numFmtId="0" fontId="30" fillId="3" borderId="47" xfId="0" applyFont="1" applyFill="1" applyBorder="1"/>
    <xf numFmtId="0" fontId="31" fillId="3" borderId="0" xfId="0" applyFont="1" applyFill="1" applyAlignment="1">
      <alignment vertical="center"/>
    </xf>
    <xf numFmtId="0" fontId="30" fillId="3" borderId="0" xfId="2" applyFont="1" applyFill="1" applyBorder="1" applyAlignment="1" applyProtection="1">
      <alignment vertical="center"/>
    </xf>
    <xf numFmtId="0" fontId="30" fillId="3" borderId="0" xfId="0" applyFont="1" applyFill="1" applyAlignment="1">
      <alignment vertical="center"/>
    </xf>
    <xf numFmtId="0" fontId="31" fillId="3" borderId="0" xfId="0" applyFont="1" applyFill="1"/>
    <xf numFmtId="0" fontId="32" fillId="3" borderId="0" xfId="0" applyFont="1" applyFill="1"/>
    <xf numFmtId="0" fontId="27" fillId="3" borderId="0" xfId="0" applyFont="1" applyFill="1" applyAlignment="1">
      <alignment horizontal="left" vertical="center" wrapText="1"/>
    </xf>
    <xf numFmtId="0" fontId="27" fillId="3" borderId="0" xfId="0" applyFont="1" applyFill="1" applyAlignment="1">
      <alignment horizontal="left"/>
    </xf>
    <xf numFmtId="0" fontId="27" fillId="3" borderId="0" xfId="0" applyFont="1" applyFill="1" applyAlignment="1">
      <alignment horizontal="center"/>
    </xf>
    <xf numFmtId="0" fontId="27" fillId="0" borderId="0" xfId="0" applyFont="1"/>
    <xf numFmtId="0" fontId="34" fillId="3" borderId="0" xfId="0" applyFont="1" applyFill="1"/>
    <xf numFmtId="0" fontId="37" fillId="5" borderId="36" xfId="0" applyFont="1" applyFill="1" applyBorder="1" applyAlignment="1">
      <alignment horizontal="right" vertical="center" wrapText="1"/>
    </xf>
    <xf numFmtId="0" fontId="27" fillId="0" borderId="36" xfId="0" applyFont="1" applyBorder="1" applyProtection="1">
      <protection locked="0"/>
    </xf>
    <xf numFmtId="0" fontId="27" fillId="10" borderId="5" xfId="0" applyFont="1" applyFill="1" applyBorder="1" applyAlignment="1">
      <alignment horizontal="center" vertical="center"/>
    </xf>
    <xf numFmtId="0" fontId="27" fillId="6" borderId="28" xfId="0" applyFont="1" applyFill="1" applyBorder="1" applyAlignment="1">
      <alignment horizontal="center" vertical="center" wrapText="1"/>
    </xf>
    <xf numFmtId="0" fontId="27" fillId="7" borderId="21" xfId="0" applyFont="1" applyFill="1" applyBorder="1" applyAlignment="1">
      <alignment horizontal="center" vertical="center"/>
    </xf>
    <xf numFmtId="0" fontId="27" fillId="4" borderId="20" xfId="0" applyFont="1" applyFill="1" applyBorder="1" applyAlignment="1">
      <alignment horizontal="center" vertical="center" wrapText="1"/>
    </xf>
    <xf numFmtId="0" fontId="19" fillId="13" borderId="29" xfId="0" applyFont="1" applyFill="1" applyBorder="1" applyAlignment="1">
      <alignment horizontal="center"/>
    </xf>
    <xf numFmtId="0" fontId="19" fillId="13" borderId="27" xfId="0" applyFont="1" applyFill="1" applyBorder="1"/>
    <xf numFmtId="0" fontId="19" fillId="13" borderId="0" xfId="0" applyFont="1" applyFill="1"/>
    <xf numFmtId="0" fontId="19" fillId="13" borderId="8" xfId="0" applyFont="1" applyFill="1" applyBorder="1" applyAlignment="1">
      <alignment horizontal="center"/>
    </xf>
    <xf numFmtId="0" fontId="19" fillId="13" borderId="13" xfId="0" applyFont="1" applyFill="1" applyBorder="1" applyAlignment="1">
      <alignment horizontal="center"/>
    </xf>
    <xf numFmtId="0" fontId="19" fillId="13" borderId="13" xfId="0" applyFont="1" applyFill="1" applyBorder="1"/>
    <xf numFmtId="0" fontId="19" fillId="13" borderId="15" xfId="0" applyFont="1" applyFill="1" applyBorder="1" applyAlignment="1">
      <alignment horizontal="center"/>
    </xf>
    <xf numFmtId="0" fontId="19" fillId="13" borderId="18" xfId="0" applyFont="1" applyFill="1" applyBorder="1" applyAlignment="1">
      <alignment horizontal="center"/>
    </xf>
    <xf numFmtId="0" fontId="19" fillId="0" borderId="29" xfId="0" applyFont="1" applyBorder="1" applyAlignment="1" applyProtection="1">
      <alignment horizontal="center"/>
      <protection locked="0"/>
    </xf>
    <xf numFmtId="0" fontId="19" fillId="0" borderId="27" xfId="0" applyFont="1" applyBorder="1" applyProtection="1">
      <protection locked="0"/>
    </xf>
    <xf numFmtId="0" fontId="19" fillId="0" borderId="0" xfId="0" applyFont="1" applyProtection="1">
      <protection locked="0"/>
    </xf>
    <xf numFmtId="0" fontId="19" fillId="0" borderId="8"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3" xfId="0" applyFont="1" applyBorder="1" applyProtection="1">
      <protection locked="0"/>
    </xf>
    <xf numFmtId="0" fontId="19" fillId="0" borderId="1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19" fillId="0" borderId="12" xfId="0" applyFont="1" applyBorder="1" applyAlignment="1" applyProtection="1">
      <alignment horizontal="center"/>
      <protection locked="0"/>
    </xf>
    <xf numFmtId="0" fontId="19" fillId="0" borderId="26" xfId="0" applyFont="1" applyBorder="1" applyProtection="1">
      <protection locked="0"/>
    </xf>
    <xf numFmtId="0" fontId="19" fillId="0" borderId="3" xfId="0" applyFont="1" applyBorder="1" applyProtection="1">
      <protection locked="0"/>
    </xf>
    <xf numFmtId="0" fontId="19" fillId="0" borderId="2" xfId="0" applyFont="1" applyBorder="1" applyAlignment="1" applyProtection="1">
      <alignment horizontal="center"/>
      <protection locked="0"/>
    </xf>
    <xf numFmtId="0" fontId="19" fillId="0" borderId="4" xfId="0" applyFont="1" applyBorder="1" applyAlignment="1" applyProtection="1">
      <alignment horizontal="center"/>
      <protection locked="0"/>
    </xf>
    <xf numFmtId="0" fontId="19" fillId="0" borderId="4" xfId="0" applyFont="1" applyBorder="1" applyProtection="1">
      <protection locked="0"/>
    </xf>
    <xf numFmtId="0" fontId="19" fillId="0" borderId="16" xfId="0" applyFont="1" applyBorder="1" applyAlignment="1" applyProtection="1">
      <alignment horizontal="center"/>
      <protection locked="0"/>
    </xf>
    <xf numFmtId="0" fontId="19" fillId="0" borderId="19" xfId="0" applyFont="1" applyBorder="1" applyAlignment="1" applyProtection="1">
      <alignment horizontal="center"/>
      <protection locked="0"/>
    </xf>
    <xf numFmtId="0" fontId="19" fillId="13" borderId="5" xfId="0" applyFont="1" applyFill="1" applyBorder="1" applyAlignment="1">
      <alignment horizontal="center"/>
    </xf>
    <xf numFmtId="0" fontId="19" fillId="13" borderId="6" xfId="0" applyFont="1" applyFill="1" applyBorder="1"/>
    <xf numFmtId="0" fontId="19" fillId="13" borderId="6" xfId="0" applyFont="1" applyFill="1" applyBorder="1" applyAlignment="1">
      <alignment horizontal="center"/>
    </xf>
    <xf numFmtId="0" fontId="19" fillId="13" borderId="7" xfId="0" applyFont="1" applyFill="1" applyBorder="1" applyAlignment="1">
      <alignment horizontal="center"/>
    </xf>
    <xf numFmtId="0" fontId="27" fillId="10" borderId="3" xfId="0" applyFont="1" applyFill="1" applyBorder="1" applyAlignment="1">
      <alignment horizontal="center" vertical="center"/>
    </xf>
    <xf numFmtId="49" fontId="19" fillId="0" borderId="8" xfId="0" applyNumberFormat="1" applyFont="1" applyBorder="1" applyAlignment="1" applyProtection="1">
      <alignment horizontal="left"/>
      <protection locked="0"/>
    </xf>
    <xf numFmtId="10" fontId="19" fillId="0" borderId="29" xfId="3" applyNumberFormat="1" applyFont="1" applyBorder="1" applyAlignment="1" applyProtection="1">
      <alignment horizontal="center"/>
      <protection locked="0"/>
    </xf>
    <xf numFmtId="0" fontId="19" fillId="0" borderId="31" xfId="0" applyFont="1" applyBorder="1" applyAlignment="1" applyProtection="1">
      <alignment horizontal="center"/>
      <protection locked="0"/>
    </xf>
    <xf numFmtId="0" fontId="19" fillId="0" borderId="49" xfId="0" applyFont="1" applyBorder="1" applyAlignment="1" applyProtection="1">
      <alignment horizontal="center"/>
      <protection locked="0"/>
    </xf>
    <xf numFmtId="0" fontId="19" fillId="0" borderId="29" xfId="0" applyFont="1" applyBorder="1" applyProtection="1">
      <protection locked="0"/>
    </xf>
    <xf numFmtId="0" fontId="19" fillId="0" borderId="34" xfId="0" applyFont="1" applyBorder="1" applyAlignment="1" applyProtection="1">
      <alignment horizontal="center"/>
      <protection locked="0"/>
    </xf>
    <xf numFmtId="49" fontId="19" fillId="0" borderId="2" xfId="0" applyNumberFormat="1" applyFont="1" applyBorder="1" applyAlignment="1" applyProtection="1">
      <alignment horizontal="left"/>
      <protection locked="0"/>
    </xf>
    <xf numFmtId="10" fontId="19" fillId="0" borderId="12" xfId="3" applyNumberFormat="1" applyFont="1" applyBorder="1" applyAlignment="1" applyProtection="1">
      <alignment horizontal="center"/>
      <protection locked="0"/>
    </xf>
    <xf numFmtId="0" fontId="19" fillId="0" borderId="32" xfId="0" applyFont="1" applyBorder="1" applyAlignment="1" applyProtection="1">
      <alignment horizontal="center"/>
      <protection locked="0"/>
    </xf>
    <xf numFmtId="0" fontId="19" fillId="0" borderId="50" xfId="0" applyFont="1" applyBorder="1" applyAlignment="1" applyProtection="1">
      <alignment horizontal="center"/>
      <protection locked="0"/>
    </xf>
    <xf numFmtId="0" fontId="19" fillId="0" borderId="12" xfId="0" applyFont="1" applyBorder="1" applyProtection="1">
      <protection locked="0"/>
    </xf>
    <xf numFmtId="0" fontId="19" fillId="0" borderId="35" xfId="0" applyFont="1" applyBorder="1" applyAlignment="1" applyProtection="1">
      <alignment horizontal="center"/>
      <protection locked="0"/>
    </xf>
    <xf numFmtId="49" fontId="19" fillId="0" borderId="0" xfId="0" applyNumberFormat="1" applyFont="1" applyAlignment="1">
      <alignment horizontal="center"/>
    </xf>
    <xf numFmtId="0" fontId="19" fillId="0" borderId="0" xfId="0" applyFont="1"/>
    <xf numFmtId="10" fontId="19" fillId="0" borderId="0" xfId="3" applyNumberFormat="1" applyFont="1" applyAlignment="1">
      <alignment horizontal="center"/>
    </xf>
    <xf numFmtId="0" fontId="42" fillId="0" borderId="13" xfId="0" applyFont="1" applyBorder="1" applyAlignment="1">
      <alignment horizontal="center"/>
    </xf>
    <xf numFmtId="0" fontId="27" fillId="10" borderId="6" xfId="0" applyFont="1" applyFill="1" applyBorder="1" applyAlignment="1">
      <alignment horizontal="center" vertical="center"/>
    </xf>
    <xf numFmtId="0" fontId="27" fillId="7" borderId="7" xfId="0" applyFont="1" applyFill="1" applyBorder="1" applyAlignment="1">
      <alignment horizontal="center" vertical="center"/>
    </xf>
    <xf numFmtId="0" fontId="27" fillId="7" borderId="4" xfId="0" applyFont="1" applyFill="1" applyBorder="1" applyAlignment="1">
      <alignment horizontal="center" vertical="center"/>
    </xf>
    <xf numFmtId="0" fontId="42" fillId="0" borderId="29" xfId="0" applyFont="1" applyBorder="1" applyAlignment="1">
      <alignment horizontal="center"/>
    </xf>
    <xf numFmtId="0" fontId="42" fillId="0" borderId="8" xfId="0" applyFont="1" applyBorder="1"/>
    <xf numFmtId="0" fontId="42" fillId="0" borderId="0" xfId="0" applyFont="1"/>
    <xf numFmtId="0" fontId="42" fillId="0" borderId="13" xfId="0" applyFont="1" applyBorder="1"/>
    <xf numFmtId="0" fontId="42" fillId="0" borderId="8" xfId="0" applyFont="1" applyBorder="1" applyAlignment="1">
      <alignment horizontal="center"/>
    </xf>
    <xf numFmtId="3" fontId="42" fillId="0" borderId="10" xfId="0" applyNumberFormat="1" applyFont="1" applyBorder="1" applyAlignment="1">
      <alignment horizontal="center"/>
    </xf>
    <xf numFmtId="3" fontId="42" fillId="0" borderId="9" xfId="0" applyNumberFormat="1" applyFont="1" applyBorder="1" applyAlignment="1">
      <alignment horizontal="center"/>
    </xf>
    <xf numFmtId="3" fontId="42" fillId="0" borderId="1" xfId="0" applyNumberFormat="1" applyFont="1" applyBorder="1" applyAlignment="1">
      <alignment horizontal="center"/>
    </xf>
    <xf numFmtId="0" fontId="42" fillId="0" borderId="10" xfId="0" applyFont="1" applyBorder="1" applyAlignment="1">
      <alignment horizontal="center"/>
    </xf>
    <xf numFmtId="0" fontId="42" fillId="0" borderId="9" xfId="0" applyFont="1" applyBorder="1" applyAlignment="1">
      <alignment horizontal="center"/>
    </xf>
    <xf numFmtId="0" fontId="42" fillId="0" borderId="1" xfId="0" applyFont="1" applyBorder="1" applyAlignment="1">
      <alignment horizontal="center"/>
    </xf>
    <xf numFmtId="0" fontId="42" fillId="0" borderId="0" xfId="0" applyFont="1" applyAlignment="1">
      <alignment horizontal="center"/>
    </xf>
    <xf numFmtId="0" fontId="19" fillId="13" borderId="8" xfId="0" applyFont="1" applyFill="1" applyBorder="1"/>
    <xf numFmtId="0" fontId="19" fillId="13" borderId="0" xfId="0" applyFont="1" applyFill="1" applyAlignment="1">
      <alignment horizontal="center"/>
    </xf>
    <xf numFmtId="0" fontId="19" fillId="0" borderId="8" xfId="0" applyFont="1" applyBorder="1" applyProtection="1">
      <protection locked="0"/>
    </xf>
    <xf numFmtId="0" fontId="19" fillId="0" borderId="0" xfId="0" applyFont="1" applyAlignment="1" applyProtection="1">
      <alignment horizontal="center"/>
      <protection locked="0"/>
    </xf>
    <xf numFmtId="0" fontId="19" fillId="0" borderId="2" xfId="0" applyFont="1" applyBorder="1" applyProtection="1">
      <protection locked="0"/>
    </xf>
    <xf numFmtId="0" fontId="19" fillId="0" borderId="3" xfId="0" applyFont="1" applyBorder="1" applyAlignment="1" applyProtection="1">
      <alignment horizontal="center"/>
      <protection locked="0"/>
    </xf>
    <xf numFmtId="49" fontId="19" fillId="0" borderId="8" xfId="0" applyNumberFormat="1" applyFont="1" applyBorder="1" applyAlignment="1" applyProtection="1">
      <alignment horizontal="center"/>
      <protection locked="0"/>
    </xf>
    <xf numFmtId="10" fontId="19" fillId="0" borderId="8" xfId="3" applyNumberFormat="1" applyFont="1" applyBorder="1" applyAlignment="1" applyProtection="1">
      <alignment horizontal="center"/>
      <protection locked="0"/>
    </xf>
    <xf numFmtId="10" fontId="19" fillId="0" borderId="13" xfId="3" applyNumberFormat="1" applyFont="1" applyBorder="1" applyAlignment="1" applyProtection="1">
      <alignment horizontal="center"/>
      <protection locked="0"/>
    </xf>
    <xf numFmtId="49" fontId="19" fillId="0" borderId="2" xfId="0" applyNumberFormat="1" applyFont="1" applyBorder="1" applyAlignment="1" applyProtection="1">
      <alignment horizontal="center"/>
      <protection locked="0"/>
    </xf>
    <xf numFmtId="10" fontId="19" fillId="0" borderId="2" xfId="3" applyNumberFormat="1" applyFont="1" applyBorder="1" applyAlignment="1" applyProtection="1">
      <alignment horizontal="center"/>
      <protection locked="0"/>
    </xf>
    <xf numFmtId="10" fontId="19" fillId="0" borderId="4" xfId="3" applyNumberFormat="1" applyFont="1" applyBorder="1" applyAlignment="1" applyProtection="1">
      <alignment horizontal="center"/>
      <protection locked="0"/>
    </xf>
    <xf numFmtId="0" fontId="46" fillId="0" borderId="0" xfId="0" applyFont="1" applyAlignment="1">
      <alignment wrapText="1"/>
    </xf>
    <xf numFmtId="0" fontId="20" fillId="0" borderId="0" xfId="0" applyFont="1" applyAlignment="1">
      <alignment horizontal="center"/>
    </xf>
    <xf numFmtId="0" fontId="46" fillId="0" borderId="0" xfId="0" applyFont="1"/>
    <xf numFmtId="49" fontId="20" fillId="0" borderId="0" xfId="0" applyNumberFormat="1" applyFont="1" applyAlignment="1">
      <alignment horizontal="center"/>
    </xf>
    <xf numFmtId="0" fontId="20" fillId="0" borderId="0" xfId="0" quotePrefix="1" applyFont="1" applyAlignment="1">
      <alignment horizontal="center"/>
    </xf>
    <xf numFmtId="49" fontId="18" fillId="11" borderId="3" xfId="1"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5" xfId="0" applyFont="1" applyBorder="1"/>
    <xf numFmtId="0" fontId="42" fillId="0" borderId="14" xfId="0" applyFont="1" applyBorder="1" applyAlignment="1">
      <alignment horizontal="center"/>
    </xf>
    <xf numFmtId="0" fontId="42" fillId="0" borderId="17" xfId="0" applyFont="1" applyBorder="1" applyAlignment="1">
      <alignment horizontal="center"/>
    </xf>
    <xf numFmtId="10" fontId="0" fillId="0" borderId="0" xfId="3" applyNumberFormat="1" applyFont="1" applyAlignment="1" applyProtection="1">
      <alignment horizontal="center"/>
    </xf>
    <xf numFmtId="10" fontId="19" fillId="0" borderId="0" xfId="3" applyNumberFormat="1" applyFont="1" applyFill="1" applyAlignment="1" applyProtection="1">
      <alignment horizontal="center"/>
    </xf>
    <xf numFmtId="49" fontId="27" fillId="0" borderId="2" xfId="0" applyNumberFormat="1" applyFont="1" applyBorder="1" applyAlignment="1">
      <alignment horizontal="center"/>
    </xf>
    <xf numFmtId="0" fontId="27" fillId="0" borderId="28" xfId="0" applyFont="1" applyBorder="1" applyAlignment="1">
      <alignment horizontal="center"/>
    </xf>
    <xf numFmtId="0" fontId="27" fillId="0" borderId="4" xfId="0" applyFont="1" applyBorder="1" applyAlignment="1">
      <alignment horizontal="center"/>
    </xf>
    <xf numFmtId="0" fontId="19" fillId="11" borderId="2" xfId="0" applyFont="1" applyFill="1" applyBorder="1" applyAlignment="1">
      <alignment horizontal="center" wrapText="1"/>
    </xf>
    <xf numFmtId="0" fontId="19" fillId="8" borderId="22" xfId="0" applyFont="1" applyFill="1" applyBorder="1" applyAlignment="1">
      <alignment horizontal="center"/>
    </xf>
    <xf numFmtId="0" fontId="27" fillId="6" borderId="28" xfId="0" applyFont="1" applyFill="1" applyBorder="1" applyAlignment="1">
      <alignment horizontal="center" vertical="center"/>
    </xf>
    <xf numFmtId="0" fontId="27" fillId="7" borderId="3" xfId="0" applyFont="1" applyFill="1" applyBorder="1" applyAlignment="1">
      <alignment horizontal="center" vertical="center"/>
    </xf>
    <xf numFmtId="0" fontId="27" fillId="10" borderId="2" xfId="0" applyFont="1" applyFill="1" applyBorder="1" applyAlignment="1">
      <alignment horizontal="center" vertical="center"/>
    </xf>
    <xf numFmtId="49" fontId="42" fillId="0" borderId="10" xfId="0" applyNumberFormat="1" applyFont="1" applyBorder="1" applyAlignment="1">
      <alignment horizontal="left"/>
    </xf>
    <xf numFmtId="0" fontId="42" fillId="0" borderId="9" xfId="0" applyFont="1" applyBorder="1"/>
    <xf numFmtId="10" fontId="42" fillId="0" borderId="11" xfId="3" applyNumberFormat="1" applyFont="1" applyBorder="1" applyAlignment="1" applyProtection="1">
      <alignment horizontal="center" vertical="center"/>
    </xf>
    <xf numFmtId="0" fontId="42" fillId="0" borderId="30" xfId="0" applyFont="1" applyBorder="1" applyAlignment="1">
      <alignment horizontal="center" vertical="center"/>
    </xf>
    <xf numFmtId="0" fontId="42" fillId="0" borderId="48" xfId="0" applyFont="1" applyBorder="1" applyAlignment="1">
      <alignment horizontal="center"/>
    </xf>
    <xf numFmtId="0" fontId="42" fillId="0" borderId="29" xfId="0" applyFont="1" applyBorder="1"/>
    <xf numFmtId="0" fontId="42" fillId="0" borderId="30" xfId="0" applyFont="1" applyBorder="1" applyAlignment="1">
      <alignment horizontal="center"/>
    </xf>
    <xf numFmtId="0" fontId="42" fillId="0" borderId="33" xfId="0" applyFont="1" applyBorder="1" applyAlignment="1">
      <alignment horizontal="center"/>
    </xf>
    <xf numFmtId="49" fontId="42" fillId="0" borderId="8" xfId="0" applyNumberFormat="1" applyFont="1" applyBorder="1" applyAlignment="1">
      <alignment horizontal="left"/>
    </xf>
    <xf numFmtId="10" fontId="42" fillId="0" borderId="29" xfId="3" applyNumberFormat="1" applyFont="1" applyBorder="1" applyAlignment="1" applyProtection="1">
      <alignment horizontal="center"/>
    </xf>
    <xf numFmtId="0" fontId="42" fillId="0" borderId="31" xfId="0" applyFont="1" applyBorder="1" applyAlignment="1">
      <alignment horizontal="center"/>
    </xf>
    <xf numFmtId="0" fontId="42" fillId="0" borderId="49" xfId="0" applyFont="1" applyBorder="1" applyAlignment="1">
      <alignment horizontal="center"/>
    </xf>
    <xf numFmtId="0" fontId="42" fillId="0" borderId="34" xfId="0" applyFont="1" applyBorder="1" applyAlignment="1">
      <alignment horizontal="center"/>
    </xf>
    <xf numFmtId="49" fontId="19" fillId="13" borderId="8" xfId="0" applyNumberFormat="1" applyFont="1" applyFill="1" applyBorder="1" applyAlignment="1">
      <alignment horizontal="left"/>
    </xf>
    <xf numFmtId="10" fontId="19" fillId="13" borderId="29" xfId="3" applyNumberFormat="1" applyFont="1" applyFill="1" applyBorder="1" applyAlignment="1" applyProtection="1">
      <alignment horizontal="center"/>
    </xf>
    <xf numFmtId="0" fontId="19" fillId="13" borderId="31" xfId="0" applyFont="1" applyFill="1" applyBorder="1" applyAlignment="1">
      <alignment horizontal="center"/>
    </xf>
    <xf numFmtId="0" fontId="19" fillId="13" borderId="49" xfId="0" applyFont="1" applyFill="1" applyBorder="1" applyAlignment="1">
      <alignment horizontal="center"/>
    </xf>
    <xf numFmtId="0" fontId="19" fillId="13" borderId="29" xfId="0" applyFont="1" applyFill="1" applyBorder="1"/>
    <xf numFmtId="0" fontId="19" fillId="13" borderId="34" xfId="0" applyFont="1" applyFill="1" applyBorder="1" applyAlignment="1">
      <alignment horizontal="center"/>
    </xf>
    <xf numFmtId="10" fontId="27" fillId="0" borderId="2" xfId="3" applyNumberFormat="1" applyFont="1" applyBorder="1" applyAlignment="1" applyProtection="1">
      <alignment horizontal="center"/>
    </xf>
    <xf numFmtId="10" fontId="27" fillId="0" borderId="24" xfId="3" applyNumberFormat="1" applyFont="1" applyBorder="1" applyAlignment="1" applyProtection="1">
      <alignment horizontal="center" vertical="center"/>
    </xf>
    <xf numFmtId="0" fontId="28" fillId="0" borderId="12" xfId="0" applyFont="1" applyBorder="1" applyAlignment="1">
      <alignment horizontal="center" vertical="center"/>
    </xf>
    <xf numFmtId="0" fontId="27" fillId="6" borderId="22" xfId="0" applyFont="1" applyFill="1" applyBorder="1" applyAlignment="1">
      <alignment horizontal="center" vertical="center"/>
    </xf>
    <xf numFmtId="49" fontId="42" fillId="0" borderId="10" xfId="0" applyNumberFormat="1" applyFont="1" applyBorder="1" applyAlignment="1">
      <alignment horizontal="center"/>
    </xf>
    <xf numFmtId="10" fontId="42" fillId="0" borderId="8" xfId="3" applyNumberFormat="1" applyFont="1" applyBorder="1" applyAlignment="1" applyProtection="1">
      <alignment horizontal="center"/>
    </xf>
    <xf numFmtId="10" fontId="42" fillId="0" borderId="13" xfId="3" applyNumberFormat="1" applyFont="1" applyBorder="1" applyAlignment="1" applyProtection="1">
      <alignment horizontal="center"/>
    </xf>
    <xf numFmtId="0" fontId="42" fillId="0" borderId="37" xfId="0" applyFont="1" applyBorder="1" applyAlignment="1">
      <alignment horizontal="center"/>
    </xf>
    <xf numFmtId="0" fontId="42" fillId="0" borderId="39" xfId="0" applyFont="1" applyBorder="1" applyAlignment="1">
      <alignment horizontal="center"/>
    </xf>
    <xf numFmtId="49" fontId="42" fillId="0" borderId="8" xfId="0" applyNumberFormat="1" applyFont="1" applyBorder="1" applyAlignment="1">
      <alignment horizontal="center"/>
    </xf>
    <xf numFmtId="0" fontId="42" fillId="0" borderId="38" xfId="0" applyFont="1" applyBorder="1" applyAlignment="1">
      <alignment horizontal="center"/>
    </xf>
    <xf numFmtId="49" fontId="19" fillId="13" borderId="8" xfId="0" applyNumberFormat="1" applyFont="1" applyFill="1" applyBorder="1" applyAlignment="1">
      <alignment horizontal="center"/>
    </xf>
    <xf numFmtId="10" fontId="19" fillId="13" borderId="8" xfId="3" applyNumberFormat="1" applyFont="1" applyFill="1" applyBorder="1" applyAlignment="1" applyProtection="1">
      <alignment horizontal="center"/>
    </xf>
    <xf numFmtId="10" fontId="19" fillId="13" borderId="13" xfId="3" applyNumberFormat="1" applyFont="1" applyFill="1" applyBorder="1" applyAlignment="1" applyProtection="1">
      <alignment horizontal="center"/>
    </xf>
    <xf numFmtId="11" fontId="19" fillId="0" borderId="31" xfId="0" applyNumberFormat="1" applyFont="1" applyBorder="1" applyAlignment="1" applyProtection="1">
      <alignment horizontal="center"/>
      <protection locked="0"/>
    </xf>
    <xf numFmtId="11" fontId="19" fillId="0" borderId="49" xfId="0" applyNumberFormat="1" applyFont="1" applyBorder="1" applyAlignment="1" applyProtection="1">
      <alignment horizontal="center"/>
      <protection locked="0"/>
    </xf>
    <xf numFmtId="0" fontId="47"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0" fontId="27" fillId="3" borderId="0" xfId="0" applyFont="1" applyFill="1" applyAlignment="1">
      <alignment horizontal="left" vertical="center" wrapText="1"/>
    </xf>
    <xf numFmtId="0" fontId="27" fillId="3" borderId="36" xfId="0" applyFont="1" applyFill="1" applyBorder="1" applyAlignment="1">
      <alignment horizontal="left" vertical="center" wrapText="1"/>
    </xf>
    <xf numFmtId="0" fontId="36" fillId="3" borderId="0" xfId="0" applyFont="1" applyFill="1" applyAlignment="1">
      <alignment horizontal="left" wrapText="1"/>
    </xf>
    <xf numFmtId="0" fontId="26" fillId="3" borderId="9" xfId="0" applyFont="1" applyFill="1" applyBorder="1" applyAlignment="1">
      <alignment vertical="top" wrapText="1"/>
    </xf>
    <xf numFmtId="0" fontId="26" fillId="3" borderId="0" xfId="0" applyFont="1" applyFill="1" applyAlignment="1">
      <alignment vertical="top" wrapText="1"/>
    </xf>
    <xf numFmtId="0" fontId="26" fillId="3" borderId="0" xfId="0" applyFont="1" applyFill="1" applyAlignment="1">
      <alignment horizontal="left" vertical="top" wrapText="1"/>
    </xf>
    <xf numFmtId="0" fontId="25" fillId="0" borderId="0" xfId="2" applyFont="1" applyFill="1" applyAlignment="1" applyProtection="1">
      <alignment horizontal="left"/>
    </xf>
    <xf numFmtId="0" fontId="24" fillId="0" borderId="0" xfId="2" applyFont="1" applyFill="1" applyAlignment="1" applyProtection="1">
      <alignment horizontal="left" vertical="center"/>
    </xf>
    <xf numFmtId="0" fontId="37" fillId="0" borderId="36" xfId="0" applyFont="1" applyBorder="1" applyAlignment="1">
      <alignment horizontal="center"/>
    </xf>
    <xf numFmtId="0" fontId="28" fillId="9" borderId="5" xfId="0" applyFont="1" applyFill="1" applyBorder="1" applyAlignment="1">
      <alignment horizontal="center" vertical="center"/>
    </xf>
    <xf numFmtId="0" fontId="28" fillId="9" borderId="6" xfId="0" applyFont="1" applyFill="1" applyBorder="1" applyAlignment="1">
      <alignment horizontal="center" vertical="center"/>
    </xf>
    <xf numFmtId="0" fontId="28" fillId="9" borderId="7" xfId="0" applyFont="1" applyFill="1" applyBorder="1" applyAlignment="1">
      <alignment horizontal="center"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9" fillId="0" borderId="25" xfId="0" applyFont="1" applyBorder="1" applyAlignment="1">
      <alignment horizontal="center" vertical="center"/>
    </xf>
    <xf numFmtId="0" fontId="39" fillId="0" borderId="26" xfId="0" applyFont="1" applyBorder="1" applyAlignment="1">
      <alignment horizontal="center" vertical="center"/>
    </xf>
    <xf numFmtId="0" fontId="39" fillId="0" borderId="9" xfId="0" applyFont="1" applyBorder="1" applyAlignment="1">
      <alignment horizontal="center" vertical="center"/>
    </xf>
    <xf numFmtId="0" fontId="39" fillId="0" borderId="3" xfId="0" applyFont="1" applyBorder="1" applyAlignment="1">
      <alignment horizontal="center" vertical="center"/>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2" xfId="0" applyFont="1" applyBorder="1" applyAlignment="1">
      <alignment horizontal="center" vertical="center" wrapText="1"/>
    </xf>
    <xf numFmtId="0" fontId="28" fillId="11" borderId="5" xfId="0" applyFont="1" applyFill="1" applyBorder="1" applyAlignment="1">
      <alignment horizontal="center" vertical="center"/>
    </xf>
    <xf numFmtId="0" fontId="28" fillId="11" borderId="6" xfId="0" applyFont="1" applyFill="1" applyBorder="1" applyAlignment="1">
      <alignment horizontal="center" vertical="center"/>
    </xf>
    <xf numFmtId="0" fontId="28" fillId="11" borderId="7" xfId="0" applyFont="1" applyFill="1" applyBorder="1" applyAlignment="1">
      <alignment horizontal="center" vertical="center"/>
    </xf>
    <xf numFmtId="0" fontId="28" fillId="0" borderId="10" xfId="0" applyFont="1" applyBorder="1" applyAlignment="1">
      <alignment horizontal="center" vertical="center" wrapText="1"/>
    </xf>
    <xf numFmtId="0" fontId="28" fillId="0" borderId="2"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7" xfId="0" applyFont="1" applyBorder="1" applyAlignment="1">
      <alignment horizontal="center" vertical="center" wrapText="1"/>
    </xf>
    <xf numFmtId="0" fontId="39" fillId="5" borderId="11" xfId="0" applyFont="1" applyFill="1" applyBorder="1" applyAlignment="1">
      <alignment horizontal="center" vertical="center" wrapText="1"/>
    </xf>
    <xf numFmtId="0" fontId="39" fillId="5" borderId="12" xfId="0" applyFont="1" applyFill="1" applyBorder="1" applyAlignment="1">
      <alignment horizontal="center" vertical="center"/>
    </xf>
    <xf numFmtId="0" fontId="39" fillId="0" borderId="5" xfId="0" applyFont="1" applyBorder="1" applyAlignment="1">
      <alignment horizontal="center"/>
    </xf>
    <xf numFmtId="0" fontId="39" fillId="0" borderId="6" xfId="0" applyFont="1" applyBorder="1" applyAlignment="1">
      <alignment horizontal="center"/>
    </xf>
    <xf numFmtId="0" fontId="39" fillId="0" borderId="7" xfId="0" applyFont="1" applyBorder="1" applyAlignment="1">
      <alignment horizontal="center"/>
    </xf>
    <xf numFmtId="0" fontId="39" fillId="0" borderId="5" xfId="0" applyFont="1" applyBorder="1" applyAlignment="1">
      <alignment horizontal="center" vertical="center"/>
    </xf>
    <xf numFmtId="0" fontId="39" fillId="0" borderId="6" xfId="0" applyFont="1" applyBorder="1" applyAlignment="1">
      <alignment horizontal="center" vertical="center"/>
    </xf>
    <xf numFmtId="0" fontId="39" fillId="0" borderId="7" xfId="0" applyFont="1" applyBorder="1" applyAlignment="1">
      <alignment horizontal="center" vertical="center"/>
    </xf>
    <xf numFmtId="0" fontId="41" fillId="2" borderId="10" xfId="0" applyFont="1" applyFill="1" applyBorder="1" applyAlignment="1">
      <alignment horizontal="left" vertical="center"/>
    </xf>
    <xf numFmtId="0" fontId="41" fillId="2" borderId="9" xfId="0" applyFont="1" applyFill="1" applyBorder="1" applyAlignment="1">
      <alignment horizontal="left" vertical="center"/>
    </xf>
    <xf numFmtId="0" fontId="41" fillId="2" borderId="1" xfId="0" applyFont="1" applyFill="1" applyBorder="1" applyAlignment="1">
      <alignment horizontal="left" vertical="center"/>
    </xf>
    <xf numFmtId="0" fontId="41" fillId="2" borderId="8" xfId="0" applyFont="1" applyFill="1" applyBorder="1" applyAlignment="1">
      <alignment horizontal="left" vertical="center"/>
    </xf>
    <xf numFmtId="0" fontId="41" fillId="2" borderId="0" xfId="0" applyFont="1" applyFill="1" applyAlignment="1">
      <alignment horizontal="left" vertical="center"/>
    </xf>
    <xf numFmtId="0" fontId="41" fillId="2" borderId="13" xfId="0" applyFont="1" applyFill="1" applyBorder="1" applyAlignment="1">
      <alignment horizontal="left" vertical="center"/>
    </xf>
    <xf numFmtId="0" fontId="41" fillId="2" borderId="2" xfId="0" applyFont="1" applyFill="1" applyBorder="1" applyAlignment="1">
      <alignment horizontal="left" vertical="center"/>
    </xf>
    <xf numFmtId="0" fontId="41" fillId="2" borderId="3" xfId="0" applyFont="1" applyFill="1" applyBorder="1" applyAlignment="1">
      <alignment horizontal="left" vertical="center"/>
    </xf>
    <xf numFmtId="0" fontId="41" fillId="2" borderId="4" xfId="0" applyFont="1" applyFill="1" applyBorder="1" applyAlignment="1">
      <alignment horizontal="left" vertical="center"/>
    </xf>
    <xf numFmtId="0" fontId="28" fillId="5" borderId="11" xfId="0" applyFont="1" applyFill="1" applyBorder="1" applyAlignment="1">
      <alignment horizontal="center" vertical="center" wrapText="1"/>
    </xf>
    <xf numFmtId="0" fontId="28" fillId="5" borderId="29" xfId="0" applyFont="1" applyFill="1" applyBorder="1" applyAlignment="1">
      <alignment horizontal="center" vertical="center" wrapText="1"/>
    </xf>
    <xf numFmtId="0" fontId="28" fillId="5" borderId="12" xfId="0" applyFont="1" applyFill="1" applyBorder="1" applyAlignment="1">
      <alignment horizontal="center" vertical="center"/>
    </xf>
    <xf numFmtId="10" fontId="39" fillId="0" borderId="11" xfId="3" applyNumberFormat="1" applyFont="1" applyBorder="1" applyAlignment="1" applyProtection="1">
      <alignment horizontal="center" vertical="center" wrapText="1"/>
    </xf>
    <xf numFmtId="10" fontId="39" fillId="0" borderId="29" xfId="3" applyNumberFormat="1" applyFont="1" applyBorder="1" applyAlignment="1" applyProtection="1">
      <alignment horizontal="center" vertical="center" wrapText="1"/>
    </xf>
    <xf numFmtId="10" fontId="39" fillId="0" borderId="12" xfId="3" applyNumberFormat="1" applyFont="1" applyBorder="1" applyAlignment="1" applyProtection="1">
      <alignment horizontal="center" vertical="center" wrapText="1"/>
    </xf>
    <xf numFmtId="0" fontId="39" fillId="0" borderId="10" xfId="0" applyFont="1" applyBorder="1" applyAlignment="1">
      <alignment horizontal="center" vertical="center"/>
    </xf>
    <xf numFmtId="0" fontId="39" fillId="0" borderId="1" xfId="0" applyFont="1" applyBorder="1" applyAlignment="1">
      <alignment horizontal="center"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28" fillId="0" borderId="5"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11" borderId="10" xfId="0" applyFont="1" applyFill="1" applyBorder="1" applyAlignment="1">
      <alignment horizontal="center" vertical="center"/>
    </xf>
    <xf numFmtId="0" fontId="28" fillId="11" borderId="9" xfId="0" applyFont="1" applyFill="1" applyBorder="1" applyAlignment="1">
      <alignment horizontal="center" vertical="center"/>
    </xf>
    <xf numFmtId="0" fontId="28" fillId="11" borderId="1" xfId="0" applyFont="1" applyFill="1" applyBorder="1" applyAlignment="1">
      <alignment horizontal="center" vertical="center"/>
    </xf>
    <xf numFmtId="0" fontId="28" fillId="11" borderId="2" xfId="0" applyFont="1" applyFill="1" applyBorder="1" applyAlignment="1">
      <alignment horizontal="center" vertical="center"/>
    </xf>
    <xf numFmtId="0" fontId="28" fillId="11" borderId="3" xfId="0" applyFont="1" applyFill="1" applyBorder="1" applyAlignment="1">
      <alignment horizontal="center" vertical="center"/>
    </xf>
    <xf numFmtId="0" fontId="28" fillId="11" borderId="4" xfId="0" applyFont="1" applyFill="1" applyBorder="1" applyAlignment="1">
      <alignment horizontal="center" vertical="center"/>
    </xf>
    <xf numFmtId="0" fontId="28" fillId="9" borderId="10" xfId="0" applyFont="1" applyFill="1" applyBorder="1" applyAlignment="1">
      <alignment horizontal="center" vertical="center"/>
    </xf>
    <xf numFmtId="0" fontId="28" fillId="9" borderId="9" xfId="0" applyFont="1" applyFill="1" applyBorder="1" applyAlignment="1">
      <alignment horizontal="center" vertical="center"/>
    </xf>
    <xf numFmtId="0" fontId="28" fillId="9" borderId="1" xfId="0" applyFont="1" applyFill="1" applyBorder="1" applyAlignment="1">
      <alignment horizontal="center" vertical="center"/>
    </xf>
    <xf numFmtId="0" fontId="28" fillId="9" borderId="2" xfId="0" applyFont="1" applyFill="1" applyBorder="1" applyAlignment="1">
      <alignment horizontal="center" vertical="center"/>
    </xf>
    <xf numFmtId="0" fontId="28" fillId="9" borderId="3" xfId="0" applyFont="1" applyFill="1" applyBorder="1" applyAlignment="1">
      <alignment horizontal="center" vertical="center"/>
    </xf>
    <xf numFmtId="0" fontId="28" fillId="9" borderId="4" xfId="0" applyFont="1" applyFill="1" applyBorder="1" applyAlignment="1">
      <alignment horizontal="center" vertical="center"/>
    </xf>
    <xf numFmtId="0" fontId="44" fillId="5" borderId="11" xfId="0" applyFont="1" applyFill="1" applyBorder="1" applyAlignment="1">
      <alignment horizontal="center" vertical="center" wrapText="1"/>
    </xf>
    <xf numFmtId="0" fontId="44" fillId="5" borderId="12" xfId="0" applyFont="1" applyFill="1" applyBorder="1" applyAlignment="1">
      <alignment horizontal="center" vertical="center"/>
    </xf>
    <xf numFmtId="0" fontId="38" fillId="0" borderId="10" xfId="0" applyFont="1" applyBorder="1" applyAlignment="1">
      <alignment horizontal="center" vertical="center"/>
    </xf>
    <xf numFmtId="0" fontId="38" fillId="0" borderId="9" xfId="0" applyFont="1" applyBorder="1" applyAlignment="1">
      <alignment horizontal="center" vertical="center"/>
    </xf>
    <xf numFmtId="0" fontId="38" fillId="0" borderId="1"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7" xfId="0" applyFont="1" applyBorder="1" applyAlignment="1">
      <alignment horizontal="center" vertical="center"/>
    </xf>
    <xf numFmtId="0" fontId="28" fillId="0" borderId="1" xfId="0" applyFont="1" applyBorder="1" applyAlignment="1">
      <alignment horizontal="center" vertical="center"/>
    </xf>
    <xf numFmtId="0" fontId="28" fillId="0" borderId="4" xfId="0" applyFont="1" applyBorder="1" applyAlignment="1">
      <alignment horizontal="center" vertical="center"/>
    </xf>
    <xf numFmtId="0" fontId="28" fillId="12" borderId="51" xfId="0" applyFont="1" applyFill="1" applyBorder="1" applyAlignment="1">
      <alignment horizontal="center" vertical="center"/>
    </xf>
    <xf numFmtId="0" fontId="28" fillId="12" borderId="52" xfId="0" applyFont="1" applyFill="1" applyBorder="1" applyAlignment="1">
      <alignment horizontal="center" vertical="center"/>
    </xf>
    <xf numFmtId="0" fontId="28" fillId="0" borderId="7" xfId="0" applyFont="1" applyBorder="1" applyAlignment="1">
      <alignment horizontal="center" vertical="center"/>
    </xf>
    <xf numFmtId="0" fontId="28" fillId="12" borderId="11" xfId="0" applyFont="1" applyFill="1" applyBorder="1" applyAlignment="1">
      <alignment horizontal="center" vertical="center"/>
    </xf>
    <xf numFmtId="0" fontId="28" fillId="12" borderId="12" xfId="0" applyFont="1" applyFill="1" applyBorder="1" applyAlignment="1">
      <alignment horizontal="center" vertical="center"/>
    </xf>
    <xf numFmtId="0" fontId="28" fillId="0" borderId="5" xfId="0" applyFont="1" applyBorder="1" applyAlignment="1">
      <alignment horizontal="center"/>
    </xf>
    <xf numFmtId="0" fontId="28" fillId="0" borderId="6" xfId="0" applyFont="1" applyBorder="1" applyAlignment="1">
      <alignment horizontal="center"/>
    </xf>
    <xf numFmtId="0" fontId="28" fillId="0" borderId="7" xfId="0" applyFont="1" applyBorder="1" applyAlignment="1">
      <alignment horizontal="center"/>
    </xf>
  </cellXfs>
  <cellStyles count="6">
    <cellStyle name="Hyperlink" xfId="2" builtinId="8"/>
    <cellStyle name="Normal" xfId="0" builtinId="0"/>
    <cellStyle name="Normal 3" xfId="5" xr:uid="{00000000-0005-0000-0000-000002000000}"/>
    <cellStyle name="Normal 4" xfId="4" xr:uid="{00000000-0005-0000-0000-000003000000}"/>
    <cellStyle name="Normal_Sheet1" xfId="1" xr:uid="{00000000-0005-0000-0000-000004000000}"/>
    <cellStyle name="Percent" xfId="3" builtinId="5"/>
  </cellStyles>
  <dxfs count="4">
    <dxf>
      <fill>
        <patternFill patternType="solid">
          <fgColor auto="1"/>
          <bgColor rgb="FFFFE579"/>
        </patternFill>
      </fill>
    </dxf>
    <dxf>
      <fill>
        <patternFill patternType="gray125">
          <fgColor auto="1"/>
          <bgColor rgb="FFFFE07D"/>
        </patternFill>
      </fill>
    </dxf>
    <dxf>
      <fill>
        <patternFill>
          <bgColor rgb="FFFFE05D"/>
        </patternFill>
      </fill>
    </dxf>
    <dxf>
      <fill>
        <patternFill patternType="gray125">
          <fgColor auto="1"/>
          <bgColor rgb="FFFFE07D"/>
        </patternFill>
      </fill>
    </dxf>
  </dxfs>
  <tableStyles count="0" defaultTableStyle="TableStyleMedium2" defaultPivotStyle="PivotStyleLight16"/>
  <colors>
    <mruColors>
      <color rgb="FFFFE05D"/>
      <color rgb="FFFFE579"/>
      <color rgb="FFABDB77"/>
      <color rgb="FFB2B2B2"/>
      <color rgb="FF9BC3FF"/>
      <color rgb="FF9CEA00"/>
      <color rgb="FF8CD200"/>
      <color rgb="FFFFD54F"/>
      <color rgb="FF75ADFF"/>
      <color rgb="FFFFE0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76200</xdr:colOff>
          <xdr:row>0</xdr:row>
          <xdr:rowOff>85725</xdr:rowOff>
        </xdr:from>
        <xdr:to>
          <xdr:col>10</xdr:col>
          <xdr:colOff>409575</xdr:colOff>
          <xdr:row>4</xdr:row>
          <xdr:rowOff>123825</xdr:rowOff>
        </xdr:to>
        <xdr:sp macro="" textlink="">
          <xdr:nvSpPr>
            <xdr:cNvPr id="11265" name="Object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solidFill>
              <a:srgbClr val="FFFFFF" mc:Ignorable="a14" a14:legacySpreadsheetColorIndex="65"/>
            </a:solidFill>
            <a:ln w="19050">
              <a:solidFill>
                <a:srgbClr val="000000"/>
              </a:solidFill>
              <a:miter lim="800000"/>
              <a:headEnd/>
              <a:tailEnd/>
            </a:ln>
          </xdr:spPr>
        </xdr:sp>
        <xdr:clientData/>
      </xdr:twoCellAnchor>
    </mc:Choice>
    <mc:Fallback/>
  </mc:AlternateContent>
  <xdr:oneCellAnchor>
    <xdr:from>
      <xdr:col>11</xdr:col>
      <xdr:colOff>472440</xdr:colOff>
      <xdr:row>0</xdr:row>
      <xdr:rowOff>60960</xdr:rowOff>
    </xdr:from>
    <xdr:ext cx="3013486" cy="623248"/>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9250680" y="60960"/>
          <a:ext cx="301348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1135380</xdr:colOff>
      <xdr:row>0</xdr:row>
      <xdr:rowOff>50800</xdr:rowOff>
    </xdr:from>
    <xdr:ext cx="3016026" cy="623248"/>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3238500" y="50800"/>
          <a:ext cx="3016026" cy="623248"/>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76200</xdr:rowOff>
    </xdr:from>
    <xdr:ext cx="7915275" cy="1877309"/>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85725" y="76200"/>
          <a:ext cx="7915275" cy="1877309"/>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Activity Units/Type:</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pPr marL="0" marR="0" lvl="0" indent="0" defTabSz="914400" eaLnBrk="1" fontAlgn="auto" latinLnBrk="0" hangingPunct="1">
            <a:lnSpc>
              <a:spcPct val="100000"/>
            </a:lnSpc>
            <a:spcBef>
              <a:spcPts val="0"/>
            </a:spcBef>
            <a:spcAft>
              <a:spcPts val="0"/>
            </a:spcAft>
            <a:buClrTx/>
            <a:buSzTx/>
            <a:buFontTx/>
            <a:buNone/>
            <a:tabLst/>
            <a:defRPr/>
          </a:pPr>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a:t>
          </a:r>
          <a:r>
            <a:rPr lang="en-US" sz="1100" baseline="0">
              <a:solidFill>
                <a:schemeClr val="tx1"/>
              </a:solidFill>
              <a:effectLst/>
              <a:latin typeface="Arial" panose="020B0604020202020204" pitchFamily="34" charset="0"/>
              <a:ea typeface="+mn-ea"/>
              <a:cs typeface="Arial" panose="020B0604020202020204" pitchFamily="34" charset="0"/>
            </a:rPr>
            <a:t>or estimates of normal activity (new sources).</a:t>
          </a:r>
          <a:endParaRPr lang="en-US" sz="1200"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unit.</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403861</xdr:colOff>
      <xdr:row>0</xdr:row>
      <xdr:rowOff>91440</xdr:rowOff>
    </xdr:from>
    <xdr:ext cx="3006090" cy="623248"/>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8183881" y="9144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0</xdr:col>
      <xdr:colOff>66674</xdr:colOff>
      <xdr:row>0</xdr:row>
      <xdr:rowOff>85725</xdr:rowOff>
    </xdr:from>
    <xdr:ext cx="10953751" cy="1729384"/>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66674" y="85725"/>
          <a:ext cx="10953751" cy="1729384"/>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200" b="1" u="sng">
              <a:latin typeface="Arial" panose="020B0604020202020204" pitchFamily="34" charset="0"/>
              <a:cs typeface="Arial" panose="020B0604020202020204" pitchFamily="34" charset="0"/>
            </a:rPr>
            <a:t>INSTRUCTIONS:</a:t>
          </a:r>
          <a:endParaRPr lang="en-US" sz="1100" b="1" u="sng">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 CAS or DEQ ID</a:t>
          </a:r>
          <a:r>
            <a:rPr lang="en-US" sz="1100">
              <a:latin typeface="Arial" panose="020B0604020202020204" pitchFamily="34" charset="0"/>
              <a:cs typeface="Arial" panose="020B0604020202020204" pitchFamily="34" charset="0"/>
            </a:rPr>
            <a:t>: either use the drop-down provided</a:t>
          </a:r>
          <a:r>
            <a:rPr lang="en-US" sz="1100" baseline="0">
              <a:latin typeface="Arial" panose="020B0604020202020204" pitchFamily="34" charset="0"/>
              <a:cs typeface="Arial" panose="020B0604020202020204" pitchFamily="34" charset="0"/>
            </a:rPr>
            <a:t> or simply cut and paste each pollutant CAS number or DEQ ID (see DEQ Pollutant List Worksheet) emitted by the referenced TEU.</a:t>
          </a:r>
        </a:p>
        <a:p>
          <a:r>
            <a:rPr lang="en-US" sz="1100" b="1" baseline="0">
              <a:latin typeface="Arial" panose="020B0604020202020204" pitchFamily="34" charset="0"/>
              <a:cs typeface="Arial" panose="020B0604020202020204" pitchFamily="34" charset="0"/>
            </a:rPr>
            <a:t>- Chemical Name:</a:t>
          </a:r>
          <a:r>
            <a:rPr lang="en-US" sz="1100" baseline="0">
              <a:latin typeface="Arial" panose="020B0604020202020204" pitchFamily="34" charset="0"/>
              <a:cs typeface="Arial" panose="020B0604020202020204" pitchFamily="34" charset="0"/>
            </a:rPr>
            <a:t> if a CAS number or DEQ ID is entered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a:t>
          </a:r>
          <a:r>
            <a:rPr lang="en-US" sz="1100" i="1" baseline="0">
              <a:latin typeface="Arial" panose="020B0604020202020204" pitchFamily="34" charset="0"/>
              <a:cs typeface="Arial" panose="020B0604020202020204" pitchFamily="34" charset="0"/>
            </a:rPr>
            <a:t>Column C</a:t>
          </a:r>
          <a:r>
            <a:rPr lang="en-US" sz="1100" baseline="0">
              <a:latin typeface="Arial" panose="020B0604020202020204" pitchFamily="34" charset="0"/>
              <a:cs typeface="Arial" panose="020B0604020202020204" pitchFamily="34" charset="0"/>
            </a:rPr>
            <a:t> should perform a lookup from the DEQ Air Toxics list; alternatively, simply cut and paste the chemical names that correspond to the CAS numbers/DEQ ID in </a:t>
          </a:r>
          <a:r>
            <a:rPr lang="en-US" sz="1100" i="1" baseline="0">
              <a:latin typeface="Arial" panose="020B0604020202020204" pitchFamily="34" charset="0"/>
              <a:cs typeface="Arial" panose="020B0604020202020204" pitchFamily="34" charset="0"/>
            </a:rPr>
            <a:t>Column B</a:t>
          </a:r>
          <a:r>
            <a:rPr lang="en-US" sz="1100" baseline="0">
              <a:latin typeface="Arial" panose="020B0604020202020204" pitchFamily="34" charset="0"/>
              <a:cs typeface="Arial" panose="020B0604020202020204" pitchFamily="34" charset="0"/>
            </a:rPr>
            <a:t> if applicable.</a:t>
          </a:r>
        </a:p>
        <a:p>
          <a:r>
            <a:rPr lang="en-US" sz="1100" b="1" baseline="0">
              <a:latin typeface="Arial" panose="020B0604020202020204" pitchFamily="34" charset="0"/>
              <a:cs typeface="Arial" panose="020B0604020202020204" pitchFamily="34" charset="0"/>
            </a:rPr>
            <a:t>- Control Efficiency:</a:t>
          </a:r>
          <a:r>
            <a:rPr lang="en-US" sz="1100" baseline="0">
              <a:latin typeface="Arial" panose="020B0604020202020204" pitchFamily="34" charset="0"/>
              <a:cs typeface="Arial" panose="020B0604020202020204" pitchFamily="34" charset="0"/>
            </a:rPr>
            <a:t> enter the pollutant specific control efficiency - this should include all capture and removal process efficiencies applicable to each individual pollutant.</a:t>
          </a:r>
        </a:p>
        <a:p>
          <a:r>
            <a:rPr lang="en-US" sz="1100" b="1" baseline="0">
              <a:latin typeface="Arial" panose="020B0604020202020204" pitchFamily="34" charset="0"/>
              <a:cs typeface="Arial" panose="020B0604020202020204" pitchFamily="34" charset="0"/>
            </a:rPr>
            <a:t>- EF Values: </a:t>
          </a:r>
          <a:r>
            <a:rPr lang="en-US" sz="1100" b="0" baseline="0">
              <a:latin typeface="Arial" panose="020B0604020202020204" pitchFamily="34" charset="0"/>
              <a:cs typeface="Arial" panose="020B0604020202020204" pitchFamily="34" charset="0"/>
            </a:rPr>
            <a:t>provide emission factors for Annual and Max Daily conditions; if Annual and Max Daily EF values are equivalent, please enter value in Annual (</a:t>
          </a:r>
          <a:r>
            <a:rPr lang="en-US" sz="1100" b="0" i="1" baseline="0">
              <a:latin typeface="Arial" panose="020B0604020202020204" pitchFamily="34" charset="0"/>
              <a:cs typeface="Arial" panose="020B0604020202020204" pitchFamily="34" charset="0"/>
            </a:rPr>
            <a:t>Column F</a:t>
          </a:r>
          <a:r>
            <a:rPr lang="en-US" sz="1100" b="0" baseline="0">
              <a:latin typeface="Arial" panose="020B0604020202020204" pitchFamily="34" charset="0"/>
              <a:cs typeface="Arial" panose="020B0604020202020204" pitchFamily="34" charset="0"/>
            </a:rPr>
            <a:t>)</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Emission Factor Information Reference/Notes: </a:t>
          </a:r>
          <a:r>
            <a:rPr lang="en-US" sz="1100" b="0" baseline="0">
              <a:latin typeface="Arial" panose="020B0604020202020204" pitchFamily="34" charset="0"/>
              <a:cs typeface="Arial" panose="020B0604020202020204" pitchFamily="34" charset="0"/>
            </a:rPr>
            <a:t>provide EF references (e.g. Source Tests, AP-42, Engineering Estimates, etc) as well as any additional notes (e.g. control efficiencies)</a:t>
          </a:r>
          <a:r>
            <a:rPr lang="en-US" sz="1100" baseline="0">
              <a:latin typeface="Arial" panose="020B0604020202020204" pitchFamily="34" charset="0"/>
              <a:cs typeface="Arial" panose="020B0604020202020204" pitchFamily="34" charset="0"/>
            </a:rPr>
            <a:t>.</a:t>
          </a:r>
        </a:p>
        <a:p>
          <a:r>
            <a:rPr lang="en-US" sz="1100" b="1" baseline="0">
              <a:latin typeface="Arial" panose="020B0604020202020204" pitchFamily="34" charset="0"/>
              <a:cs typeface="Arial" panose="020B0604020202020204" pitchFamily="34" charset="0"/>
            </a:rPr>
            <a:t>- Calculated Emissions: </a:t>
          </a:r>
          <a:r>
            <a:rPr lang="en-US" sz="1100" b="0" baseline="0">
              <a:latin typeface="Arial" panose="020B0604020202020204" pitchFamily="34" charset="0"/>
              <a:cs typeface="Arial" panose="020B0604020202020204" pitchFamily="34" charset="0"/>
            </a:rPr>
            <a:t>follow guidance in "</a:t>
          </a:r>
          <a:r>
            <a:rPr lang="en-US" sz="1100" b="0" i="1" baseline="0">
              <a:latin typeface="Arial" panose="020B0604020202020204" pitchFamily="34" charset="0"/>
              <a:cs typeface="Arial" panose="020B0604020202020204" pitchFamily="34" charset="0"/>
            </a:rPr>
            <a:t>Form Instructions</a:t>
          </a:r>
          <a:r>
            <a:rPr lang="en-US" sz="1100" b="0" baseline="0">
              <a:latin typeface="Arial" panose="020B0604020202020204" pitchFamily="34" charset="0"/>
              <a:cs typeface="Arial" panose="020B0604020202020204" pitchFamily="34" charset="0"/>
            </a:rPr>
            <a:t>" worksheet for specific formulas</a:t>
          </a:r>
          <a:r>
            <a:rPr lang="en-US" sz="1100" baseline="0">
              <a:latin typeface="Arial" panose="020B0604020202020204" pitchFamily="34" charset="0"/>
              <a:cs typeface="Arial" panose="020B0604020202020204" pitchFamily="34" charset="0"/>
            </a:rPr>
            <a:t>.</a:t>
          </a:r>
          <a:endParaRPr lang="en-US" sz="1200">
            <a:latin typeface="Arial" panose="020B0604020202020204" pitchFamily="34" charset="0"/>
            <a:cs typeface="Arial" panose="020B0604020202020204" pitchFamily="34" charset="0"/>
          </a:endParaRPr>
        </a:p>
      </xdr:txBody>
    </xdr:sp>
    <xdr:clientData/>
  </xdr:oneCellAnchor>
  <xdr:oneCellAnchor>
    <xdr:from>
      <xdr:col>8</xdr:col>
      <xdr:colOff>754380</xdr:colOff>
      <xdr:row>0</xdr:row>
      <xdr:rowOff>95250</xdr:rowOff>
    </xdr:from>
    <xdr:ext cx="3025739" cy="623248"/>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11826240" y="95250"/>
          <a:ext cx="30257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85725</xdr:colOff>
      <xdr:row>0</xdr:row>
      <xdr:rowOff>104775</xdr:rowOff>
    </xdr:from>
    <xdr:ext cx="9039225" cy="206915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85725" y="104775"/>
          <a:ext cx="9039225" cy="2069156"/>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Toxic Emissions Unit and Stack/Fugitive ID</a:t>
          </a:r>
          <a:r>
            <a:rPr lang="en-US" sz="1200">
              <a:latin typeface="Arial" panose="020B0604020202020204" pitchFamily="34" charset="0"/>
              <a:cs typeface="Arial" panose="020B0604020202020204" pitchFamily="34" charset="0"/>
            </a:rPr>
            <a:t>: use IDs</a:t>
          </a:r>
          <a:r>
            <a:rPr lang="en-US" sz="1200" baseline="0">
              <a:latin typeface="Arial" panose="020B0604020202020204" pitchFamily="34" charset="0"/>
              <a:cs typeface="Arial" panose="020B0604020202020204" pitchFamily="34" charset="0"/>
            </a:rPr>
            <a:t> consistent with permit identifiers if applicable.</a:t>
          </a:r>
        </a:p>
        <a:p>
          <a:r>
            <a:rPr lang="en-US" sz="1200" b="1" baseline="0">
              <a:latin typeface="Arial" panose="020B0604020202020204" pitchFamily="34" charset="0"/>
              <a:cs typeface="Arial" panose="020B0604020202020204" pitchFamily="34" charset="0"/>
            </a:rPr>
            <a:t>- Emission Units or Activity Description:</a:t>
          </a:r>
          <a:r>
            <a:rPr lang="en-US" sz="1200" baseline="0">
              <a:latin typeface="Arial" panose="020B0604020202020204" pitchFamily="34" charset="0"/>
              <a:cs typeface="Arial" panose="020B0604020202020204" pitchFamily="34" charset="0"/>
            </a:rPr>
            <a:t> where possible, maintain consistency with permitted/reported Units/Type.</a:t>
          </a:r>
        </a:p>
        <a:p>
          <a:r>
            <a:rPr lang="en-US" sz="1200" b="1" baseline="0">
              <a:latin typeface="Arial" panose="020B0604020202020204" pitchFamily="34" charset="0"/>
              <a:cs typeface="Arial" panose="020B0604020202020204" pitchFamily="34" charset="0"/>
            </a:rPr>
            <a:t>- Material Name:</a:t>
          </a:r>
          <a:r>
            <a:rPr lang="en-US" sz="1200" b="0" baseline="0">
              <a:latin typeface="Arial" panose="020B0604020202020204" pitchFamily="34" charset="0"/>
              <a:cs typeface="Arial" panose="020B0604020202020204" pitchFamily="34" charset="0"/>
            </a:rPr>
            <a:t> this is the commercial name that is provided on the manufacturer's SDS.</a:t>
          </a:r>
        </a:p>
        <a:p>
          <a:r>
            <a:rPr lang="en-US" sz="1200" b="1" baseline="0">
              <a:latin typeface="Arial" panose="020B0604020202020204" pitchFamily="34" charset="0"/>
              <a:cs typeface="Arial" panose="020B0604020202020204" pitchFamily="34" charset="0"/>
            </a:rPr>
            <a:t>- Material Waste:</a:t>
          </a:r>
          <a:r>
            <a:rPr lang="en-US" sz="1200" b="0" baseline="0">
              <a:latin typeface="Arial" panose="020B0604020202020204" pitchFamily="34" charset="0"/>
              <a:cs typeface="Arial" panose="020B0604020202020204" pitchFamily="34" charset="0"/>
            </a:rPr>
            <a:t> this category should be used to account for all waste material shipped off-site, lost to drain, or incorporated into product.</a:t>
          </a:r>
          <a:endParaRPr lang="en-US" sz="1200" b="1" baseline="0">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Max Daily Activity:</a:t>
          </a:r>
          <a:r>
            <a:rPr lang="en-US" sz="1200" baseline="0">
              <a:latin typeface="Arial" panose="020B0604020202020204" pitchFamily="34" charset="0"/>
              <a:cs typeface="Arial" panose="020B0604020202020204" pitchFamily="34" charset="0"/>
            </a:rPr>
            <a:t> for semi-continuous/batch processes this value should account for co-occurring activities, process and/or maintenance, that would account for the potential maximum emissions activities for this pollutant.</a:t>
          </a:r>
        </a:p>
        <a:p>
          <a:r>
            <a:rPr lang="en-US" sz="1200" b="1" baseline="0">
              <a:latin typeface="Arial" panose="020B0604020202020204" pitchFamily="34" charset="0"/>
              <a:cs typeface="Arial" panose="020B0604020202020204" pitchFamily="34" charset="0"/>
            </a:rPr>
            <a:t>     - Actual: </a:t>
          </a:r>
          <a:r>
            <a:rPr lang="en-US" sz="1200" baseline="0">
              <a:latin typeface="Arial" panose="020B0604020202020204" pitchFamily="34" charset="0"/>
              <a:cs typeface="Arial" panose="020B0604020202020204" pitchFamily="34" charset="0"/>
            </a:rPr>
            <a:t>values should be based on the last full year reported to DEQ, or estimates of normal activity (new sources).</a:t>
          </a:r>
        </a:p>
        <a:p>
          <a:r>
            <a:rPr lang="en-US" sz="1200" b="1" baseline="0">
              <a:latin typeface="Arial" panose="020B0604020202020204" pitchFamily="34" charset="0"/>
              <a:cs typeface="Arial" panose="020B0604020202020204" pitchFamily="34" charset="0"/>
            </a:rPr>
            <a:t>     - Capacity: </a:t>
          </a:r>
          <a:r>
            <a:rPr lang="en-US" sz="1200" baseline="0">
              <a:latin typeface="Arial" panose="020B0604020202020204" pitchFamily="34" charset="0"/>
              <a:cs typeface="Arial" panose="020B0604020202020204" pitchFamily="34" charset="0"/>
            </a:rPr>
            <a:t>maximum activity value achievable with 100% operational up-time for this activity.</a:t>
          </a:r>
        </a:p>
        <a:p>
          <a:r>
            <a:rPr lang="en-US" sz="1200" b="1" baseline="0">
              <a:latin typeface="Arial" panose="020B0604020202020204" pitchFamily="34" charset="0"/>
              <a:cs typeface="Arial" panose="020B0604020202020204" pitchFamily="34" charset="0"/>
            </a:rPr>
            <a:t>     - Requested PTE: </a:t>
          </a:r>
          <a:r>
            <a:rPr lang="en-US" sz="1200" baseline="0">
              <a:latin typeface="Arial" panose="020B0604020202020204" pitchFamily="34" charset="0"/>
              <a:cs typeface="Arial" panose="020B0604020202020204" pitchFamily="34" charset="0"/>
            </a:rPr>
            <a:t>values that a source is requesting to be permitted on that differ from "Actuals" and "Capacity".</a:t>
          </a:r>
          <a:endParaRPr lang="en-US" sz="1400">
            <a:latin typeface="Arial" panose="020B0604020202020204" pitchFamily="34" charset="0"/>
            <a:cs typeface="Arial" panose="020B0604020202020204" pitchFamily="34" charset="0"/>
          </a:endParaRPr>
        </a:p>
      </xdr:txBody>
    </xdr:sp>
    <xdr:clientData/>
  </xdr:oneCellAnchor>
  <xdr:oneCellAnchor>
    <xdr:from>
      <xdr:col>3</xdr:col>
      <xdr:colOff>1661160</xdr:colOff>
      <xdr:row>0</xdr:row>
      <xdr:rowOff>114300</xdr:rowOff>
    </xdr:from>
    <xdr:ext cx="3050539" cy="623248"/>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9304020" y="114300"/>
          <a:ext cx="3050539"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0</xdr:col>
      <xdr:colOff>76200</xdr:colOff>
      <xdr:row>0</xdr:row>
      <xdr:rowOff>28575</xdr:rowOff>
    </xdr:from>
    <xdr:ext cx="9867900" cy="2201757"/>
    <xdr:sp macro="" textlink="">
      <xdr:nvSpPr>
        <xdr:cNvPr id="2" name="TextBox 1">
          <a:extLst>
            <a:ext uri="{FF2B5EF4-FFF2-40B4-BE49-F238E27FC236}">
              <a16:creationId xmlns:a16="http://schemas.microsoft.com/office/drawing/2014/main" id="{00000000-0008-0000-0500-000002000000}"/>
            </a:ext>
          </a:extLst>
        </xdr:cNvPr>
        <xdr:cNvSpPr txBox="1"/>
      </xdr:nvSpPr>
      <xdr:spPr>
        <a:xfrm>
          <a:off x="76200" y="28575"/>
          <a:ext cx="9867900" cy="2201757"/>
        </a:xfrm>
        <a:prstGeom prst="rect">
          <a:avLst/>
        </a:prstGeom>
        <a:solidFill>
          <a:sysClr val="window" lastClr="FFFFFF"/>
        </a:solidFill>
        <a:ln w="63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400" b="1" u="sng">
              <a:latin typeface="Arial" panose="020B0604020202020204" pitchFamily="34" charset="0"/>
              <a:cs typeface="Arial" panose="020B0604020202020204" pitchFamily="34" charset="0"/>
            </a:rPr>
            <a:t>INSTRUCTIONS:</a:t>
          </a:r>
          <a:endParaRPr lang="en-US" sz="1200" b="1" u="sng">
            <a:latin typeface="Arial" panose="020B0604020202020204" pitchFamily="34" charset="0"/>
            <a:cs typeface="Arial" panose="020B0604020202020204" pitchFamily="34" charset="0"/>
          </a:endParaRPr>
        </a:p>
        <a:p>
          <a:r>
            <a:rPr lang="en-US" sz="1200" b="1">
              <a:latin typeface="Arial" panose="020B0604020202020204" pitchFamily="34" charset="0"/>
              <a:cs typeface="Arial" panose="020B0604020202020204" pitchFamily="34" charset="0"/>
            </a:rPr>
            <a:t>- Material Name</a:t>
          </a:r>
          <a:r>
            <a:rPr lang="en-US" sz="1200">
              <a:latin typeface="Arial" panose="020B0604020202020204" pitchFamily="34" charset="0"/>
              <a:cs typeface="Arial" panose="020B0604020202020204" pitchFamily="34" charset="0"/>
            </a:rPr>
            <a:t>: must be consistent with </a:t>
          </a:r>
          <a:r>
            <a:rPr lang="en-US" sz="1200" b="1">
              <a:latin typeface="Arial" panose="020B0604020202020204" pitchFamily="34" charset="0"/>
              <a:cs typeface="Arial" panose="020B0604020202020204" pitchFamily="34" charset="0"/>
            </a:rPr>
            <a:t>Material Name</a:t>
          </a:r>
          <a:r>
            <a:rPr lang="en-US" sz="1200">
              <a:latin typeface="Arial" panose="020B0604020202020204" pitchFamily="34" charset="0"/>
              <a:cs typeface="Arial" panose="020B0604020202020204" pitchFamily="34" charset="0"/>
            </a:rPr>
            <a:t> on "</a:t>
          </a:r>
          <a:r>
            <a:rPr lang="en-US" sz="1200" i="1">
              <a:latin typeface="Arial" panose="020B0604020202020204" pitchFamily="34" charset="0"/>
              <a:cs typeface="Arial" panose="020B0604020202020204" pitchFamily="34" charset="0"/>
            </a:rPr>
            <a:t>Material Balance Activities</a:t>
          </a:r>
          <a:r>
            <a:rPr lang="en-US" sz="1200">
              <a:latin typeface="Arial" panose="020B0604020202020204" pitchFamily="34" charset="0"/>
              <a:cs typeface="Arial" panose="020B0604020202020204" pitchFamily="34" charset="0"/>
            </a:rPr>
            <a:t>" worksheet </a:t>
          </a:r>
          <a:r>
            <a:rPr lang="en-US" sz="1200" i="1">
              <a:latin typeface="Arial" panose="020B0604020202020204" pitchFamily="34" charset="0"/>
              <a:cs typeface="Arial" panose="020B0604020202020204" pitchFamily="34" charset="0"/>
            </a:rPr>
            <a:t>Column C</a:t>
          </a:r>
          <a:r>
            <a:rPr lang="en-US" sz="1200" baseline="0">
              <a:latin typeface="Arial" panose="020B0604020202020204" pitchFamily="34" charset="0"/>
              <a:cs typeface="Arial" panose="020B0604020202020204" pitchFamily="34" charset="0"/>
            </a:rPr>
            <a:t>.</a:t>
          </a:r>
        </a:p>
        <a:p>
          <a:r>
            <a:rPr lang="en-US" sz="1200" b="1" baseline="0">
              <a:latin typeface="Arial" panose="020B0604020202020204" pitchFamily="34" charset="0"/>
              <a:cs typeface="Arial" panose="020B0604020202020204" pitchFamily="34" charset="0"/>
            </a:rPr>
            <a:t>- </a:t>
          </a:r>
          <a:r>
            <a:rPr lang="en-US" sz="1100" b="1">
              <a:solidFill>
                <a:schemeClr val="tx1"/>
              </a:solidFill>
              <a:effectLst/>
              <a:latin typeface="Arial" panose="020B0604020202020204" pitchFamily="34" charset="0"/>
              <a:ea typeface="+mn-ea"/>
              <a:cs typeface="Arial" panose="020B0604020202020204" pitchFamily="34" charset="0"/>
            </a:rPr>
            <a:t>CAS or DEQ ID</a:t>
          </a:r>
          <a:r>
            <a:rPr lang="en-US" sz="1100">
              <a:solidFill>
                <a:schemeClr val="tx1"/>
              </a:solidFill>
              <a:effectLst/>
              <a:latin typeface="Arial" panose="020B0604020202020204" pitchFamily="34" charset="0"/>
              <a:ea typeface="+mn-ea"/>
              <a:cs typeface="Arial" panose="020B0604020202020204" pitchFamily="34" charset="0"/>
            </a:rPr>
            <a:t>: either use the drop-down provided</a:t>
          </a:r>
          <a:r>
            <a:rPr lang="en-US" sz="1100" baseline="0">
              <a:solidFill>
                <a:schemeClr val="tx1"/>
              </a:solidFill>
              <a:effectLst/>
              <a:latin typeface="Arial" panose="020B0604020202020204" pitchFamily="34" charset="0"/>
              <a:ea typeface="+mn-ea"/>
              <a:cs typeface="Arial" panose="020B0604020202020204" pitchFamily="34" charset="0"/>
            </a:rPr>
            <a:t> or simply cut and paste each pollutant CAS number or DEQ ID (see the DEQ Pollutant List worksheet) emitted by the referenced TEU.</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Chemical Name:</a:t>
          </a:r>
          <a:r>
            <a:rPr lang="en-US" sz="1100" baseline="0">
              <a:solidFill>
                <a:schemeClr val="tx1"/>
              </a:solidFill>
              <a:effectLst/>
              <a:latin typeface="Arial" panose="020B0604020202020204" pitchFamily="34" charset="0"/>
              <a:ea typeface="+mn-ea"/>
              <a:cs typeface="Arial" panose="020B0604020202020204" pitchFamily="34" charset="0"/>
            </a:rPr>
            <a:t> if a CAS number or DEQ ID is entered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a:t>
          </a:r>
          <a:r>
            <a:rPr lang="en-US" sz="1100" i="1" baseline="0">
              <a:solidFill>
                <a:schemeClr val="tx1"/>
              </a:solidFill>
              <a:effectLst/>
              <a:latin typeface="Arial" panose="020B0604020202020204" pitchFamily="34" charset="0"/>
              <a:ea typeface="+mn-ea"/>
              <a:cs typeface="Arial" panose="020B0604020202020204" pitchFamily="34" charset="0"/>
            </a:rPr>
            <a:t>Column D</a:t>
          </a:r>
          <a:r>
            <a:rPr lang="en-US" sz="1100" baseline="0">
              <a:solidFill>
                <a:schemeClr val="tx1"/>
              </a:solidFill>
              <a:effectLst/>
              <a:latin typeface="Arial" panose="020B0604020202020204" pitchFamily="34" charset="0"/>
              <a:ea typeface="+mn-ea"/>
              <a:cs typeface="Arial" panose="020B0604020202020204" pitchFamily="34" charset="0"/>
            </a:rPr>
            <a:t> should perform a lookup from the DEQ Air Toxics list; alternatively, simply cut and paste the chemical names that correspond to the CAS numbers/DEQ ID in </a:t>
          </a:r>
          <a:r>
            <a:rPr lang="en-US" sz="1100" i="1" baseline="0">
              <a:solidFill>
                <a:schemeClr val="tx1"/>
              </a:solidFill>
              <a:effectLst/>
              <a:latin typeface="Arial" panose="020B0604020202020204" pitchFamily="34" charset="0"/>
              <a:ea typeface="+mn-ea"/>
              <a:cs typeface="Arial" panose="020B0604020202020204" pitchFamily="34" charset="0"/>
            </a:rPr>
            <a:t>Column C</a:t>
          </a:r>
          <a:r>
            <a:rPr lang="en-US" sz="1100" baseline="0">
              <a:solidFill>
                <a:schemeClr val="tx1"/>
              </a:solidFill>
              <a:effectLst/>
              <a:latin typeface="Arial" panose="020B0604020202020204" pitchFamily="34" charset="0"/>
              <a:ea typeface="+mn-ea"/>
              <a:cs typeface="Arial" panose="020B0604020202020204" pitchFamily="34" charset="0"/>
            </a:rPr>
            <a:t> if applicable. </a:t>
          </a:r>
        </a:p>
        <a:p>
          <a:r>
            <a:rPr lang="en-US" sz="1200" b="1" baseline="0">
              <a:latin typeface="Arial" panose="020B0604020202020204" pitchFamily="34" charset="0"/>
              <a:cs typeface="Arial" panose="020B0604020202020204" pitchFamily="34" charset="0"/>
            </a:rPr>
            <a:t>- </a:t>
          </a:r>
          <a:r>
            <a:rPr lang="en-US" sz="1100" b="1" baseline="0">
              <a:solidFill>
                <a:schemeClr val="tx1"/>
              </a:solidFill>
              <a:effectLst/>
              <a:latin typeface="Arial" panose="020B0604020202020204" pitchFamily="34" charset="0"/>
              <a:ea typeface="+mn-ea"/>
              <a:cs typeface="Arial" panose="020B0604020202020204" pitchFamily="34" charset="0"/>
            </a:rPr>
            <a:t>Control Efficiency:</a:t>
          </a:r>
          <a:r>
            <a:rPr lang="en-US" sz="1100" baseline="0">
              <a:solidFill>
                <a:schemeClr val="tx1"/>
              </a:solidFill>
              <a:effectLst/>
              <a:latin typeface="Arial" panose="020B0604020202020204" pitchFamily="34" charset="0"/>
              <a:ea typeface="+mn-ea"/>
              <a:cs typeface="Arial" panose="020B0604020202020204" pitchFamily="34" charset="0"/>
            </a:rPr>
            <a:t> enter the pollutant specific control efficiency - this should include all capture and removal process efficiencies applicable to each individual pollutant.</a:t>
          </a:r>
          <a:endParaRPr lang="en-US" sz="1200">
            <a:effectLst/>
            <a:latin typeface="Arial" panose="020B0604020202020204" pitchFamily="34" charset="0"/>
            <a:cs typeface="Arial" panose="020B0604020202020204" pitchFamily="34" charset="0"/>
          </a:endParaRPr>
        </a:p>
        <a:p>
          <a:r>
            <a:rPr lang="en-US" sz="1200" b="1" baseline="0">
              <a:latin typeface="Arial" panose="020B0604020202020204" pitchFamily="34" charset="0"/>
              <a:cs typeface="Arial" panose="020B0604020202020204" pitchFamily="34" charset="0"/>
            </a:rPr>
            <a:t>- Percent Composition: </a:t>
          </a:r>
          <a:r>
            <a:rPr lang="en-US" sz="1200" baseline="0">
              <a:latin typeface="Arial" panose="020B0604020202020204" pitchFamily="34" charset="0"/>
              <a:cs typeface="Arial" panose="020B0604020202020204" pitchFamily="34" charset="0"/>
            </a:rPr>
            <a:t>provide raw percent composition values for the pollutant as reported by supporting manufacturer documentation.</a:t>
          </a:r>
        </a:p>
        <a:p>
          <a:r>
            <a:rPr lang="en-US" sz="1200" b="1" baseline="0">
              <a:latin typeface="Arial" panose="020B0604020202020204" pitchFamily="34" charset="0"/>
              <a:cs typeface="Arial" panose="020B0604020202020204" pitchFamily="34" charset="0"/>
            </a:rPr>
            <a:t>- Reference/Notes: </a:t>
          </a:r>
          <a:r>
            <a:rPr lang="en-US" sz="1200" baseline="0">
              <a:latin typeface="Arial" panose="020B0604020202020204" pitchFamily="34" charset="0"/>
              <a:cs typeface="Arial" panose="020B0604020202020204" pitchFamily="34" charset="0"/>
            </a:rPr>
            <a:t>provide references and notes for control efficiencies and/or any adjustments applied to material usage data via </a:t>
          </a:r>
          <a:r>
            <a:rPr lang="en-US" sz="1200" b="1" baseline="0">
              <a:latin typeface="Arial" panose="020B0604020202020204" pitchFamily="34" charset="0"/>
              <a:cs typeface="Arial" panose="020B0604020202020204" pitchFamily="34" charset="0"/>
            </a:rPr>
            <a:t>Material Waste</a:t>
          </a:r>
          <a:r>
            <a:rPr lang="en-US" sz="1200" baseline="0">
              <a:latin typeface="Arial" panose="020B0604020202020204" pitchFamily="34" charset="0"/>
              <a:cs typeface="Arial" panose="020B0604020202020204" pitchFamily="34" charset="0"/>
            </a:rPr>
            <a:t> (</a:t>
          </a:r>
          <a:r>
            <a:rPr lang="en-US" sz="1200" i="1" baseline="0">
              <a:latin typeface="Arial" panose="020B0604020202020204" pitchFamily="34" charset="0"/>
              <a:cs typeface="Arial" panose="020B0604020202020204" pitchFamily="34" charset="0"/>
            </a:rPr>
            <a:t>Columns M-R</a:t>
          </a:r>
          <a:r>
            <a:rPr lang="en-US" sz="1200" baseline="0">
              <a:latin typeface="Arial" panose="020B0604020202020204" pitchFamily="34" charset="0"/>
              <a:cs typeface="Arial" panose="020B0604020202020204" pitchFamily="34" charset="0"/>
            </a:rPr>
            <a:t>) on the "</a:t>
          </a:r>
          <a:r>
            <a:rPr lang="en-US" sz="1200" i="1" baseline="0">
              <a:latin typeface="Arial" panose="020B0604020202020204" pitchFamily="34" charset="0"/>
              <a:cs typeface="Arial" panose="020B0604020202020204" pitchFamily="34" charset="0"/>
            </a:rPr>
            <a:t>Material Balance Activities</a:t>
          </a:r>
          <a:r>
            <a:rPr lang="en-US" sz="1200" baseline="0">
              <a:latin typeface="Arial" panose="020B0604020202020204" pitchFamily="34" charset="0"/>
              <a:cs typeface="Arial" panose="020B0604020202020204" pitchFamily="34" charset="0"/>
            </a:rPr>
            <a:t>" worksheet.</a:t>
          </a:r>
        </a:p>
        <a:p>
          <a:r>
            <a:rPr lang="en-US" sz="1200" b="1" baseline="0">
              <a:latin typeface="Arial" panose="020B0604020202020204" pitchFamily="34" charset="0"/>
              <a:cs typeface="Arial" panose="020B0604020202020204" pitchFamily="34" charset="0"/>
            </a:rPr>
            <a:t>Calculated Emissions:</a:t>
          </a:r>
          <a:r>
            <a:rPr lang="en-US" sz="1200" b="0" baseline="0">
              <a:latin typeface="Arial" panose="020B0604020202020204" pitchFamily="34" charset="0"/>
              <a:cs typeface="Arial" panose="020B0604020202020204" pitchFamily="34" charset="0"/>
            </a:rPr>
            <a:t> </a:t>
          </a:r>
          <a:r>
            <a:rPr lang="en-US" sz="1100" b="0" baseline="0">
              <a:solidFill>
                <a:schemeClr val="tx1"/>
              </a:solidFill>
              <a:effectLst/>
              <a:latin typeface="Arial" panose="020B0604020202020204" pitchFamily="34" charset="0"/>
              <a:ea typeface="+mn-ea"/>
              <a:cs typeface="Arial" panose="020B0604020202020204" pitchFamily="34" charset="0"/>
            </a:rPr>
            <a:t>follow guidance in "</a:t>
          </a:r>
          <a:r>
            <a:rPr lang="en-US" sz="1100" b="0" i="1" baseline="0">
              <a:solidFill>
                <a:schemeClr val="tx1"/>
              </a:solidFill>
              <a:effectLst/>
              <a:latin typeface="Arial" panose="020B0604020202020204" pitchFamily="34" charset="0"/>
              <a:ea typeface="+mn-ea"/>
              <a:cs typeface="Arial" panose="020B0604020202020204" pitchFamily="34" charset="0"/>
            </a:rPr>
            <a:t>Form Instructions</a:t>
          </a:r>
          <a:r>
            <a:rPr lang="en-US" sz="1100" b="0" baseline="0">
              <a:solidFill>
                <a:schemeClr val="tx1"/>
              </a:solidFill>
              <a:effectLst/>
              <a:latin typeface="Arial" panose="020B0604020202020204" pitchFamily="34" charset="0"/>
              <a:ea typeface="+mn-ea"/>
              <a:cs typeface="Arial" panose="020B0604020202020204" pitchFamily="34" charset="0"/>
            </a:rPr>
            <a:t>" worksheet for specific formulas</a:t>
          </a:r>
          <a:r>
            <a:rPr lang="en-US" sz="1100" baseline="0">
              <a:solidFill>
                <a:schemeClr val="tx1"/>
              </a:solidFill>
              <a:effectLst/>
              <a:latin typeface="Arial" panose="020B0604020202020204" pitchFamily="34" charset="0"/>
              <a:ea typeface="+mn-ea"/>
              <a:cs typeface="Arial" panose="020B0604020202020204" pitchFamily="34" charset="0"/>
            </a:rPr>
            <a:t>.</a:t>
          </a:r>
          <a:endParaRPr lang="en-US" sz="1400" b="1">
            <a:latin typeface="Arial" panose="020B0604020202020204" pitchFamily="34" charset="0"/>
            <a:cs typeface="Arial" panose="020B0604020202020204" pitchFamily="34" charset="0"/>
          </a:endParaRPr>
        </a:p>
      </xdr:txBody>
    </xdr:sp>
    <xdr:clientData/>
  </xdr:oneCellAnchor>
  <xdr:oneCellAnchor>
    <xdr:from>
      <xdr:col>6</xdr:col>
      <xdr:colOff>388620</xdr:colOff>
      <xdr:row>0</xdr:row>
      <xdr:rowOff>51435</xdr:rowOff>
    </xdr:from>
    <xdr:ext cx="3006091" cy="623248"/>
    <xdr:sp macro="" textlink="">
      <xdr:nvSpPr>
        <xdr:cNvPr id="3" name="TextBox 2">
          <a:extLst>
            <a:ext uri="{FF2B5EF4-FFF2-40B4-BE49-F238E27FC236}">
              <a16:creationId xmlns:a16="http://schemas.microsoft.com/office/drawing/2014/main" id="{00000000-0008-0000-0500-000003000000}"/>
            </a:ext>
          </a:extLst>
        </xdr:cNvPr>
        <xdr:cNvSpPr txBox="1"/>
      </xdr:nvSpPr>
      <xdr:spPr>
        <a:xfrm>
          <a:off x="10111740" y="51435"/>
          <a:ext cx="3006091"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a:t>
          </a:r>
        </a:p>
        <a:p>
          <a:pPr marL="0" marR="0" lvl="0" indent="0" algn="r" defTabSz="914400" eaLnBrk="1" fontAlgn="auto" latinLnBrk="0" hangingPunct="1">
            <a:lnSpc>
              <a:spcPct val="100000"/>
            </a:lnSpc>
            <a:spcBef>
              <a:spcPts val="0"/>
            </a:spcBef>
            <a:spcAft>
              <a:spcPts val="0"/>
            </a:spcAft>
            <a:buClrTx/>
            <a:buSzTx/>
            <a:buFontTx/>
            <a:buNone/>
            <a:tabLst/>
            <a:defRPr/>
          </a:pP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57150</xdr:colOff>
      <xdr:row>0</xdr:row>
      <xdr:rowOff>50800</xdr:rowOff>
    </xdr:from>
    <xdr:ext cx="3006090" cy="623248"/>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57150" y="50800"/>
          <a:ext cx="3006090" cy="623248"/>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800" b="0"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AQ520 Form - Version 1.6 </a:t>
          </a:r>
          <a:r>
            <a:rPr kumimoji="0" lang="en-US" sz="1800" b="1" i="0" u="none" strike="noStrike" kern="0" cap="none" spc="0" normalizeH="0" baseline="0" noProof="0">
              <a:ln>
                <a:noFill/>
              </a:ln>
              <a:solidFill>
                <a:prstClr val="black"/>
              </a:solidFill>
              <a:effectLst/>
              <a:uLnTx/>
              <a:uFillTx/>
              <a:latin typeface="Arial" panose="020B0604020202020204" pitchFamily="34" charset="0"/>
              <a:ea typeface="+mn-ea"/>
              <a:cs typeface="Arial" panose="020B0604020202020204" pitchFamily="34" charset="0"/>
            </a:rPr>
            <a:t>5/10/2021</a:t>
          </a:r>
        </a:p>
      </xdr:txBody>
    </xdr:sp>
    <xdr:clientData/>
  </xdr:oneCellAnchor>
</xdr:wsDr>
</file>

<file path=xl/persons/person.xml><?xml version="1.0" encoding="utf-8"?>
<personList xmlns="http://schemas.microsoft.com/office/spreadsheetml/2018/threadedcomments" xmlns:x="http://schemas.openxmlformats.org/spreadsheetml/2006/main">
  <person displayName="Greg Nostrand" id="{1A688DD5-E826-4022-81A8-D0DE5C61C67E}" userId="S::Greg.Nostrand@trinityconsultants.com::a45f8b39-2606-4314-8655-a83e8dc6fb80"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372" dT="2024-12-16T22:19:02.45" personId="{1A688DD5-E826-4022-81A8-D0DE5C61C67E}" id="{20A61CCC-3243-4DB1-9562-E5B8D6EA860F}">
    <text xml:space="preserve">Added. Not in Marks form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oregon.gov/deq/aq/aqPermits/Pages/CAO-reg.aspx" TargetMode="External"/><Relationship Id="rId6" Type="http://schemas.openxmlformats.org/officeDocument/2006/relationships/image" Target="../media/image1.emf"/><Relationship Id="rId5" Type="http://schemas.openxmlformats.org/officeDocument/2006/relationships/package" Target="../embeddings/Microsoft_Word_Document.docx"/><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U100"/>
  <sheetViews>
    <sheetView showGridLines="0" topLeftCell="A64" zoomScaleNormal="100" workbookViewId="0">
      <selection activeCell="D76" sqref="D76"/>
    </sheetView>
  </sheetViews>
  <sheetFormatPr defaultColWidth="9.140625" defaultRowHeight="15"/>
  <cols>
    <col min="1" max="1" width="14" style="8" customWidth="1"/>
    <col min="2" max="2" width="32" style="8" customWidth="1"/>
    <col min="3" max="16384" width="9.140625" style="8"/>
  </cols>
  <sheetData>
    <row r="1" spans="1:21" ht="18.75">
      <c r="B1" s="9"/>
    </row>
    <row r="2" spans="1:21" ht="63.75" customHeight="1">
      <c r="B2" s="10"/>
      <c r="C2" s="10"/>
      <c r="D2" s="10"/>
      <c r="E2" s="10"/>
      <c r="F2" s="10"/>
      <c r="G2" s="10"/>
      <c r="H2" s="10"/>
      <c r="I2" s="10"/>
      <c r="J2" s="10"/>
      <c r="K2" s="10"/>
      <c r="L2" s="10"/>
    </row>
    <row r="3" spans="1:21" ht="63.75" customHeight="1">
      <c r="B3" s="10"/>
      <c r="C3" s="10"/>
      <c r="D3" s="10"/>
      <c r="E3" s="10"/>
      <c r="F3" s="10"/>
      <c r="G3" s="10"/>
      <c r="H3" s="10"/>
      <c r="I3" s="10"/>
      <c r="J3" s="10"/>
      <c r="K3" s="10"/>
      <c r="L3" s="10"/>
      <c r="N3" s="20"/>
      <c r="O3" s="13"/>
      <c r="P3" s="13"/>
      <c r="Q3" s="13"/>
      <c r="R3" s="13"/>
    </row>
    <row r="4" spans="1:21" ht="18" customHeight="1">
      <c r="B4" s="11"/>
    </row>
    <row r="5" spans="1:21" ht="34.5" customHeight="1">
      <c r="A5" s="203" t="s">
        <v>0</v>
      </c>
      <c r="B5" s="203"/>
      <c r="C5" s="203"/>
      <c r="D5" s="203"/>
      <c r="E5" s="203"/>
      <c r="F5" s="203"/>
      <c r="G5" s="203"/>
      <c r="H5" s="203"/>
      <c r="I5" s="203"/>
      <c r="J5" s="203"/>
      <c r="K5" s="203"/>
      <c r="L5" s="203"/>
      <c r="M5" s="203"/>
    </row>
    <row r="6" spans="1:21" ht="34.5" customHeight="1">
      <c r="A6" s="32" t="s">
        <v>1</v>
      </c>
      <c r="B6" s="33"/>
      <c r="C6" s="33"/>
      <c r="D6" s="33"/>
      <c r="E6" s="33"/>
      <c r="F6" s="33"/>
      <c r="G6" s="33"/>
      <c r="H6" s="33"/>
      <c r="I6" s="33"/>
      <c r="J6" s="33"/>
      <c r="K6" s="33"/>
      <c r="L6" s="33"/>
      <c r="M6" s="33"/>
    </row>
    <row r="7" spans="1:21" ht="34.5" customHeight="1">
      <c r="A7" s="208" t="s">
        <v>2</v>
      </c>
      <c r="B7" s="208"/>
      <c r="C7" s="208"/>
      <c r="D7" s="208"/>
      <c r="E7" s="208"/>
      <c r="F7" s="33"/>
      <c r="G7" s="33"/>
      <c r="H7" s="33"/>
      <c r="I7" s="33"/>
      <c r="J7" s="33"/>
      <c r="K7" s="33"/>
      <c r="L7" s="33"/>
      <c r="M7" s="33"/>
    </row>
    <row r="8" spans="1:21" ht="15.75" thickBot="1">
      <c r="A8" s="207"/>
      <c r="B8" s="207"/>
      <c r="C8" s="207"/>
      <c r="D8" s="207"/>
      <c r="E8" s="207"/>
      <c r="F8" s="34"/>
      <c r="G8" s="34"/>
      <c r="H8" s="34"/>
      <c r="I8" s="34"/>
      <c r="J8" s="34"/>
      <c r="K8" s="34"/>
      <c r="L8" s="34"/>
      <c r="M8" s="35"/>
    </row>
    <row r="9" spans="1:21" s="13" customFormat="1" ht="15" customHeight="1">
      <c r="A9" s="204" t="s">
        <v>3</v>
      </c>
      <c r="B9" s="204"/>
      <c r="C9" s="204"/>
      <c r="D9" s="204"/>
      <c r="E9" s="204"/>
      <c r="F9" s="204"/>
      <c r="G9" s="204"/>
      <c r="H9" s="204"/>
      <c r="I9" s="204"/>
      <c r="J9" s="204"/>
      <c r="K9" s="204"/>
      <c r="L9" s="204"/>
      <c r="M9" s="36"/>
      <c r="N9" s="12"/>
      <c r="O9" s="12"/>
      <c r="P9" s="12"/>
      <c r="Q9" s="12"/>
      <c r="R9" s="12"/>
      <c r="S9" s="12"/>
      <c r="T9" s="12"/>
      <c r="U9" s="12"/>
    </row>
    <row r="10" spans="1:21" s="13" customFormat="1" ht="21.75" customHeight="1">
      <c r="A10" s="205"/>
      <c r="B10" s="205"/>
      <c r="C10" s="205"/>
      <c r="D10" s="205"/>
      <c r="E10" s="205"/>
      <c r="F10" s="205"/>
      <c r="G10" s="205"/>
      <c r="H10" s="205"/>
      <c r="I10" s="205"/>
      <c r="J10" s="205"/>
      <c r="K10" s="205"/>
      <c r="L10" s="205"/>
      <c r="M10" s="36"/>
      <c r="N10" s="12"/>
      <c r="O10" s="12"/>
      <c r="P10" s="12"/>
      <c r="Q10" s="12"/>
      <c r="R10" s="12"/>
      <c r="S10" s="12"/>
      <c r="T10" s="12"/>
      <c r="U10" s="12"/>
    </row>
    <row r="11" spans="1:21" s="13" customFormat="1" ht="15.75">
      <c r="A11" s="37"/>
      <c r="B11" s="37"/>
      <c r="C11" s="37"/>
      <c r="D11" s="37"/>
      <c r="E11" s="37"/>
      <c r="F11" s="37"/>
      <c r="G11" s="37"/>
      <c r="H11" s="37"/>
      <c r="I11" s="37"/>
      <c r="J11" s="37"/>
      <c r="K11" s="37"/>
      <c r="L11" s="37"/>
      <c r="M11" s="36"/>
      <c r="N11" s="12"/>
      <c r="O11" s="12"/>
      <c r="P11" s="12"/>
      <c r="Q11" s="12"/>
      <c r="R11" s="12"/>
      <c r="S11" s="12"/>
      <c r="T11" s="12"/>
      <c r="U11" s="12"/>
    </row>
    <row r="12" spans="1:21" s="13" customFormat="1" ht="18.75" customHeight="1">
      <c r="A12" s="206" t="s">
        <v>4</v>
      </c>
      <c r="B12" s="206"/>
      <c r="C12" s="206"/>
      <c r="D12" s="206"/>
      <c r="E12" s="206"/>
      <c r="F12" s="206"/>
      <c r="G12" s="206"/>
      <c r="H12" s="206"/>
      <c r="I12" s="206"/>
      <c r="J12" s="206"/>
      <c r="K12" s="206"/>
      <c r="L12" s="206"/>
      <c r="M12" s="36"/>
      <c r="N12" s="12"/>
      <c r="O12" s="12"/>
      <c r="P12" s="12"/>
      <c r="Q12" s="12"/>
      <c r="R12" s="12"/>
      <c r="S12" s="12"/>
      <c r="T12" s="12"/>
      <c r="U12" s="12"/>
    </row>
    <row r="13" spans="1:21" s="13" customFormat="1" ht="15.75">
      <c r="A13" s="38"/>
      <c r="B13" s="39"/>
      <c r="C13" s="39"/>
      <c r="D13" s="39"/>
      <c r="E13" s="39"/>
      <c r="F13" s="39"/>
      <c r="G13" s="39"/>
      <c r="H13" s="39"/>
      <c r="I13" s="39"/>
      <c r="J13" s="39"/>
      <c r="K13" s="39"/>
      <c r="L13" s="39"/>
      <c r="M13" s="39"/>
    </row>
    <row r="14" spans="1:21" s="13" customFormat="1" ht="35.25" customHeight="1">
      <c r="A14" s="40" t="s">
        <v>5</v>
      </c>
      <c r="B14" s="40" t="s">
        <v>6</v>
      </c>
      <c r="C14" s="202" t="s">
        <v>7</v>
      </c>
      <c r="D14" s="202"/>
      <c r="E14" s="202"/>
      <c r="F14" s="202"/>
      <c r="G14" s="202"/>
      <c r="H14" s="202"/>
      <c r="I14" s="202"/>
      <c r="J14" s="202"/>
      <c r="K14" s="202"/>
      <c r="L14" s="202"/>
      <c r="M14" s="41"/>
      <c r="N14" s="14"/>
      <c r="O14" s="14"/>
      <c r="P14" s="14"/>
    </row>
    <row r="15" spans="1:21" s="13" customFormat="1" ht="69" customHeight="1">
      <c r="A15" s="40" t="s">
        <v>8</v>
      </c>
      <c r="B15" s="40" t="s">
        <v>9</v>
      </c>
      <c r="C15" s="202" t="s">
        <v>10</v>
      </c>
      <c r="D15" s="202"/>
      <c r="E15" s="202"/>
      <c r="F15" s="202"/>
      <c r="G15" s="202"/>
      <c r="H15" s="202"/>
      <c r="I15" s="202"/>
      <c r="J15" s="202"/>
      <c r="K15" s="202"/>
      <c r="L15" s="202"/>
      <c r="M15" s="41"/>
      <c r="N15" s="14"/>
      <c r="O15" s="14"/>
      <c r="P15" s="14"/>
    </row>
    <row r="16" spans="1:21" s="13" customFormat="1" ht="46.5" customHeight="1">
      <c r="A16" s="42" t="s">
        <v>11</v>
      </c>
      <c r="B16" s="42" t="s">
        <v>12</v>
      </c>
      <c r="C16" s="202" t="s">
        <v>13</v>
      </c>
      <c r="D16" s="202"/>
      <c r="E16" s="202"/>
      <c r="F16" s="202"/>
      <c r="G16" s="202"/>
      <c r="H16" s="202"/>
      <c r="I16" s="202"/>
      <c r="J16" s="202"/>
      <c r="K16" s="202"/>
      <c r="L16" s="202"/>
      <c r="M16" s="43"/>
      <c r="N16" s="15"/>
      <c r="O16" s="15"/>
      <c r="P16" s="15"/>
    </row>
    <row r="17" spans="1:16" s="13" customFormat="1" ht="69" customHeight="1">
      <c r="A17" s="42" t="s">
        <v>14</v>
      </c>
      <c r="B17" s="42" t="s">
        <v>15</v>
      </c>
      <c r="C17" s="202" t="s">
        <v>16</v>
      </c>
      <c r="D17" s="202"/>
      <c r="E17" s="202"/>
      <c r="F17" s="202"/>
      <c r="G17" s="202"/>
      <c r="H17" s="202"/>
      <c r="I17" s="202"/>
      <c r="J17" s="202"/>
      <c r="K17" s="202"/>
      <c r="L17" s="202"/>
      <c r="M17" s="41"/>
      <c r="N17" s="14"/>
      <c r="O17" s="14"/>
      <c r="P17" s="14"/>
    </row>
    <row r="18" spans="1:16" s="13" customFormat="1" ht="46.5" customHeight="1">
      <c r="A18" s="42" t="s">
        <v>17</v>
      </c>
      <c r="B18" s="42" t="s">
        <v>18</v>
      </c>
      <c r="C18" s="202" t="s">
        <v>19</v>
      </c>
      <c r="D18" s="202"/>
      <c r="E18" s="202"/>
      <c r="F18" s="202"/>
      <c r="G18" s="202"/>
      <c r="H18" s="202"/>
      <c r="I18" s="202"/>
      <c r="J18" s="202"/>
      <c r="K18" s="202"/>
      <c r="L18" s="202"/>
      <c r="M18" s="41"/>
      <c r="N18" s="14"/>
      <c r="O18" s="14"/>
      <c r="P18" s="14"/>
    </row>
    <row r="19" spans="1:16" s="13" customFormat="1" ht="15.75">
      <c r="A19" s="39"/>
      <c r="B19" s="39"/>
      <c r="C19" s="39"/>
      <c r="D19" s="39"/>
      <c r="E19" s="39"/>
      <c r="F19" s="39"/>
      <c r="G19" s="39"/>
      <c r="H19" s="39"/>
      <c r="I19" s="39"/>
      <c r="J19" s="39"/>
      <c r="K19" s="39"/>
      <c r="L19" s="39"/>
      <c r="M19" s="39"/>
    </row>
    <row r="20" spans="1:16" s="9" customFormat="1" ht="18.75">
      <c r="A20" s="44" t="s">
        <v>20</v>
      </c>
      <c r="B20" s="44"/>
      <c r="C20" s="44"/>
      <c r="D20" s="44"/>
      <c r="E20" s="44"/>
      <c r="F20" s="44"/>
      <c r="G20" s="44"/>
      <c r="H20" s="44"/>
      <c r="I20" s="44"/>
      <c r="J20" s="44"/>
      <c r="K20" s="44"/>
      <c r="L20" s="44"/>
      <c r="M20" s="44"/>
    </row>
    <row r="21" spans="1:16" s="13" customFormat="1" ht="15.75">
      <c r="A21" s="39"/>
      <c r="B21" s="39"/>
      <c r="C21" s="39"/>
      <c r="D21" s="39"/>
      <c r="E21" s="39"/>
      <c r="F21" s="39"/>
      <c r="G21" s="39"/>
      <c r="H21" s="39"/>
      <c r="I21" s="39"/>
      <c r="J21" s="39"/>
      <c r="K21" s="39"/>
      <c r="L21" s="39"/>
      <c r="M21" s="39"/>
    </row>
    <row r="22" spans="1:16" s="13" customFormat="1" ht="15.75">
      <c r="A22" s="45"/>
      <c r="B22" s="39"/>
      <c r="C22" s="39"/>
      <c r="D22" s="39"/>
      <c r="E22" s="39"/>
      <c r="F22" s="39"/>
      <c r="G22" s="39"/>
      <c r="H22" s="39"/>
      <c r="I22" s="39"/>
      <c r="J22" s="39"/>
      <c r="K22" s="39"/>
      <c r="L22" s="39"/>
      <c r="M22" s="39"/>
    </row>
    <row r="23" spans="1:16" s="13" customFormat="1" ht="15.75">
      <c r="A23" s="46" t="s">
        <v>21</v>
      </c>
      <c r="B23" s="47"/>
      <c r="C23" s="47"/>
      <c r="D23" s="47"/>
      <c r="E23" s="47"/>
      <c r="F23" s="47"/>
      <c r="G23" s="47"/>
      <c r="H23" s="47"/>
      <c r="I23" s="47"/>
      <c r="J23" s="47"/>
      <c r="K23" s="47"/>
      <c r="L23" s="48"/>
      <c r="M23" s="39"/>
    </row>
    <row r="24" spans="1:16" s="16" customFormat="1" ht="15.75">
      <c r="A24" s="49" t="s">
        <v>22</v>
      </c>
      <c r="B24" s="50"/>
      <c r="C24" s="50"/>
      <c r="D24" s="50"/>
      <c r="E24" s="50"/>
      <c r="F24" s="50"/>
      <c r="G24" s="50"/>
      <c r="H24" s="50"/>
      <c r="I24" s="50"/>
      <c r="J24" s="50"/>
      <c r="K24" s="50"/>
      <c r="L24" s="51"/>
      <c r="M24" s="50"/>
    </row>
    <row r="25" spans="1:16" s="16" customFormat="1" ht="15.75">
      <c r="A25" s="49" t="s">
        <v>23</v>
      </c>
      <c r="B25" s="50"/>
      <c r="C25" s="50"/>
      <c r="D25" s="50"/>
      <c r="E25" s="50"/>
      <c r="F25" s="50"/>
      <c r="G25" s="50"/>
      <c r="H25" s="50"/>
      <c r="I25" s="50"/>
      <c r="J25" s="50"/>
      <c r="K25" s="50"/>
      <c r="L25" s="51"/>
      <c r="M25" s="50"/>
    </row>
    <row r="26" spans="1:16" s="16" customFormat="1" ht="15.75">
      <c r="A26" s="49" t="s">
        <v>24</v>
      </c>
      <c r="B26" s="50"/>
      <c r="C26" s="50"/>
      <c r="D26" s="50"/>
      <c r="E26" s="50"/>
      <c r="F26" s="50"/>
      <c r="G26" s="50"/>
      <c r="H26" s="50"/>
      <c r="I26" s="50"/>
      <c r="J26" s="50"/>
      <c r="K26" s="50"/>
      <c r="L26" s="51"/>
      <c r="M26" s="50"/>
    </row>
    <row r="27" spans="1:16" s="16" customFormat="1" ht="15.75">
      <c r="A27" s="49" t="s">
        <v>25</v>
      </c>
      <c r="B27" s="50"/>
      <c r="C27" s="50"/>
      <c r="D27" s="50"/>
      <c r="E27" s="50"/>
      <c r="F27" s="50"/>
      <c r="G27" s="50"/>
      <c r="H27" s="50"/>
      <c r="I27" s="50"/>
      <c r="J27" s="50"/>
      <c r="K27" s="50"/>
      <c r="L27" s="51"/>
      <c r="M27" s="50"/>
    </row>
    <row r="28" spans="1:16" s="16" customFormat="1" ht="15.75">
      <c r="A28" s="52" t="s">
        <v>26</v>
      </c>
      <c r="B28" s="53"/>
      <c r="C28" s="53"/>
      <c r="D28" s="53"/>
      <c r="E28" s="53"/>
      <c r="F28" s="53"/>
      <c r="G28" s="53"/>
      <c r="H28" s="53"/>
      <c r="I28" s="53"/>
      <c r="J28" s="53"/>
      <c r="K28" s="53"/>
      <c r="L28" s="54"/>
      <c r="M28" s="50"/>
    </row>
    <row r="29" spans="1:16" s="13" customFormat="1" ht="15.75">
      <c r="A29" s="39"/>
      <c r="B29" s="39"/>
      <c r="C29" s="39"/>
      <c r="D29" s="39"/>
      <c r="E29" s="39"/>
      <c r="F29" s="39"/>
      <c r="G29" s="39"/>
      <c r="H29" s="39"/>
      <c r="I29" s="39"/>
      <c r="J29" s="39"/>
      <c r="K29" s="39"/>
      <c r="L29" s="39"/>
      <c r="M29" s="39"/>
    </row>
    <row r="30" spans="1:16" s="14" customFormat="1" ht="15.75">
      <c r="A30" s="55" t="s">
        <v>27</v>
      </c>
      <c r="B30" s="41"/>
      <c r="C30" s="41"/>
      <c r="D30" s="41"/>
      <c r="E30" s="41"/>
      <c r="F30" s="41"/>
      <c r="G30" s="41"/>
      <c r="H30" s="41"/>
      <c r="I30" s="41"/>
      <c r="J30" s="41"/>
      <c r="K30" s="41"/>
      <c r="L30" s="41"/>
      <c r="M30" s="41"/>
    </row>
    <row r="31" spans="1:16" s="17" customFormat="1" ht="15.75">
      <c r="A31" s="56"/>
      <c r="B31" s="57"/>
      <c r="C31" s="57"/>
      <c r="D31" s="57"/>
      <c r="E31" s="57"/>
      <c r="F31" s="57"/>
      <c r="G31" s="57"/>
      <c r="H31" s="57"/>
      <c r="I31" s="57"/>
      <c r="J31" s="57"/>
      <c r="K31" s="57"/>
      <c r="L31" s="57"/>
      <c r="M31" s="57"/>
    </row>
    <row r="32" spans="1:16" s="14" customFormat="1" ht="32.25" customHeight="1">
      <c r="A32" s="201" t="s">
        <v>28</v>
      </c>
      <c r="B32" s="201"/>
      <c r="C32" s="201"/>
      <c r="D32" s="201"/>
      <c r="E32" s="201"/>
      <c r="F32" s="201"/>
      <c r="G32" s="201"/>
      <c r="H32" s="201"/>
      <c r="I32" s="201"/>
      <c r="J32" s="201"/>
      <c r="K32" s="201"/>
      <c r="L32" s="201"/>
      <c r="M32" s="41"/>
    </row>
    <row r="33" spans="1:13" s="14" customFormat="1" ht="15.75">
      <c r="A33" s="41"/>
      <c r="B33" s="41"/>
      <c r="C33" s="41"/>
      <c r="D33" s="41"/>
      <c r="E33" s="41"/>
      <c r="F33" s="41"/>
      <c r="G33" s="41"/>
      <c r="H33" s="41"/>
      <c r="I33" s="41"/>
      <c r="J33" s="41"/>
      <c r="K33" s="41"/>
      <c r="L33" s="41"/>
      <c r="M33" s="41"/>
    </row>
    <row r="34" spans="1:13" s="13" customFormat="1" ht="15.75">
      <c r="A34" s="58" t="s">
        <v>29</v>
      </c>
      <c r="B34" s="39"/>
      <c r="C34" s="39"/>
      <c r="D34" s="39"/>
      <c r="E34" s="39"/>
      <c r="F34" s="39"/>
      <c r="G34" s="39"/>
      <c r="H34" s="39"/>
      <c r="I34" s="39"/>
      <c r="J34" s="39"/>
      <c r="K34" s="39"/>
      <c r="L34" s="39"/>
      <c r="M34" s="39"/>
    </row>
    <row r="35" spans="1:13" s="13" customFormat="1" ht="15.75">
      <c r="A35" s="59"/>
      <c r="B35" s="39"/>
      <c r="C35" s="39"/>
      <c r="D35" s="39"/>
      <c r="E35" s="39"/>
      <c r="F35" s="39"/>
      <c r="G35" s="39"/>
      <c r="H35" s="39"/>
      <c r="I35" s="39"/>
      <c r="J35" s="39"/>
      <c r="K35" s="39"/>
      <c r="L35" s="39"/>
      <c r="M35" s="39"/>
    </row>
    <row r="36" spans="1:13" s="13" customFormat="1" ht="39" customHeight="1">
      <c r="A36" s="201" t="s">
        <v>30</v>
      </c>
      <c r="B36" s="201"/>
      <c r="C36" s="201"/>
      <c r="D36" s="201"/>
      <c r="E36" s="201"/>
      <c r="F36" s="201"/>
      <c r="G36" s="201"/>
      <c r="H36" s="201"/>
      <c r="I36" s="201"/>
      <c r="J36" s="201"/>
      <c r="K36" s="201"/>
      <c r="L36" s="201"/>
      <c r="M36" s="39"/>
    </row>
    <row r="37" spans="1:13" s="13" customFormat="1" ht="46.5" customHeight="1">
      <c r="A37" s="201" t="s">
        <v>31</v>
      </c>
      <c r="B37" s="201"/>
      <c r="C37" s="201"/>
      <c r="D37" s="201"/>
      <c r="E37" s="201"/>
      <c r="F37" s="201"/>
      <c r="G37" s="201"/>
      <c r="H37" s="201"/>
      <c r="I37" s="201"/>
      <c r="J37" s="201"/>
      <c r="K37" s="201"/>
      <c r="L37" s="201"/>
      <c r="M37" s="39"/>
    </row>
    <row r="38" spans="1:13" s="13" customFormat="1" ht="37.5" customHeight="1">
      <c r="A38" s="201" t="s">
        <v>32</v>
      </c>
      <c r="B38" s="201"/>
      <c r="C38" s="201"/>
      <c r="D38" s="201"/>
      <c r="E38" s="201"/>
      <c r="F38" s="201"/>
      <c r="G38" s="201"/>
      <c r="H38" s="201"/>
      <c r="I38" s="201"/>
      <c r="J38" s="201"/>
      <c r="K38" s="201"/>
      <c r="L38" s="201"/>
      <c r="M38" s="39"/>
    </row>
    <row r="39" spans="1:13" s="13" customFormat="1" ht="15.75" customHeight="1">
      <c r="A39" s="60"/>
      <c r="B39" s="60"/>
      <c r="C39" s="60"/>
      <c r="D39" s="60"/>
      <c r="E39" s="60"/>
      <c r="F39" s="60"/>
      <c r="G39" s="60"/>
      <c r="H39" s="60"/>
      <c r="I39" s="60"/>
      <c r="J39" s="60"/>
      <c r="K39" s="60"/>
      <c r="L39" s="60"/>
      <c r="M39" s="39"/>
    </row>
    <row r="40" spans="1:13" s="13" customFormat="1" ht="34.5" customHeight="1">
      <c r="A40" s="201" t="s">
        <v>33</v>
      </c>
      <c r="B40" s="201"/>
      <c r="C40" s="201"/>
      <c r="D40" s="201"/>
      <c r="E40" s="201"/>
      <c r="F40" s="201"/>
      <c r="G40" s="201"/>
      <c r="H40" s="201"/>
      <c r="I40" s="201"/>
      <c r="J40" s="201"/>
      <c r="K40" s="201"/>
      <c r="L40" s="201"/>
      <c r="M40" s="39"/>
    </row>
    <row r="41" spans="1:13" s="13" customFormat="1" ht="15.75">
      <c r="A41" s="39"/>
      <c r="B41" s="39"/>
      <c r="C41" s="39"/>
      <c r="D41" s="39"/>
      <c r="E41" s="39"/>
      <c r="F41" s="39"/>
      <c r="G41" s="39"/>
      <c r="H41" s="39"/>
      <c r="I41" s="39"/>
      <c r="J41" s="39"/>
      <c r="K41" s="39"/>
      <c r="L41" s="39"/>
      <c r="M41" s="39"/>
    </row>
    <row r="42" spans="1:13" s="13" customFormat="1" ht="15.75">
      <c r="A42" s="39"/>
      <c r="B42" s="39" t="s">
        <v>34</v>
      </c>
      <c r="C42" s="39"/>
      <c r="D42" s="39"/>
      <c r="E42" s="39"/>
      <c r="F42" s="39"/>
      <c r="G42" s="39"/>
      <c r="H42" s="39"/>
      <c r="I42" s="39"/>
      <c r="J42" s="39"/>
      <c r="K42" s="39"/>
      <c r="L42" s="39"/>
      <c r="M42" s="39"/>
    </row>
    <row r="43" spans="1:13" s="13" customFormat="1" ht="15.75">
      <c r="A43" s="39"/>
      <c r="B43" s="39" t="s">
        <v>35</v>
      </c>
      <c r="C43" s="39"/>
      <c r="D43" s="39"/>
      <c r="E43" s="39"/>
      <c r="F43" s="39"/>
      <c r="G43" s="39"/>
      <c r="H43" s="39"/>
      <c r="I43" s="39"/>
      <c r="J43" s="39"/>
      <c r="K43" s="39"/>
      <c r="L43" s="39"/>
      <c r="M43" s="39"/>
    </row>
    <row r="44" spans="1:13" s="13" customFormat="1" ht="15.75" customHeight="1">
      <c r="A44" s="61"/>
      <c r="B44" s="39"/>
      <c r="C44" s="39"/>
      <c r="D44" s="39"/>
      <c r="E44" s="39"/>
      <c r="F44" s="39"/>
      <c r="G44" s="39"/>
      <c r="H44" s="39"/>
      <c r="I44" s="39"/>
      <c r="J44" s="39"/>
      <c r="K44" s="39"/>
      <c r="L44" s="39"/>
      <c r="M44" s="39"/>
    </row>
    <row r="45" spans="1:13" s="13" customFormat="1" ht="15.75" customHeight="1">
      <c r="A45" s="58" t="s">
        <v>36</v>
      </c>
      <c r="B45" s="39"/>
      <c r="C45" s="39"/>
      <c r="D45" s="39"/>
      <c r="E45" s="39"/>
      <c r="F45" s="39"/>
      <c r="G45" s="39"/>
      <c r="H45" s="39"/>
      <c r="I45" s="39"/>
      <c r="J45" s="39"/>
      <c r="K45" s="39"/>
      <c r="L45" s="39"/>
      <c r="M45" s="39"/>
    </row>
    <row r="46" spans="1:13" s="13" customFormat="1" ht="15.75" customHeight="1">
      <c r="A46" s="58"/>
      <c r="B46" s="39"/>
      <c r="C46" s="39"/>
      <c r="D46" s="39"/>
      <c r="E46" s="39"/>
      <c r="F46" s="39"/>
      <c r="G46" s="39"/>
      <c r="H46" s="39"/>
      <c r="I46" s="39"/>
      <c r="J46" s="39"/>
      <c r="K46" s="39"/>
      <c r="L46" s="39"/>
      <c r="M46" s="39"/>
    </row>
    <row r="47" spans="1:13" s="13" customFormat="1" ht="39" customHeight="1">
      <c r="A47" s="201" t="s">
        <v>37</v>
      </c>
      <c r="B47" s="201"/>
      <c r="C47" s="201"/>
      <c r="D47" s="201"/>
      <c r="E47" s="201"/>
      <c r="F47" s="201"/>
      <c r="G47" s="201"/>
      <c r="H47" s="201"/>
      <c r="I47" s="201"/>
      <c r="J47" s="201"/>
      <c r="K47" s="201"/>
      <c r="L47" s="201"/>
      <c r="M47" s="39"/>
    </row>
    <row r="48" spans="1:13" s="13" customFormat="1" ht="15.75" customHeight="1">
      <c r="A48" s="60"/>
      <c r="B48" s="60"/>
      <c r="C48" s="60"/>
      <c r="D48" s="60"/>
      <c r="E48" s="60"/>
      <c r="F48" s="60"/>
      <c r="G48" s="60"/>
      <c r="H48" s="60"/>
      <c r="I48" s="60"/>
      <c r="J48" s="60"/>
      <c r="K48" s="60"/>
      <c r="L48" s="60"/>
      <c r="M48" s="39"/>
    </row>
    <row r="49" spans="1:13" s="13" customFormat="1" ht="43.5" customHeight="1">
      <c r="A49" s="201" t="s">
        <v>38</v>
      </c>
      <c r="B49" s="201"/>
      <c r="C49" s="201"/>
      <c r="D49" s="201"/>
      <c r="E49" s="201"/>
      <c r="F49" s="201"/>
      <c r="G49" s="201"/>
      <c r="H49" s="201"/>
      <c r="I49" s="201"/>
      <c r="J49" s="201"/>
      <c r="K49" s="201"/>
      <c r="L49" s="201"/>
      <c r="M49" s="39"/>
    </row>
    <row r="50" spans="1:13" s="13" customFormat="1" ht="15.75" customHeight="1">
      <c r="A50" s="58"/>
      <c r="B50" s="39"/>
      <c r="C50" s="39"/>
      <c r="D50" s="39"/>
      <c r="E50" s="39"/>
      <c r="F50" s="39"/>
      <c r="G50" s="39"/>
      <c r="H50" s="39"/>
      <c r="I50" s="39"/>
      <c r="J50" s="39"/>
      <c r="K50" s="39"/>
      <c r="L50" s="39"/>
      <c r="M50" s="39"/>
    </row>
    <row r="51" spans="1:13" s="13" customFormat="1" ht="46.5" customHeight="1">
      <c r="A51" s="201" t="s">
        <v>39</v>
      </c>
      <c r="B51" s="201"/>
      <c r="C51" s="201"/>
      <c r="D51" s="201"/>
      <c r="E51" s="201"/>
      <c r="F51" s="201"/>
      <c r="G51" s="201"/>
      <c r="H51" s="201"/>
      <c r="I51" s="201"/>
      <c r="J51" s="201"/>
      <c r="K51" s="201"/>
      <c r="L51" s="201"/>
      <c r="M51" s="39"/>
    </row>
    <row r="52" spans="1:13" s="13" customFormat="1" ht="15.75" customHeight="1">
      <c r="A52" s="58"/>
      <c r="B52" s="39"/>
      <c r="C52" s="39"/>
      <c r="D52" s="39"/>
      <c r="E52" s="39"/>
      <c r="F52" s="39"/>
      <c r="G52" s="39"/>
      <c r="H52" s="39"/>
      <c r="I52" s="39"/>
      <c r="J52" s="39"/>
      <c r="K52" s="39"/>
      <c r="L52" s="39"/>
      <c r="M52" s="39"/>
    </row>
    <row r="53" spans="1:13" s="13" customFormat="1" ht="39" customHeight="1">
      <c r="A53" s="201" t="s">
        <v>40</v>
      </c>
      <c r="B53" s="201"/>
      <c r="C53" s="201"/>
      <c r="D53" s="201"/>
      <c r="E53" s="201"/>
      <c r="F53" s="201"/>
      <c r="G53" s="201"/>
      <c r="H53" s="201"/>
      <c r="I53" s="201"/>
      <c r="J53" s="201"/>
      <c r="K53" s="201"/>
      <c r="L53" s="201"/>
      <c r="M53" s="39"/>
    </row>
    <row r="54" spans="1:13" s="13" customFormat="1" ht="18.75">
      <c r="A54" s="39"/>
      <c r="B54" s="58" t="s">
        <v>41</v>
      </c>
      <c r="C54" s="39"/>
      <c r="D54" s="39"/>
      <c r="E54" s="39"/>
      <c r="F54" s="39"/>
      <c r="G54" s="39"/>
      <c r="H54" s="39"/>
      <c r="I54" s="39"/>
      <c r="J54" s="39"/>
      <c r="K54" s="39"/>
      <c r="L54" s="39"/>
      <c r="M54" s="39"/>
    </row>
    <row r="55" spans="1:13" s="13" customFormat="1" ht="15.75">
      <c r="A55" s="39"/>
      <c r="B55" s="39" t="s">
        <v>42</v>
      </c>
      <c r="C55" s="62" t="s">
        <v>43</v>
      </c>
      <c r="D55" s="39" t="s">
        <v>44</v>
      </c>
      <c r="E55" s="39"/>
      <c r="F55" s="39"/>
      <c r="G55" s="39"/>
      <c r="H55" s="39"/>
      <c r="I55" s="39"/>
      <c r="J55" s="39"/>
      <c r="K55" s="39"/>
      <c r="L55" s="39"/>
      <c r="M55" s="39"/>
    </row>
    <row r="56" spans="1:13" s="13" customFormat="1" ht="15.75">
      <c r="A56" s="39"/>
      <c r="B56" s="39" t="s">
        <v>45</v>
      </c>
      <c r="C56" s="62" t="s">
        <v>43</v>
      </c>
      <c r="D56" s="39" t="s">
        <v>46</v>
      </c>
      <c r="E56" s="39"/>
      <c r="F56" s="39"/>
      <c r="G56" s="39"/>
      <c r="H56" s="39"/>
      <c r="I56" s="39"/>
      <c r="J56" s="39"/>
      <c r="K56" s="39"/>
      <c r="L56" s="39"/>
      <c r="M56" s="39"/>
    </row>
    <row r="57" spans="1:13" s="13" customFormat="1" ht="15.75">
      <c r="A57" s="39"/>
      <c r="B57" s="39" t="s">
        <v>47</v>
      </c>
      <c r="C57" s="62" t="s">
        <v>43</v>
      </c>
      <c r="D57" s="39" t="s">
        <v>48</v>
      </c>
      <c r="E57" s="39"/>
      <c r="F57" s="39"/>
      <c r="G57" s="39"/>
      <c r="H57" s="39"/>
      <c r="I57" s="39"/>
      <c r="J57" s="39"/>
      <c r="K57" s="39"/>
      <c r="L57" s="39"/>
      <c r="M57" s="39"/>
    </row>
    <row r="58" spans="1:13" s="13" customFormat="1" ht="15.75">
      <c r="A58" s="39"/>
      <c r="B58" s="39" t="s">
        <v>49</v>
      </c>
      <c r="C58" s="62" t="s">
        <v>43</v>
      </c>
      <c r="D58" s="39" t="s">
        <v>50</v>
      </c>
      <c r="E58" s="39"/>
      <c r="F58" s="39"/>
      <c r="G58" s="39"/>
      <c r="H58" s="39"/>
      <c r="I58" s="39"/>
      <c r="J58" s="39"/>
      <c r="K58" s="39"/>
      <c r="L58" s="39"/>
      <c r="M58" s="39"/>
    </row>
    <row r="59" spans="1:13" s="13" customFormat="1" ht="15.75">
      <c r="A59" s="39"/>
      <c r="B59" s="39"/>
      <c r="C59" s="39"/>
      <c r="D59" s="39"/>
      <c r="E59" s="39"/>
      <c r="F59" s="39"/>
      <c r="G59" s="39"/>
      <c r="H59" s="39"/>
      <c r="I59" s="39"/>
      <c r="J59" s="39"/>
      <c r="K59" s="39"/>
      <c r="L59" s="39"/>
      <c r="M59" s="39"/>
    </row>
    <row r="60" spans="1:13" s="13" customFormat="1" ht="15.75">
      <c r="A60" s="58" t="s">
        <v>51</v>
      </c>
      <c r="B60" s="39"/>
      <c r="C60" s="39"/>
      <c r="D60" s="39"/>
      <c r="E60" s="39"/>
      <c r="F60" s="39"/>
      <c r="G60" s="39"/>
      <c r="H60" s="39"/>
      <c r="I60" s="39"/>
      <c r="J60" s="39"/>
      <c r="K60" s="39"/>
      <c r="L60" s="39"/>
      <c r="M60" s="39"/>
    </row>
    <row r="61" spans="1:13" s="13" customFormat="1" ht="15.75">
      <c r="A61" s="39"/>
      <c r="B61" s="39"/>
      <c r="C61" s="39"/>
      <c r="D61" s="39"/>
      <c r="E61" s="39"/>
      <c r="F61" s="39"/>
      <c r="G61" s="39"/>
      <c r="H61" s="39"/>
      <c r="I61" s="39"/>
      <c r="J61" s="39"/>
      <c r="K61" s="39"/>
      <c r="L61" s="39"/>
      <c r="M61" s="39"/>
    </row>
    <row r="62" spans="1:13" s="13" customFormat="1" ht="15.75">
      <c r="A62" s="39" t="s">
        <v>52</v>
      </c>
      <c r="B62" s="39"/>
      <c r="C62" s="39"/>
      <c r="D62" s="39"/>
      <c r="E62" s="39"/>
      <c r="F62" s="39"/>
      <c r="G62" s="39"/>
      <c r="H62" s="39"/>
      <c r="I62" s="39"/>
      <c r="J62" s="39"/>
      <c r="K62" s="39"/>
      <c r="L62" s="39"/>
      <c r="M62" s="39"/>
    </row>
    <row r="63" spans="1:13" s="13" customFormat="1" ht="15.75">
      <c r="A63" s="39"/>
      <c r="B63" s="39"/>
      <c r="C63" s="39"/>
      <c r="D63" s="39"/>
      <c r="E63" s="39"/>
      <c r="F63" s="39"/>
      <c r="G63" s="39"/>
      <c r="H63" s="39"/>
      <c r="I63" s="39"/>
      <c r="J63" s="39"/>
      <c r="K63" s="39"/>
      <c r="L63" s="39"/>
      <c r="M63" s="39"/>
    </row>
    <row r="64" spans="1:13" s="13" customFormat="1" ht="15.75">
      <c r="A64" s="39" t="s">
        <v>53</v>
      </c>
      <c r="B64" s="39"/>
      <c r="C64" s="39"/>
      <c r="D64" s="39"/>
      <c r="E64" s="39"/>
      <c r="F64" s="39"/>
      <c r="G64" s="39"/>
      <c r="H64" s="39"/>
      <c r="I64" s="39"/>
      <c r="J64" s="39"/>
      <c r="K64" s="39"/>
      <c r="L64" s="39"/>
      <c r="M64" s="39"/>
    </row>
    <row r="65" spans="1:13" s="13" customFormat="1" ht="15.75">
      <c r="A65" s="39"/>
      <c r="B65" s="39"/>
      <c r="C65" s="39"/>
      <c r="D65" s="39"/>
      <c r="E65" s="39"/>
      <c r="F65" s="39"/>
      <c r="G65" s="39"/>
      <c r="H65" s="39"/>
      <c r="I65" s="39"/>
      <c r="J65" s="39"/>
      <c r="K65" s="39"/>
      <c r="L65" s="39"/>
      <c r="M65" s="39"/>
    </row>
    <row r="66" spans="1:13" s="13" customFormat="1" ht="15.75" customHeight="1">
      <c r="A66" s="201" t="s">
        <v>54</v>
      </c>
      <c r="B66" s="201"/>
      <c r="C66" s="201"/>
      <c r="D66" s="201"/>
      <c r="E66" s="201"/>
      <c r="F66" s="201"/>
      <c r="G66" s="201"/>
      <c r="H66" s="201"/>
      <c r="I66" s="201"/>
      <c r="J66" s="201"/>
      <c r="K66" s="201"/>
      <c r="L66" s="201"/>
      <c r="M66" s="39"/>
    </row>
    <row r="67" spans="1:13" s="13" customFormat="1" ht="15.75">
      <c r="A67" s="39"/>
      <c r="B67" s="39"/>
      <c r="C67" s="39"/>
      <c r="D67" s="39"/>
      <c r="E67" s="39"/>
      <c r="F67" s="39"/>
      <c r="G67" s="39"/>
      <c r="H67" s="39"/>
      <c r="I67" s="39"/>
      <c r="J67" s="39"/>
      <c r="K67" s="39"/>
      <c r="L67" s="39"/>
      <c r="M67" s="39"/>
    </row>
    <row r="68" spans="1:13" s="13" customFormat="1" ht="34.5" customHeight="1">
      <c r="A68" s="201" t="s">
        <v>55</v>
      </c>
      <c r="B68" s="201"/>
      <c r="C68" s="201"/>
      <c r="D68" s="201"/>
      <c r="E68" s="201"/>
      <c r="F68" s="201"/>
      <c r="G68" s="201"/>
      <c r="H68" s="201"/>
      <c r="I68" s="201"/>
      <c r="J68" s="201"/>
      <c r="K68" s="201"/>
      <c r="L68" s="201"/>
      <c r="M68" s="39"/>
    </row>
    <row r="69" spans="1:13" s="13" customFormat="1" ht="15.75">
      <c r="A69" s="39"/>
      <c r="B69" s="39"/>
      <c r="C69" s="39"/>
      <c r="D69" s="39"/>
      <c r="E69" s="39"/>
      <c r="F69" s="39"/>
      <c r="G69" s="39"/>
      <c r="H69" s="39"/>
      <c r="I69" s="39"/>
      <c r="J69" s="39"/>
      <c r="K69" s="39"/>
      <c r="L69" s="39"/>
      <c r="M69" s="39"/>
    </row>
    <row r="70" spans="1:13" s="13" customFormat="1" ht="15.75">
      <c r="A70" s="39"/>
      <c r="B70" s="39" t="s">
        <v>34</v>
      </c>
      <c r="C70" s="39"/>
      <c r="D70" s="39"/>
      <c r="E70" s="39"/>
      <c r="F70" s="39"/>
      <c r="G70" s="39"/>
      <c r="H70" s="39"/>
      <c r="I70" s="39"/>
      <c r="J70" s="39"/>
      <c r="K70" s="39"/>
      <c r="L70" s="39"/>
      <c r="M70" s="39"/>
    </row>
    <row r="71" spans="1:13" s="13" customFormat="1" ht="15.75">
      <c r="A71" s="39"/>
      <c r="B71" s="39" t="s">
        <v>35</v>
      </c>
      <c r="C71" s="39"/>
      <c r="D71" s="39"/>
      <c r="E71" s="39"/>
      <c r="F71" s="39"/>
      <c r="G71" s="39"/>
      <c r="H71" s="39"/>
      <c r="I71" s="39"/>
      <c r="J71" s="39"/>
      <c r="K71" s="39"/>
      <c r="L71" s="39"/>
      <c r="M71" s="39"/>
    </row>
    <row r="72" spans="1:13" s="13" customFormat="1" ht="15.75">
      <c r="A72" s="39"/>
      <c r="B72" s="39"/>
      <c r="C72" s="39"/>
      <c r="D72" s="39"/>
      <c r="E72" s="39"/>
      <c r="F72" s="39"/>
      <c r="G72" s="39"/>
      <c r="H72" s="39"/>
      <c r="I72" s="39"/>
      <c r="J72" s="39"/>
      <c r="K72" s="39"/>
      <c r="L72" s="39"/>
      <c r="M72" s="39"/>
    </row>
    <row r="73" spans="1:13" s="13" customFormat="1" ht="15.75">
      <c r="A73" s="39" t="s">
        <v>56</v>
      </c>
      <c r="B73" s="39"/>
      <c r="C73" s="39"/>
      <c r="D73" s="39"/>
      <c r="E73" s="39"/>
      <c r="F73" s="39"/>
      <c r="G73" s="39"/>
      <c r="H73" s="39"/>
      <c r="I73" s="39"/>
      <c r="J73" s="39"/>
      <c r="K73" s="39"/>
      <c r="L73" s="39"/>
      <c r="M73" s="39"/>
    </row>
    <row r="74" spans="1:13" s="13" customFormat="1" ht="15.75">
      <c r="A74" s="39"/>
      <c r="B74" s="39"/>
      <c r="C74" s="39"/>
      <c r="D74" s="39"/>
      <c r="E74" s="39"/>
      <c r="F74" s="39"/>
      <c r="G74" s="39"/>
      <c r="H74" s="39"/>
      <c r="I74" s="39"/>
      <c r="J74" s="39"/>
      <c r="K74" s="39"/>
      <c r="L74" s="39"/>
      <c r="M74" s="39"/>
    </row>
    <row r="75" spans="1:13" s="13" customFormat="1" ht="15.75">
      <c r="A75" s="39"/>
      <c r="B75" s="39" t="s">
        <v>57</v>
      </c>
      <c r="C75" s="39"/>
      <c r="D75" s="39"/>
      <c r="E75" s="39"/>
      <c r="F75" s="39"/>
      <c r="G75" s="39"/>
      <c r="H75" s="39"/>
      <c r="I75" s="39"/>
      <c r="J75" s="39"/>
      <c r="K75" s="39"/>
      <c r="L75" s="39"/>
      <c r="M75" s="39"/>
    </row>
    <row r="76" spans="1:13" s="13" customFormat="1" ht="15.75">
      <c r="A76" s="39"/>
      <c r="B76" s="39" t="s">
        <v>58</v>
      </c>
      <c r="C76" s="39"/>
      <c r="D76" s="39"/>
      <c r="E76" s="39"/>
      <c r="F76" s="39"/>
      <c r="G76" s="39"/>
      <c r="H76" s="39"/>
      <c r="I76" s="39"/>
      <c r="J76" s="39"/>
      <c r="K76" s="39"/>
      <c r="L76" s="39"/>
      <c r="M76" s="39"/>
    </row>
    <row r="77" spans="1:13" s="13" customFormat="1" ht="15.75">
      <c r="A77" s="63"/>
      <c r="B77" s="39"/>
      <c r="C77" s="39"/>
      <c r="D77" s="39"/>
      <c r="E77" s="39"/>
      <c r="F77" s="39"/>
      <c r="G77" s="39"/>
      <c r="H77" s="39"/>
      <c r="I77" s="39"/>
      <c r="J77" s="39"/>
      <c r="K77" s="39"/>
      <c r="L77" s="39"/>
      <c r="M77" s="39"/>
    </row>
    <row r="78" spans="1:13" s="13" customFormat="1" ht="15.75">
      <c r="A78" s="58" t="s">
        <v>59</v>
      </c>
      <c r="B78" s="39"/>
      <c r="C78" s="39"/>
      <c r="D78" s="39"/>
      <c r="E78" s="39"/>
      <c r="F78" s="39"/>
      <c r="G78" s="39"/>
      <c r="H78" s="39"/>
      <c r="I78" s="39"/>
      <c r="J78" s="39"/>
      <c r="K78" s="39"/>
      <c r="L78" s="39"/>
      <c r="M78" s="39"/>
    </row>
    <row r="79" spans="1:13" s="13" customFormat="1" ht="15.75">
      <c r="A79" s="39"/>
      <c r="B79" s="39"/>
      <c r="C79" s="39"/>
      <c r="D79" s="39"/>
      <c r="E79" s="39"/>
      <c r="F79" s="39"/>
      <c r="G79" s="39"/>
      <c r="H79" s="39"/>
      <c r="I79" s="39"/>
      <c r="J79" s="39"/>
      <c r="K79" s="39"/>
      <c r="L79" s="39"/>
      <c r="M79" s="39"/>
    </row>
    <row r="80" spans="1:13" s="13" customFormat="1" ht="39" customHeight="1">
      <c r="A80" s="201" t="s">
        <v>60</v>
      </c>
      <c r="B80" s="201"/>
      <c r="C80" s="201"/>
      <c r="D80" s="201"/>
      <c r="E80" s="201"/>
      <c r="F80" s="201"/>
      <c r="G80" s="201"/>
      <c r="H80" s="201"/>
      <c r="I80" s="201"/>
      <c r="J80" s="201"/>
      <c r="K80" s="201"/>
      <c r="L80" s="201"/>
      <c r="M80" s="39"/>
    </row>
    <row r="81" spans="1:13" s="13" customFormat="1" ht="15.75" customHeight="1">
      <c r="A81" s="60"/>
      <c r="B81" s="60"/>
      <c r="C81" s="60"/>
      <c r="D81" s="60"/>
      <c r="E81" s="60"/>
      <c r="F81" s="60"/>
      <c r="G81" s="60"/>
      <c r="H81" s="60"/>
      <c r="I81" s="60"/>
      <c r="J81" s="60"/>
      <c r="K81" s="60"/>
      <c r="L81" s="60"/>
      <c r="M81" s="39"/>
    </row>
    <row r="82" spans="1:13" s="13" customFormat="1" ht="45.75" customHeight="1">
      <c r="A82" s="201" t="s">
        <v>61</v>
      </c>
      <c r="B82" s="201"/>
      <c r="C82" s="201"/>
      <c r="D82" s="201"/>
      <c r="E82" s="201"/>
      <c r="F82" s="201"/>
      <c r="G82" s="201"/>
      <c r="H82" s="201"/>
      <c r="I82" s="201"/>
      <c r="J82" s="201"/>
      <c r="K82" s="201"/>
      <c r="L82" s="201"/>
      <c r="M82" s="39"/>
    </row>
    <row r="83" spans="1:13" s="13" customFormat="1" ht="15.75" customHeight="1">
      <c r="A83" s="60"/>
      <c r="B83" s="60"/>
      <c r="C83" s="60"/>
      <c r="D83" s="60"/>
      <c r="E83" s="60"/>
      <c r="F83" s="60"/>
      <c r="G83" s="60"/>
      <c r="H83" s="60"/>
      <c r="I83" s="60"/>
      <c r="J83" s="60"/>
      <c r="K83" s="60"/>
      <c r="L83" s="60"/>
      <c r="M83" s="39"/>
    </row>
    <row r="84" spans="1:13" s="13" customFormat="1" ht="39" customHeight="1">
      <c r="A84" s="201" t="s">
        <v>62</v>
      </c>
      <c r="B84" s="201"/>
      <c r="C84" s="201"/>
      <c r="D84" s="201"/>
      <c r="E84" s="201"/>
      <c r="F84" s="201"/>
      <c r="G84" s="201"/>
      <c r="H84" s="201"/>
      <c r="I84" s="201"/>
      <c r="J84" s="201"/>
      <c r="K84" s="201"/>
      <c r="L84" s="201"/>
      <c r="M84" s="39"/>
    </row>
    <row r="85" spans="1:13" s="13" customFormat="1" ht="15.75">
      <c r="A85" s="39"/>
      <c r="B85" s="64" t="s">
        <v>63</v>
      </c>
      <c r="C85" s="39"/>
      <c r="D85" s="39"/>
      <c r="E85" s="39"/>
      <c r="F85" s="39"/>
      <c r="G85" s="39"/>
      <c r="H85" s="39"/>
      <c r="I85" s="39"/>
      <c r="J85" s="39"/>
      <c r="K85" s="39"/>
      <c r="L85" s="39"/>
      <c r="M85" s="39"/>
    </row>
    <row r="86" spans="1:13" s="13" customFormat="1" ht="15.75" customHeight="1">
      <c r="A86" s="39"/>
      <c r="B86" s="201" t="s">
        <v>64</v>
      </c>
      <c r="C86" s="201"/>
      <c r="D86" s="201"/>
      <c r="E86" s="201"/>
      <c r="F86" s="201"/>
      <c r="G86" s="201"/>
      <c r="H86" s="201"/>
      <c r="I86" s="201"/>
      <c r="J86" s="201"/>
      <c r="K86" s="201"/>
      <c r="L86" s="201"/>
      <c r="M86" s="39"/>
    </row>
    <row r="87" spans="1:13" s="13" customFormat="1" ht="15.75" customHeight="1">
      <c r="A87" s="39"/>
      <c r="B87" s="60"/>
      <c r="C87" s="60"/>
      <c r="D87" s="60"/>
      <c r="E87" s="60"/>
      <c r="F87" s="60"/>
      <c r="G87" s="60"/>
      <c r="H87" s="60"/>
      <c r="I87" s="60"/>
      <c r="J87" s="60"/>
      <c r="K87" s="60"/>
      <c r="L87" s="60"/>
      <c r="M87" s="39"/>
    </row>
    <row r="88" spans="1:13" s="13" customFormat="1" ht="39" customHeight="1">
      <c r="A88" s="201" t="s">
        <v>65</v>
      </c>
      <c r="B88" s="201"/>
      <c r="C88" s="201"/>
      <c r="D88" s="201"/>
      <c r="E88" s="201"/>
      <c r="F88" s="201"/>
      <c r="G88" s="201"/>
      <c r="H88" s="201"/>
      <c r="I88" s="201"/>
      <c r="J88" s="201"/>
      <c r="K88" s="201"/>
      <c r="L88" s="201"/>
      <c r="M88" s="39"/>
    </row>
    <row r="89" spans="1:13" s="13" customFormat="1" ht="15.75" customHeight="1">
      <c r="A89" s="39"/>
      <c r="B89" s="60"/>
      <c r="C89" s="60"/>
      <c r="D89" s="60"/>
      <c r="E89" s="60"/>
      <c r="F89" s="60"/>
      <c r="G89" s="60"/>
      <c r="H89" s="60"/>
      <c r="I89" s="60"/>
      <c r="J89" s="60"/>
      <c r="K89" s="60"/>
      <c r="L89" s="60"/>
      <c r="M89" s="39"/>
    </row>
    <row r="90" spans="1:13" s="13" customFormat="1" ht="39" customHeight="1">
      <c r="A90" s="201" t="s">
        <v>66</v>
      </c>
      <c r="B90" s="201"/>
      <c r="C90" s="201"/>
      <c r="D90" s="201"/>
      <c r="E90" s="201"/>
      <c r="F90" s="201"/>
      <c r="G90" s="201"/>
      <c r="H90" s="201"/>
      <c r="I90" s="201"/>
      <c r="J90" s="201"/>
      <c r="K90" s="201"/>
      <c r="L90" s="201"/>
      <c r="M90" s="39"/>
    </row>
    <row r="91" spans="1:13" s="13" customFormat="1" ht="18.75">
      <c r="A91" s="39"/>
      <c r="B91" s="58" t="s">
        <v>67</v>
      </c>
      <c r="C91" s="39"/>
      <c r="D91" s="39"/>
      <c r="E91" s="39"/>
      <c r="F91" s="39"/>
      <c r="G91" s="39"/>
      <c r="H91" s="39"/>
      <c r="I91" s="39"/>
      <c r="J91" s="39"/>
      <c r="K91" s="39"/>
      <c r="L91" s="39"/>
      <c r="M91" s="39"/>
    </row>
    <row r="92" spans="1:13" s="13" customFormat="1" ht="15.75">
      <c r="A92" s="39"/>
      <c r="B92" s="39" t="s">
        <v>42</v>
      </c>
      <c r="C92" s="62" t="s">
        <v>43</v>
      </c>
      <c r="D92" s="39" t="s">
        <v>68</v>
      </c>
      <c r="E92" s="39"/>
      <c r="F92" s="39"/>
      <c r="G92" s="39"/>
      <c r="H92" s="39"/>
      <c r="I92" s="39"/>
      <c r="J92" s="39"/>
      <c r="K92" s="39"/>
      <c r="L92" s="39"/>
      <c r="M92" s="39"/>
    </row>
    <row r="93" spans="1:13" s="13" customFormat="1" ht="15.75">
      <c r="A93" s="39"/>
      <c r="B93" s="39" t="s">
        <v>69</v>
      </c>
      <c r="C93" s="62" t="s">
        <v>43</v>
      </c>
      <c r="D93" s="39" t="s">
        <v>70</v>
      </c>
      <c r="E93" s="39"/>
      <c r="F93" s="39"/>
      <c r="G93" s="39"/>
      <c r="H93" s="39"/>
      <c r="I93" s="39"/>
      <c r="J93" s="39"/>
      <c r="K93" s="39"/>
      <c r="L93" s="39"/>
      <c r="M93" s="39"/>
    </row>
    <row r="94" spans="1:13" s="13" customFormat="1" ht="15.75">
      <c r="A94" s="39"/>
      <c r="B94" s="39" t="s">
        <v>71</v>
      </c>
      <c r="C94" s="62" t="s">
        <v>43</v>
      </c>
      <c r="D94" s="39" t="s">
        <v>72</v>
      </c>
      <c r="E94" s="39"/>
      <c r="F94" s="39"/>
      <c r="G94" s="39"/>
      <c r="H94" s="39"/>
      <c r="I94" s="39"/>
      <c r="J94" s="39"/>
      <c r="K94" s="39"/>
      <c r="L94" s="39"/>
      <c r="M94" s="39"/>
    </row>
    <row r="95" spans="1:13" s="13" customFormat="1" ht="15.75">
      <c r="A95" s="39"/>
      <c r="B95" s="39" t="s">
        <v>73</v>
      </c>
      <c r="C95" s="62" t="s">
        <v>43</v>
      </c>
      <c r="D95" s="39" t="s">
        <v>74</v>
      </c>
      <c r="E95" s="39"/>
      <c r="F95" s="39"/>
      <c r="G95" s="39"/>
      <c r="H95" s="39"/>
      <c r="I95" s="39"/>
      <c r="J95" s="39"/>
      <c r="K95" s="39"/>
      <c r="L95" s="39"/>
      <c r="M95" s="39"/>
    </row>
    <row r="96" spans="1:13" s="13" customFormat="1" ht="15.75">
      <c r="A96" s="39"/>
      <c r="B96" s="39" t="s">
        <v>75</v>
      </c>
      <c r="C96" s="62" t="s">
        <v>43</v>
      </c>
      <c r="D96" s="39" t="s">
        <v>76</v>
      </c>
      <c r="E96" s="39"/>
      <c r="F96" s="39"/>
      <c r="G96" s="39"/>
      <c r="H96" s="39"/>
      <c r="I96" s="39"/>
      <c r="J96" s="39"/>
      <c r="K96" s="39"/>
      <c r="L96" s="39"/>
      <c r="M96" s="39"/>
    </row>
    <row r="97" spans="1:13" s="13" customFormat="1" ht="15.75">
      <c r="A97" s="39"/>
      <c r="B97" s="39" t="s">
        <v>49</v>
      </c>
      <c r="C97" s="62" t="s">
        <v>43</v>
      </c>
      <c r="D97" s="39" t="s">
        <v>77</v>
      </c>
      <c r="E97" s="39"/>
      <c r="F97" s="39"/>
      <c r="G97" s="39"/>
      <c r="H97" s="39"/>
      <c r="I97" s="39"/>
      <c r="J97" s="39"/>
      <c r="K97" s="39"/>
      <c r="L97" s="39"/>
      <c r="M97" s="39"/>
    </row>
    <row r="98" spans="1:13" s="13" customFormat="1" ht="15.75">
      <c r="B98" s="18"/>
    </row>
    <row r="99" spans="1:13" s="13" customFormat="1" ht="21">
      <c r="A99" s="19"/>
    </row>
    <row r="100" spans="1:13" s="13" customFormat="1" ht="15.75"/>
  </sheetData>
  <sheetProtection algorithmName="SHA-512" hashValue="NHOrgUoQ7Xbnkhob73+A3s0eR32B1CZHXbUXxJ2WYH3RVw3joPCxnORctaZvYZAcER32oeluu1qxUZRTx5/Lvg==" saltValue="tzNKFfjygdatTcgnpwN/Yw==" spinCount="100000" sheet="1" objects="1" scenarios="1"/>
  <mergeCells count="27">
    <mergeCell ref="A5:M5"/>
    <mergeCell ref="A9:L10"/>
    <mergeCell ref="A12:L12"/>
    <mergeCell ref="C14:L14"/>
    <mergeCell ref="C15:L15"/>
    <mergeCell ref="A8:E8"/>
    <mergeCell ref="A7:E7"/>
    <mergeCell ref="A36:L36"/>
    <mergeCell ref="A40:L40"/>
    <mergeCell ref="C16:L16"/>
    <mergeCell ref="C18:L18"/>
    <mergeCell ref="A38:L38"/>
    <mergeCell ref="A37:L37"/>
    <mergeCell ref="C17:L17"/>
    <mergeCell ref="A32:L32"/>
    <mergeCell ref="A90:L90"/>
    <mergeCell ref="A51:L51"/>
    <mergeCell ref="A53:L53"/>
    <mergeCell ref="A66:L66"/>
    <mergeCell ref="A68:L68"/>
    <mergeCell ref="A80:L80"/>
    <mergeCell ref="B86:L86"/>
    <mergeCell ref="A47:L47"/>
    <mergeCell ref="A49:L49"/>
    <mergeCell ref="A82:L82"/>
    <mergeCell ref="A84:L84"/>
    <mergeCell ref="A88:L88"/>
  </mergeCells>
  <hyperlinks>
    <hyperlink ref="A7" r:id="rId1" xr:uid="{00000000-0004-0000-0000-000000000000}"/>
  </hyperlinks>
  <pageMargins left="0.7" right="0.7" top="0.75" bottom="0.75" header="0.3" footer="0.3"/>
  <pageSetup scale="83" fitToHeight="10" orientation="landscape" r:id="rId2"/>
  <headerFooter>
    <oddFooter>Page &amp;P</oddFooter>
  </headerFooter>
  <drawing r:id="rId3"/>
  <legacyDrawing r:id="rId4"/>
  <oleObjects>
    <mc:AlternateContent xmlns:mc="http://schemas.openxmlformats.org/markup-compatibility/2006">
      <mc:Choice Requires="x14">
        <oleObject progId="Word.Document.12" shapeId="11265" r:id="rId5">
          <objectPr defaultSize="0" autoPict="0" r:id="rId6">
            <anchor moveWithCells="1">
              <from>
                <xdr:col>0</xdr:col>
                <xdr:colOff>76200</xdr:colOff>
                <xdr:row>0</xdr:row>
                <xdr:rowOff>85725</xdr:rowOff>
              </from>
              <to>
                <xdr:col>10</xdr:col>
                <xdr:colOff>409575</xdr:colOff>
                <xdr:row>4</xdr:row>
                <xdr:rowOff>123825</xdr:rowOff>
              </to>
            </anchor>
          </objectPr>
        </oleObject>
      </mc:Choice>
      <mc:Fallback>
        <oleObject progId="Word.Document.12" shapeId="1126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5:B12"/>
  <sheetViews>
    <sheetView showGridLines="0" workbookViewId="0">
      <selection activeCell="B6" sqref="B6:B12"/>
    </sheetView>
  </sheetViews>
  <sheetFormatPr defaultColWidth="9.140625" defaultRowHeight="15"/>
  <cols>
    <col min="1" max="1" width="30.5703125" customWidth="1"/>
    <col min="2" max="2" width="60.5703125" customWidth="1"/>
  </cols>
  <sheetData>
    <row r="5" spans="1:2" ht="20.25">
      <c r="A5" s="209" t="s">
        <v>78</v>
      </c>
      <c r="B5" s="209"/>
    </row>
    <row r="6" spans="1:2" ht="21.95" customHeight="1">
      <c r="A6" s="65" t="s">
        <v>79</v>
      </c>
      <c r="B6" s="66" t="s">
        <v>80</v>
      </c>
    </row>
    <row r="7" spans="1:2" ht="21.95" customHeight="1">
      <c r="A7" s="65" t="s">
        <v>81</v>
      </c>
      <c r="B7" s="66" t="s">
        <v>82</v>
      </c>
    </row>
    <row r="8" spans="1:2" ht="21.95" customHeight="1">
      <c r="A8" s="65" t="s">
        <v>83</v>
      </c>
      <c r="B8" s="66" t="s">
        <v>84</v>
      </c>
    </row>
    <row r="9" spans="1:2" ht="21.95" customHeight="1">
      <c r="A9" s="65" t="s">
        <v>85</v>
      </c>
      <c r="B9" s="66">
        <v>97503</v>
      </c>
    </row>
    <row r="10" spans="1:2" ht="60.75">
      <c r="A10" s="65" t="s">
        <v>86</v>
      </c>
      <c r="B10" s="66" t="s">
        <v>87</v>
      </c>
    </row>
    <row r="11" spans="1:2" ht="21.95" customHeight="1">
      <c r="A11" s="65" t="s">
        <v>88</v>
      </c>
      <c r="B11" s="66" t="s">
        <v>89</v>
      </c>
    </row>
    <row r="12" spans="1:2" ht="21.95" customHeight="1">
      <c r="A12" s="65" t="s">
        <v>90</v>
      </c>
      <c r="B12" s="66" t="s">
        <v>91</v>
      </c>
    </row>
  </sheetData>
  <sheetProtection algorithmName="SHA-512" hashValue="Qp9SvxTZe4WTn+82IbgPLGj/U1EYG6hO1q01UWHcoMMhiFK6bsOTODuPSARvOJKuRXi/t7XB+mjcNrnLqBGQ0Q==" saltValue="+v6jSzoDlreoRu+7O57AXw==" spinCount="100000" sheet="1" objects="1" scenarios="1"/>
  <mergeCells count="1">
    <mergeCell ref="A5:B5"/>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000"/>
  </sheetPr>
  <dimension ref="A1:M603"/>
  <sheetViews>
    <sheetView tabSelected="1" zoomScaleNormal="100" workbookViewId="0">
      <pane ySplit="12" topLeftCell="A13" activePane="bottomLeft" state="frozen"/>
      <selection pane="bottomLeft" activeCell="A11" sqref="A11:A12"/>
    </sheetView>
  </sheetViews>
  <sheetFormatPr defaultRowHeight="15"/>
  <cols>
    <col min="1" max="1" width="24.5703125" style="1" customWidth="1"/>
    <col min="2" max="2" width="60.5703125" customWidth="1"/>
    <col min="3" max="3" width="28.42578125" customWidth="1"/>
    <col min="4" max="5" width="18.5703125" style="1" customWidth="1"/>
    <col min="6" max="6" width="22.42578125" style="1" customWidth="1"/>
    <col min="7" max="7" width="22.42578125" customWidth="1"/>
    <col min="8" max="13" width="14.5703125" style="1" customWidth="1"/>
  </cols>
  <sheetData>
    <row r="1" spans="1:13" ht="20.100000000000001" customHeight="1"/>
    <row r="2" spans="1:13" ht="20.100000000000001" customHeight="1"/>
    <row r="3" spans="1:13" ht="20.100000000000001" customHeight="1"/>
    <row r="4" spans="1:13" ht="20.100000000000001" customHeight="1"/>
    <row r="5" spans="1:13" ht="20.100000000000001" customHeight="1"/>
    <row r="6" spans="1:13" ht="20.100000000000001" customHeight="1"/>
    <row r="7" spans="1:13" ht="20.100000000000001" customHeight="1"/>
    <row r="8" spans="1:13" ht="20.100000000000001" customHeight="1"/>
    <row r="9" spans="1:13" ht="20.100000000000001" customHeight="1" thickBot="1"/>
    <row r="10" spans="1:13" ht="50.1" customHeight="1" thickBot="1">
      <c r="A10" s="213" t="s">
        <v>92</v>
      </c>
      <c r="B10" s="214"/>
      <c r="C10" s="214"/>
      <c r="D10" s="229" t="s">
        <v>93</v>
      </c>
      <c r="E10" s="230"/>
      <c r="F10" s="213" t="s">
        <v>94</v>
      </c>
      <c r="G10" s="214"/>
      <c r="H10" s="214"/>
      <c r="I10" s="214"/>
      <c r="J10" s="214"/>
      <c r="K10" s="214"/>
      <c r="L10" s="214"/>
      <c r="M10" s="215"/>
    </row>
    <row r="11" spans="1:13" ht="20.100000000000001" customHeight="1" thickBot="1">
      <c r="A11" s="231" t="s">
        <v>95</v>
      </c>
      <c r="B11" s="216" t="s">
        <v>96</v>
      </c>
      <c r="C11" s="218" t="s">
        <v>97</v>
      </c>
      <c r="D11" s="227" t="s">
        <v>98</v>
      </c>
      <c r="E11" s="220" t="s">
        <v>99</v>
      </c>
      <c r="F11" s="222" t="s">
        <v>100</v>
      </c>
      <c r="G11" s="220" t="s">
        <v>101</v>
      </c>
      <c r="H11" s="224" t="s">
        <v>102</v>
      </c>
      <c r="I11" s="225"/>
      <c r="J11" s="226"/>
      <c r="K11" s="210" t="s">
        <v>103</v>
      </c>
      <c r="L11" s="211"/>
      <c r="M11" s="212"/>
    </row>
    <row r="12" spans="1:13" ht="48" customHeight="1" thickBot="1">
      <c r="A12" s="232"/>
      <c r="B12" s="217"/>
      <c r="C12" s="219"/>
      <c r="D12" s="228"/>
      <c r="E12" s="221"/>
      <c r="F12" s="223"/>
      <c r="G12" s="221"/>
      <c r="H12" s="67" t="s">
        <v>104</v>
      </c>
      <c r="I12" s="68" t="s">
        <v>105</v>
      </c>
      <c r="J12" s="69" t="s">
        <v>106</v>
      </c>
      <c r="K12" s="70" t="s">
        <v>104</v>
      </c>
      <c r="L12" s="68" t="s">
        <v>105</v>
      </c>
      <c r="M12" s="69" t="s">
        <v>106</v>
      </c>
    </row>
    <row r="13" spans="1:13">
      <c r="A13" s="149" t="s">
        <v>107</v>
      </c>
      <c r="B13" s="150" t="s">
        <v>108</v>
      </c>
      <c r="C13" s="121" t="s">
        <v>109</v>
      </c>
      <c r="D13" s="123" t="s">
        <v>110</v>
      </c>
      <c r="E13" s="115" t="s">
        <v>111</v>
      </c>
      <c r="F13" s="123" t="s">
        <v>112</v>
      </c>
      <c r="G13" s="122" t="s">
        <v>113</v>
      </c>
      <c r="H13" s="151">
        <v>100</v>
      </c>
      <c r="I13" s="152">
        <v>140</v>
      </c>
      <c r="J13" s="115">
        <v>200</v>
      </c>
      <c r="K13" s="151">
        <v>0.3</v>
      </c>
      <c r="L13" s="152">
        <v>0.5</v>
      </c>
      <c r="M13" s="115">
        <v>0.8</v>
      </c>
    </row>
    <row r="14" spans="1:13">
      <c r="A14" s="71"/>
      <c r="B14" s="72"/>
      <c r="C14" s="73"/>
      <c r="D14" s="74"/>
      <c r="E14" s="75"/>
      <c r="F14" s="74"/>
      <c r="G14" s="76"/>
      <c r="H14" s="77"/>
      <c r="I14" s="78"/>
      <c r="J14" s="75"/>
      <c r="K14" s="77"/>
      <c r="L14" s="78"/>
      <c r="M14" s="75"/>
    </row>
    <row r="15" spans="1:13">
      <c r="A15" s="79"/>
      <c r="B15" s="80"/>
      <c r="C15" s="81"/>
      <c r="D15" s="82"/>
      <c r="E15" s="83"/>
      <c r="F15" s="82"/>
      <c r="G15" s="84"/>
      <c r="H15" s="85"/>
      <c r="I15" s="86"/>
      <c r="J15" s="83"/>
      <c r="K15" s="85"/>
      <c r="L15" s="86"/>
      <c r="M15" s="83"/>
    </row>
    <row r="16" spans="1:13">
      <c r="A16" s="79" t="s">
        <v>114</v>
      </c>
      <c r="B16" s="80" t="s">
        <v>115</v>
      </c>
      <c r="C16" s="81" t="s">
        <v>116</v>
      </c>
      <c r="D16" s="82" t="s">
        <v>110</v>
      </c>
      <c r="E16" s="83" t="s">
        <v>117</v>
      </c>
      <c r="F16" s="82" t="s">
        <v>118</v>
      </c>
      <c r="G16" s="84" t="s">
        <v>119</v>
      </c>
      <c r="H16" s="85">
        <v>435292</v>
      </c>
      <c r="I16" s="86">
        <f>J16</f>
        <v>1956430</v>
      </c>
      <c r="J16" s="83">
        <v>1956430</v>
      </c>
      <c r="K16" s="85">
        <v>4869</v>
      </c>
      <c r="L16" s="86">
        <f>M16</f>
        <v>5976</v>
      </c>
      <c r="M16" s="83">
        <v>5976</v>
      </c>
    </row>
    <row r="17" spans="1:13">
      <c r="A17" s="79" t="s">
        <v>114</v>
      </c>
      <c r="B17" s="80" t="s">
        <v>115</v>
      </c>
      <c r="C17" s="81" t="s">
        <v>116</v>
      </c>
      <c r="D17" s="82" t="s">
        <v>110</v>
      </c>
      <c r="E17" s="83" t="s">
        <v>117</v>
      </c>
      <c r="F17" s="82" t="s">
        <v>118</v>
      </c>
      <c r="G17" s="84" t="s">
        <v>119</v>
      </c>
      <c r="H17" s="85">
        <v>435292</v>
      </c>
      <c r="I17" s="86">
        <f t="shared" ref="I17:I80" si="0">J17</f>
        <v>1956430</v>
      </c>
      <c r="J17" s="83">
        <v>1956430</v>
      </c>
      <c r="K17" s="85">
        <v>4869</v>
      </c>
      <c r="L17" s="86">
        <f t="shared" ref="L17:L80" si="1">M17</f>
        <v>5976</v>
      </c>
      <c r="M17" s="83">
        <v>5976</v>
      </c>
    </row>
    <row r="18" spans="1:13">
      <c r="A18" s="79" t="s">
        <v>114</v>
      </c>
      <c r="B18" s="80" t="s">
        <v>115</v>
      </c>
      <c r="C18" s="81" t="s">
        <v>116</v>
      </c>
      <c r="D18" s="82" t="s">
        <v>110</v>
      </c>
      <c r="E18" s="83" t="s">
        <v>117</v>
      </c>
      <c r="F18" s="82" t="s">
        <v>118</v>
      </c>
      <c r="G18" s="84" t="s">
        <v>119</v>
      </c>
      <c r="H18" s="85">
        <v>435292</v>
      </c>
      <c r="I18" s="86">
        <f t="shared" si="0"/>
        <v>1956430</v>
      </c>
      <c r="J18" s="83">
        <v>1956430</v>
      </c>
      <c r="K18" s="85">
        <v>4869</v>
      </c>
      <c r="L18" s="86">
        <f t="shared" si="1"/>
        <v>5976</v>
      </c>
      <c r="M18" s="83">
        <v>5976</v>
      </c>
    </row>
    <row r="19" spans="1:13">
      <c r="A19" s="79" t="s">
        <v>114</v>
      </c>
      <c r="B19" s="80" t="s">
        <v>115</v>
      </c>
      <c r="C19" s="81" t="s">
        <v>116</v>
      </c>
      <c r="D19" s="82" t="s">
        <v>110</v>
      </c>
      <c r="E19" s="83" t="s">
        <v>117</v>
      </c>
      <c r="F19" s="82" t="s">
        <v>118</v>
      </c>
      <c r="G19" s="84" t="s">
        <v>119</v>
      </c>
      <c r="H19" s="85">
        <v>435292</v>
      </c>
      <c r="I19" s="86">
        <f t="shared" si="0"/>
        <v>1956430</v>
      </c>
      <c r="J19" s="83">
        <v>1956430</v>
      </c>
      <c r="K19" s="85">
        <v>4869</v>
      </c>
      <c r="L19" s="86">
        <f t="shared" si="1"/>
        <v>5976</v>
      </c>
      <c r="M19" s="83">
        <v>5976</v>
      </c>
    </row>
    <row r="20" spans="1:13">
      <c r="A20" s="79" t="s">
        <v>114</v>
      </c>
      <c r="B20" s="80" t="s">
        <v>115</v>
      </c>
      <c r="C20" s="81" t="s">
        <v>116</v>
      </c>
      <c r="D20" s="82" t="s">
        <v>110</v>
      </c>
      <c r="E20" s="83" t="s">
        <v>117</v>
      </c>
      <c r="F20" s="82" t="s">
        <v>118</v>
      </c>
      <c r="G20" s="84" t="s">
        <v>119</v>
      </c>
      <c r="H20" s="85">
        <v>435292</v>
      </c>
      <c r="I20" s="86">
        <f t="shared" si="0"/>
        <v>1956430</v>
      </c>
      <c r="J20" s="83">
        <v>1956430</v>
      </c>
      <c r="K20" s="85">
        <v>4869</v>
      </c>
      <c r="L20" s="86">
        <f t="shared" si="1"/>
        <v>5976</v>
      </c>
      <c r="M20" s="83">
        <v>5976</v>
      </c>
    </row>
    <row r="21" spans="1:13">
      <c r="A21" s="79" t="s">
        <v>114</v>
      </c>
      <c r="B21" s="80" t="s">
        <v>115</v>
      </c>
      <c r="C21" s="81" t="s">
        <v>116</v>
      </c>
      <c r="D21" s="82" t="s">
        <v>110</v>
      </c>
      <c r="E21" s="83" t="s">
        <v>117</v>
      </c>
      <c r="F21" s="82" t="s">
        <v>118</v>
      </c>
      <c r="G21" s="84" t="s">
        <v>119</v>
      </c>
      <c r="H21" s="85">
        <v>435292</v>
      </c>
      <c r="I21" s="86">
        <f t="shared" si="0"/>
        <v>1956430</v>
      </c>
      <c r="J21" s="83">
        <v>1956430</v>
      </c>
      <c r="K21" s="85">
        <v>4869</v>
      </c>
      <c r="L21" s="86">
        <f t="shared" si="1"/>
        <v>5976</v>
      </c>
      <c r="M21" s="83">
        <v>5976</v>
      </c>
    </row>
    <row r="22" spans="1:13">
      <c r="A22" s="79" t="s">
        <v>114</v>
      </c>
      <c r="B22" s="80" t="s">
        <v>115</v>
      </c>
      <c r="C22" s="81" t="s">
        <v>116</v>
      </c>
      <c r="D22" s="82" t="s">
        <v>110</v>
      </c>
      <c r="E22" s="83" t="s">
        <v>117</v>
      </c>
      <c r="F22" s="82" t="s">
        <v>118</v>
      </c>
      <c r="G22" s="84" t="s">
        <v>119</v>
      </c>
      <c r="H22" s="85">
        <v>435292</v>
      </c>
      <c r="I22" s="86">
        <f t="shared" si="0"/>
        <v>1956430</v>
      </c>
      <c r="J22" s="83">
        <v>1956430</v>
      </c>
      <c r="K22" s="85">
        <v>4869</v>
      </c>
      <c r="L22" s="86">
        <f t="shared" si="1"/>
        <v>5976</v>
      </c>
      <c r="M22" s="83">
        <v>5976</v>
      </c>
    </row>
    <row r="23" spans="1:13">
      <c r="A23" s="79" t="s">
        <v>114</v>
      </c>
      <c r="B23" s="80" t="s">
        <v>115</v>
      </c>
      <c r="C23" s="81" t="s">
        <v>116</v>
      </c>
      <c r="D23" s="82" t="s">
        <v>110</v>
      </c>
      <c r="E23" s="83" t="s">
        <v>117</v>
      </c>
      <c r="F23" s="82" t="s">
        <v>118</v>
      </c>
      <c r="G23" s="84" t="s">
        <v>119</v>
      </c>
      <c r="H23" s="85">
        <v>435292</v>
      </c>
      <c r="I23" s="86">
        <f t="shared" si="0"/>
        <v>1956430</v>
      </c>
      <c r="J23" s="83">
        <v>1956430</v>
      </c>
      <c r="K23" s="85">
        <v>4869</v>
      </c>
      <c r="L23" s="86">
        <f t="shared" si="1"/>
        <v>5976</v>
      </c>
      <c r="M23" s="83">
        <v>5976</v>
      </c>
    </row>
    <row r="24" spans="1:13">
      <c r="A24" s="79" t="s">
        <v>114</v>
      </c>
      <c r="B24" s="80" t="s">
        <v>115</v>
      </c>
      <c r="C24" s="81" t="s">
        <v>116</v>
      </c>
      <c r="D24" s="82" t="s">
        <v>110</v>
      </c>
      <c r="E24" s="83" t="s">
        <v>117</v>
      </c>
      <c r="F24" s="82" t="s">
        <v>118</v>
      </c>
      <c r="G24" s="84" t="s">
        <v>119</v>
      </c>
      <c r="H24" s="85">
        <v>435292</v>
      </c>
      <c r="I24" s="86">
        <f t="shared" si="0"/>
        <v>1956430</v>
      </c>
      <c r="J24" s="83">
        <v>1956430</v>
      </c>
      <c r="K24" s="85">
        <v>4869</v>
      </c>
      <c r="L24" s="86">
        <f t="shared" si="1"/>
        <v>5976</v>
      </c>
      <c r="M24" s="83">
        <v>5976</v>
      </c>
    </row>
    <row r="25" spans="1:13">
      <c r="A25" s="79" t="s">
        <v>114</v>
      </c>
      <c r="B25" s="80" t="s">
        <v>115</v>
      </c>
      <c r="C25" s="81" t="s">
        <v>116</v>
      </c>
      <c r="D25" s="82" t="s">
        <v>110</v>
      </c>
      <c r="E25" s="83" t="s">
        <v>117</v>
      </c>
      <c r="F25" s="82" t="s">
        <v>118</v>
      </c>
      <c r="G25" s="84" t="s">
        <v>119</v>
      </c>
      <c r="H25" s="85">
        <v>435292</v>
      </c>
      <c r="I25" s="86">
        <f t="shared" si="0"/>
        <v>1956430</v>
      </c>
      <c r="J25" s="83">
        <v>1956430</v>
      </c>
      <c r="K25" s="85">
        <v>4869</v>
      </c>
      <c r="L25" s="86">
        <f t="shared" si="1"/>
        <v>5976</v>
      </c>
      <c r="M25" s="83">
        <v>5976</v>
      </c>
    </row>
    <row r="26" spans="1:13">
      <c r="A26" s="79" t="s">
        <v>114</v>
      </c>
      <c r="B26" s="80" t="s">
        <v>115</v>
      </c>
      <c r="C26" s="81" t="s">
        <v>116</v>
      </c>
      <c r="D26" s="82" t="s">
        <v>110</v>
      </c>
      <c r="E26" s="83" t="s">
        <v>117</v>
      </c>
      <c r="F26" s="82" t="s">
        <v>118</v>
      </c>
      <c r="G26" s="84" t="s">
        <v>119</v>
      </c>
      <c r="H26" s="85">
        <v>435292</v>
      </c>
      <c r="I26" s="86">
        <f t="shared" si="0"/>
        <v>1956430</v>
      </c>
      <c r="J26" s="83">
        <v>1956430</v>
      </c>
      <c r="K26" s="85">
        <v>4869</v>
      </c>
      <c r="L26" s="86">
        <f t="shared" si="1"/>
        <v>5976</v>
      </c>
      <c r="M26" s="83">
        <v>5976</v>
      </c>
    </row>
    <row r="27" spans="1:13">
      <c r="A27" s="79" t="s">
        <v>114</v>
      </c>
      <c r="B27" s="80" t="s">
        <v>115</v>
      </c>
      <c r="C27" s="81" t="s">
        <v>116</v>
      </c>
      <c r="D27" s="82" t="s">
        <v>110</v>
      </c>
      <c r="E27" s="83" t="s">
        <v>117</v>
      </c>
      <c r="F27" s="82" t="s">
        <v>118</v>
      </c>
      <c r="G27" s="84" t="s">
        <v>119</v>
      </c>
      <c r="H27" s="85">
        <v>435292</v>
      </c>
      <c r="I27" s="86">
        <f t="shared" si="0"/>
        <v>1956430</v>
      </c>
      <c r="J27" s="83">
        <v>1956430</v>
      </c>
      <c r="K27" s="85">
        <v>4869</v>
      </c>
      <c r="L27" s="86">
        <f t="shared" si="1"/>
        <v>5976</v>
      </c>
      <c r="M27" s="83">
        <v>5976</v>
      </c>
    </row>
    <row r="28" spans="1:13">
      <c r="A28" s="79" t="s">
        <v>114</v>
      </c>
      <c r="B28" s="80" t="s">
        <v>115</v>
      </c>
      <c r="C28" s="81" t="s">
        <v>116</v>
      </c>
      <c r="D28" s="82" t="s">
        <v>110</v>
      </c>
      <c r="E28" s="83" t="s">
        <v>117</v>
      </c>
      <c r="F28" s="82" t="s">
        <v>120</v>
      </c>
      <c r="G28" s="84" t="s">
        <v>119</v>
      </c>
      <c r="H28" s="85">
        <v>305898</v>
      </c>
      <c r="I28" s="86">
        <f t="shared" si="0"/>
        <v>1375000</v>
      </c>
      <c r="J28" s="83">
        <v>1375000</v>
      </c>
      <c r="K28" s="85">
        <v>3422</v>
      </c>
      <c r="L28" s="86">
        <f t="shared" si="1"/>
        <v>4200</v>
      </c>
      <c r="M28" s="83">
        <v>4200</v>
      </c>
    </row>
    <row r="29" spans="1:13">
      <c r="A29" s="79" t="s">
        <v>114</v>
      </c>
      <c r="B29" s="80" t="s">
        <v>115</v>
      </c>
      <c r="C29" s="81" t="s">
        <v>116</v>
      </c>
      <c r="D29" s="82" t="s">
        <v>110</v>
      </c>
      <c r="E29" s="83" t="s">
        <v>117</v>
      </c>
      <c r="F29" s="82" t="s">
        <v>120</v>
      </c>
      <c r="G29" s="84" t="s">
        <v>119</v>
      </c>
      <c r="H29" s="85">
        <v>305898</v>
      </c>
      <c r="I29" s="86">
        <f t="shared" si="0"/>
        <v>1375000</v>
      </c>
      <c r="J29" s="83">
        <v>1375000</v>
      </c>
      <c r="K29" s="85">
        <v>3422</v>
      </c>
      <c r="L29" s="86">
        <f t="shared" si="1"/>
        <v>4200</v>
      </c>
      <c r="M29" s="83">
        <v>4200</v>
      </c>
    </row>
    <row r="30" spans="1:13">
      <c r="A30" s="79" t="s">
        <v>114</v>
      </c>
      <c r="B30" s="80" t="s">
        <v>115</v>
      </c>
      <c r="C30" s="81" t="s">
        <v>116</v>
      </c>
      <c r="D30" s="82" t="s">
        <v>110</v>
      </c>
      <c r="E30" s="83" t="s">
        <v>117</v>
      </c>
      <c r="F30" s="82" t="s">
        <v>118</v>
      </c>
      <c r="G30" s="84" t="s">
        <v>119</v>
      </c>
      <c r="H30" s="85">
        <v>435292</v>
      </c>
      <c r="I30" s="86">
        <f t="shared" si="0"/>
        <v>1956430</v>
      </c>
      <c r="J30" s="83">
        <v>1956430</v>
      </c>
      <c r="K30" s="85">
        <v>4869</v>
      </c>
      <c r="L30" s="86">
        <f t="shared" si="1"/>
        <v>5976</v>
      </c>
      <c r="M30" s="83">
        <v>5976</v>
      </c>
    </row>
    <row r="31" spans="1:13">
      <c r="A31" s="79" t="s">
        <v>114</v>
      </c>
      <c r="B31" s="80" t="s">
        <v>115</v>
      </c>
      <c r="C31" s="81" t="s">
        <v>116</v>
      </c>
      <c r="D31" s="82" t="s">
        <v>110</v>
      </c>
      <c r="E31" s="83" t="s">
        <v>117</v>
      </c>
      <c r="F31" s="82" t="s">
        <v>118</v>
      </c>
      <c r="G31" s="84" t="s">
        <v>119</v>
      </c>
      <c r="H31" s="85">
        <v>435292</v>
      </c>
      <c r="I31" s="86">
        <f t="shared" si="0"/>
        <v>1956430</v>
      </c>
      <c r="J31" s="83">
        <v>1956430</v>
      </c>
      <c r="K31" s="85">
        <v>4869</v>
      </c>
      <c r="L31" s="86">
        <f t="shared" si="1"/>
        <v>5976</v>
      </c>
      <c r="M31" s="83">
        <v>5976</v>
      </c>
    </row>
    <row r="32" spans="1:13">
      <c r="A32" s="79" t="s">
        <v>114</v>
      </c>
      <c r="B32" s="80" t="s">
        <v>115</v>
      </c>
      <c r="C32" s="81" t="s">
        <v>116</v>
      </c>
      <c r="D32" s="82" t="s">
        <v>110</v>
      </c>
      <c r="E32" s="83" t="s">
        <v>117</v>
      </c>
      <c r="F32" s="82" t="s">
        <v>118</v>
      </c>
      <c r="G32" s="84" t="s">
        <v>119</v>
      </c>
      <c r="H32" s="85">
        <v>435292</v>
      </c>
      <c r="I32" s="86">
        <f t="shared" si="0"/>
        <v>1956430</v>
      </c>
      <c r="J32" s="83">
        <v>1956430</v>
      </c>
      <c r="K32" s="85">
        <v>4869</v>
      </c>
      <c r="L32" s="86">
        <f t="shared" si="1"/>
        <v>5976</v>
      </c>
      <c r="M32" s="83">
        <v>5976</v>
      </c>
    </row>
    <row r="33" spans="1:13">
      <c r="A33" s="79" t="s">
        <v>114</v>
      </c>
      <c r="B33" s="80" t="s">
        <v>115</v>
      </c>
      <c r="C33" s="81" t="s">
        <v>116</v>
      </c>
      <c r="D33" s="82" t="s">
        <v>110</v>
      </c>
      <c r="E33" s="83" t="s">
        <v>117</v>
      </c>
      <c r="F33" s="82" t="s">
        <v>118</v>
      </c>
      <c r="G33" s="84" t="s">
        <v>119</v>
      </c>
      <c r="H33" s="85">
        <v>435292</v>
      </c>
      <c r="I33" s="86">
        <f t="shared" si="0"/>
        <v>1956430</v>
      </c>
      <c r="J33" s="83">
        <v>1956430</v>
      </c>
      <c r="K33" s="85">
        <v>4869</v>
      </c>
      <c r="L33" s="86">
        <f t="shared" si="1"/>
        <v>5976</v>
      </c>
      <c r="M33" s="83">
        <v>5976</v>
      </c>
    </row>
    <row r="34" spans="1:13">
      <c r="A34" s="79" t="s">
        <v>114</v>
      </c>
      <c r="B34" s="80" t="s">
        <v>115</v>
      </c>
      <c r="C34" s="81" t="s">
        <v>116</v>
      </c>
      <c r="D34" s="82" t="s">
        <v>110</v>
      </c>
      <c r="E34" s="83" t="s">
        <v>117</v>
      </c>
      <c r="F34" s="82" t="s">
        <v>118</v>
      </c>
      <c r="G34" s="84" t="s">
        <v>119</v>
      </c>
      <c r="H34" s="85">
        <v>435292</v>
      </c>
      <c r="I34" s="86">
        <f t="shared" si="0"/>
        <v>1956430</v>
      </c>
      <c r="J34" s="83">
        <v>1956430</v>
      </c>
      <c r="K34" s="85">
        <v>4869</v>
      </c>
      <c r="L34" s="86">
        <f t="shared" si="1"/>
        <v>5976</v>
      </c>
      <c r="M34" s="83">
        <v>5976</v>
      </c>
    </row>
    <row r="35" spans="1:13">
      <c r="A35" s="79" t="s">
        <v>114</v>
      </c>
      <c r="B35" s="80" t="s">
        <v>115</v>
      </c>
      <c r="C35" s="81" t="s">
        <v>116</v>
      </c>
      <c r="D35" s="82" t="s">
        <v>110</v>
      </c>
      <c r="E35" s="83" t="s">
        <v>117</v>
      </c>
      <c r="F35" s="82" t="s">
        <v>118</v>
      </c>
      <c r="G35" s="84" t="s">
        <v>119</v>
      </c>
      <c r="H35" s="85">
        <v>435292</v>
      </c>
      <c r="I35" s="86">
        <f t="shared" si="0"/>
        <v>1956430</v>
      </c>
      <c r="J35" s="83">
        <v>1956430</v>
      </c>
      <c r="K35" s="85">
        <v>4869</v>
      </c>
      <c r="L35" s="86">
        <f t="shared" si="1"/>
        <v>5976</v>
      </c>
      <c r="M35" s="83">
        <v>5976</v>
      </c>
    </row>
    <row r="36" spans="1:13">
      <c r="A36" s="79" t="s">
        <v>114</v>
      </c>
      <c r="B36" s="80" t="s">
        <v>115</v>
      </c>
      <c r="C36" s="81" t="s">
        <v>116</v>
      </c>
      <c r="D36" s="82" t="s">
        <v>110</v>
      </c>
      <c r="E36" s="83" t="s">
        <v>117</v>
      </c>
      <c r="F36" s="82" t="s">
        <v>118</v>
      </c>
      <c r="G36" s="84" t="s">
        <v>119</v>
      </c>
      <c r="H36" s="85">
        <v>435292</v>
      </c>
      <c r="I36" s="86">
        <f t="shared" si="0"/>
        <v>1956430</v>
      </c>
      <c r="J36" s="83">
        <v>1956430</v>
      </c>
      <c r="K36" s="85">
        <v>4869</v>
      </c>
      <c r="L36" s="86">
        <f t="shared" si="1"/>
        <v>5976</v>
      </c>
      <c r="M36" s="83">
        <v>5976</v>
      </c>
    </row>
    <row r="37" spans="1:13">
      <c r="A37" s="79" t="s">
        <v>114</v>
      </c>
      <c r="B37" s="80" t="s">
        <v>115</v>
      </c>
      <c r="C37" s="81" t="s">
        <v>116</v>
      </c>
      <c r="D37" s="82" t="s">
        <v>110</v>
      </c>
      <c r="E37" s="83" t="s">
        <v>117</v>
      </c>
      <c r="F37" s="82" t="s">
        <v>118</v>
      </c>
      <c r="G37" s="84" t="s">
        <v>119</v>
      </c>
      <c r="H37" s="85">
        <v>435292</v>
      </c>
      <c r="I37" s="86">
        <f t="shared" si="0"/>
        <v>1956430</v>
      </c>
      <c r="J37" s="83">
        <v>1956430</v>
      </c>
      <c r="K37" s="85">
        <v>4869</v>
      </c>
      <c r="L37" s="86">
        <f t="shared" si="1"/>
        <v>5976</v>
      </c>
      <c r="M37" s="83">
        <v>5976</v>
      </c>
    </row>
    <row r="38" spans="1:13">
      <c r="A38" s="79" t="s">
        <v>114</v>
      </c>
      <c r="B38" s="80" t="s">
        <v>115</v>
      </c>
      <c r="C38" s="81" t="s">
        <v>116</v>
      </c>
      <c r="D38" s="82" t="s">
        <v>110</v>
      </c>
      <c r="E38" s="83" t="s">
        <v>117</v>
      </c>
      <c r="F38" s="82" t="s">
        <v>118</v>
      </c>
      <c r="G38" s="84" t="s">
        <v>119</v>
      </c>
      <c r="H38" s="85">
        <v>435292</v>
      </c>
      <c r="I38" s="86">
        <f t="shared" si="0"/>
        <v>1956430</v>
      </c>
      <c r="J38" s="83">
        <v>1956430</v>
      </c>
      <c r="K38" s="85">
        <v>4869</v>
      </c>
      <c r="L38" s="86">
        <f t="shared" si="1"/>
        <v>5976</v>
      </c>
      <c r="M38" s="83">
        <v>5976</v>
      </c>
    </row>
    <row r="39" spans="1:13">
      <c r="A39" s="79" t="s">
        <v>114</v>
      </c>
      <c r="B39" s="80" t="s">
        <v>115</v>
      </c>
      <c r="C39" s="81" t="s">
        <v>116</v>
      </c>
      <c r="D39" s="82" t="s">
        <v>110</v>
      </c>
      <c r="E39" s="83" t="s">
        <v>117</v>
      </c>
      <c r="F39" s="82" t="s">
        <v>118</v>
      </c>
      <c r="G39" s="84" t="s">
        <v>119</v>
      </c>
      <c r="H39" s="85">
        <v>435292</v>
      </c>
      <c r="I39" s="86">
        <f t="shared" si="0"/>
        <v>1956430</v>
      </c>
      <c r="J39" s="83">
        <v>1956430</v>
      </c>
      <c r="K39" s="85">
        <v>4869</v>
      </c>
      <c r="L39" s="86">
        <f t="shared" si="1"/>
        <v>5976</v>
      </c>
      <c r="M39" s="83">
        <v>5976</v>
      </c>
    </row>
    <row r="40" spans="1:13">
      <c r="A40" s="79" t="s">
        <v>114</v>
      </c>
      <c r="B40" s="80" t="s">
        <v>115</v>
      </c>
      <c r="C40" s="81" t="s">
        <v>116</v>
      </c>
      <c r="D40" s="82" t="s">
        <v>110</v>
      </c>
      <c r="E40" s="83" t="s">
        <v>117</v>
      </c>
      <c r="F40" s="82" t="s">
        <v>118</v>
      </c>
      <c r="G40" s="84" t="s">
        <v>119</v>
      </c>
      <c r="H40" s="85">
        <v>435292</v>
      </c>
      <c r="I40" s="86">
        <f t="shared" si="0"/>
        <v>1956430</v>
      </c>
      <c r="J40" s="83">
        <v>1956430</v>
      </c>
      <c r="K40" s="85">
        <v>4869</v>
      </c>
      <c r="L40" s="86">
        <f t="shared" si="1"/>
        <v>5976</v>
      </c>
      <c r="M40" s="83">
        <v>5976</v>
      </c>
    </row>
    <row r="41" spans="1:13">
      <c r="A41" s="79" t="s">
        <v>114</v>
      </c>
      <c r="B41" s="80" t="s">
        <v>115</v>
      </c>
      <c r="C41" s="81" t="s">
        <v>116</v>
      </c>
      <c r="D41" s="82" t="s">
        <v>110</v>
      </c>
      <c r="E41" s="83" t="s">
        <v>117</v>
      </c>
      <c r="F41" s="82" t="s">
        <v>118</v>
      </c>
      <c r="G41" s="84" t="s">
        <v>119</v>
      </c>
      <c r="H41" s="85">
        <v>435292</v>
      </c>
      <c r="I41" s="86">
        <f t="shared" si="0"/>
        <v>1956430</v>
      </c>
      <c r="J41" s="83">
        <v>1956430</v>
      </c>
      <c r="K41" s="85">
        <v>4869</v>
      </c>
      <c r="L41" s="86">
        <f t="shared" si="1"/>
        <v>5976</v>
      </c>
      <c r="M41" s="83">
        <v>5976</v>
      </c>
    </row>
    <row r="42" spans="1:13">
      <c r="A42" s="79" t="s">
        <v>114</v>
      </c>
      <c r="B42" s="80" t="s">
        <v>115</v>
      </c>
      <c r="C42" s="81" t="s">
        <v>116</v>
      </c>
      <c r="D42" s="82" t="s">
        <v>110</v>
      </c>
      <c r="E42" s="83" t="s">
        <v>117</v>
      </c>
      <c r="F42" s="82" t="s">
        <v>118</v>
      </c>
      <c r="G42" s="84" t="s">
        <v>119</v>
      </c>
      <c r="H42" s="85">
        <v>435292</v>
      </c>
      <c r="I42" s="86">
        <f t="shared" si="0"/>
        <v>1956430</v>
      </c>
      <c r="J42" s="83">
        <v>1956430</v>
      </c>
      <c r="K42" s="85">
        <v>4869</v>
      </c>
      <c r="L42" s="86">
        <f t="shared" si="1"/>
        <v>5976</v>
      </c>
      <c r="M42" s="83">
        <v>5976</v>
      </c>
    </row>
    <row r="43" spans="1:13">
      <c r="A43" s="79" t="s">
        <v>114</v>
      </c>
      <c r="B43" s="80" t="s">
        <v>115</v>
      </c>
      <c r="C43" s="81" t="s">
        <v>116</v>
      </c>
      <c r="D43" s="82" t="s">
        <v>110</v>
      </c>
      <c r="E43" s="83" t="s">
        <v>117</v>
      </c>
      <c r="F43" s="82" t="s">
        <v>118</v>
      </c>
      <c r="G43" s="84" t="s">
        <v>119</v>
      </c>
      <c r="H43" s="85">
        <v>435292</v>
      </c>
      <c r="I43" s="86">
        <f t="shared" si="0"/>
        <v>1956430</v>
      </c>
      <c r="J43" s="83">
        <v>1956430</v>
      </c>
      <c r="K43" s="85">
        <v>4869</v>
      </c>
      <c r="L43" s="86">
        <f t="shared" si="1"/>
        <v>5976</v>
      </c>
      <c r="M43" s="83">
        <v>5976</v>
      </c>
    </row>
    <row r="44" spans="1:13">
      <c r="A44" s="79" t="s">
        <v>114</v>
      </c>
      <c r="B44" s="80" t="s">
        <v>115</v>
      </c>
      <c r="C44" s="81" t="s">
        <v>116</v>
      </c>
      <c r="D44" s="82" t="s">
        <v>110</v>
      </c>
      <c r="E44" s="83" t="s">
        <v>117</v>
      </c>
      <c r="F44" s="82" t="s">
        <v>118</v>
      </c>
      <c r="G44" s="84" t="s">
        <v>119</v>
      </c>
      <c r="H44" s="85">
        <v>435292</v>
      </c>
      <c r="I44" s="86">
        <f t="shared" si="0"/>
        <v>1956430</v>
      </c>
      <c r="J44" s="83">
        <v>1956430</v>
      </c>
      <c r="K44" s="85">
        <v>4869</v>
      </c>
      <c r="L44" s="86">
        <f t="shared" si="1"/>
        <v>5976</v>
      </c>
      <c r="M44" s="83">
        <v>5976</v>
      </c>
    </row>
    <row r="45" spans="1:13">
      <c r="A45" s="79" t="s">
        <v>114</v>
      </c>
      <c r="B45" s="80" t="s">
        <v>115</v>
      </c>
      <c r="C45" s="81" t="s">
        <v>116</v>
      </c>
      <c r="D45" s="82" t="s">
        <v>110</v>
      </c>
      <c r="E45" s="83" t="s">
        <v>117</v>
      </c>
      <c r="F45" s="82" t="s">
        <v>118</v>
      </c>
      <c r="G45" s="84" t="s">
        <v>119</v>
      </c>
      <c r="H45" s="85">
        <v>435292</v>
      </c>
      <c r="I45" s="86">
        <f t="shared" si="0"/>
        <v>1956430</v>
      </c>
      <c r="J45" s="83">
        <v>1956430</v>
      </c>
      <c r="K45" s="85">
        <v>4869</v>
      </c>
      <c r="L45" s="86">
        <f t="shared" si="1"/>
        <v>5976</v>
      </c>
      <c r="M45" s="83">
        <v>5976</v>
      </c>
    </row>
    <row r="46" spans="1:13">
      <c r="A46" s="79" t="s">
        <v>114</v>
      </c>
      <c r="B46" s="80" t="s">
        <v>115</v>
      </c>
      <c r="C46" s="81" t="s">
        <v>116</v>
      </c>
      <c r="D46" s="82" t="s">
        <v>110</v>
      </c>
      <c r="E46" s="83" t="s">
        <v>117</v>
      </c>
      <c r="F46" s="82" t="s">
        <v>120</v>
      </c>
      <c r="G46" s="84" t="s">
        <v>119</v>
      </c>
      <c r="H46" s="85">
        <v>305898</v>
      </c>
      <c r="I46" s="86">
        <f t="shared" si="0"/>
        <v>1375000</v>
      </c>
      <c r="J46" s="83">
        <v>1375000</v>
      </c>
      <c r="K46" s="85">
        <v>3422</v>
      </c>
      <c r="L46" s="86">
        <f t="shared" si="1"/>
        <v>4200</v>
      </c>
      <c r="M46" s="83">
        <v>4200</v>
      </c>
    </row>
    <row r="47" spans="1:13">
      <c r="A47" s="79" t="s">
        <v>114</v>
      </c>
      <c r="B47" s="80" t="s">
        <v>115</v>
      </c>
      <c r="C47" s="81" t="s">
        <v>116</v>
      </c>
      <c r="D47" s="82" t="s">
        <v>110</v>
      </c>
      <c r="E47" s="83" t="s">
        <v>117</v>
      </c>
      <c r="F47" s="82" t="s">
        <v>118</v>
      </c>
      <c r="G47" s="84" t="s">
        <v>119</v>
      </c>
      <c r="H47" s="85">
        <v>435292</v>
      </c>
      <c r="I47" s="86">
        <f t="shared" si="0"/>
        <v>1956430</v>
      </c>
      <c r="J47" s="83">
        <v>1956430</v>
      </c>
      <c r="K47" s="85">
        <v>4869</v>
      </c>
      <c r="L47" s="86">
        <f t="shared" si="1"/>
        <v>5976</v>
      </c>
      <c r="M47" s="83">
        <v>5976</v>
      </c>
    </row>
    <row r="48" spans="1:13">
      <c r="A48" s="79" t="s">
        <v>114</v>
      </c>
      <c r="B48" s="80" t="s">
        <v>115</v>
      </c>
      <c r="C48" s="81" t="s">
        <v>116</v>
      </c>
      <c r="D48" s="82" t="s">
        <v>110</v>
      </c>
      <c r="E48" s="83" t="s">
        <v>117</v>
      </c>
      <c r="F48" s="82" t="s">
        <v>118</v>
      </c>
      <c r="G48" s="84" t="s">
        <v>119</v>
      </c>
      <c r="H48" s="85">
        <v>435292</v>
      </c>
      <c r="I48" s="86">
        <f t="shared" si="0"/>
        <v>1956430</v>
      </c>
      <c r="J48" s="83">
        <v>1956430</v>
      </c>
      <c r="K48" s="85">
        <v>4869</v>
      </c>
      <c r="L48" s="86">
        <f t="shared" si="1"/>
        <v>5976</v>
      </c>
      <c r="M48" s="83">
        <v>5976</v>
      </c>
    </row>
    <row r="49" spans="1:13">
      <c r="A49" s="79" t="s">
        <v>114</v>
      </c>
      <c r="B49" s="80" t="s">
        <v>115</v>
      </c>
      <c r="C49" s="81" t="s">
        <v>116</v>
      </c>
      <c r="D49" s="82" t="s">
        <v>110</v>
      </c>
      <c r="E49" s="83" t="s">
        <v>117</v>
      </c>
      <c r="F49" s="82" t="s">
        <v>118</v>
      </c>
      <c r="G49" s="84" t="s">
        <v>119</v>
      </c>
      <c r="H49" s="85">
        <v>435292</v>
      </c>
      <c r="I49" s="86">
        <f t="shared" si="0"/>
        <v>1956430</v>
      </c>
      <c r="J49" s="83">
        <v>1956430</v>
      </c>
      <c r="K49" s="85">
        <v>4869</v>
      </c>
      <c r="L49" s="86">
        <f t="shared" si="1"/>
        <v>5976</v>
      </c>
      <c r="M49" s="83">
        <v>5976</v>
      </c>
    </row>
    <row r="50" spans="1:13">
      <c r="A50" s="79" t="s">
        <v>114</v>
      </c>
      <c r="B50" s="80" t="s">
        <v>115</v>
      </c>
      <c r="C50" s="81" t="s">
        <v>116</v>
      </c>
      <c r="D50" s="82" t="s">
        <v>110</v>
      </c>
      <c r="E50" s="83" t="s">
        <v>117</v>
      </c>
      <c r="F50" s="82" t="s">
        <v>118</v>
      </c>
      <c r="G50" s="84" t="s">
        <v>119</v>
      </c>
      <c r="H50" s="85">
        <v>435292</v>
      </c>
      <c r="I50" s="86">
        <f t="shared" si="0"/>
        <v>1956430</v>
      </c>
      <c r="J50" s="83">
        <v>1956430</v>
      </c>
      <c r="K50" s="85">
        <v>4869</v>
      </c>
      <c r="L50" s="86">
        <f t="shared" si="1"/>
        <v>5976</v>
      </c>
      <c r="M50" s="83">
        <v>5976</v>
      </c>
    </row>
    <row r="51" spans="1:13">
      <c r="A51" s="79" t="s">
        <v>114</v>
      </c>
      <c r="B51" s="80" t="s">
        <v>115</v>
      </c>
      <c r="C51" s="81" t="s">
        <v>116</v>
      </c>
      <c r="D51" s="82" t="s">
        <v>110</v>
      </c>
      <c r="E51" s="83" t="s">
        <v>117</v>
      </c>
      <c r="F51" s="82" t="s">
        <v>118</v>
      </c>
      <c r="G51" s="84" t="s">
        <v>119</v>
      </c>
      <c r="H51" s="85">
        <v>435292</v>
      </c>
      <c r="I51" s="86">
        <f t="shared" si="0"/>
        <v>1956430</v>
      </c>
      <c r="J51" s="83">
        <v>1956430</v>
      </c>
      <c r="K51" s="85">
        <v>4869</v>
      </c>
      <c r="L51" s="86">
        <f t="shared" si="1"/>
        <v>5976</v>
      </c>
      <c r="M51" s="83">
        <v>5976</v>
      </c>
    </row>
    <row r="52" spans="1:13">
      <c r="A52" s="79" t="s">
        <v>114</v>
      </c>
      <c r="B52" s="80" t="s">
        <v>115</v>
      </c>
      <c r="C52" s="81" t="s">
        <v>116</v>
      </c>
      <c r="D52" s="82" t="s">
        <v>110</v>
      </c>
      <c r="E52" s="83" t="s">
        <v>117</v>
      </c>
      <c r="F52" s="82" t="s">
        <v>118</v>
      </c>
      <c r="G52" s="84" t="s">
        <v>119</v>
      </c>
      <c r="H52" s="85">
        <v>435292</v>
      </c>
      <c r="I52" s="86">
        <f t="shared" si="0"/>
        <v>1956430</v>
      </c>
      <c r="J52" s="83">
        <v>1956430</v>
      </c>
      <c r="K52" s="85">
        <v>4869</v>
      </c>
      <c r="L52" s="86">
        <f t="shared" si="1"/>
        <v>5976</v>
      </c>
      <c r="M52" s="83">
        <v>5976</v>
      </c>
    </row>
    <row r="53" spans="1:13">
      <c r="A53" s="79" t="s">
        <v>114</v>
      </c>
      <c r="B53" s="80" t="s">
        <v>115</v>
      </c>
      <c r="C53" s="81" t="s">
        <v>116</v>
      </c>
      <c r="D53" s="82" t="s">
        <v>110</v>
      </c>
      <c r="E53" s="83" t="s">
        <v>117</v>
      </c>
      <c r="F53" s="82" t="s">
        <v>118</v>
      </c>
      <c r="G53" s="84" t="s">
        <v>119</v>
      </c>
      <c r="H53" s="85">
        <v>435292</v>
      </c>
      <c r="I53" s="86">
        <f t="shared" si="0"/>
        <v>1956430</v>
      </c>
      <c r="J53" s="83">
        <v>1956430</v>
      </c>
      <c r="K53" s="85">
        <v>4869</v>
      </c>
      <c r="L53" s="86">
        <f t="shared" si="1"/>
        <v>5976</v>
      </c>
      <c r="M53" s="83">
        <v>5976</v>
      </c>
    </row>
    <row r="54" spans="1:13">
      <c r="A54" s="79" t="s">
        <v>114</v>
      </c>
      <c r="B54" s="80" t="s">
        <v>115</v>
      </c>
      <c r="C54" s="81" t="s">
        <v>116</v>
      </c>
      <c r="D54" s="82" t="s">
        <v>110</v>
      </c>
      <c r="E54" s="83" t="s">
        <v>117</v>
      </c>
      <c r="F54" s="82" t="s">
        <v>118</v>
      </c>
      <c r="G54" s="84" t="s">
        <v>119</v>
      </c>
      <c r="H54" s="85">
        <v>435292</v>
      </c>
      <c r="I54" s="86">
        <f t="shared" si="0"/>
        <v>1956430</v>
      </c>
      <c r="J54" s="83">
        <v>1956430</v>
      </c>
      <c r="K54" s="85">
        <v>4869</v>
      </c>
      <c r="L54" s="86">
        <f t="shared" si="1"/>
        <v>5976</v>
      </c>
      <c r="M54" s="83">
        <v>5976</v>
      </c>
    </row>
    <row r="55" spans="1:13">
      <c r="A55" s="79" t="s">
        <v>114</v>
      </c>
      <c r="B55" s="80" t="s">
        <v>115</v>
      </c>
      <c r="C55" s="81" t="s">
        <v>116</v>
      </c>
      <c r="D55" s="82" t="s">
        <v>110</v>
      </c>
      <c r="E55" s="83" t="s">
        <v>117</v>
      </c>
      <c r="F55" s="82" t="s">
        <v>118</v>
      </c>
      <c r="G55" s="84" t="s">
        <v>119</v>
      </c>
      <c r="H55" s="85">
        <v>435292</v>
      </c>
      <c r="I55" s="86">
        <f t="shared" si="0"/>
        <v>1956430</v>
      </c>
      <c r="J55" s="83">
        <v>1956430</v>
      </c>
      <c r="K55" s="85">
        <v>4869</v>
      </c>
      <c r="L55" s="86">
        <f t="shared" si="1"/>
        <v>5976</v>
      </c>
      <c r="M55" s="83">
        <v>5976</v>
      </c>
    </row>
    <row r="56" spans="1:13">
      <c r="A56" s="79" t="s">
        <v>114</v>
      </c>
      <c r="B56" s="80" t="s">
        <v>115</v>
      </c>
      <c r="C56" s="81" t="s">
        <v>116</v>
      </c>
      <c r="D56" s="82" t="s">
        <v>110</v>
      </c>
      <c r="E56" s="83" t="s">
        <v>117</v>
      </c>
      <c r="F56" s="82" t="s">
        <v>118</v>
      </c>
      <c r="G56" s="84" t="s">
        <v>119</v>
      </c>
      <c r="H56" s="85">
        <v>435292</v>
      </c>
      <c r="I56" s="86">
        <f t="shared" si="0"/>
        <v>1956430</v>
      </c>
      <c r="J56" s="83">
        <v>1956430</v>
      </c>
      <c r="K56" s="85">
        <v>4869</v>
      </c>
      <c r="L56" s="86">
        <f t="shared" si="1"/>
        <v>5976</v>
      </c>
      <c r="M56" s="83">
        <v>5976</v>
      </c>
    </row>
    <row r="57" spans="1:13">
      <c r="A57" s="79" t="s">
        <v>114</v>
      </c>
      <c r="B57" s="80" t="s">
        <v>115</v>
      </c>
      <c r="C57" s="81" t="s">
        <v>116</v>
      </c>
      <c r="D57" s="82" t="s">
        <v>110</v>
      </c>
      <c r="E57" s="83" t="s">
        <v>117</v>
      </c>
      <c r="F57" s="82" t="s">
        <v>118</v>
      </c>
      <c r="G57" s="84" t="s">
        <v>119</v>
      </c>
      <c r="H57" s="85">
        <v>435292</v>
      </c>
      <c r="I57" s="86">
        <f t="shared" si="0"/>
        <v>1956430</v>
      </c>
      <c r="J57" s="83">
        <v>1956430</v>
      </c>
      <c r="K57" s="85">
        <v>4869</v>
      </c>
      <c r="L57" s="86">
        <f t="shared" si="1"/>
        <v>5976</v>
      </c>
      <c r="M57" s="83">
        <v>5976</v>
      </c>
    </row>
    <row r="58" spans="1:13">
      <c r="A58" s="79" t="s">
        <v>114</v>
      </c>
      <c r="B58" s="80" t="s">
        <v>115</v>
      </c>
      <c r="C58" s="81" t="s">
        <v>116</v>
      </c>
      <c r="D58" s="82" t="s">
        <v>110</v>
      </c>
      <c r="E58" s="83" t="s">
        <v>117</v>
      </c>
      <c r="F58" s="82" t="s">
        <v>120</v>
      </c>
      <c r="G58" s="84" t="s">
        <v>119</v>
      </c>
      <c r="H58" s="85">
        <v>305898</v>
      </c>
      <c r="I58" s="86">
        <f t="shared" si="0"/>
        <v>1375000</v>
      </c>
      <c r="J58" s="83">
        <v>1375000</v>
      </c>
      <c r="K58" s="85">
        <v>3422</v>
      </c>
      <c r="L58" s="86">
        <f t="shared" si="1"/>
        <v>4200</v>
      </c>
      <c r="M58" s="83">
        <v>4200</v>
      </c>
    </row>
    <row r="59" spans="1:13">
      <c r="A59" s="79" t="s">
        <v>114</v>
      </c>
      <c r="B59" s="80" t="s">
        <v>115</v>
      </c>
      <c r="C59" s="81" t="s">
        <v>116</v>
      </c>
      <c r="D59" s="82" t="s">
        <v>110</v>
      </c>
      <c r="E59" s="83" t="s">
        <v>117</v>
      </c>
      <c r="F59" s="82" t="s">
        <v>118</v>
      </c>
      <c r="G59" s="84" t="s">
        <v>119</v>
      </c>
      <c r="H59" s="85">
        <v>435292</v>
      </c>
      <c r="I59" s="86">
        <f t="shared" si="0"/>
        <v>1956430</v>
      </c>
      <c r="J59" s="83">
        <v>1956430</v>
      </c>
      <c r="K59" s="85">
        <v>4869</v>
      </c>
      <c r="L59" s="86">
        <f t="shared" si="1"/>
        <v>5976</v>
      </c>
      <c r="M59" s="83">
        <v>5976</v>
      </c>
    </row>
    <row r="60" spans="1:13">
      <c r="A60" s="79" t="s">
        <v>114</v>
      </c>
      <c r="B60" s="80" t="s">
        <v>115</v>
      </c>
      <c r="C60" s="81" t="s">
        <v>116</v>
      </c>
      <c r="D60" s="82" t="s">
        <v>110</v>
      </c>
      <c r="E60" s="83" t="s">
        <v>117</v>
      </c>
      <c r="F60" s="82" t="s">
        <v>118</v>
      </c>
      <c r="G60" s="84" t="s">
        <v>119</v>
      </c>
      <c r="H60" s="85">
        <v>435292</v>
      </c>
      <c r="I60" s="86">
        <f t="shared" si="0"/>
        <v>1956430</v>
      </c>
      <c r="J60" s="83">
        <v>1956430</v>
      </c>
      <c r="K60" s="85">
        <v>4869</v>
      </c>
      <c r="L60" s="86">
        <f t="shared" si="1"/>
        <v>5976</v>
      </c>
      <c r="M60" s="83">
        <v>5976</v>
      </c>
    </row>
    <row r="61" spans="1:13">
      <c r="A61" s="79" t="s">
        <v>114</v>
      </c>
      <c r="B61" s="80" t="s">
        <v>115</v>
      </c>
      <c r="C61" s="81" t="s">
        <v>116</v>
      </c>
      <c r="D61" s="82" t="s">
        <v>110</v>
      </c>
      <c r="E61" s="83" t="s">
        <v>117</v>
      </c>
      <c r="F61" s="82" t="s">
        <v>118</v>
      </c>
      <c r="G61" s="84" t="s">
        <v>119</v>
      </c>
      <c r="H61" s="85">
        <v>435292</v>
      </c>
      <c r="I61" s="86">
        <f t="shared" si="0"/>
        <v>1956430</v>
      </c>
      <c r="J61" s="83">
        <v>1956430</v>
      </c>
      <c r="K61" s="85">
        <v>4869</v>
      </c>
      <c r="L61" s="86">
        <f t="shared" si="1"/>
        <v>5976</v>
      </c>
      <c r="M61" s="83">
        <v>5976</v>
      </c>
    </row>
    <row r="62" spans="1:13">
      <c r="A62" s="79" t="s">
        <v>114</v>
      </c>
      <c r="B62" s="80" t="s">
        <v>115</v>
      </c>
      <c r="C62" s="81" t="s">
        <v>116</v>
      </c>
      <c r="D62" s="82" t="s">
        <v>110</v>
      </c>
      <c r="E62" s="83" t="s">
        <v>117</v>
      </c>
      <c r="F62" s="82" t="s">
        <v>118</v>
      </c>
      <c r="G62" s="84" t="s">
        <v>119</v>
      </c>
      <c r="H62" s="85">
        <v>435292</v>
      </c>
      <c r="I62" s="86">
        <f t="shared" si="0"/>
        <v>1956430</v>
      </c>
      <c r="J62" s="83">
        <v>1956430</v>
      </c>
      <c r="K62" s="85">
        <v>4869</v>
      </c>
      <c r="L62" s="86">
        <f t="shared" si="1"/>
        <v>5976</v>
      </c>
      <c r="M62" s="83">
        <v>5976</v>
      </c>
    </row>
    <row r="63" spans="1:13">
      <c r="A63" s="79" t="s">
        <v>114</v>
      </c>
      <c r="B63" s="80" t="s">
        <v>115</v>
      </c>
      <c r="C63" s="81" t="s">
        <v>116</v>
      </c>
      <c r="D63" s="82" t="s">
        <v>110</v>
      </c>
      <c r="E63" s="83" t="s">
        <v>117</v>
      </c>
      <c r="F63" s="82" t="s">
        <v>118</v>
      </c>
      <c r="G63" s="84" t="s">
        <v>119</v>
      </c>
      <c r="H63" s="85">
        <v>435292</v>
      </c>
      <c r="I63" s="86">
        <f t="shared" si="0"/>
        <v>1956430</v>
      </c>
      <c r="J63" s="83">
        <v>1956430</v>
      </c>
      <c r="K63" s="85">
        <v>4869</v>
      </c>
      <c r="L63" s="86">
        <f t="shared" si="1"/>
        <v>5976</v>
      </c>
      <c r="M63" s="83">
        <v>5976</v>
      </c>
    </row>
    <row r="64" spans="1:13">
      <c r="A64" s="79" t="s">
        <v>114</v>
      </c>
      <c r="B64" s="80" t="s">
        <v>115</v>
      </c>
      <c r="C64" s="81" t="s">
        <v>116</v>
      </c>
      <c r="D64" s="82" t="s">
        <v>110</v>
      </c>
      <c r="E64" s="83" t="s">
        <v>117</v>
      </c>
      <c r="F64" s="82" t="s">
        <v>118</v>
      </c>
      <c r="G64" s="84" t="s">
        <v>119</v>
      </c>
      <c r="H64" s="85">
        <v>435292</v>
      </c>
      <c r="I64" s="86">
        <f t="shared" si="0"/>
        <v>1956430</v>
      </c>
      <c r="J64" s="83">
        <v>1956430</v>
      </c>
      <c r="K64" s="85">
        <v>4869</v>
      </c>
      <c r="L64" s="86">
        <f t="shared" si="1"/>
        <v>5976</v>
      </c>
      <c r="M64" s="83">
        <v>5976</v>
      </c>
    </row>
    <row r="65" spans="1:13">
      <c r="A65" s="79" t="s">
        <v>114</v>
      </c>
      <c r="B65" s="80" t="s">
        <v>115</v>
      </c>
      <c r="C65" s="81" t="s">
        <v>116</v>
      </c>
      <c r="D65" s="82" t="s">
        <v>110</v>
      </c>
      <c r="E65" s="83" t="s">
        <v>117</v>
      </c>
      <c r="F65" s="82" t="s">
        <v>120</v>
      </c>
      <c r="G65" s="84" t="s">
        <v>119</v>
      </c>
      <c r="H65" s="85">
        <v>305898</v>
      </c>
      <c r="I65" s="86">
        <f t="shared" ref="I65" si="2">J65</f>
        <v>1375000</v>
      </c>
      <c r="J65" s="83">
        <v>1375000</v>
      </c>
      <c r="K65" s="85">
        <v>3422</v>
      </c>
      <c r="L65" s="86">
        <f t="shared" ref="L65" si="3">M65</f>
        <v>4200</v>
      </c>
      <c r="M65" s="83">
        <v>4200</v>
      </c>
    </row>
    <row r="66" spans="1:13">
      <c r="A66" s="79" t="s">
        <v>114</v>
      </c>
      <c r="B66" s="80" t="s">
        <v>115</v>
      </c>
      <c r="C66" s="81" t="s">
        <v>116</v>
      </c>
      <c r="D66" s="82" t="s">
        <v>110</v>
      </c>
      <c r="E66" s="83" t="s">
        <v>117</v>
      </c>
      <c r="F66" s="82" t="s">
        <v>120</v>
      </c>
      <c r="G66" s="84" t="s">
        <v>119</v>
      </c>
      <c r="H66" s="85">
        <v>305898</v>
      </c>
      <c r="I66" s="86">
        <f t="shared" si="0"/>
        <v>1375000</v>
      </c>
      <c r="J66" s="83">
        <v>1375000</v>
      </c>
      <c r="K66" s="85">
        <v>3422</v>
      </c>
      <c r="L66" s="86">
        <f t="shared" si="1"/>
        <v>4200</v>
      </c>
      <c r="M66" s="83">
        <v>4200</v>
      </c>
    </row>
    <row r="67" spans="1:13">
      <c r="A67" s="79" t="s">
        <v>114</v>
      </c>
      <c r="B67" s="80" t="s">
        <v>115</v>
      </c>
      <c r="C67" s="81" t="s">
        <v>116</v>
      </c>
      <c r="D67" s="82" t="s">
        <v>110</v>
      </c>
      <c r="E67" s="83" t="s">
        <v>117</v>
      </c>
      <c r="F67" s="82" t="s">
        <v>118</v>
      </c>
      <c r="G67" s="84" t="s">
        <v>119</v>
      </c>
      <c r="H67" s="85">
        <v>435292</v>
      </c>
      <c r="I67" s="86">
        <f t="shared" si="0"/>
        <v>1956430</v>
      </c>
      <c r="J67" s="83">
        <v>1956430</v>
      </c>
      <c r="K67" s="85">
        <v>4869</v>
      </c>
      <c r="L67" s="86">
        <f t="shared" si="1"/>
        <v>5976</v>
      </c>
      <c r="M67" s="83">
        <v>5976</v>
      </c>
    </row>
    <row r="68" spans="1:13">
      <c r="A68" s="79" t="s">
        <v>114</v>
      </c>
      <c r="B68" s="80" t="s">
        <v>115</v>
      </c>
      <c r="C68" s="81" t="s">
        <v>116</v>
      </c>
      <c r="D68" s="82" t="s">
        <v>110</v>
      </c>
      <c r="E68" s="83" t="s">
        <v>117</v>
      </c>
      <c r="F68" s="82" t="s">
        <v>120</v>
      </c>
      <c r="G68" s="84" t="s">
        <v>119</v>
      </c>
      <c r="H68" s="85">
        <v>305898</v>
      </c>
      <c r="I68" s="86">
        <f t="shared" si="0"/>
        <v>1375000</v>
      </c>
      <c r="J68" s="83">
        <v>1375000</v>
      </c>
      <c r="K68" s="85">
        <v>3422</v>
      </c>
      <c r="L68" s="86">
        <f t="shared" si="1"/>
        <v>4200</v>
      </c>
      <c r="M68" s="83">
        <v>4200</v>
      </c>
    </row>
    <row r="69" spans="1:13">
      <c r="A69" s="79" t="s">
        <v>114</v>
      </c>
      <c r="B69" s="80" t="s">
        <v>115</v>
      </c>
      <c r="C69" s="81" t="s">
        <v>116</v>
      </c>
      <c r="D69" s="82" t="s">
        <v>110</v>
      </c>
      <c r="E69" s="83" t="s">
        <v>117</v>
      </c>
      <c r="F69" s="82" t="s">
        <v>120</v>
      </c>
      <c r="G69" s="84" t="s">
        <v>119</v>
      </c>
      <c r="H69" s="85">
        <v>305898</v>
      </c>
      <c r="I69" s="86">
        <f t="shared" si="0"/>
        <v>1375000</v>
      </c>
      <c r="J69" s="83">
        <v>1375000</v>
      </c>
      <c r="K69" s="85">
        <v>3422</v>
      </c>
      <c r="L69" s="86">
        <f t="shared" si="1"/>
        <v>4200</v>
      </c>
      <c r="M69" s="83">
        <v>4200</v>
      </c>
    </row>
    <row r="70" spans="1:13">
      <c r="A70" s="79" t="s">
        <v>114</v>
      </c>
      <c r="B70" s="80" t="s">
        <v>115</v>
      </c>
      <c r="C70" s="81" t="s">
        <v>116</v>
      </c>
      <c r="D70" s="82" t="s">
        <v>110</v>
      </c>
      <c r="E70" s="83" t="s">
        <v>117</v>
      </c>
      <c r="F70" s="82" t="s">
        <v>118</v>
      </c>
      <c r="G70" s="84" t="s">
        <v>119</v>
      </c>
      <c r="H70" s="85">
        <v>435292</v>
      </c>
      <c r="I70" s="86">
        <f t="shared" si="0"/>
        <v>1956430</v>
      </c>
      <c r="J70" s="83">
        <v>1956430</v>
      </c>
      <c r="K70" s="85">
        <v>4869</v>
      </c>
      <c r="L70" s="86">
        <f t="shared" si="1"/>
        <v>5976</v>
      </c>
      <c r="M70" s="83">
        <v>5976</v>
      </c>
    </row>
    <row r="71" spans="1:13">
      <c r="A71" s="79" t="s">
        <v>114</v>
      </c>
      <c r="B71" s="80" t="s">
        <v>115</v>
      </c>
      <c r="C71" s="81" t="s">
        <v>116</v>
      </c>
      <c r="D71" s="82" t="s">
        <v>110</v>
      </c>
      <c r="E71" s="83" t="s">
        <v>117</v>
      </c>
      <c r="F71" s="82" t="s">
        <v>120</v>
      </c>
      <c r="G71" s="84" t="s">
        <v>119</v>
      </c>
      <c r="H71" s="85">
        <v>305898</v>
      </c>
      <c r="I71" s="86">
        <v>1375000</v>
      </c>
      <c r="J71" s="83">
        <v>1375000</v>
      </c>
      <c r="K71" s="85">
        <v>3422</v>
      </c>
      <c r="L71" s="86">
        <v>4200</v>
      </c>
      <c r="M71" s="83">
        <v>4200</v>
      </c>
    </row>
    <row r="72" spans="1:13">
      <c r="A72" s="79" t="s">
        <v>114</v>
      </c>
      <c r="B72" s="80" t="s">
        <v>115</v>
      </c>
      <c r="C72" s="81" t="s">
        <v>116</v>
      </c>
      <c r="D72" s="82" t="s">
        <v>110</v>
      </c>
      <c r="E72" s="83" t="s">
        <v>117</v>
      </c>
      <c r="F72" s="82" t="s">
        <v>118</v>
      </c>
      <c r="G72" s="84" t="s">
        <v>119</v>
      </c>
      <c r="H72" s="85">
        <v>435292</v>
      </c>
      <c r="I72" s="86">
        <f t="shared" si="0"/>
        <v>1956430</v>
      </c>
      <c r="J72" s="83">
        <v>1956430</v>
      </c>
      <c r="K72" s="85">
        <v>4869</v>
      </c>
      <c r="L72" s="86">
        <f t="shared" si="1"/>
        <v>5976</v>
      </c>
      <c r="M72" s="83">
        <v>5976</v>
      </c>
    </row>
    <row r="73" spans="1:13">
      <c r="A73" s="79" t="s">
        <v>114</v>
      </c>
      <c r="B73" s="80" t="s">
        <v>115</v>
      </c>
      <c r="C73" s="81" t="s">
        <v>116</v>
      </c>
      <c r="D73" s="82" t="s">
        <v>110</v>
      </c>
      <c r="E73" s="83" t="s">
        <v>117</v>
      </c>
      <c r="F73" s="82" t="s">
        <v>120</v>
      </c>
      <c r="G73" s="84" t="s">
        <v>119</v>
      </c>
      <c r="H73" s="85">
        <v>305898</v>
      </c>
      <c r="I73" s="86">
        <f t="shared" si="0"/>
        <v>1375000</v>
      </c>
      <c r="J73" s="83">
        <v>1375000</v>
      </c>
      <c r="K73" s="85">
        <v>3422</v>
      </c>
      <c r="L73" s="86">
        <f t="shared" si="1"/>
        <v>4200</v>
      </c>
      <c r="M73" s="83">
        <v>4200</v>
      </c>
    </row>
    <row r="74" spans="1:13">
      <c r="A74" s="79" t="s">
        <v>114</v>
      </c>
      <c r="B74" s="80" t="s">
        <v>115</v>
      </c>
      <c r="C74" s="81" t="s">
        <v>116</v>
      </c>
      <c r="D74" s="82" t="s">
        <v>110</v>
      </c>
      <c r="E74" s="83" t="s">
        <v>117</v>
      </c>
      <c r="F74" s="82" t="s">
        <v>120</v>
      </c>
      <c r="G74" s="84" t="s">
        <v>119</v>
      </c>
      <c r="H74" s="85">
        <v>305898</v>
      </c>
      <c r="I74" s="86">
        <f t="shared" si="0"/>
        <v>1375000</v>
      </c>
      <c r="J74" s="83">
        <v>1375000</v>
      </c>
      <c r="K74" s="85">
        <v>3422</v>
      </c>
      <c r="L74" s="86">
        <f t="shared" si="1"/>
        <v>4200</v>
      </c>
      <c r="M74" s="83">
        <v>4200</v>
      </c>
    </row>
    <row r="75" spans="1:13">
      <c r="A75" s="79" t="s">
        <v>114</v>
      </c>
      <c r="B75" s="80" t="s">
        <v>115</v>
      </c>
      <c r="C75" s="81" t="s">
        <v>116</v>
      </c>
      <c r="D75" s="82" t="s">
        <v>110</v>
      </c>
      <c r="E75" s="83" t="s">
        <v>117</v>
      </c>
      <c r="F75" s="82" t="s">
        <v>120</v>
      </c>
      <c r="G75" s="84" t="s">
        <v>119</v>
      </c>
      <c r="H75" s="85">
        <v>305898</v>
      </c>
      <c r="I75" s="86">
        <f t="shared" si="0"/>
        <v>1375000</v>
      </c>
      <c r="J75" s="83">
        <v>1375000</v>
      </c>
      <c r="K75" s="85">
        <v>3422</v>
      </c>
      <c r="L75" s="86">
        <f t="shared" si="1"/>
        <v>4200</v>
      </c>
      <c r="M75" s="83">
        <v>4200</v>
      </c>
    </row>
    <row r="76" spans="1:13">
      <c r="A76" s="79" t="s">
        <v>114</v>
      </c>
      <c r="B76" s="80" t="s">
        <v>115</v>
      </c>
      <c r="C76" s="81" t="s">
        <v>116</v>
      </c>
      <c r="D76" s="82" t="s">
        <v>110</v>
      </c>
      <c r="E76" s="83" t="s">
        <v>117</v>
      </c>
      <c r="F76" s="82" t="s">
        <v>118</v>
      </c>
      <c r="G76" s="84" t="s">
        <v>119</v>
      </c>
      <c r="H76" s="85">
        <v>435292</v>
      </c>
      <c r="I76" s="86">
        <f t="shared" si="0"/>
        <v>1956430</v>
      </c>
      <c r="J76" s="83">
        <v>1956430</v>
      </c>
      <c r="K76" s="85">
        <v>4869</v>
      </c>
      <c r="L76" s="86">
        <f t="shared" si="1"/>
        <v>5976</v>
      </c>
      <c r="M76" s="83">
        <v>5976</v>
      </c>
    </row>
    <row r="77" spans="1:13">
      <c r="A77" s="79" t="s">
        <v>114</v>
      </c>
      <c r="B77" s="80" t="s">
        <v>115</v>
      </c>
      <c r="C77" s="81" t="s">
        <v>116</v>
      </c>
      <c r="D77" s="82" t="s">
        <v>110</v>
      </c>
      <c r="E77" s="83" t="s">
        <v>117</v>
      </c>
      <c r="F77" s="82" t="s">
        <v>120</v>
      </c>
      <c r="G77" s="84" t="s">
        <v>119</v>
      </c>
      <c r="H77" s="85">
        <v>305898</v>
      </c>
      <c r="I77" s="86">
        <f t="shared" si="0"/>
        <v>1375000</v>
      </c>
      <c r="J77" s="83">
        <v>1375000</v>
      </c>
      <c r="K77" s="85">
        <v>3422</v>
      </c>
      <c r="L77" s="86">
        <f t="shared" si="1"/>
        <v>4200</v>
      </c>
      <c r="M77" s="83">
        <v>4200</v>
      </c>
    </row>
    <row r="78" spans="1:13">
      <c r="A78" s="79" t="s">
        <v>114</v>
      </c>
      <c r="B78" s="80" t="s">
        <v>115</v>
      </c>
      <c r="C78" s="81" t="s">
        <v>116</v>
      </c>
      <c r="D78" s="82" t="s">
        <v>110</v>
      </c>
      <c r="E78" s="83" t="s">
        <v>117</v>
      </c>
      <c r="F78" s="82" t="s">
        <v>118</v>
      </c>
      <c r="G78" s="84" t="s">
        <v>119</v>
      </c>
      <c r="H78" s="85">
        <v>435292</v>
      </c>
      <c r="I78" s="86">
        <f t="shared" si="0"/>
        <v>1956430</v>
      </c>
      <c r="J78" s="83">
        <v>1956430</v>
      </c>
      <c r="K78" s="85">
        <v>4869</v>
      </c>
      <c r="L78" s="86">
        <f t="shared" si="1"/>
        <v>5976</v>
      </c>
      <c r="M78" s="83">
        <v>5976</v>
      </c>
    </row>
    <row r="79" spans="1:13">
      <c r="A79" s="79" t="s">
        <v>114</v>
      </c>
      <c r="B79" s="80" t="s">
        <v>115</v>
      </c>
      <c r="C79" s="81" t="s">
        <v>116</v>
      </c>
      <c r="D79" s="82" t="s">
        <v>110</v>
      </c>
      <c r="E79" s="83" t="s">
        <v>117</v>
      </c>
      <c r="F79" s="82" t="s">
        <v>120</v>
      </c>
      <c r="G79" s="84" t="s">
        <v>119</v>
      </c>
      <c r="H79" s="85">
        <v>305898</v>
      </c>
      <c r="I79" s="86">
        <f t="shared" si="0"/>
        <v>1375000</v>
      </c>
      <c r="J79" s="83">
        <v>1375000</v>
      </c>
      <c r="K79" s="85">
        <v>3422</v>
      </c>
      <c r="L79" s="86">
        <f t="shared" si="1"/>
        <v>4200</v>
      </c>
      <c r="M79" s="83">
        <v>4200</v>
      </c>
    </row>
    <row r="80" spans="1:13">
      <c r="A80" s="79" t="s">
        <v>114</v>
      </c>
      <c r="B80" s="80" t="s">
        <v>115</v>
      </c>
      <c r="C80" s="81" t="s">
        <v>116</v>
      </c>
      <c r="D80" s="82" t="s">
        <v>110</v>
      </c>
      <c r="E80" s="83" t="s">
        <v>117</v>
      </c>
      <c r="F80" s="82" t="s">
        <v>118</v>
      </c>
      <c r="G80" s="84" t="s">
        <v>119</v>
      </c>
      <c r="H80" s="85">
        <v>435292</v>
      </c>
      <c r="I80" s="86">
        <f t="shared" si="0"/>
        <v>1956430</v>
      </c>
      <c r="J80" s="83">
        <v>1956430</v>
      </c>
      <c r="K80" s="85">
        <v>4869</v>
      </c>
      <c r="L80" s="86">
        <f t="shared" si="1"/>
        <v>5976</v>
      </c>
      <c r="M80" s="83">
        <v>5976</v>
      </c>
    </row>
    <row r="81" spans="1:13">
      <c r="A81" s="79" t="s">
        <v>114</v>
      </c>
      <c r="B81" s="80" t="s">
        <v>115</v>
      </c>
      <c r="C81" s="81" t="s">
        <v>116</v>
      </c>
      <c r="D81" s="82" t="s">
        <v>110</v>
      </c>
      <c r="E81" s="83" t="s">
        <v>117</v>
      </c>
      <c r="F81" s="82" t="s">
        <v>118</v>
      </c>
      <c r="G81" s="84" t="s">
        <v>119</v>
      </c>
      <c r="H81" s="85">
        <v>435292</v>
      </c>
      <c r="I81" s="86">
        <f t="shared" ref="I81:I133" si="4">J81</f>
        <v>1956430</v>
      </c>
      <c r="J81" s="83">
        <v>1956430</v>
      </c>
      <c r="K81" s="85">
        <v>4869</v>
      </c>
      <c r="L81" s="86">
        <f t="shared" ref="L81:L133" si="5">M81</f>
        <v>5976</v>
      </c>
      <c r="M81" s="83">
        <v>5976</v>
      </c>
    </row>
    <row r="82" spans="1:13">
      <c r="A82" s="79" t="s">
        <v>114</v>
      </c>
      <c r="B82" s="80" t="s">
        <v>115</v>
      </c>
      <c r="C82" s="81" t="s">
        <v>116</v>
      </c>
      <c r="D82" s="82" t="s">
        <v>110</v>
      </c>
      <c r="E82" s="83" t="s">
        <v>117</v>
      </c>
      <c r="F82" s="82" t="s">
        <v>118</v>
      </c>
      <c r="G82" s="84" t="s">
        <v>119</v>
      </c>
      <c r="H82" s="85">
        <v>435292</v>
      </c>
      <c r="I82" s="86">
        <f t="shared" si="4"/>
        <v>1956430</v>
      </c>
      <c r="J82" s="83">
        <v>1956430</v>
      </c>
      <c r="K82" s="85">
        <v>4869</v>
      </c>
      <c r="L82" s="86">
        <f t="shared" si="5"/>
        <v>5976</v>
      </c>
      <c r="M82" s="83">
        <v>5976</v>
      </c>
    </row>
    <row r="83" spans="1:13">
      <c r="A83" s="79" t="s">
        <v>114</v>
      </c>
      <c r="B83" s="80" t="s">
        <v>115</v>
      </c>
      <c r="C83" s="81" t="s">
        <v>116</v>
      </c>
      <c r="D83" s="82" t="s">
        <v>110</v>
      </c>
      <c r="E83" s="83" t="s">
        <v>117</v>
      </c>
      <c r="F83" s="82" t="s">
        <v>118</v>
      </c>
      <c r="G83" s="84" t="s">
        <v>119</v>
      </c>
      <c r="H83" s="85">
        <v>435292</v>
      </c>
      <c r="I83" s="86">
        <f t="shared" si="4"/>
        <v>1956430</v>
      </c>
      <c r="J83" s="83">
        <v>1956430</v>
      </c>
      <c r="K83" s="85">
        <v>4869</v>
      </c>
      <c r="L83" s="86">
        <f t="shared" si="5"/>
        <v>5976</v>
      </c>
      <c r="M83" s="83">
        <v>5976</v>
      </c>
    </row>
    <row r="84" spans="1:13">
      <c r="A84" s="79" t="s">
        <v>114</v>
      </c>
      <c r="B84" s="80" t="s">
        <v>115</v>
      </c>
      <c r="C84" s="81" t="s">
        <v>116</v>
      </c>
      <c r="D84" s="82" t="s">
        <v>110</v>
      </c>
      <c r="E84" s="83" t="s">
        <v>117</v>
      </c>
      <c r="F84" s="82" t="s">
        <v>118</v>
      </c>
      <c r="G84" s="84" t="s">
        <v>119</v>
      </c>
      <c r="H84" s="85">
        <v>435292</v>
      </c>
      <c r="I84" s="86">
        <f t="shared" si="4"/>
        <v>1956430</v>
      </c>
      <c r="J84" s="83">
        <v>1956430</v>
      </c>
      <c r="K84" s="85">
        <v>4869</v>
      </c>
      <c r="L84" s="86">
        <f t="shared" si="5"/>
        <v>5976</v>
      </c>
      <c r="M84" s="83">
        <v>5976</v>
      </c>
    </row>
    <row r="85" spans="1:13">
      <c r="A85" s="79" t="s">
        <v>114</v>
      </c>
      <c r="B85" s="80" t="s">
        <v>115</v>
      </c>
      <c r="C85" s="81" t="s">
        <v>116</v>
      </c>
      <c r="D85" s="82" t="s">
        <v>110</v>
      </c>
      <c r="E85" s="83" t="s">
        <v>117</v>
      </c>
      <c r="F85" s="82" t="s">
        <v>120</v>
      </c>
      <c r="G85" s="84" t="s">
        <v>119</v>
      </c>
      <c r="H85" s="85">
        <v>305898</v>
      </c>
      <c r="I85" s="86">
        <f t="shared" si="4"/>
        <v>1375000</v>
      </c>
      <c r="J85" s="83">
        <v>1375000</v>
      </c>
      <c r="K85" s="85">
        <v>3422</v>
      </c>
      <c r="L85" s="86">
        <f t="shared" si="5"/>
        <v>4200</v>
      </c>
      <c r="M85" s="83">
        <v>4200</v>
      </c>
    </row>
    <row r="86" spans="1:13">
      <c r="A86" s="79" t="s">
        <v>114</v>
      </c>
      <c r="B86" s="80" t="s">
        <v>115</v>
      </c>
      <c r="C86" s="81" t="s">
        <v>116</v>
      </c>
      <c r="D86" s="82" t="s">
        <v>110</v>
      </c>
      <c r="E86" s="83" t="s">
        <v>117</v>
      </c>
      <c r="F86" s="82" t="s">
        <v>118</v>
      </c>
      <c r="G86" s="84" t="s">
        <v>119</v>
      </c>
      <c r="H86" s="85">
        <v>435292</v>
      </c>
      <c r="I86" s="86">
        <f t="shared" si="4"/>
        <v>1956430</v>
      </c>
      <c r="J86" s="83">
        <v>1956430</v>
      </c>
      <c r="K86" s="85">
        <v>4869</v>
      </c>
      <c r="L86" s="86">
        <f t="shared" si="5"/>
        <v>5976</v>
      </c>
      <c r="M86" s="83">
        <v>5976</v>
      </c>
    </row>
    <row r="87" spans="1:13">
      <c r="A87" s="79" t="s">
        <v>114</v>
      </c>
      <c r="B87" s="80" t="s">
        <v>115</v>
      </c>
      <c r="C87" s="81" t="s">
        <v>116</v>
      </c>
      <c r="D87" s="82" t="s">
        <v>110</v>
      </c>
      <c r="E87" s="83" t="s">
        <v>117</v>
      </c>
      <c r="F87" s="82" t="s">
        <v>118</v>
      </c>
      <c r="G87" s="84" t="s">
        <v>119</v>
      </c>
      <c r="H87" s="85">
        <v>435292</v>
      </c>
      <c r="I87" s="86">
        <f t="shared" si="4"/>
        <v>1956430</v>
      </c>
      <c r="J87" s="83">
        <v>1956430</v>
      </c>
      <c r="K87" s="85">
        <v>4869</v>
      </c>
      <c r="L87" s="86">
        <f t="shared" si="5"/>
        <v>5976</v>
      </c>
      <c r="M87" s="83">
        <v>5976</v>
      </c>
    </row>
    <row r="88" spans="1:13">
      <c r="A88" s="79" t="s">
        <v>114</v>
      </c>
      <c r="B88" s="80" t="s">
        <v>115</v>
      </c>
      <c r="C88" s="81" t="s">
        <v>116</v>
      </c>
      <c r="D88" s="82" t="s">
        <v>110</v>
      </c>
      <c r="E88" s="83" t="s">
        <v>117</v>
      </c>
      <c r="F88" s="82" t="s">
        <v>120</v>
      </c>
      <c r="G88" s="84" t="s">
        <v>119</v>
      </c>
      <c r="H88" s="85">
        <v>305898</v>
      </c>
      <c r="I88" s="86">
        <f t="shared" si="4"/>
        <v>1375000</v>
      </c>
      <c r="J88" s="83">
        <v>1375000</v>
      </c>
      <c r="K88" s="85">
        <v>3422</v>
      </c>
      <c r="L88" s="86">
        <f t="shared" si="5"/>
        <v>4200</v>
      </c>
      <c r="M88" s="83">
        <v>4200</v>
      </c>
    </row>
    <row r="89" spans="1:13">
      <c r="A89" s="79" t="s">
        <v>114</v>
      </c>
      <c r="B89" s="80" t="s">
        <v>115</v>
      </c>
      <c r="C89" s="81" t="s">
        <v>116</v>
      </c>
      <c r="D89" s="82" t="s">
        <v>110</v>
      </c>
      <c r="E89" s="83" t="s">
        <v>117</v>
      </c>
      <c r="F89" s="82" t="s">
        <v>120</v>
      </c>
      <c r="G89" s="84" t="s">
        <v>119</v>
      </c>
      <c r="H89" s="85">
        <v>305898</v>
      </c>
      <c r="I89" s="86">
        <f t="shared" si="4"/>
        <v>1375000</v>
      </c>
      <c r="J89" s="83">
        <v>1375000</v>
      </c>
      <c r="K89" s="85">
        <v>3422</v>
      </c>
      <c r="L89" s="86">
        <f t="shared" si="5"/>
        <v>4200</v>
      </c>
      <c r="M89" s="83">
        <v>4200</v>
      </c>
    </row>
    <row r="90" spans="1:13">
      <c r="A90" s="79" t="s">
        <v>114</v>
      </c>
      <c r="B90" s="80" t="s">
        <v>115</v>
      </c>
      <c r="C90" s="81" t="s">
        <v>116</v>
      </c>
      <c r="D90" s="82" t="s">
        <v>110</v>
      </c>
      <c r="E90" s="83" t="s">
        <v>117</v>
      </c>
      <c r="F90" s="82" t="s">
        <v>120</v>
      </c>
      <c r="G90" s="84" t="s">
        <v>119</v>
      </c>
      <c r="H90" s="85">
        <v>305898</v>
      </c>
      <c r="I90" s="86">
        <f t="shared" si="4"/>
        <v>1375000</v>
      </c>
      <c r="J90" s="83">
        <v>1375000</v>
      </c>
      <c r="K90" s="85">
        <v>3422</v>
      </c>
      <c r="L90" s="86">
        <f t="shared" si="5"/>
        <v>4200</v>
      </c>
      <c r="M90" s="83">
        <v>4200</v>
      </c>
    </row>
    <row r="91" spans="1:13">
      <c r="A91" s="79" t="s">
        <v>114</v>
      </c>
      <c r="B91" s="80" t="s">
        <v>115</v>
      </c>
      <c r="C91" s="81" t="s">
        <v>116</v>
      </c>
      <c r="D91" s="82" t="s">
        <v>110</v>
      </c>
      <c r="E91" s="83" t="s">
        <v>117</v>
      </c>
      <c r="F91" s="82" t="s">
        <v>120</v>
      </c>
      <c r="G91" s="84" t="s">
        <v>119</v>
      </c>
      <c r="H91" s="85">
        <v>305898</v>
      </c>
      <c r="I91" s="86">
        <f t="shared" si="4"/>
        <v>1375000</v>
      </c>
      <c r="J91" s="83">
        <v>1375000</v>
      </c>
      <c r="K91" s="85">
        <v>3422</v>
      </c>
      <c r="L91" s="86">
        <f t="shared" si="5"/>
        <v>4200</v>
      </c>
      <c r="M91" s="83">
        <v>4200</v>
      </c>
    </row>
    <row r="92" spans="1:13">
      <c r="A92" s="79" t="s">
        <v>114</v>
      </c>
      <c r="B92" s="80" t="s">
        <v>115</v>
      </c>
      <c r="C92" s="81" t="s">
        <v>116</v>
      </c>
      <c r="D92" s="82" t="s">
        <v>110</v>
      </c>
      <c r="E92" s="83" t="s">
        <v>117</v>
      </c>
      <c r="F92" s="82" t="s">
        <v>120</v>
      </c>
      <c r="G92" s="84" t="s">
        <v>119</v>
      </c>
      <c r="H92" s="85">
        <v>305898</v>
      </c>
      <c r="I92" s="86">
        <f t="shared" si="4"/>
        <v>1375000</v>
      </c>
      <c r="J92" s="83">
        <v>1375000</v>
      </c>
      <c r="K92" s="85">
        <v>3422</v>
      </c>
      <c r="L92" s="86">
        <f t="shared" si="5"/>
        <v>4200</v>
      </c>
      <c r="M92" s="83">
        <v>4200</v>
      </c>
    </row>
    <row r="93" spans="1:13">
      <c r="A93" s="79" t="s">
        <v>114</v>
      </c>
      <c r="B93" s="80" t="s">
        <v>115</v>
      </c>
      <c r="C93" s="81" t="s">
        <v>116</v>
      </c>
      <c r="D93" s="82" t="s">
        <v>110</v>
      </c>
      <c r="E93" s="83" t="s">
        <v>117</v>
      </c>
      <c r="F93" s="82" t="s">
        <v>120</v>
      </c>
      <c r="G93" s="84" t="s">
        <v>119</v>
      </c>
      <c r="H93" s="85">
        <v>305898</v>
      </c>
      <c r="I93" s="86">
        <f t="shared" si="4"/>
        <v>1375000</v>
      </c>
      <c r="J93" s="83">
        <v>1375000</v>
      </c>
      <c r="K93" s="85">
        <v>3422</v>
      </c>
      <c r="L93" s="86">
        <f t="shared" si="5"/>
        <v>4200</v>
      </c>
      <c r="M93" s="83">
        <v>4200</v>
      </c>
    </row>
    <row r="94" spans="1:13">
      <c r="A94" s="79" t="s">
        <v>114</v>
      </c>
      <c r="B94" s="80" t="s">
        <v>115</v>
      </c>
      <c r="C94" s="81" t="s">
        <v>116</v>
      </c>
      <c r="D94" s="82" t="s">
        <v>110</v>
      </c>
      <c r="E94" s="83" t="s">
        <v>117</v>
      </c>
      <c r="F94" s="82" t="s">
        <v>120</v>
      </c>
      <c r="G94" s="84" t="s">
        <v>119</v>
      </c>
      <c r="H94" s="85">
        <v>305898</v>
      </c>
      <c r="I94" s="86">
        <f t="shared" si="4"/>
        <v>1375000</v>
      </c>
      <c r="J94" s="83">
        <v>1375000</v>
      </c>
      <c r="K94" s="85">
        <v>3422</v>
      </c>
      <c r="L94" s="86">
        <f t="shared" si="5"/>
        <v>4200</v>
      </c>
      <c r="M94" s="83">
        <v>4200</v>
      </c>
    </row>
    <row r="95" spans="1:13">
      <c r="A95" s="79" t="s">
        <v>114</v>
      </c>
      <c r="B95" s="80" t="s">
        <v>115</v>
      </c>
      <c r="C95" s="81" t="s">
        <v>116</v>
      </c>
      <c r="D95" s="82" t="s">
        <v>110</v>
      </c>
      <c r="E95" s="83" t="s">
        <v>117</v>
      </c>
      <c r="F95" s="82" t="s">
        <v>120</v>
      </c>
      <c r="G95" s="84" t="s">
        <v>119</v>
      </c>
      <c r="H95" s="85">
        <v>305898</v>
      </c>
      <c r="I95" s="86">
        <f t="shared" si="4"/>
        <v>1375000</v>
      </c>
      <c r="J95" s="83">
        <v>1375000</v>
      </c>
      <c r="K95" s="85">
        <v>3422</v>
      </c>
      <c r="L95" s="86">
        <f t="shared" si="5"/>
        <v>4200</v>
      </c>
      <c r="M95" s="83">
        <v>4200</v>
      </c>
    </row>
    <row r="96" spans="1:13">
      <c r="A96" s="79" t="s">
        <v>114</v>
      </c>
      <c r="B96" s="80" t="s">
        <v>115</v>
      </c>
      <c r="C96" s="81" t="s">
        <v>116</v>
      </c>
      <c r="D96" s="82" t="s">
        <v>110</v>
      </c>
      <c r="E96" s="83" t="s">
        <v>117</v>
      </c>
      <c r="F96" s="82" t="s">
        <v>118</v>
      </c>
      <c r="G96" s="84" t="s">
        <v>119</v>
      </c>
      <c r="H96" s="85">
        <v>435292</v>
      </c>
      <c r="I96" s="86">
        <f t="shared" si="4"/>
        <v>1956430</v>
      </c>
      <c r="J96" s="83">
        <v>1956430</v>
      </c>
      <c r="K96" s="85">
        <v>4869</v>
      </c>
      <c r="L96" s="86">
        <f t="shared" si="5"/>
        <v>5976</v>
      </c>
      <c r="M96" s="83">
        <v>5976</v>
      </c>
    </row>
    <row r="97" spans="1:13">
      <c r="A97" s="79" t="s">
        <v>114</v>
      </c>
      <c r="B97" s="80" t="s">
        <v>115</v>
      </c>
      <c r="C97" s="81" t="s">
        <v>116</v>
      </c>
      <c r="D97" s="82" t="s">
        <v>110</v>
      </c>
      <c r="E97" s="83" t="s">
        <v>117</v>
      </c>
      <c r="F97" s="82" t="s">
        <v>120</v>
      </c>
      <c r="G97" s="84" t="s">
        <v>119</v>
      </c>
      <c r="H97" s="85">
        <v>305898</v>
      </c>
      <c r="I97" s="86">
        <f t="shared" si="4"/>
        <v>1375000</v>
      </c>
      <c r="J97" s="83">
        <v>1375000</v>
      </c>
      <c r="K97" s="85">
        <v>3422</v>
      </c>
      <c r="L97" s="86">
        <f t="shared" si="5"/>
        <v>4200</v>
      </c>
      <c r="M97" s="83">
        <v>4200</v>
      </c>
    </row>
    <row r="98" spans="1:13">
      <c r="A98" s="79" t="s">
        <v>114</v>
      </c>
      <c r="B98" s="80" t="s">
        <v>115</v>
      </c>
      <c r="C98" s="81" t="s">
        <v>116</v>
      </c>
      <c r="D98" s="82" t="s">
        <v>110</v>
      </c>
      <c r="E98" s="83" t="s">
        <v>117</v>
      </c>
      <c r="F98" s="82" t="s">
        <v>120</v>
      </c>
      <c r="G98" s="84" t="s">
        <v>119</v>
      </c>
      <c r="H98" s="85">
        <v>305898</v>
      </c>
      <c r="I98" s="86">
        <f t="shared" si="4"/>
        <v>1375000</v>
      </c>
      <c r="J98" s="83">
        <v>1375000</v>
      </c>
      <c r="K98" s="85">
        <v>3422</v>
      </c>
      <c r="L98" s="86">
        <f t="shared" si="5"/>
        <v>4200</v>
      </c>
      <c r="M98" s="83">
        <v>4200</v>
      </c>
    </row>
    <row r="99" spans="1:13">
      <c r="A99" s="79" t="s">
        <v>114</v>
      </c>
      <c r="B99" s="80" t="s">
        <v>115</v>
      </c>
      <c r="C99" s="81" t="s">
        <v>116</v>
      </c>
      <c r="D99" s="82" t="s">
        <v>110</v>
      </c>
      <c r="E99" s="83" t="s">
        <v>117</v>
      </c>
      <c r="F99" s="82" t="s">
        <v>120</v>
      </c>
      <c r="G99" s="84" t="s">
        <v>119</v>
      </c>
      <c r="H99" s="85">
        <v>305898</v>
      </c>
      <c r="I99" s="86">
        <f t="shared" si="4"/>
        <v>1375000</v>
      </c>
      <c r="J99" s="83">
        <v>1375000</v>
      </c>
      <c r="K99" s="85">
        <v>3422</v>
      </c>
      <c r="L99" s="86">
        <f t="shared" si="5"/>
        <v>4200</v>
      </c>
      <c r="M99" s="83">
        <v>4200</v>
      </c>
    </row>
    <row r="100" spans="1:13">
      <c r="A100" s="79" t="s">
        <v>114</v>
      </c>
      <c r="B100" s="80" t="s">
        <v>115</v>
      </c>
      <c r="C100" s="81" t="s">
        <v>116</v>
      </c>
      <c r="D100" s="82" t="s">
        <v>110</v>
      </c>
      <c r="E100" s="83" t="s">
        <v>117</v>
      </c>
      <c r="F100" s="82" t="s">
        <v>120</v>
      </c>
      <c r="G100" s="84" t="s">
        <v>119</v>
      </c>
      <c r="H100" s="85">
        <v>305898</v>
      </c>
      <c r="I100" s="86">
        <f t="shared" si="4"/>
        <v>1375000</v>
      </c>
      <c r="J100" s="83">
        <v>1375000</v>
      </c>
      <c r="K100" s="85">
        <v>3422</v>
      </c>
      <c r="L100" s="86">
        <f t="shared" si="5"/>
        <v>4200</v>
      </c>
      <c r="M100" s="83">
        <v>4200</v>
      </c>
    </row>
    <row r="101" spans="1:13">
      <c r="A101" s="79" t="s">
        <v>114</v>
      </c>
      <c r="B101" s="80" t="s">
        <v>115</v>
      </c>
      <c r="C101" s="81" t="s">
        <v>116</v>
      </c>
      <c r="D101" s="82" t="s">
        <v>110</v>
      </c>
      <c r="E101" s="83" t="s">
        <v>117</v>
      </c>
      <c r="F101" s="82" t="s">
        <v>120</v>
      </c>
      <c r="G101" s="84" t="s">
        <v>119</v>
      </c>
      <c r="H101" s="85">
        <v>305898</v>
      </c>
      <c r="I101" s="86">
        <f t="shared" si="4"/>
        <v>1375000</v>
      </c>
      <c r="J101" s="83">
        <v>1375000</v>
      </c>
      <c r="K101" s="85">
        <v>3422</v>
      </c>
      <c r="L101" s="86">
        <f t="shared" si="5"/>
        <v>4200</v>
      </c>
      <c r="M101" s="83">
        <v>4200</v>
      </c>
    </row>
    <row r="102" spans="1:13">
      <c r="A102" s="79" t="s">
        <v>114</v>
      </c>
      <c r="B102" s="80" t="s">
        <v>115</v>
      </c>
      <c r="C102" s="81" t="s">
        <v>116</v>
      </c>
      <c r="D102" s="82" t="s">
        <v>110</v>
      </c>
      <c r="E102" s="83" t="s">
        <v>117</v>
      </c>
      <c r="F102" s="82" t="s">
        <v>120</v>
      </c>
      <c r="G102" s="84" t="s">
        <v>119</v>
      </c>
      <c r="H102" s="85">
        <v>305898</v>
      </c>
      <c r="I102" s="86">
        <f t="shared" si="4"/>
        <v>1375000</v>
      </c>
      <c r="J102" s="83">
        <v>1375000</v>
      </c>
      <c r="K102" s="85">
        <v>3422</v>
      </c>
      <c r="L102" s="86">
        <f t="shared" si="5"/>
        <v>4200</v>
      </c>
      <c r="M102" s="83">
        <v>4200</v>
      </c>
    </row>
    <row r="103" spans="1:13">
      <c r="A103" s="79" t="s">
        <v>114</v>
      </c>
      <c r="B103" s="80" t="s">
        <v>115</v>
      </c>
      <c r="C103" s="81" t="s">
        <v>116</v>
      </c>
      <c r="D103" s="82" t="s">
        <v>110</v>
      </c>
      <c r="E103" s="83" t="s">
        <v>117</v>
      </c>
      <c r="F103" s="82" t="s">
        <v>120</v>
      </c>
      <c r="G103" s="84" t="s">
        <v>119</v>
      </c>
      <c r="H103" s="85">
        <v>305898</v>
      </c>
      <c r="I103" s="86">
        <f t="shared" si="4"/>
        <v>1375000</v>
      </c>
      <c r="J103" s="83">
        <v>1375000</v>
      </c>
      <c r="K103" s="85">
        <v>3422</v>
      </c>
      <c r="L103" s="86">
        <f t="shared" si="5"/>
        <v>4200</v>
      </c>
      <c r="M103" s="83">
        <v>4200</v>
      </c>
    </row>
    <row r="104" spans="1:13">
      <c r="A104" s="79" t="s">
        <v>114</v>
      </c>
      <c r="B104" s="80" t="s">
        <v>115</v>
      </c>
      <c r="C104" s="81" t="s">
        <v>116</v>
      </c>
      <c r="D104" s="82" t="s">
        <v>110</v>
      </c>
      <c r="E104" s="83" t="s">
        <v>117</v>
      </c>
      <c r="F104" s="82" t="s">
        <v>120</v>
      </c>
      <c r="G104" s="84" t="s">
        <v>119</v>
      </c>
      <c r="H104" s="85">
        <v>305898</v>
      </c>
      <c r="I104" s="86">
        <f t="shared" si="4"/>
        <v>1375000</v>
      </c>
      <c r="J104" s="83">
        <v>1375000</v>
      </c>
      <c r="K104" s="85">
        <v>3422</v>
      </c>
      <c r="L104" s="86">
        <f t="shared" si="5"/>
        <v>4200</v>
      </c>
      <c r="M104" s="83">
        <v>4200</v>
      </c>
    </row>
    <row r="105" spans="1:13">
      <c r="A105" s="79" t="s">
        <v>114</v>
      </c>
      <c r="B105" s="80" t="s">
        <v>115</v>
      </c>
      <c r="C105" s="81" t="s">
        <v>116</v>
      </c>
      <c r="D105" s="82" t="s">
        <v>110</v>
      </c>
      <c r="E105" s="83" t="s">
        <v>117</v>
      </c>
      <c r="F105" s="82" t="s">
        <v>120</v>
      </c>
      <c r="G105" s="84" t="s">
        <v>119</v>
      </c>
      <c r="H105" s="85">
        <v>305898</v>
      </c>
      <c r="I105" s="86">
        <f t="shared" si="4"/>
        <v>1375000</v>
      </c>
      <c r="J105" s="83">
        <v>1375000</v>
      </c>
      <c r="K105" s="85">
        <v>3422</v>
      </c>
      <c r="L105" s="86">
        <f t="shared" si="5"/>
        <v>4200</v>
      </c>
      <c r="M105" s="83">
        <v>4200</v>
      </c>
    </row>
    <row r="106" spans="1:13">
      <c r="A106" s="79" t="s">
        <v>114</v>
      </c>
      <c r="B106" s="80" t="s">
        <v>115</v>
      </c>
      <c r="C106" s="81" t="s">
        <v>116</v>
      </c>
      <c r="D106" s="82" t="s">
        <v>110</v>
      </c>
      <c r="E106" s="83" t="s">
        <v>117</v>
      </c>
      <c r="F106" s="82" t="s">
        <v>118</v>
      </c>
      <c r="G106" s="84" t="s">
        <v>119</v>
      </c>
      <c r="H106" s="85">
        <v>435292</v>
      </c>
      <c r="I106" s="86">
        <f t="shared" si="4"/>
        <v>1956430</v>
      </c>
      <c r="J106" s="83">
        <v>1956430</v>
      </c>
      <c r="K106" s="85">
        <v>4869</v>
      </c>
      <c r="L106" s="86">
        <f t="shared" si="5"/>
        <v>5976</v>
      </c>
      <c r="M106" s="83">
        <v>5976</v>
      </c>
    </row>
    <row r="107" spans="1:13">
      <c r="A107" s="79" t="s">
        <v>114</v>
      </c>
      <c r="B107" s="80" t="s">
        <v>115</v>
      </c>
      <c r="C107" s="81" t="s">
        <v>116</v>
      </c>
      <c r="D107" s="82" t="s">
        <v>110</v>
      </c>
      <c r="E107" s="83" t="s">
        <v>117</v>
      </c>
      <c r="F107" s="82" t="s">
        <v>118</v>
      </c>
      <c r="G107" s="84" t="s">
        <v>119</v>
      </c>
      <c r="H107" s="85">
        <v>435292</v>
      </c>
      <c r="I107" s="86">
        <f t="shared" si="4"/>
        <v>1956430</v>
      </c>
      <c r="J107" s="83">
        <v>1956430</v>
      </c>
      <c r="K107" s="85">
        <v>4869</v>
      </c>
      <c r="L107" s="86">
        <f t="shared" si="5"/>
        <v>5976</v>
      </c>
      <c r="M107" s="83">
        <v>5976</v>
      </c>
    </row>
    <row r="108" spans="1:13">
      <c r="A108" s="79" t="s">
        <v>114</v>
      </c>
      <c r="B108" s="80" t="s">
        <v>115</v>
      </c>
      <c r="C108" s="81" t="s">
        <v>116</v>
      </c>
      <c r="D108" s="82" t="s">
        <v>110</v>
      </c>
      <c r="E108" s="83" t="s">
        <v>117</v>
      </c>
      <c r="F108" s="82" t="s">
        <v>118</v>
      </c>
      <c r="G108" s="84" t="s">
        <v>119</v>
      </c>
      <c r="H108" s="85">
        <v>435292</v>
      </c>
      <c r="I108" s="86">
        <f t="shared" si="4"/>
        <v>1956430</v>
      </c>
      <c r="J108" s="83">
        <v>1956430</v>
      </c>
      <c r="K108" s="85">
        <v>4869</v>
      </c>
      <c r="L108" s="86">
        <f t="shared" si="5"/>
        <v>5976</v>
      </c>
      <c r="M108" s="83">
        <v>5976</v>
      </c>
    </row>
    <row r="109" spans="1:13">
      <c r="A109" s="79" t="s">
        <v>114</v>
      </c>
      <c r="B109" s="80" t="s">
        <v>115</v>
      </c>
      <c r="C109" s="81" t="s">
        <v>116</v>
      </c>
      <c r="D109" s="82" t="s">
        <v>110</v>
      </c>
      <c r="E109" s="83" t="s">
        <v>117</v>
      </c>
      <c r="F109" s="82" t="s">
        <v>118</v>
      </c>
      <c r="G109" s="84" t="s">
        <v>119</v>
      </c>
      <c r="H109" s="85">
        <v>435292</v>
      </c>
      <c r="I109" s="86">
        <f t="shared" si="4"/>
        <v>1956430</v>
      </c>
      <c r="J109" s="83">
        <v>1956430</v>
      </c>
      <c r="K109" s="85">
        <v>4869</v>
      </c>
      <c r="L109" s="86">
        <f t="shared" si="5"/>
        <v>5976</v>
      </c>
      <c r="M109" s="83">
        <v>5976</v>
      </c>
    </row>
    <row r="110" spans="1:13">
      <c r="A110" s="79" t="s">
        <v>114</v>
      </c>
      <c r="B110" s="80" t="s">
        <v>115</v>
      </c>
      <c r="C110" s="81" t="s">
        <v>116</v>
      </c>
      <c r="D110" s="82" t="s">
        <v>110</v>
      </c>
      <c r="E110" s="83" t="s">
        <v>117</v>
      </c>
      <c r="F110" s="82" t="s">
        <v>118</v>
      </c>
      <c r="G110" s="84" t="s">
        <v>119</v>
      </c>
      <c r="H110" s="85">
        <v>435292</v>
      </c>
      <c r="I110" s="86">
        <f t="shared" si="4"/>
        <v>1956430</v>
      </c>
      <c r="J110" s="83">
        <v>1956430</v>
      </c>
      <c r="K110" s="85">
        <v>4869</v>
      </c>
      <c r="L110" s="86">
        <f t="shared" si="5"/>
        <v>5976</v>
      </c>
      <c r="M110" s="83">
        <v>5976</v>
      </c>
    </row>
    <row r="111" spans="1:13">
      <c r="A111" s="79" t="s">
        <v>114</v>
      </c>
      <c r="B111" s="80" t="s">
        <v>115</v>
      </c>
      <c r="C111" s="81" t="s">
        <v>116</v>
      </c>
      <c r="D111" s="82" t="s">
        <v>110</v>
      </c>
      <c r="E111" s="83" t="s">
        <v>117</v>
      </c>
      <c r="F111" s="82" t="s">
        <v>118</v>
      </c>
      <c r="G111" s="84" t="s">
        <v>119</v>
      </c>
      <c r="H111" s="85">
        <v>435292</v>
      </c>
      <c r="I111" s="86">
        <f t="shared" si="4"/>
        <v>1956430</v>
      </c>
      <c r="J111" s="83">
        <v>1956430</v>
      </c>
      <c r="K111" s="85">
        <v>4869</v>
      </c>
      <c r="L111" s="86">
        <f t="shared" si="5"/>
        <v>5976</v>
      </c>
      <c r="M111" s="83">
        <v>5976</v>
      </c>
    </row>
    <row r="112" spans="1:13">
      <c r="A112" s="79" t="s">
        <v>114</v>
      </c>
      <c r="B112" s="80" t="s">
        <v>115</v>
      </c>
      <c r="C112" s="81" t="s">
        <v>116</v>
      </c>
      <c r="D112" s="82" t="s">
        <v>110</v>
      </c>
      <c r="E112" s="83" t="s">
        <v>117</v>
      </c>
      <c r="F112" s="82" t="s">
        <v>118</v>
      </c>
      <c r="G112" s="84" t="s">
        <v>119</v>
      </c>
      <c r="H112" s="85">
        <v>435292</v>
      </c>
      <c r="I112" s="86">
        <f t="shared" si="4"/>
        <v>1956430</v>
      </c>
      <c r="J112" s="83">
        <v>1956430</v>
      </c>
      <c r="K112" s="85">
        <v>4869</v>
      </c>
      <c r="L112" s="86">
        <f t="shared" si="5"/>
        <v>5976</v>
      </c>
      <c r="M112" s="83">
        <v>5976</v>
      </c>
    </row>
    <row r="113" spans="1:13">
      <c r="A113" s="79" t="s">
        <v>114</v>
      </c>
      <c r="B113" s="80" t="s">
        <v>115</v>
      </c>
      <c r="C113" s="81" t="s">
        <v>116</v>
      </c>
      <c r="D113" s="82" t="s">
        <v>110</v>
      </c>
      <c r="E113" s="83" t="s">
        <v>117</v>
      </c>
      <c r="F113" s="82" t="s">
        <v>118</v>
      </c>
      <c r="G113" s="84" t="s">
        <v>119</v>
      </c>
      <c r="H113" s="85">
        <v>435292</v>
      </c>
      <c r="I113" s="86">
        <f t="shared" si="4"/>
        <v>1956430</v>
      </c>
      <c r="J113" s="83">
        <v>1956430</v>
      </c>
      <c r="K113" s="85">
        <v>4869</v>
      </c>
      <c r="L113" s="86">
        <f t="shared" si="5"/>
        <v>5976</v>
      </c>
      <c r="M113" s="83">
        <v>5976</v>
      </c>
    </row>
    <row r="114" spans="1:13">
      <c r="A114" s="79" t="s">
        <v>114</v>
      </c>
      <c r="B114" s="80" t="s">
        <v>115</v>
      </c>
      <c r="C114" s="81" t="s">
        <v>116</v>
      </c>
      <c r="D114" s="82" t="s">
        <v>110</v>
      </c>
      <c r="E114" s="83" t="s">
        <v>117</v>
      </c>
      <c r="F114" s="82" t="s">
        <v>118</v>
      </c>
      <c r="G114" s="84" t="s">
        <v>119</v>
      </c>
      <c r="H114" s="85">
        <v>435292</v>
      </c>
      <c r="I114" s="86">
        <f t="shared" si="4"/>
        <v>1956430</v>
      </c>
      <c r="J114" s="83">
        <v>1956430</v>
      </c>
      <c r="K114" s="85">
        <v>4869</v>
      </c>
      <c r="L114" s="86">
        <f t="shared" si="5"/>
        <v>5976</v>
      </c>
      <c r="M114" s="83">
        <v>5976</v>
      </c>
    </row>
    <row r="115" spans="1:13">
      <c r="A115" s="79" t="s">
        <v>114</v>
      </c>
      <c r="B115" s="80" t="s">
        <v>115</v>
      </c>
      <c r="C115" s="81" t="s">
        <v>116</v>
      </c>
      <c r="D115" s="82" t="s">
        <v>110</v>
      </c>
      <c r="E115" s="83" t="s">
        <v>117</v>
      </c>
      <c r="F115" s="82" t="s">
        <v>118</v>
      </c>
      <c r="G115" s="84" t="s">
        <v>119</v>
      </c>
      <c r="H115" s="85">
        <v>435292</v>
      </c>
      <c r="I115" s="86">
        <f t="shared" si="4"/>
        <v>1956430</v>
      </c>
      <c r="J115" s="83">
        <v>1956430</v>
      </c>
      <c r="K115" s="85">
        <v>4869</v>
      </c>
      <c r="L115" s="86">
        <f t="shared" si="5"/>
        <v>5976</v>
      </c>
      <c r="M115" s="83">
        <v>5976</v>
      </c>
    </row>
    <row r="116" spans="1:13">
      <c r="A116" s="79" t="s">
        <v>114</v>
      </c>
      <c r="B116" s="80" t="s">
        <v>115</v>
      </c>
      <c r="C116" s="81" t="s">
        <v>116</v>
      </c>
      <c r="D116" s="82" t="s">
        <v>110</v>
      </c>
      <c r="E116" s="83" t="s">
        <v>117</v>
      </c>
      <c r="F116" s="82" t="s">
        <v>118</v>
      </c>
      <c r="G116" s="84" t="s">
        <v>119</v>
      </c>
      <c r="H116" s="85">
        <v>435292</v>
      </c>
      <c r="I116" s="86">
        <f t="shared" si="4"/>
        <v>1956430</v>
      </c>
      <c r="J116" s="83">
        <v>1956430</v>
      </c>
      <c r="K116" s="85">
        <v>4869</v>
      </c>
      <c r="L116" s="86">
        <f t="shared" si="5"/>
        <v>5976</v>
      </c>
      <c r="M116" s="83">
        <v>5976</v>
      </c>
    </row>
    <row r="117" spans="1:13">
      <c r="A117" s="79" t="s">
        <v>114</v>
      </c>
      <c r="B117" s="80" t="s">
        <v>115</v>
      </c>
      <c r="C117" s="81" t="s">
        <v>116</v>
      </c>
      <c r="D117" s="82" t="s">
        <v>110</v>
      </c>
      <c r="E117" s="83" t="s">
        <v>117</v>
      </c>
      <c r="F117" s="82" t="s">
        <v>118</v>
      </c>
      <c r="G117" s="84" t="s">
        <v>119</v>
      </c>
      <c r="H117" s="85">
        <v>435292</v>
      </c>
      <c r="I117" s="86">
        <f t="shared" si="4"/>
        <v>1956430</v>
      </c>
      <c r="J117" s="83">
        <v>1956430</v>
      </c>
      <c r="K117" s="85">
        <v>4869</v>
      </c>
      <c r="L117" s="86">
        <f t="shared" si="5"/>
        <v>5976</v>
      </c>
      <c r="M117" s="83">
        <v>5976</v>
      </c>
    </row>
    <row r="118" spans="1:13">
      <c r="A118" s="79" t="s">
        <v>114</v>
      </c>
      <c r="B118" s="80" t="s">
        <v>115</v>
      </c>
      <c r="C118" s="81" t="s">
        <v>116</v>
      </c>
      <c r="D118" s="82" t="s">
        <v>110</v>
      </c>
      <c r="E118" s="83" t="s">
        <v>117</v>
      </c>
      <c r="F118" s="82" t="s">
        <v>118</v>
      </c>
      <c r="G118" s="84" t="s">
        <v>119</v>
      </c>
      <c r="H118" s="85">
        <v>435292</v>
      </c>
      <c r="I118" s="86">
        <f t="shared" si="4"/>
        <v>1956430</v>
      </c>
      <c r="J118" s="83">
        <v>1956430</v>
      </c>
      <c r="K118" s="85">
        <v>4869</v>
      </c>
      <c r="L118" s="86">
        <f t="shared" si="5"/>
        <v>5976</v>
      </c>
      <c r="M118" s="83">
        <v>5976</v>
      </c>
    </row>
    <row r="119" spans="1:13">
      <c r="A119" s="79" t="s">
        <v>114</v>
      </c>
      <c r="B119" s="80" t="s">
        <v>115</v>
      </c>
      <c r="C119" s="81" t="s">
        <v>116</v>
      </c>
      <c r="D119" s="82" t="s">
        <v>110</v>
      </c>
      <c r="E119" s="83" t="s">
        <v>117</v>
      </c>
      <c r="F119" s="82" t="s">
        <v>118</v>
      </c>
      <c r="G119" s="84" t="s">
        <v>119</v>
      </c>
      <c r="H119" s="85">
        <v>435292</v>
      </c>
      <c r="I119" s="86">
        <f t="shared" si="4"/>
        <v>1956430</v>
      </c>
      <c r="J119" s="83">
        <v>1956430</v>
      </c>
      <c r="K119" s="85">
        <v>4869</v>
      </c>
      <c r="L119" s="86">
        <f t="shared" si="5"/>
        <v>5976</v>
      </c>
      <c r="M119" s="83">
        <v>5976</v>
      </c>
    </row>
    <row r="120" spans="1:13">
      <c r="A120" s="79" t="s">
        <v>114</v>
      </c>
      <c r="B120" s="80" t="s">
        <v>115</v>
      </c>
      <c r="C120" s="81" t="s">
        <v>116</v>
      </c>
      <c r="D120" s="82" t="s">
        <v>110</v>
      </c>
      <c r="E120" s="83" t="s">
        <v>117</v>
      </c>
      <c r="F120" s="82" t="s">
        <v>118</v>
      </c>
      <c r="G120" s="84" t="s">
        <v>119</v>
      </c>
      <c r="H120" s="85">
        <v>435292</v>
      </c>
      <c r="I120" s="86">
        <f t="shared" si="4"/>
        <v>1956430</v>
      </c>
      <c r="J120" s="83">
        <v>1956430</v>
      </c>
      <c r="K120" s="85">
        <v>4869</v>
      </c>
      <c r="L120" s="86">
        <f t="shared" si="5"/>
        <v>5976</v>
      </c>
      <c r="M120" s="83">
        <v>5976</v>
      </c>
    </row>
    <row r="121" spans="1:13">
      <c r="A121" s="79" t="s">
        <v>114</v>
      </c>
      <c r="B121" s="80" t="s">
        <v>115</v>
      </c>
      <c r="C121" s="81" t="s">
        <v>116</v>
      </c>
      <c r="D121" s="82" t="s">
        <v>110</v>
      </c>
      <c r="E121" s="83" t="s">
        <v>117</v>
      </c>
      <c r="F121" s="82" t="s">
        <v>118</v>
      </c>
      <c r="G121" s="84" t="s">
        <v>119</v>
      </c>
      <c r="H121" s="85">
        <v>435292</v>
      </c>
      <c r="I121" s="86">
        <f t="shared" si="4"/>
        <v>1956430</v>
      </c>
      <c r="J121" s="83">
        <v>1956430</v>
      </c>
      <c r="K121" s="85">
        <v>4869</v>
      </c>
      <c r="L121" s="86">
        <f t="shared" si="5"/>
        <v>5976</v>
      </c>
      <c r="M121" s="83">
        <v>5976</v>
      </c>
    </row>
    <row r="122" spans="1:13">
      <c r="A122" s="79" t="s">
        <v>114</v>
      </c>
      <c r="B122" s="80" t="s">
        <v>115</v>
      </c>
      <c r="C122" s="81" t="s">
        <v>116</v>
      </c>
      <c r="D122" s="82" t="s">
        <v>110</v>
      </c>
      <c r="E122" s="83" t="s">
        <v>117</v>
      </c>
      <c r="F122" s="82" t="s">
        <v>118</v>
      </c>
      <c r="G122" s="84" t="s">
        <v>119</v>
      </c>
      <c r="H122" s="85">
        <v>435292</v>
      </c>
      <c r="I122" s="86">
        <f t="shared" si="4"/>
        <v>1956430</v>
      </c>
      <c r="J122" s="83">
        <v>1956430</v>
      </c>
      <c r="K122" s="85">
        <v>4869</v>
      </c>
      <c r="L122" s="86">
        <f t="shared" si="5"/>
        <v>5976</v>
      </c>
      <c r="M122" s="83">
        <v>5976</v>
      </c>
    </row>
    <row r="123" spans="1:13">
      <c r="A123" s="79" t="s">
        <v>114</v>
      </c>
      <c r="B123" s="80" t="s">
        <v>115</v>
      </c>
      <c r="C123" s="81" t="s">
        <v>116</v>
      </c>
      <c r="D123" s="82" t="s">
        <v>110</v>
      </c>
      <c r="E123" s="83" t="s">
        <v>117</v>
      </c>
      <c r="F123" s="82" t="s">
        <v>118</v>
      </c>
      <c r="G123" s="84" t="s">
        <v>119</v>
      </c>
      <c r="H123" s="85">
        <v>435292</v>
      </c>
      <c r="I123" s="86">
        <f t="shared" si="4"/>
        <v>1956430</v>
      </c>
      <c r="J123" s="83">
        <v>1956430</v>
      </c>
      <c r="K123" s="85">
        <v>4869</v>
      </c>
      <c r="L123" s="86">
        <f t="shared" si="5"/>
        <v>5976</v>
      </c>
      <c r="M123" s="83">
        <v>5976</v>
      </c>
    </row>
    <row r="124" spans="1:13">
      <c r="A124" s="79" t="s">
        <v>114</v>
      </c>
      <c r="B124" s="80" t="s">
        <v>115</v>
      </c>
      <c r="C124" s="81" t="s">
        <v>116</v>
      </c>
      <c r="D124" s="82" t="s">
        <v>110</v>
      </c>
      <c r="E124" s="83" t="s">
        <v>117</v>
      </c>
      <c r="F124" s="82" t="s">
        <v>118</v>
      </c>
      <c r="G124" s="84" t="s">
        <v>119</v>
      </c>
      <c r="H124" s="85">
        <v>435292</v>
      </c>
      <c r="I124" s="86">
        <f t="shared" si="4"/>
        <v>1956430</v>
      </c>
      <c r="J124" s="83">
        <v>1956430</v>
      </c>
      <c r="K124" s="85">
        <v>4869</v>
      </c>
      <c r="L124" s="86">
        <f t="shared" si="5"/>
        <v>5976</v>
      </c>
      <c r="M124" s="83">
        <v>5976</v>
      </c>
    </row>
    <row r="125" spans="1:13">
      <c r="A125" s="79"/>
      <c r="B125" s="80"/>
      <c r="C125" s="81"/>
      <c r="D125" s="82"/>
      <c r="E125" s="83"/>
      <c r="F125" s="82"/>
      <c r="G125" s="84"/>
      <c r="H125" s="85"/>
      <c r="I125" s="86"/>
      <c r="J125" s="83"/>
      <c r="K125" s="85"/>
      <c r="L125" s="86"/>
      <c r="M125" s="83"/>
    </row>
    <row r="126" spans="1:13">
      <c r="A126" s="79"/>
      <c r="B126" s="80"/>
      <c r="C126" s="81"/>
      <c r="D126" s="82"/>
      <c r="E126" s="83"/>
      <c r="F126" s="82"/>
      <c r="G126" s="84"/>
      <c r="H126" s="85"/>
      <c r="I126" s="86"/>
      <c r="J126" s="83"/>
      <c r="K126" s="85"/>
      <c r="L126" s="86"/>
      <c r="M126" s="83"/>
    </row>
    <row r="127" spans="1:13">
      <c r="A127" s="79"/>
      <c r="B127" s="80"/>
      <c r="C127" s="81"/>
      <c r="D127" s="82"/>
      <c r="E127" s="83"/>
      <c r="F127" s="82"/>
      <c r="G127" s="84"/>
      <c r="H127" s="85"/>
      <c r="I127" s="86"/>
      <c r="J127" s="83"/>
      <c r="K127" s="85"/>
      <c r="L127" s="86"/>
      <c r="M127" s="83"/>
    </row>
    <row r="128" spans="1:13">
      <c r="A128" s="79" t="s">
        <v>114</v>
      </c>
      <c r="B128" s="80" t="s">
        <v>115</v>
      </c>
      <c r="C128" s="81" t="s">
        <v>116</v>
      </c>
      <c r="D128" s="82" t="s">
        <v>110</v>
      </c>
      <c r="E128" s="83" t="s">
        <v>117</v>
      </c>
      <c r="F128" s="82" t="s">
        <v>118</v>
      </c>
      <c r="G128" s="84" t="s">
        <v>119</v>
      </c>
      <c r="H128" s="85">
        <v>435292</v>
      </c>
      <c r="I128" s="86">
        <f t="shared" si="4"/>
        <v>1956430</v>
      </c>
      <c r="J128" s="83">
        <v>1956430</v>
      </c>
      <c r="K128" s="85">
        <v>4869</v>
      </c>
      <c r="L128" s="86">
        <f t="shared" si="5"/>
        <v>5976</v>
      </c>
      <c r="M128" s="83">
        <v>5976</v>
      </c>
    </row>
    <row r="129" spans="1:13">
      <c r="A129" s="79" t="s">
        <v>114</v>
      </c>
      <c r="B129" s="80" t="s">
        <v>115</v>
      </c>
      <c r="C129" s="81" t="s">
        <v>116</v>
      </c>
      <c r="D129" s="82" t="s">
        <v>110</v>
      </c>
      <c r="E129" s="83" t="s">
        <v>117</v>
      </c>
      <c r="F129" s="82" t="s">
        <v>118</v>
      </c>
      <c r="G129" s="84" t="s">
        <v>119</v>
      </c>
      <c r="H129" s="85">
        <v>435292</v>
      </c>
      <c r="I129" s="86">
        <f t="shared" si="4"/>
        <v>1956430</v>
      </c>
      <c r="J129" s="83">
        <v>1956430</v>
      </c>
      <c r="K129" s="85">
        <v>4869</v>
      </c>
      <c r="L129" s="86">
        <f t="shared" si="5"/>
        <v>5976</v>
      </c>
      <c r="M129" s="83">
        <v>5976</v>
      </c>
    </row>
    <row r="130" spans="1:13">
      <c r="A130" s="79" t="s">
        <v>114</v>
      </c>
      <c r="B130" s="80" t="s">
        <v>115</v>
      </c>
      <c r="C130" s="81" t="s">
        <v>116</v>
      </c>
      <c r="D130" s="82" t="s">
        <v>110</v>
      </c>
      <c r="E130" s="83" t="s">
        <v>117</v>
      </c>
      <c r="F130" s="82" t="s">
        <v>118</v>
      </c>
      <c r="G130" s="84" t="s">
        <v>119</v>
      </c>
      <c r="H130" s="85">
        <v>435292</v>
      </c>
      <c r="I130" s="86">
        <f t="shared" si="4"/>
        <v>1956430</v>
      </c>
      <c r="J130" s="83">
        <v>1956430</v>
      </c>
      <c r="K130" s="85">
        <v>4869</v>
      </c>
      <c r="L130" s="86">
        <f t="shared" si="5"/>
        <v>5976</v>
      </c>
      <c r="M130" s="83">
        <v>5976</v>
      </c>
    </row>
    <row r="131" spans="1:13">
      <c r="A131" s="79" t="s">
        <v>114</v>
      </c>
      <c r="B131" s="80" t="s">
        <v>115</v>
      </c>
      <c r="C131" s="81" t="s">
        <v>116</v>
      </c>
      <c r="D131" s="82" t="s">
        <v>110</v>
      </c>
      <c r="E131" s="83" t="s">
        <v>117</v>
      </c>
      <c r="F131" s="82" t="s">
        <v>118</v>
      </c>
      <c r="G131" s="84" t="s">
        <v>119</v>
      </c>
      <c r="H131" s="85">
        <v>435292</v>
      </c>
      <c r="I131" s="86">
        <f t="shared" si="4"/>
        <v>1956430</v>
      </c>
      <c r="J131" s="83">
        <v>1956430</v>
      </c>
      <c r="K131" s="85">
        <v>4869</v>
      </c>
      <c r="L131" s="86">
        <f t="shared" si="5"/>
        <v>5976</v>
      </c>
      <c r="M131" s="83">
        <v>5976</v>
      </c>
    </row>
    <row r="132" spans="1:13">
      <c r="A132" s="79" t="s">
        <v>114</v>
      </c>
      <c r="B132" s="80" t="s">
        <v>115</v>
      </c>
      <c r="C132" s="81" t="s">
        <v>116</v>
      </c>
      <c r="D132" s="82" t="s">
        <v>110</v>
      </c>
      <c r="E132" s="83" t="s">
        <v>117</v>
      </c>
      <c r="F132" s="82" t="s">
        <v>118</v>
      </c>
      <c r="G132" s="84" t="s">
        <v>119</v>
      </c>
      <c r="H132" s="85">
        <v>435292</v>
      </c>
      <c r="I132" s="86">
        <f t="shared" si="4"/>
        <v>1956430</v>
      </c>
      <c r="J132" s="83">
        <v>1956430</v>
      </c>
      <c r="K132" s="85">
        <v>4869</v>
      </c>
      <c r="L132" s="86">
        <f t="shared" si="5"/>
        <v>5976</v>
      </c>
      <c r="M132" s="83">
        <v>5976</v>
      </c>
    </row>
    <row r="133" spans="1:13">
      <c r="A133" s="79" t="s">
        <v>114</v>
      </c>
      <c r="B133" s="80" t="s">
        <v>115</v>
      </c>
      <c r="C133" s="81" t="s">
        <v>116</v>
      </c>
      <c r="D133" s="82" t="s">
        <v>110</v>
      </c>
      <c r="E133" s="83" t="s">
        <v>117</v>
      </c>
      <c r="F133" s="82" t="s">
        <v>118</v>
      </c>
      <c r="G133" s="84" t="s">
        <v>119</v>
      </c>
      <c r="H133" s="85">
        <v>435292</v>
      </c>
      <c r="I133" s="86">
        <f t="shared" si="4"/>
        <v>1956430</v>
      </c>
      <c r="J133" s="83">
        <v>1956430</v>
      </c>
      <c r="K133" s="85">
        <v>4869</v>
      </c>
      <c r="L133" s="86">
        <f t="shared" si="5"/>
        <v>5976</v>
      </c>
      <c r="M133" s="83">
        <v>5976</v>
      </c>
    </row>
    <row r="134" spans="1:13">
      <c r="A134" s="79"/>
      <c r="B134" s="80"/>
      <c r="C134" s="81"/>
      <c r="D134" s="82"/>
      <c r="E134" s="83"/>
      <c r="F134" s="82"/>
      <c r="G134" s="84"/>
      <c r="H134" s="85"/>
      <c r="I134" s="86"/>
      <c r="J134" s="83"/>
      <c r="K134" s="85"/>
      <c r="L134" s="86"/>
      <c r="M134" s="83"/>
    </row>
    <row r="135" spans="1:13">
      <c r="A135" s="79" t="s">
        <v>121</v>
      </c>
      <c r="B135" s="80" t="s">
        <v>115</v>
      </c>
      <c r="C135" s="81" t="s">
        <v>122</v>
      </c>
      <c r="D135" s="82" t="s">
        <v>110</v>
      </c>
      <c r="E135" s="83" t="s">
        <v>117</v>
      </c>
      <c r="F135" s="82" t="s">
        <v>123</v>
      </c>
      <c r="G135" s="84" t="s">
        <v>124</v>
      </c>
      <c r="H135" s="85">
        <v>0.99</v>
      </c>
      <c r="I135" s="86">
        <v>1.238</v>
      </c>
      <c r="J135" s="83">
        <v>1.238</v>
      </c>
      <c r="K135" s="85">
        <v>0.124</v>
      </c>
      <c r="L135" s="86">
        <v>0.124</v>
      </c>
      <c r="M135" s="83">
        <v>0.124</v>
      </c>
    </row>
    <row r="136" spans="1:13">
      <c r="A136" s="79" t="s">
        <v>121</v>
      </c>
      <c r="B136" s="80" t="s">
        <v>115</v>
      </c>
      <c r="C136" s="81" t="s">
        <v>122</v>
      </c>
      <c r="D136" s="82" t="s">
        <v>110</v>
      </c>
      <c r="E136" s="83" t="s">
        <v>117</v>
      </c>
      <c r="F136" s="82" t="s">
        <v>123</v>
      </c>
      <c r="G136" s="84" t="s">
        <v>124</v>
      </c>
      <c r="H136" s="85">
        <v>0.99</v>
      </c>
      <c r="I136" s="86">
        <v>1.238</v>
      </c>
      <c r="J136" s="83">
        <v>1.238</v>
      </c>
      <c r="K136" s="85">
        <v>0.124</v>
      </c>
      <c r="L136" s="86">
        <v>0.124</v>
      </c>
      <c r="M136" s="83">
        <v>0.124</v>
      </c>
    </row>
    <row r="137" spans="1:13">
      <c r="A137" s="79" t="s">
        <v>121</v>
      </c>
      <c r="B137" s="80" t="s">
        <v>115</v>
      </c>
      <c r="C137" s="81" t="s">
        <v>122</v>
      </c>
      <c r="D137" s="82" t="s">
        <v>110</v>
      </c>
      <c r="E137" s="83" t="s">
        <v>117</v>
      </c>
      <c r="F137" s="82" t="s">
        <v>123</v>
      </c>
      <c r="G137" s="84" t="s">
        <v>124</v>
      </c>
      <c r="H137" s="85">
        <v>0.99</v>
      </c>
      <c r="I137" s="86">
        <v>1.238</v>
      </c>
      <c r="J137" s="83">
        <v>1.238</v>
      </c>
      <c r="K137" s="85">
        <v>0.124</v>
      </c>
      <c r="L137" s="86">
        <v>0.124</v>
      </c>
      <c r="M137" s="83">
        <v>0.124</v>
      </c>
    </row>
    <row r="138" spans="1:13">
      <c r="A138" s="79" t="s">
        <v>121</v>
      </c>
      <c r="B138" s="80" t="s">
        <v>115</v>
      </c>
      <c r="C138" s="81" t="s">
        <v>122</v>
      </c>
      <c r="D138" s="82" t="s">
        <v>110</v>
      </c>
      <c r="E138" s="83" t="s">
        <v>117</v>
      </c>
      <c r="F138" s="82" t="s">
        <v>123</v>
      </c>
      <c r="G138" s="84" t="s">
        <v>124</v>
      </c>
      <c r="H138" s="85">
        <v>0.99</v>
      </c>
      <c r="I138" s="86">
        <v>1.238</v>
      </c>
      <c r="J138" s="83">
        <v>1.238</v>
      </c>
      <c r="K138" s="85">
        <v>0.124</v>
      </c>
      <c r="L138" s="86">
        <v>0.124</v>
      </c>
      <c r="M138" s="83">
        <v>0.124</v>
      </c>
    </row>
    <row r="139" spans="1:13">
      <c r="A139" s="79" t="s">
        <v>121</v>
      </c>
      <c r="B139" s="80" t="s">
        <v>115</v>
      </c>
      <c r="C139" s="81" t="s">
        <v>122</v>
      </c>
      <c r="D139" s="82" t="s">
        <v>110</v>
      </c>
      <c r="E139" s="83" t="s">
        <v>117</v>
      </c>
      <c r="F139" s="82" t="s">
        <v>123</v>
      </c>
      <c r="G139" s="84" t="s">
        <v>124</v>
      </c>
      <c r="H139" s="85">
        <v>0.99</v>
      </c>
      <c r="I139" s="86">
        <v>1.238</v>
      </c>
      <c r="J139" s="83">
        <v>1.238</v>
      </c>
      <c r="K139" s="85">
        <v>0.124</v>
      </c>
      <c r="L139" s="86">
        <v>0.124</v>
      </c>
      <c r="M139" s="83">
        <v>0.124</v>
      </c>
    </row>
    <row r="140" spans="1:13">
      <c r="A140" s="79" t="s">
        <v>121</v>
      </c>
      <c r="B140" s="80" t="s">
        <v>115</v>
      </c>
      <c r="C140" s="81" t="s">
        <v>122</v>
      </c>
      <c r="D140" s="82" t="s">
        <v>110</v>
      </c>
      <c r="E140" s="83" t="s">
        <v>117</v>
      </c>
      <c r="F140" s="82" t="s">
        <v>123</v>
      </c>
      <c r="G140" s="84" t="s">
        <v>124</v>
      </c>
      <c r="H140" s="85">
        <v>0.99</v>
      </c>
      <c r="I140" s="86">
        <v>1.238</v>
      </c>
      <c r="J140" s="83">
        <v>1.238</v>
      </c>
      <c r="K140" s="85">
        <v>0.124</v>
      </c>
      <c r="L140" s="86">
        <v>0.124</v>
      </c>
      <c r="M140" s="83">
        <v>0.124</v>
      </c>
    </row>
    <row r="141" spans="1:13">
      <c r="A141" s="79" t="s">
        <v>121</v>
      </c>
      <c r="B141" s="80" t="s">
        <v>115</v>
      </c>
      <c r="C141" s="81" t="s">
        <v>122</v>
      </c>
      <c r="D141" s="82" t="s">
        <v>110</v>
      </c>
      <c r="E141" s="83" t="s">
        <v>117</v>
      </c>
      <c r="F141" s="82" t="s">
        <v>123</v>
      </c>
      <c r="G141" s="84" t="s">
        <v>124</v>
      </c>
      <c r="H141" s="85">
        <v>0.99</v>
      </c>
      <c r="I141" s="86">
        <v>1.238</v>
      </c>
      <c r="J141" s="83">
        <v>1.238</v>
      </c>
      <c r="K141" s="85">
        <v>0.124</v>
      </c>
      <c r="L141" s="86">
        <v>0.124</v>
      </c>
      <c r="M141" s="83">
        <v>0.124</v>
      </c>
    </row>
    <row r="142" spans="1:13">
      <c r="A142" s="79" t="s">
        <v>121</v>
      </c>
      <c r="B142" s="80" t="s">
        <v>115</v>
      </c>
      <c r="C142" s="81" t="s">
        <v>122</v>
      </c>
      <c r="D142" s="82" t="s">
        <v>110</v>
      </c>
      <c r="E142" s="83" t="s">
        <v>117</v>
      </c>
      <c r="F142" s="82" t="s">
        <v>123</v>
      </c>
      <c r="G142" s="84" t="s">
        <v>124</v>
      </c>
      <c r="H142" s="85">
        <v>0.99</v>
      </c>
      <c r="I142" s="86">
        <v>1.238</v>
      </c>
      <c r="J142" s="83">
        <v>1.238</v>
      </c>
      <c r="K142" s="85">
        <v>0.124</v>
      </c>
      <c r="L142" s="86">
        <v>0.124</v>
      </c>
      <c r="M142" s="83">
        <v>0.124</v>
      </c>
    </row>
    <row r="143" spans="1:13">
      <c r="A143" s="79" t="s">
        <v>121</v>
      </c>
      <c r="B143" s="80" t="s">
        <v>115</v>
      </c>
      <c r="C143" s="81" t="s">
        <v>122</v>
      </c>
      <c r="D143" s="82" t="s">
        <v>110</v>
      </c>
      <c r="E143" s="83" t="s">
        <v>117</v>
      </c>
      <c r="F143" s="82" t="s">
        <v>123</v>
      </c>
      <c r="G143" s="84" t="s">
        <v>124</v>
      </c>
      <c r="H143" s="85">
        <v>0.99</v>
      </c>
      <c r="I143" s="86">
        <v>1.238</v>
      </c>
      <c r="J143" s="83">
        <v>1.238</v>
      </c>
      <c r="K143" s="85">
        <v>0.124</v>
      </c>
      <c r="L143" s="86">
        <v>0.124</v>
      </c>
      <c r="M143" s="83">
        <v>0.124</v>
      </c>
    </row>
    <row r="144" spans="1:13">
      <c r="A144" s="79" t="s">
        <v>121</v>
      </c>
      <c r="B144" s="80" t="s">
        <v>115</v>
      </c>
      <c r="C144" s="81" t="s">
        <v>122</v>
      </c>
      <c r="D144" s="82" t="s">
        <v>110</v>
      </c>
      <c r="E144" s="83" t="s">
        <v>117</v>
      </c>
      <c r="F144" s="82" t="s">
        <v>123</v>
      </c>
      <c r="G144" s="84" t="s">
        <v>124</v>
      </c>
      <c r="H144" s="85">
        <v>0.99</v>
      </c>
      <c r="I144" s="86">
        <v>1.238</v>
      </c>
      <c r="J144" s="83">
        <v>1.238</v>
      </c>
      <c r="K144" s="85">
        <v>0.124</v>
      </c>
      <c r="L144" s="86">
        <v>0.124</v>
      </c>
      <c r="M144" s="83">
        <v>0.124</v>
      </c>
    </row>
    <row r="145" spans="1:13">
      <c r="A145" s="79" t="s">
        <v>121</v>
      </c>
      <c r="B145" s="80" t="s">
        <v>115</v>
      </c>
      <c r="C145" s="81" t="s">
        <v>122</v>
      </c>
      <c r="D145" s="82" t="s">
        <v>110</v>
      </c>
      <c r="E145" s="83" t="s">
        <v>117</v>
      </c>
      <c r="F145" s="82" t="s">
        <v>123</v>
      </c>
      <c r="G145" s="84" t="s">
        <v>124</v>
      </c>
      <c r="H145" s="85">
        <v>0.99</v>
      </c>
      <c r="I145" s="86">
        <v>1.238</v>
      </c>
      <c r="J145" s="83">
        <v>1.238</v>
      </c>
      <c r="K145" s="85">
        <v>0.124</v>
      </c>
      <c r="L145" s="86">
        <v>0.124</v>
      </c>
      <c r="M145" s="83">
        <v>0.124</v>
      </c>
    </row>
    <row r="146" spans="1:13">
      <c r="A146" s="79" t="s">
        <v>121</v>
      </c>
      <c r="B146" s="80" t="s">
        <v>115</v>
      </c>
      <c r="C146" s="81" t="s">
        <v>122</v>
      </c>
      <c r="D146" s="82" t="s">
        <v>110</v>
      </c>
      <c r="E146" s="83" t="s">
        <v>117</v>
      </c>
      <c r="F146" s="82" t="s">
        <v>123</v>
      </c>
      <c r="G146" s="84" t="s">
        <v>124</v>
      </c>
      <c r="H146" s="85">
        <v>0.99</v>
      </c>
      <c r="I146" s="86">
        <v>1.238</v>
      </c>
      <c r="J146" s="83">
        <v>1.238</v>
      </c>
      <c r="K146" s="85">
        <v>0.124</v>
      </c>
      <c r="L146" s="86">
        <v>0.124</v>
      </c>
      <c r="M146" s="83">
        <v>0.124</v>
      </c>
    </row>
    <row r="147" spans="1:13">
      <c r="A147" s="79" t="s">
        <v>121</v>
      </c>
      <c r="B147" s="80" t="s">
        <v>115</v>
      </c>
      <c r="C147" s="81" t="s">
        <v>122</v>
      </c>
      <c r="D147" s="82" t="s">
        <v>110</v>
      </c>
      <c r="E147" s="83" t="s">
        <v>117</v>
      </c>
      <c r="F147" s="82" t="s">
        <v>123</v>
      </c>
      <c r="G147" s="84" t="s">
        <v>124</v>
      </c>
      <c r="H147" s="85">
        <v>0.99</v>
      </c>
      <c r="I147" s="86">
        <v>1.238</v>
      </c>
      <c r="J147" s="83">
        <v>1.238</v>
      </c>
      <c r="K147" s="85">
        <v>0.124</v>
      </c>
      <c r="L147" s="86">
        <v>0.124</v>
      </c>
      <c r="M147" s="83">
        <v>0.124</v>
      </c>
    </row>
    <row r="148" spans="1:13">
      <c r="A148" s="79" t="s">
        <v>121</v>
      </c>
      <c r="B148" s="80" t="s">
        <v>115</v>
      </c>
      <c r="C148" s="81" t="s">
        <v>122</v>
      </c>
      <c r="D148" s="82" t="s">
        <v>110</v>
      </c>
      <c r="E148" s="83" t="s">
        <v>117</v>
      </c>
      <c r="F148" s="82" t="s">
        <v>123</v>
      </c>
      <c r="G148" s="84" t="s">
        <v>124</v>
      </c>
      <c r="H148" s="85">
        <v>0.99</v>
      </c>
      <c r="I148" s="86">
        <v>1.238</v>
      </c>
      <c r="J148" s="83">
        <v>1.238</v>
      </c>
      <c r="K148" s="85">
        <v>0.124</v>
      </c>
      <c r="L148" s="86">
        <v>0.124</v>
      </c>
      <c r="M148" s="83">
        <v>0.124</v>
      </c>
    </row>
    <row r="149" spans="1:13">
      <c r="A149" s="79" t="s">
        <v>121</v>
      </c>
      <c r="B149" s="80" t="s">
        <v>115</v>
      </c>
      <c r="C149" s="81" t="s">
        <v>122</v>
      </c>
      <c r="D149" s="82" t="s">
        <v>110</v>
      </c>
      <c r="E149" s="83" t="s">
        <v>117</v>
      </c>
      <c r="F149" s="82" t="s">
        <v>123</v>
      </c>
      <c r="G149" s="84" t="s">
        <v>124</v>
      </c>
      <c r="H149" s="85">
        <v>0.99</v>
      </c>
      <c r="I149" s="86">
        <v>1.238</v>
      </c>
      <c r="J149" s="83">
        <v>1.238</v>
      </c>
      <c r="K149" s="85">
        <v>0.124</v>
      </c>
      <c r="L149" s="86">
        <v>0.124</v>
      </c>
      <c r="M149" s="83">
        <v>0.124</v>
      </c>
    </row>
    <row r="150" spans="1:13">
      <c r="A150" s="79" t="s">
        <v>121</v>
      </c>
      <c r="B150" s="80" t="s">
        <v>115</v>
      </c>
      <c r="C150" s="81" t="s">
        <v>122</v>
      </c>
      <c r="D150" s="82" t="s">
        <v>110</v>
      </c>
      <c r="E150" s="83" t="s">
        <v>117</v>
      </c>
      <c r="F150" s="82" t="s">
        <v>123</v>
      </c>
      <c r="G150" s="84" t="s">
        <v>124</v>
      </c>
      <c r="H150" s="85">
        <v>0.99</v>
      </c>
      <c r="I150" s="86">
        <v>1.238</v>
      </c>
      <c r="J150" s="83">
        <v>1.238</v>
      </c>
      <c r="K150" s="85">
        <v>0.124</v>
      </c>
      <c r="L150" s="86">
        <v>0.124</v>
      </c>
      <c r="M150" s="83">
        <v>0.124</v>
      </c>
    </row>
    <row r="151" spans="1:13">
      <c r="A151" s="79" t="s">
        <v>121</v>
      </c>
      <c r="B151" s="80" t="s">
        <v>115</v>
      </c>
      <c r="C151" s="81" t="s">
        <v>122</v>
      </c>
      <c r="D151" s="82" t="s">
        <v>110</v>
      </c>
      <c r="E151" s="83" t="s">
        <v>117</v>
      </c>
      <c r="F151" s="82" t="s">
        <v>123</v>
      </c>
      <c r="G151" s="84" t="s">
        <v>124</v>
      </c>
      <c r="H151" s="85">
        <v>0.99</v>
      </c>
      <c r="I151" s="86">
        <v>1.238</v>
      </c>
      <c r="J151" s="83">
        <v>1.238</v>
      </c>
      <c r="K151" s="85">
        <v>0.124</v>
      </c>
      <c r="L151" s="86">
        <v>0.124</v>
      </c>
      <c r="M151" s="83">
        <v>0.124</v>
      </c>
    </row>
    <row r="152" spans="1:13">
      <c r="A152" s="79" t="s">
        <v>121</v>
      </c>
      <c r="B152" s="80" t="s">
        <v>115</v>
      </c>
      <c r="C152" s="81" t="s">
        <v>122</v>
      </c>
      <c r="D152" s="82" t="s">
        <v>110</v>
      </c>
      <c r="E152" s="83" t="s">
        <v>117</v>
      </c>
      <c r="F152" s="82" t="s">
        <v>123</v>
      </c>
      <c r="G152" s="84" t="s">
        <v>124</v>
      </c>
      <c r="H152" s="85">
        <v>0.99</v>
      </c>
      <c r="I152" s="86">
        <v>1.238</v>
      </c>
      <c r="J152" s="83">
        <v>1.238</v>
      </c>
      <c r="K152" s="85">
        <v>0.124</v>
      </c>
      <c r="L152" s="86">
        <v>0.124</v>
      </c>
      <c r="M152" s="83">
        <v>0.124</v>
      </c>
    </row>
    <row r="153" spans="1:13">
      <c r="A153" s="79" t="s">
        <v>121</v>
      </c>
      <c r="B153" s="80" t="s">
        <v>115</v>
      </c>
      <c r="C153" s="81" t="s">
        <v>122</v>
      </c>
      <c r="D153" s="82" t="s">
        <v>110</v>
      </c>
      <c r="E153" s="83" t="s">
        <v>117</v>
      </c>
      <c r="F153" s="82" t="s">
        <v>123</v>
      </c>
      <c r="G153" s="84" t="s">
        <v>124</v>
      </c>
      <c r="H153" s="85">
        <v>0.99</v>
      </c>
      <c r="I153" s="86">
        <v>1.238</v>
      </c>
      <c r="J153" s="83">
        <v>1.238</v>
      </c>
      <c r="K153" s="85">
        <v>0.124</v>
      </c>
      <c r="L153" s="86">
        <v>0.124</v>
      </c>
      <c r="M153" s="83">
        <v>0.124</v>
      </c>
    </row>
    <row r="154" spans="1:13">
      <c r="A154" s="79" t="s">
        <v>121</v>
      </c>
      <c r="B154" s="80" t="s">
        <v>115</v>
      </c>
      <c r="C154" s="81" t="s">
        <v>122</v>
      </c>
      <c r="D154" s="82" t="s">
        <v>110</v>
      </c>
      <c r="E154" s="83" t="s">
        <v>117</v>
      </c>
      <c r="F154" s="82" t="s">
        <v>123</v>
      </c>
      <c r="G154" s="84" t="s">
        <v>124</v>
      </c>
      <c r="H154" s="85">
        <v>0.99</v>
      </c>
      <c r="I154" s="86">
        <v>1.238</v>
      </c>
      <c r="J154" s="83">
        <v>1.238</v>
      </c>
      <c r="K154" s="85">
        <v>0.124</v>
      </c>
      <c r="L154" s="86">
        <v>0.124</v>
      </c>
      <c r="M154" s="83">
        <v>0.124</v>
      </c>
    </row>
    <row r="155" spans="1:13">
      <c r="A155" s="79" t="s">
        <v>121</v>
      </c>
      <c r="B155" s="80" t="s">
        <v>115</v>
      </c>
      <c r="C155" s="81" t="s">
        <v>122</v>
      </c>
      <c r="D155" s="82" t="s">
        <v>110</v>
      </c>
      <c r="E155" s="83" t="s">
        <v>117</v>
      </c>
      <c r="F155" s="82" t="s">
        <v>123</v>
      </c>
      <c r="G155" s="84" t="s">
        <v>124</v>
      </c>
      <c r="H155" s="85">
        <v>0.99</v>
      </c>
      <c r="I155" s="86">
        <v>1.238</v>
      </c>
      <c r="J155" s="83">
        <v>1.238</v>
      </c>
      <c r="K155" s="85">
        <v>0.124</v>
      </c>
      <c r="L155" s="86">
        <v>0.124</v>
      </c>
      <c r="M155" s="83">
        <v>0.124</v>
      </c>
    </row>
    <row r="156" spans="1:13">
      <c r="A156" s="79" t="s">
        <v>121</v>
      </c>
      <c r="B156" s="80" t="s">
        <v>115</v>
      </c>
      <c r="C156" s="81" t="s">
        <v>122</v>
      </c>
      <c r="D156" s="82" t="s">
        <v>110</v>
      </c>
      <c r="E156" s="83" t="s">
        <v>117</v>
      </c>
      <c r="F156" s="82" t="s">
        <v>123</v>
      </c>
      <c r="G156" s="84" t="s">
        <v>124</v>
      </c>
      <c r="H156" s="85">
        <v>0.99</v>
      </c>
      <c r="I156" s="86">
        <v>1.238</v>
      </c>
      <c r="J156" s="83">
        <v>1.238</v>
      </c>
      <c r="K156" s="85">
        <v>0.124</v>
      </c>
      <c r="L156" s="86">
        <v>0.124</v>
      </c>
      <c r="M156" s="83">
        <v>0.124</v>
      </c>
    </row>
    <row r="157" spans="1:13">
      <c r="A157" s="79" t="s">
        <v>121</v>
      </c>
      <c r="B157" s="80" t="s">
        <v>115</v>
      </c>
      <c r="C157" s="81" t="s">
        <v>122</v>
      </c>
      <c r="D157" s="82" t="s">
        <v>110</v>
      </c>
      <c r="E157" s="83" t="s">
        <v>117</v>
      </c>
      <c r="F157" s="82" t="s">
        <v>123</v>
      </c>
      <c r="G157" s="84" t="s">
        <v>124</v>
      </c>
      <c r="H157" s="85">
        <v>0.99</v>
      </c>
      <c r="I157" s="86">
        <v>1.238</v>
      </c>
      <c r="J157" s="83">
        <v>1.238</v>
      </c>
      <c r="K157" s="85">
        <v>0.124</v>
      </c>
      <c r="L157" s="86">
        <v>0.124</v>
      </c>
      <c r="M157" s="83">
        <v>0.124</v>
      </c>
    </row>
    <row r="158" spans="1:13">
      <c r="A158" s="79" t="s">
        <v>121</v>
      </c>
      <c r="B158" s="80" t="s">
        <v>115</v>
      </c>
      <c r="C158" s="81" t="s">
        <v>122</v>
      </c>
      <c r="D158" s="82" t="s">
        <v>110</v>
      </c>
      <c r="E158" s="83" t="s">
        <v>117</v>
      </c>
      <c r="F158" s="82" t="s">
        <v>123</v>
      </c>
      <c r="G158" s="84" t="s">
        <v>124</v>
      </c>
      <c r="H158" s="85">
        <v>0.99</v>
      </c>
      <c r="I158" s="86">
        <v>1.238</v>
      </c>
      <c r="J158" s="83">
        <v>1.238</v>
      </c>
      <c r="K158" s="85">
        <v>0.124</v>
      </c>
      <c r="L158" s="86">
        <v>0.124</v>
      </c>
      <c r="M158" s="83">
        <v>0.124</v>
      </c>
    </row>
    <row r="159" spans="1:13">
      <c r="A159" s="79" t="s">
        <v>121</v>
      </c>
      <c r="B159" s="80" t="s">
        <v>115</v>
      </c>
      <c r="C159" s="81" t="s">
        <v>122</v>
      </c>
      <c r="D159" s="82" t="s">
        <v>110</v>
      </c>
      <c r="E159" s="83" t="s">
        <v>117</v>
      </c>
      <c r="F159" s="82" t="s">
        <v>123</v>
      </c>
      <c r="G159" s="84" t="s">
        <v>124</v>
      </c>
      <c r="H159" s="85">
        <v>0.99</v>
      </c>
      <c r="I159" s="86">
        <v>1.238</v>
      </c>
      <c r="J159" s="83">
        <v>1.238</v>
      </c>
      <c r="K159" s="85">
        <v>0.124</v>
      </c>
      <c r="L159" s="86">
        <v>0.124</v>
      </c>
      <c r="M159" s="83">
        <v>0.124</v>
      </c>
    </row>
    <row r="160" spans="1:13">
      <c r="A160" s="79" t="s">
        <v>121</v>
      </c>
      <c r="B160" s="80" t="s">
        <v>115</v>
      </c>
      <c r="C160" s="81" t="s">
        <v>122</v>
      </c>
      <c r="D160" s="82" t="s">
        <v>110</v>
      </c>
      <c r="E160" s="83" t="s">
        <v>117</v>
      </c>
      <c r="F160" s="82" t="s">
        <v>123</v>
      </c>
      <c r="G160" s="84" t="s">
        <v>124</v>
      </c>
      <c r="H160" s="85">
        <v>0.99</v>
      </c>
      <c r="I160" s="86">
        <v>1.238</v>
      </c>
      <c r="J160" s="83">
        <v>1.238</v>
      </c>
      <c r="K160" s="85">
        <v>0.124</v>
      </c>
      <c r="L160" s="86">
        <v>0.124</v>
      </c>
      <c r="M160" s="83">
        <v>0.124</v>
      </c>
    </row>
    <row r="161" spans="1:13">
      <c r="A161" s="79" t="s">
        <v>121</v>
      </c>
      <c r="B161" s="80" t="s">
        <v>115</v>
      </c>
      <c r="C161" s="81" t="s">
        <v>122</v>
      </c>
      <c r="D161" s="82" t="s">
        <v>110</v>
      </c>
      <c r="E161" s="83" t="s">
        <v>117</v>
      </c>
      <c r="F161" s="82" t="s">
        <v>123</v>
      </c>
      <c r="G161" s="84" t="s">
        <v>124</v>
      </c>
      <c r="H161" s="85">
        <v>0.99</v>
      </c>
      <c r="I161" s="86">
        <v>1.238</v>
      </c>
      <c r="J161" s="83">
        <v>1.238</v>
      </c>
      <c r="K161" s="85">
        <v>0.124</v>
      </c>
      <c r="L161" s="86">
        <v>0.124</v>
      </c>
      <c r="M161" s="83">
        <v>0.124</v>
      </c>
    </row>
    <row r="162" spans="1:13">
      <c r="A162" s="79"/>
      <c r="B162" s="80"/>
      <c r="C162" s="81"/>
      <c r="D162" s="82"/>
      <c r="E162" s="83"/>
      <c r="F162" s="82"/>
      <c r="G162" s="84"/>
      <c r="H162" s="85"/>
      <c r="I162" s="86"/>
      <c r="J162" s="83"/>
      <c r="K162" s="85"/>
      <c r="L162" s="86"/>
      <c r="M162" s="83"/>
    </row>
    <row r="163" spans="1:13">
      <c r="A163" s="79" t="s">
        <v>125</v>
      </c>
      <c r="B163" s="80" t="s">
        <v>126</v>
      </c>
      <c r="C163" s="81" t="s">
        <v>116</v>
      </c>
      <c r="D163" s="82" t="s">
        <v>110</v>
      </c>
      <c r="E163" s="83" t="s">
        <v>117</v>
      </c>
      <c r="F163" s="82" t="s">
        <v>118</v>
      </c>
      <c r="G163" s="84" t="s">
        <v>119</v>
      </c>
      <c r="H163" s="85">
        <v>1854394</v>
      </c>
      <c r="I163" s="86">
        <f t="shared" ref="I163:I231" si="6">J163</f>
        <v>1956430</v>
      </c>
      <c r="J163" s="83">
        <v>1956430</v>
      </c>
      <c r="K163" s="85">
        <v>5486</v>
      </c>
      <c r="L163" s="86">
        <f t="shared" ref="L163:L231" si="7">M163</f>
        <v>5976</v>
      </c>
      <c r="M163" s="83">
        <v>5976</v>
      </c>
    </row>
    <row r="164" spans="1:13">
      <c r="A164" s="79" t="s">
        <v>125</v>
      </c>
      <c r="B164" s="80" t="s">
        <v>126</v>
      </c>
      <c r="C164" s="81" t="s">
        <v>116</v>
      </c>
      <c r="D164" s="82" t="s">
        <v>110</v>
      </c>
      <c r="E164" s="83" t="s">
        <v>117</v>
      </c>
      <c r="F164" s="82" t="s">
        <v>118</v>
      </c>
      <c r="G164" s="84" t="s">
        <v>119</v>
      </c>
      <c r="H164" s="85">
        <v>1854394</v>
      </c>
      <c r="I164" s="86">
        <f t="shared" si="6"/>
        <v>1956430</v>
      </c>
      <c r="J164" s="83">
        <v>1956430</v>
      </c>
      <c r="K164" s="85">
        <v>5486</v>
      </c>
      <c r="L164" s="86">
        <f t="shared" si="7"/>
        <v>5976</v>
      </c>
      <c r="M164" s="83">
        <v>5976</v>
      </c>
    </row>
    <row r="165" spans="1:13">
      <c r="A165" s="79" t="s">
        <v>125</v>
      </c>
      <c r="B165" s="80" t="s">
        <v>126</v>
      </c>
      <c r="C165" s="81" t="s">
        <v>116</v>
      </c>
      <c r="D165" s="82" t="s">
        <v>110</v>
      </c>
      <c r="E165" s="83" t="s">
        <v>117</v>
      </c>
      <c r="F165" s="82" t="s">
        <v>118</v>
      </c>
      <c r="G165" s="84" t="s">
        <v>119</v>
      </c>
      <c r="H165" s="85">
        <v>1854394</v>
      </c>
      <c r="I165" s="86">
        <f t="shared" si="6"/>
        <v>1956430</v>
      </c>
      <c r="J165" s="83">
        <v>1956430</v>
      </c>
      <c r="K165" s="85">
        <v>5486</v>
      </c>
      <c r="L165" s="86">
        <f t="shared" si="7"/>
        <v>5976</v>
      </c>
      <c r="M165" s="83">
        <v>5976</v>
      </c>
    </row>
    <row r="166" spans="1:13">
      <c r="A166" s="79" t="s">
        <v>125</v>
      </c>
      <c r="B166" s="80" t="s">
        <v>126</v>
      </c>
      <c r="C166" s="81" t="s">
        <v>116</v>
      </c>
      <c r="D166" s="82" t="s">
        <v>110</v>
      </c>
      <c r="E166" s="83" t="s">
        <v>117</v>
      </c>
      <c r="F166" s="82" t="s">
        <v>118</v>
      </c>
      <c r="G166" s="84" t="s">
        <v>119</v>
      </c>
      <c r="H166" s="85">
        <v>1854394</v>
      </c>
      <c r="I166" s="86">
        <f t="shared" si="6"/>
        <v>1956430</v>
      </c>
      <c r="J166" s="83">
        <v>1956430</v>
      </c>
      <c r="K166" s="85">
        <v>5486</v>
      </c>
      <c r="L166" s="86">
        <f t="shared" si="7"/>
        <v>5976</v>
      </c>
      <c r="M166" s="83">
        <v>5976</v>
      </c>
    </row>
    <row r="167" spans="1:13">
      <c r="A167" s="79" t="s">
        <v>125</v>
      </c>
      <c r="B167" s="80" t="s">
        <v>126</v>
      </c>
      <c r="C167" s="81" t="s">
        <v>116</v>
      </c>
      <c r="D167" s="82" t="s">
        <v>110</v>
      </c>
      <c r="E167" s="83" t="s">
        <v>117</v>
      </c>
      <c r="F167" s="82" t="s">
        <v>118</v>
      </c>
      <c r="G167" s="84" t="s">
        <v>119</v>
      </c>
      <c r="H167" s="85">
        <v>1854394</v>
      </c>
      <c r="I167" s="86">
        <f t="shared" si="6"/>
        <v>1956430</v>
      </c>
      <c r="J167" s="83">
        <v>1956430</v>
      </c>
      <c r="K167" s="85">
        <v>5486</v>
      </c>
      <c r="L167" s="86">
        <f t="shared" si="7"/>
        <v>5976</v>
      </c>
      <c r="M167" s="83">
        <v>5976</v>
      </c>
    </row>
    <row r="168" spans="1:13">
      <c r="A168" s="79" t="s">
        <v>125</v>
      </c>
      <c r="B168" s="80" t="s">
        <v>126</v>
      </c>
      <c r="C168" s="81" t="s">
        <v>116</v>
      </c>
      <c r="D168" s="82" t="s">
        <v>110</v>
      </c>
      <c r="E168" s="83" t="s">
        <v>117</v>
      </c>
      <c r="F168" s="82" t="s">
        <v>118</v>
      </c>
      <c r="G168" s="84" t="s">
        <v>119</v>
      </c>
      <c r="H168" s="85">
        <v>1854394</v>
      </c>
      <c r="I168" s="86">
        <f t="shared" si="6"/>
        <v>1956430</v>
      </c>
      <c r="J168" s="83">
        <v>1956430</v>
      </c>
      <c r="K168" s="85">
        <v>5486</v>
      </c>
      <c r="L168" s="86">
        <f t="shared" si="7"/>
        <v>5976</v>
      </c>
      <c r="M168" s="83">
        <v>5976</v>
      </c>
    </row>
    <row r="169" spans="1:13">
      <c r="A169" s="79" t="s">
        <v>125</v>
      </c>
      <c r="B169" s="80" t="s">
        <v>126</v>
      </c>
      <c r="C169" s="81" t="s">
        <v>116</v>
      </c>
      <c r="D169" s="82" t="s">
        <v>110</v>
      </c>
      <c r="E169" s="83" t="s">
        <v>117</v>
      </c>
      <c r="F169" s="82" t="s">
        <v>118</v>
      </c>
      <c r="G169" s="84" t="s">
        <v>119</v>
      </c>
      <c r="H169" s="85">
        <v>1854394</v>
      </c>
      <c r="I169" s="86">
        <f t="shared" si="6"/>
        <v>1956430</v>
      </c>
      <c r="J169" s="83">
        <v>1956430</v>
      </c>
      <c r="K169" s="85">
        <v>5486</v>
      </c>
      <c r="L169" s="86">
        <f t="shared" si="7"/>
        <v>5976</v>
      </c>
      <c r="M169" s="83">
        <v>5976</v>
      </c>
    </row>
    <row r="170" spans="1:13">
      <c r="A170" s="79" t="s">
        <v>125</v>
      </c>
      <c r="B170" s="80" t="s">
        <v>126</v>
      </c>
      <c r="C170" s="81" t="s">
        <v>116</v>
      </c>
      <c r="D170" s="82" t="s">
        <v>110</v>
      </c>
      <c r="E170" s="83" t="s">
        <v>117</v>
      </c>
      <c r="F170" s="82" t="s">
        <v>118</v>
      </c>
      <c r="G170" s="84" t="s">
        <v>119</v>
      </c>
      <c r="H170" s="85">
        <v>1854394</v>
      </c>
      <c r="I170" s="86">
        <f t="shared" si="6"/>
        <v>1956430</v>
      </c>
      <c r="J170" s="83">
        <v>1956430</v>
      </c>
      <c r="K170" s="85">
        <v>5486</v>
      </c>
      <c r="L170" s="86">
        <f t="shared" si="7"/>
        <v>5976</v>
      </c>
      <c r="M170" s="83">
        <v>5976</v>
      </c>
    </row>
    <row r="171" spans="1:13">
      <c r="A171" s="79" t="s">
        <v>125</v>
      </c>
      <c r="B171" s="80" t="s">
        <v>126</v>
      </c>
      <c r="C171" s="81" t="s">
        <v>116</v>
      </c>
      <c r="D171" s="82" t="s">
        <v>110</v>
      </c>
      <c r="E171" s="83" t="s">
        <v>117</v>
      </c>
      <c r="F171" s="82" t="s">
        <v>118</v>
      </c>
      <c r="G171" s="84" t="s">
        <v>119</v>
      </c>
      <c r="H171" s="85">
        <v>1854394</v>
      </c>
      <c r="I171" s="86">
        <f t="shared" si="6"/>
        <v>1956430</v>
      </c>
      <c r="J171" s="83">
        <v>1956430</v>
      </c>
      <c r="K171" s="85">
        <v>5486</v>
      </c>
      <c r="L171" s="86">
        <f t="shared" si="7"/>
        <v>5976</v>
      </c>
      <c r="M171" s="83">
        <v>5976</v>
      </c>
    </row>
    <row r="172" spans="1:13">
      <c r="A172" s="79" t="s">
        <v>125</v>
      </c>
      <c r="B172" s="80" t="s">
        <v>126</v>
      </c>
      <c r="C172" s="81" t="s">
        <v>116</v>
      </c>
      <c r="D172" s="82" t="s">
        <v>110</v>
      </c>
      <c r="E172" s="83" t="s">
        <v>117</v>
      </c>
      <c r="F172" s="82" t="s">
        <v>118</v>
      </c>
      <c r="G172" s="84" t="s">
        <v>119</v>
      </c>
      <c r="H172" s="85">
        <v>1854394</v>
      </c>
      <c r="I172" s="86">
        <f t="shared" si="6"/>
        <v>1956430</v>
      </c>
      <c r="J172" s="83">
        <v>1956430</v>
      </c>
      <c r="K172" s="85">
        <v>5486</v>
      </c>
      <c r="L172" s="86">
        <f t="shared" si="7"/>
        <v>5976</v>
      </c>
      <c r="M172" s="83">
        <v>5976</v>
      </c>
    </row>
    <row r="173" spans="1:13">
      <c r="A173" s="79" t="s">
        <v>125</v>
      </c>
      <c r="B173" s="80" t="s">
        <v>126</v>
      </c>
      <c r="C173" s="81" t="s">
        <v>116</v>
      </c>
      <c r="D173" s="82" t="s">
        <v>110</v>
      </c>
      <c r="E173" s="83" t="s">
        <v>117</v>
      </c>
      <c r="F173" s="82" t="s">
        <v>118</v>
      </c>
      <c r="G173" s="84" t="s">
        <v>119</v>
      </c>
      <c r="H173" s="85">
        <v>1854394</v>
      </c>
      <c r="I173" s="86">
        <f t="shared" si="6"/>
        <v>1956430</v>
      </c>
      <c r="J173" s="83">
        <v>1956430</v>
      </c>
      <c r="K173" s="85">
        <v>5486</v>
      </c>
      <c r="L173" s="86">
        <f t="shared" si="7"/>
        <v>5976</v>
      </c>
      <c r="M173" s="83">
        <v>5976</v>
      </c>
    </row>
    <row r="174" spans="1:13">
      <c r="A174" s="79" t="s">
        <v>125</v>
      </c>
      <c r="B174" s="80" t="s">
        <v>126</v>
      </c>
      <c r="C174" s="81" t="s">
        <v>116</v>
      </c>
      <c r="D174" s="82" t="s">
        <v>110</v>
      </c>
      <c r="E174" s="83" t="s">
        <v>117</v>
      </c>
      <c r="F174" s="82" t="s">
        <v>118</v>
      </c>
      <c r="G174" s="84" t="s">
        <v>119</v>
      </c>
      <c r="H174" s="85">
        <v>1854394</v>
      </c>
      <c r="I174" s="86">
        <f t="shared" si="6"/>
        <v>1956430</v>
      </c>
      <c r="J174" s="83">
        <v>1956430</v>
      </c>
      <c r="K174" s="85">
        <v>5486</v>
      </c>
      <c r="L174" s="86">
        <f t="shared" si="7"/>
        <v>5976</v>
      </c>
      <c r="M174" s="83">
        <v>5976</v>
      </c>
    </row>
    <row r="175" spans="1:13">
      <c r="A175" s="79" t="s">
        <v>125</v>
      </c>
      <c r="B175" s="80" t="s">
        <v>126</v>
      </c>
      <c r="C175" s="81" t="s">
        <v>116</v>
      </c>
      <c r="D175" s="82" t="s">
        <v>110</v>
      </c>
      <c r="E175" s="83" t="s">
        <v>117</v>
      </c>
      <c r="F175" s="82" t="s">
        <v>120</v>
      </c>
      <c r="G175" s="84" t="s">
        <v>119</v>
      </c>
      <c r="H175" s="85">
        <v>1303158</v>
      </c>
      <c r="I175" s="86">
        <f t="shared" si="6"/>
        <v>1375000</v>
      </c>
      <c r="J175" s="83">
        <v>1375000</v>
      </c>
      <c r="K175" s="85">
        <v>3855</v>
      </c>
      <c r="L175" s="86">
        <f t="shared" si="7"/>
        <v>4200</v>
      </c>
      <c r="M175" s="83">
        <v>4200</v>
      </c>
    </row>
    <row r="176" spans="1:13">
      <c r="A176" s="79" t="s">
        <v>125</v>
      </c>
      <c r="B176" s="80" t="s">
        <v>126</v>
      </c>
      <c r="C176" s="81" t="s">
        <v>116</v>
      </c>
      <c r="D176" s="82" t="s">
        <v>110</v>
      </c>
      <c r="E176" s="83" t="s">
        <v>117</v>
      </c>
      <c r="F176" s="82" t="s">
        <v>120</v>
      </c>
      <c r="G176" s="84" t="s">
        <v>119</v>
      </c>
      <c r="H176" s="85">
        <v>1303158</v>
      </c>
      <c r="I176" s="86">
        <f t="shared" si="6"/>
        <v>1375000</v>
      </c>
      <c r="J176" s="83">
        <v>1375000</v>
      </c>
      <c r="K176" s="85">
        <v>3855</v>
      </c>
      <c r="L176" s="86">
        <f t="shared" si="7"/>
        <v>4200</v>
      </c>
      <c r="M176" s="83">
        <v>4200</v>
      </c>
    </row>
    <row r="177" spans="1:13">
      <c r="A177" s="79" t="s">
        <v>125</v>
      </c>
      <c r="B177" s="80" t="s">
        <v>126</v>
      </c>
      <c r="C177" s="81" t="s">
        <v>116</v>
      </c>
      <c r="D177" s="82" t="s">
        <v>110</v>
      </c>
      <c r="E177" s="83" t="s">
        <v>117</v>
      </c>
      <c r="F177" s="82" t="s">
        <v>118</v>
      </c>
      <c r="G177" s="84" t="s">
        <v>119</v>
      </c>
      <c r="H177" s="85">
        <v>1854394</v>
      </c>
      <c r="I177" s="86">
        <f t="shared" si="6"/>
        <v>1956430</v>
      </c>
      <c r="J177" s="83">
        <v>1956430</v>
      </c>
      <c r="K177" s="85">
        <v>5486</v>
      </c>
      <c r="L177" s="86">
        <f t="shared" si="7"/>
        <v>5976</v>
      </c>
      <c r="M177" s="83">
        <v>5976</v>
      </c>
    </row>
    <row r="178" spans="1:13">
      <c r="A178" s="79" t="s">
        <v>125</v>
      </c>
      <c r="B178" s="80" t="s">
        <v>126</v>
      </c>
      <c r="C178" s="81" t="s">
        <v>116</v>
      </c>
      <c r="D178" s="82" t="s">
        <v>110</v>
      </c>
      <c r="E178" s="83" t="s">
        <v>117</v>
      </c>
      <c r="F178" s="82" t="s">
        <v>118</v>
      </c>
      <c r="G178" s="84" t="s">
        <v>119</v>
      </c>
      <c r="H178" s="85">
        <v>1854394</v>
      </c>
      <c r="I178" s="86">
        <f t="shared" si="6"/>
        <v>1956430</v>
      </c>
      <c r="J178" s="83">
        <v>1956430</v>
      </c>
      <c r="K178" s="85">
        <v>5486</v>
      </c>
      <c r="L178" s="86">
        <f t="shared" si="7"/>
        <v>5976</v>
      </c>
      <c r="M178" s="83">
        <v>5976</v>
      </c>
    </row>
    <row r="179" spans="1:13">
      <c r="A179" s="79" t="s">
        <v>125</v>
      </c>
      <c r="B179" s="80" t="s">
        <v>126</v>
      </c>
      <c r="C179" s="81" t="s">
        <v>116</v>
      </c>
      <c r="D179" s="82" t="s">
        <v>110</v>
      </c>
      <c r="E179" s="83" t="s">
        <v>117</v>
      </c>
      <c r="F179" s="82" t="s">
        <v>118</v>
      </c>
      <c r="G179" s="84" t="s">
        <v>119</v>
      </c>
      <c r="H179" s="85">
        <v>1854394</v>
      </c>
      <c r="I179" s="86">
        <f t="shared" si="6"/>
        <v>1956430</v>
      </c>
      <c r="J179" s="83">
        <v>1956430</v>
      </c>
      <c r="K179" s="85">
        <v>5486</v>
      </c>
      <c r="L179" s="86">
        <f t="shared" si="7"/>
        <v>5976</v>
      </c>
      <c r="M179" s="83">
        <v>5976</v>
      </c>
    </row>
    <row r="180" spans="1:13">
      <c r="A180" s="79" t="s">
        <v>125</v>
      </c>
      <c r="B180" s="80" t="s">
        <v>126</v>
      </c>
      <c r="C180" s="81" t="s">
        <v>116</v>
      </c>
      <c r="D180" s="82" t="s">
        <v>110</v>
      </c>
      <c r="E180" s="83" t="s">
        <v>117</v>
      </c>
      <c r="F180" s="82" t="s">
        <v>118</v>
      </c>
      <c r="G180" s="84" t="s">
        <v>119</v>
      </c>
      <c r="H180" s="85">
        <v>1854394</v>
      </c>
      <c r="I180" s="86">
        <f t="shared" si="6"/>
        <v>1956430</v>
      </c>
      <c r="J180" s="83">
        <v>1956430</v>
      </c>
      <c r="K180" s="85">
        <v>5486</v>
      </c>
      <c r="L180" s="86">
        <f t="shared" si="7"/>
        <v>5976</v>
      </c>
      <c r="M180" s="83">
        <v>5976</v>
      </c>
    </row>
    <row r="181" spans="1:13">
      <c r="A181" s="79" t="s">
        <v>125</v>
      </c>
      <c r="B181" s="80" t="s">
        <v>126</v>
      </c>
      <c r="C181" s="81" t="s">
        <v>116</v>
      </c>
      <c r="D181" s="82" t="s">
        <v>110</v>
      </c>
      <c r="E181" s="83" t="s">
        <v>117</v>
      </c>
      <c r="F181" s="82" t="s">
        <v>118</v>
      </c>
      <c r="G181" s="84" t="s">
        <v>119</v>
      </c>
      <c r="H181" s="85">
        <v>1854394</v>
      </c>
      <c r="I181" s="86">
        <f t="shared" si="6"/>
        <v>1956430</v>
      </c>
      <c r="J181" s="83">
        <v>1956430</v>
      </c>
      <c r="K181" s="85">
        <v>5486</v>
      </c>
      <c r="L181" s="86">
        <f t="shared" si="7"/>
        <v>5976</v>
      </c>
      <c r="M181" s="83">
        <v>5976</v>
      </c>
    </row>
    <row r="182" spans="1:13">
      <c r="A182" s="79" t="s">
        <v>125</v>
      </c>
      <c r="B182" s="80" t="s">
        <v>126</v>
      </c>
      <c r="C182" s="81" t="s">
        <v>116</v>
      </c>
      <c r="D182" s="82" t="s">
        <v>110</v>
      </c>
      <c r="E182" s="83" t="s">
        <v>117</v>
      </c>
      <c r="F182" s="82" t="s">
        <v>118</v>
      </c>
      <c r="G182" s="84" t="s">
        <v>119</v>
      </c>
      <c r="H182" s="85">
        <v>1854394</v>
      </c>
      <c r="I182" s="86">
        <f t="shared" si="6"/>
        <v>1956430</v>
      </c>
      <c r="J182" s="83">
        <v>1956430</v>
      </c>
      <c r="K182" s="85">
        <v>5486</v>
      </c>
      <c r="L182" s="86">
        <f t="shared" si="7"/>
        <v>5976</v>
      </c>
      <c r="M182" s="83">
        <v>5976</v>
      </c>
    </row>
    <row r="183" spans="1:13">
      <c r="A183" s="79" t="s">
        <v>125</v>
      </c>
      <c r="B183" s="80" t="s">
        <v>126</v>
      </c>
      <c r="C183" s="81" t="s">
        <v>116</v>
      </c>
      <c r="D183" s="82" t="s">
        <v>110</v>
      </c>
      <c r="E183" s="83" t="s">
        <v>117</v>
      </c>
      <c r="F183" s="82" t="s">
        <v>118</v>
      </c>
      <c r="G183" s="84" t="s">
        <v>119</v>
      </c>
      <c r="H183" s="85">
        <v>1854394</v>
      </c>
      <c r="I183" s="86">
        <f t="shared" si="6"/>
        <v>1956430</v>
      </c>
      <c r="J183" s="83">
        <v>1956430</v>
      </c>
      <c r="K183" s="85">
        <v>5486</v>
      </c>
      <c r="L183" s="86">
        <f t="shared" si="7"/>
        <v>5976</v>
      </c>
      <c r="M183" s="83">
        <v>5976</v>
      </c>
    </row>
    <row r="184" spans="1:13">
      <c r="A184" s="79" t="s">
        <v>125</v>
      </c>
      <c r="B184" s="80" t="s">
        <v>126</v>
      </c>
      <c r="C184" s="81" t="s">
        <v>116</v>
      </c>
      <c r="D184" s="82" t="s">
        <v>110</v>
      </c>
      <c r="E184" s="83" t="s">
        <v>117</v>
      </c>
      <c r="F184" s="82" t="s">
        <v>118</v>
      </c>
      <c r="G184" s="84" t="s">
        <v>119</v>
      </c>
      <c r="H184" s="85">
        <v>1854394</v>
      </c>
      <c r="I184" s="86">
        <f t="shared" si="6"/>
        <v>1956430</v>
      </c>
      <c r="J184" s="83">
        <v>1956430</v>
      </c>
      <c r="K184" s="85">
        <v>5486</v>
      </c>
      <c r="L184" s="86">
        <f t="shared" si="7"/>
        <v>5976</v>
      </c>
      <c r="M184" s="83">
        <v>5976</v>
      </c>
    </row>
    <row r="185" spans="1:13">
      <c r="A185" s="79" t="s">
        <v>125</v>
      </c>
      <c r="B185" s="80" t="s">
        <v>126</v>
      </c>
      <c r="C185" s="81" t="s">
        <v>116</v>
      </c>
      <c r="D185" s="82" t="s">
        <v>110</v>
      </c>
      <c r="E185" s="83" t="s">
        <v>117</v>
      </c>
      <c r="F185" s="82" t="s">
        <v>118</v>
      </c>
      <c r="G185" s="84" t="s">
        <v>119</v>
      </c>
      <c r="H185" s="85">
        <v>1854394</v>
      </c>
      <c r="I185" s="86">
        <f t="shared" si="6"/>
        <v>1956430</v>
      </c>
      <c r="J185" s="83">
        <v>1956430</v>
      </c>
      <c r="K185" s="85">
        <v>5486</v>
      </c>
      <c r="L185" s="86">
        <f t="shared" si="7"/>
        <v>5976</v>
      </c>
      <c r="M185" s="83">
        <v>5976</v>
      </c>
    </row>
    <row r="186" spans="1:13">
      <c r="A186" s="79" t="s">
        <v>125</v>
      </c>
      <c r="B186" s="80" t="s">
        <v>126</v>
      </c>
      <c r="C186" s="81" t="s">
        <v>116</v>
      </c>
      <c r="D186" s="82" t="s">
        <v>110</v>
      </c>
      <c r="E186" s="83" t="s">
        <v>117</v>
      </c>
      <c r="F186" s="82" t="s">
        <v>118</v>
      </c>
      <c r="G186" s="84" t="s">
        <v>119</v>
      </c>
      <c r="H186" s="85">
        <v>1854394</v>
      </c>
      <c r="I186" s="86">
        <f t="shared" si="6"/>
        <v>1956430</v>
      </c>
      <c r="J186" s="83">
        <v>1956430</v>
      </c>
      <c r="K186" s="85">
        <v>5486</v>
      </c>
      <c r="L186" s="86">
        <f t="shared" si="7"/>
        <v>5976</v>
      </c>
      <c r="M186" s="83">
        <v>5976</v>
      </c>
    </row>
    <row r="187" spans="1:13">
      <c r="A187" s="79" t="s">
        <v>125</v>
      </c>
      <c r="B187" s="80" t="s">
        <v>126</v>
      </c>
      <c r="C187" s="81" t="s">
        <v>116</v>
      </c>
      <c r="D187" s="82" t="s">
        <v>110</v>
      </c>
      <c r="E187" s="83" t="s">
        <v>117</v>
      </c>
      <c r="F187" s="82" t="s">
        <v>118</v>
      </c>
      <c r="G187" s="84" t="s">
        <v>119</v>
      </c>
      <c r="H187" s="85">
        <v>1854394</v>
      </c>
      <c r="I187" s="86">
        <f t="shared" si="6"/>
        <v>1956430</v>
      </c>
      <c r="J187" s="83">
        <v>1956430</v>
      </c>
      <c r="K187" s="85">
        <v>5486</v>
      </c>
      <c r="L187" s="86">
        <f t="shared" si="7"/>
        <v>5976</v>
      </c>
      <c r="M187" s="83">
        <v>5976</v>
      </c>
    </row>
    <row r="188" spans="1:13">
      <c r="A188" s="79" t="s">
        <v>125</v>
      </c>
      <c r="B188" s="80" t="s">
        <v>126</v>
      </c>
      <c r="C188" s="81" t="s">
        <v>116</v>
      </c>
      <c r="D188" s="82" t="s">
        <v>110</v>
      </c>
      <c r="E188" s="83" t="s">
        <v>117</v>
      </c>
      <c r="F188" s="82" t="s">
        <v>118</v>
      </c>
      <c r="G188" s="84" t="s">
        <v>119</v>
      </c>
      <c r="H188" s="85">
        <v>1854394</v>
      </c>
      <c r="I188" s="86">
        <f t="shared" si="6"/>
        <v>1956430</v>
      </c>
      <c r="J188" s="83">
        <v>1956430</v>
      </c>
      <c r="K188" s="85">
        <v>5486</v>
      </c>
      <c r="L188" s="86">
        <f t="shared" si="7"/>
        <v>5976</v>
      </c>
      <c r="M188" s="83">
        <v>5976</v>
      </c>
    </row>
    <row r="189" spans="1:13">
      <c r="A189" s="79" t="s">
        <v>125</v>
      </c>
      <c r="B189" s="80" t="s">
        <v>126</v>
      </c>
      <c r="C189" s="81" t="s">
        <v>116</v>
      </c>
      <c r="D189" s="82" t="s">
        <v>110</v>
      </c>
      <c r="E189" s="83" t="s">
        <v>117</v>
      </c>
      <c r="F189" s="82" t="s">
        <v>118</v>
      </c>
      <c r="G189" s="84" t="s">
        <v>119</v>
      </c>
      <c r="H189" s="85">
        <v>1854394</v>
      </c>
      <c r="I189" s="86">
        <f t="shared" si="6"/>
        <v>1956430</v>
      </c>
      <c r="J189" s="83">
        <v>1956430</v>
      </c>
      <c r="K189" s="85">
        <v>5486</v>
      </c>
      <c r="L189" s="86">
        <f t="shared" si="7"/>
        <v>5976</v>
      </c>
      <c r="M189" s="83">
        <v>5976</v>
      </c>
    </row>
    <row r="190" spans="1:13">
      <c r="A190" s="79" t="s">
        <v>125</v>
      </c>
      <c r="B190" s="80" t="s">
        <v>126</v>
      </c>
      <c r="C190" s="81" t="s">
        <v>116</v>
      </c>
      <c r="D190" s="82" t="s">
        <v>110</v>
      </c>
      <c r="E190" s="83" t="s">
        <v>117</v>
      </c>
      <c r="F190" s="82" t="s">
        <v>118</v>
      </c>
      <c r="G190" s="84" t="s">
        <v>119</v>
      </c>
      <c r="H190" s="85">
        <v>1854394</v>
      </c>
      <c r="I190" s="86">
        <f t="shared" si="6"/>
        <v>1956430</v>
      </c>
      <c r="J190" s="83">
        <v>1956430</v>
      </c>
      <c r="K190" s="85">
        <v>5486</v>
      </c>
      <c r="L190" s="86">
        <f t="shared" si="7"/>
        <v>5976</v>
      </c>
      <c r="M190" s="83">
        <v>5976</v>
      </c>
    </row>
    <row r="191" spans="1:13">
      <c r="A191" s="79" t="s">
        <v>125</v>
      </c>
      <c r="B191" s="80" t="s">
        <v>126</v>
      </c>
      <c r="C191" s="81" t="s">
        <v>116</v>
      </c>
      <c r="D191" s="82" t="s">
        <v>110</v>
      </c>
      <c r="E191" s="83" t="s">
        <v>117</v>
      </c>
      <c r="F191" s="82" t="s">
        <v>118</v>
      </c>
      <c r="G191" s="84" t="s">
        <v>119</v>
      </c>
      <c r="H191" s="85">
        <v>1854394</v>
      </c>
      <c r="I191" s="86">
        <f t="shared" si="6"/>
        <v>1956430</v>
      </c>
      <c r="J191" s="83">
        <v>1956430</v>
      </c>
      <c r="K191" s="85">
        <v>5486</v>
      </c>
      <c r="L191" s="86">
        <f t="shared" si="7"/>
        <v>5976</v>
      </c>
      <c r="M191" s="83">
        <v>5976</v>
      </c>
    </row>
    <row r="192" spans="1:13">
      <c r="A192" s="79" t="s">
        <v>125</v>
      </c>
      <c r="B192" s="80" t="s">
        <v>126</v>
      </c>
      <c r="C192" s="81" t="s">
        <v>116</v>
      </c>
      <c r="D192" s="82" t="s">
        <v>110</v>
      </c>
      <c r="E192" s="83" t="s">
        <v>117</v>
      </c>
      <c r="F192" s="82" t="s">
        <v>118</v>
      </c>
      <c r="G192" s="84" t="s">
        <v>119</v>
      </c>
      <c r="H192" s="85">
        <v>1854394</v>
      </c>
      <c r="I192" s="86">
        <f t="shared" si="6"/>
        <v>1956430</v>
      </c>
      <c r="J192" s="83">
        <v>1956430</v>
      </c>
      <c r="K192" s="85">
        <v>5486</v>
      </c>
      <c r="L192" s="86">
        <f t="shared" si="7"/>
        <v>5976</v>
      </c>
      <c r="M192" s="83">
        <v>5976</v>
      </c>
    </row>
    <row r="193" spans="1:13">
      <c r="A193" s="79" t="s">
        <v>125</v>
      </c>
      <c r="B193" s="80" t="s">
        <v>126</v>
      </c>
      <c r="C193" s="81" t="s">
        <v>116</v>
      </c>
      <c r="D193" s="82" t="s">
        <v>110</v>
      </c>
      <c r="E193" s="83" t="s">
        <v>117</v>
      </c>
      <c r="F193" s="82" t="s">
        <v>120</v>
      </c>
      <c r="G193" s="84" t="s">
        <v>119</v>
      </c>
      <c r="H193" s="85">
        <v>1303158</v>
      </c>
      <c r="I193" s="86">
        <f t="shared" si="6"/>
        <v>1375000</v>
      </c>
      <c r="J193" s="83">
        <v>1375000</v>
      </c>
      <c r="K193" s="85">
        <v>3855</v>
      </c>
      <c r="L193" s="86">
        <f t="shared" si="7"/>
        <v>4200</v>
      </c>
      <c r="M193" s="83">
        <v>4200</v>
      </c>
    </row>
    <row r="194" spans="1:13">
      <c r="A194" s="79" t="s">
        <v>125</v>
      </c>
      <c r="B194" s="80" t="s">
        <v>126</v>
      </c>
      <c r="C194" s="81" t="s">
        <v>116</v>
      </c>
      <c r="D194" s="82" t="s">
        <v>110</v>
      </c>
      <c r="E194" s="83" t="s">
        <v>117</v>
      </c>
      <c r="F194" s="82" t="s">
        <v>118</v>
      </c>
      <c r="G194" s="84" t="s">
        <v>119</v>
      </c>
      <c r="H194" s="85">
        <v>1854394</v>
      </c>
      <c r="I194" s="86">
        <f t="shared" si="6"/>
        <v>1956430</v>
      </c>
      <c r="J194" s="83">
        <v>1956430</v>
      </c>
      <c r="K194" s="85">
        <v>5486</v>
      </c>
      <c r="L194" s="86">
        <f t="shared" si="7"/>
        <v>5976</v>
      </c>
      <c r="M194" s="83">
        <v>5976</v>
      </c>
    </row>
    <row r="195" spans="1:13">
      <c r="A195" s="79" t="s">
        <v>125</v>
      </c>
      <c r="B195" s="80" t="s">
        <v>126</v>
      </c>
      <c r="C195" s="81" t="s">
        <v>116</v>
      </c>
      <c r="D195" s="82" t="s">
        <v>110</v>
      </c>
      <c r="E195" s="83" t="s">
        <v>117</v>
      </c>
      <c r="F195" s="82" t="s">
        <v>118</v>
      </c>
      <c r="G195" s="84" t="s">
        <v>119</v>
      </c>
      <c r="H195" s="85">
        <v>1854394</v>
      </c>
      <c r="I195" s="86">
        <f t="shared" si="6"/>
        <v>1956430</v>
      </c>
      <c r="J195" s="83">
        <v>1956430</v>
      </c>
      <c r="K195" s="85">
        <v>5486</v>
      </c>
      <c r="L195" s="86">
        <f t="shared" si="7"/>
        <v>5976</v>
      </c>
      <c r="M195" s="83">
        <v>5976</v>
      </c>
    </row>
    <row r="196" spans="1:13">
      <c r="A196" s="79" t="s">
        <v>125</v>
      </c>
      <c r="B196" s="80" t="s">
        <v>126</v>
      </c>
      <c r="C196" s="81" t="s">
        <v>116</v>
      </c>
      <c r="D196" s="82" t="s">
        <v>110</v>
      </c>
      <c r="E196" s="83" t="s">
        <v>117</v>
      </c>
      <c r="F196" s="82" t="s">
        <v>118</v>
      </c>
      <c r="G196" s="84" t="s">
        <v>119</v>
      </c>
      <c r="H196" s="85">
        <v>1854394</v>
      </c>
      <c r="I196" s="86">
        <f t="shared" si="6"/>
        <v>1956430</v>
      </c>
      <c r="J196" s="83">
        <v>1956430</v>
      </c>
      <c r="K196" s="85">
        <v>5486</v>
      </c>
      <c r="L196" s="86">
        <f t="shared" si="7"/>
        <v>5976</v>
      </c>
      <c r="M196" s="83">
        <v>5976</v>
      </c>
    </row>
    <row r="197" spans="1:13">
      <c r="A197" s="79" t="s">
        <v>125</v>
      </c>
      <c r="B197" s="80" t="s">
        <v>126</v>
      </c>
      <c r="C197" s="81" t="s">
        <v>116</v>
      </c>
      <c r="D197" s="82" t="s">
        <v>110</v>
      </c>
      <c r="E197" s="83" t="s">
        <v>117</v>
      </c>
      <c r="F197" s="82" t="s">
        <v>118</v>
      </c>
      <c r="G197" s="84" t="s">
        <v>119</v>
      </c>
      <c r="H197" s="85">
        <v>1854394</v>
      </c>
      <c r="I197" s="86">
        <f t="shared" si="6"/>
        <v>1956430</v>
      </c>
      <c r="J197" s="83">
        <v>1956430</v>
      </c>
      <c r="K197" s="85">
        <v>5486</v>
      </c>
      <c r="L197" s="86">
        <f t="shared" si="7"/>
        <v>5976</v>
      </c>
      <c r="M197" s="83">
        <v>5976</v>
      </c>
    </row>
    <row r="198" spans="1:13">
      <c r="A198" s="79" t="s">
        <v>125</v>
      </c>
      <c r="B198" s="80" t="s">
        <v>126</v>
      </c>
      <c r="C198" s="81" t="s">
        <v>116</v>
      </c>
      <c r="D198" s="82" t="s">
        <v>110</v>
      </c>
      <c r="E198" s="83" t="s">
        <v>117</v>
      </c>
      <c r="F198" s="82" t="s">
        <v>118</v>
      </c>
      <c r="G198" s="84" t="s">
        <v>119</v>
      </c>
      <c r="H198" s="85">
        <v>1854394</v>
      </c>
      <c r="I198" s="86">
        <f t="shared" si="6"/>
        <v>1956430</v>
      </c>
      <c r="J198" s="83">
        <v>1956430</v>
      </c>
      <c r="K198" s="85">
        <v>5486</v>
      </c>
      <c r="L198" s="86">
        <f t="shared" si="7"/>
        <v>5976</v>
      </c>
      <c r="M198" s="83">
        <v>5976</v>
      </c>
    </row>
    <row r="199" spans="1:13">
      <c r="A199" s="79" t="s">
        <v>125</v>
      </c>
      <c r="B199" s="80" t="s">
        <v>126</v>
      </c>
      <c r="C199" s="81" t="s">
        <v>116</v>
      </c>
      <c r="D199" s="82" t="s">
        <v>110</v>
      </c>
      <c r="E199" s="83" t="s">
        <v>117</v>
      </c>
      <c r="F199" s="82" t="s">
        <v>118</v>
      </c>
      <c r="G199" s="84" t="s">
        <v>119</v>
      </c>
      <c r="H199" s="85">
        <v>1854394</v>
      </c>
      <c r="I199" s="86">
        <f t="shared" si="6"/>
        <v>1956430</v>
      </c>
      <c r="J199" s="83">
        <v>1956430</v>
      </c>
      <c r="K199" s="85">
        <v>5486</v>
      </c>
      <c r="L199" s="86">
        <f t="shared" si="7"/>
        <v>5976</v>
      </c>
      <c r="M199" s="83">
        <v>5976</v>
      </c>
    </row>
    <row r="200" spans="1:13">
      <c r="A200" s="79" t="s">
        <v>125</v>
      </c>
      <c r="B200" s="80" t="s">
        <v>126</v>
      </c>
      <c r="C200" s="81" t="s">
        <v>116</v>
      </c>
      <c r="D200" s="82" t="s">
        <v>110</v>
      </c>
      <c r="E200" s="83" t="s">
        <v>117</v>
      </c>
      <c r="F200" s="82" t="s">
        <v>118</v>
      </c>
      <c r="G200" s="84" t="s">
        <v>119</v>
      </c>
      <c r="H200" s="85">
        <v>1854394</v>
      </c>
      <c r="I200" s="86">
        <f t="shared" si="6"/>
        <v>1956430</v>
      </c>
      <c r="J200" s="83">
        <v>1956430</v>
      </c>
      <c r="K200" s="85">
        <v>5486</v>
      </c>
      <c r="L200" s="86">
        <f t="shared" si="7"/>
        <v>5976</v>
      </c>
      <c r="M200" s="83">
        <v>5976</v>
      </c>
    </row>
    <row r="201" spans="1:13">
      <c r="A201" s="79" t="s">
        <v>125</v>
      </c>
      <c r="B201" s="80" t="s">
        <v>126</v>
      </c>
      <c r="C201" s="81" t="s">
        <v>116</v>
      </c>
      <c r="D201" s="82" t="s">
        <v>110</v>
      </c>
      <c r="E201" s="83" t="s">
        <v>117</v>
      </c>
      <c r="F201" s="82" t="s">
        <v>118</v>
      </c>
      <c r="G201" s="84" t="s">
        <v>119</v>
      </c>
      <c r="H201" s="85">
        <v>1854394</v>
      </c>
      <c r="I201" s="86">
        <f t="shared" si="6"/>
        <v>1956430</v>
      </c>
      <c r="J201" s="83">
        <v>1956430</v>
      </c>
      <c r="K201" s="85">
        <v>5486</v>
      </c>
      <c r="L201" s="86">
        <f t="shared" si="7"/>
        <v>5976</v>
      </c>
      <c r="M201" s="83">
        <v>5976</v>
      </c>
    </row>
    <row r="202" spans="1:13">
      <c r="A202" s="79" t="s">
        <v>125</v>
      </c>
      <c r="B202" s="80" t="s">
        <v>126</v>
      </c>
      <c r="C202" s="81" t="s">
        <v>116</v>
      </c>
      <c r="D202" s="82" t="s">
        <v>110</v>
      </c>
      <c r="E202" s="83" t="s">
        <v>117</v>
      </c>
      <c r="F202" s="82" t="s">
        <v>118</v>
      </c>
      <c r="G202" s="84" t="s">
        <v>119</v>
      </c>
      <c r="H202" s="85">
        <v>1854394</v>
      </c>
      <c r="I202" s="86">
        <f t="shared" si="6"/>
        <v>1956430</v>
      </c>
      <c r="J202" s="83">
        <v>1956430</v>
      </c>
      <c r="K202" s="85">
        <v>5486</v>
      </c>
      <c r="L202" s="86">
        <f t="shared" si="7"/>
        <v>5976</v>
      </c>
      <c r="M202" s="83">
        <v>5976</v>
      </c>
    </row>
    <row r="203" spans="1:13">
      <c r="A203" s="79" t="s">
        <v>125</v>
      </c>
      <c r="B203" s="80" t="s">
        <v>126</v>
      </c>
      <c r="C203" s="81" t="s">
        <v>116</v>
      </c>
      <c r="D203" s="82" t="s">
        <v>110</v>
      </c>
      <c r="E203" s="83" t="s">
        <v>117</v>
      </c>
      <c r="F203" s="82" t="s">
        <v>118</v>
      </c>
      <c r="G203" s="84" t="s">
        <v>119</v>
      </c>
      <c r="H203" s="85">
        <v>1854394</v>
      </c>
      <c r="I203" s="86">
        <f t="shared" si="6"/>
        <v>1956430</v>
      </c>
      <c r="J203" s="83">
        <v>1956430</v>
      </c>
      <c r="K203" s="85">
        <v>5486</v>
      </c>
      <c r="L203" s="86">
        <f t="shared" si="7"/>
        <v>5976</v>
      </c>
      <c r="M203" s="83">
        <v>5976</v>
      </c>
    </row>
    <row r="204" spans="1:13">
      <c r="A204" s="79" t="s">
        <v>125</v>
      </c>
      <c r="B204" s="80" t="s">
        <v>126</v>
      </c>
      <c r="C204" s="81" t="s">
        <v>116</v>
      </c>
      <c r="D204" s="82" t="s">
        <v>110</v>
      </c>
      <c r="E204" s="83" t="s">
        <v>117</v>
      </c>
      <c r="F204" s="82" t="s">
        <v>118</v>
      </c>
      <c r="G204" s="84" t="s">
        <v>119</v>
      </c>
      <c r="H204" s="85">
        <v>1854394</v>
      </c>
      <c r="I204" s="86">
        <f t="shared" si="6"/>
        <v>1956430</v>
      </c>
      <c r="J204" s="83">
        <v>1956430</v>
      </c>
      <c r="K204" s="85">
        <v>5486</v>
      </c>
      <c r="L204" s="86">
        <f t="shared" si="7"/>
        <v>5976</v>
      </c>
      <c r="M204" s="83">
        <v>5976</v>
      </c>
    </row>
    <row r="205" spans="1:13">
      <c r="A205" s="79" t="s">
        <v>125</v>
      </c>
      <c r="B205" s="80" t="s">
        <v>126</v>
      </c>
      <c r="C205" s="81" t="s">
        <v>116</v>
      </c>
      <c r="D205" s="82" t="s">
        <v>110</v>
      </c>
      <c r="E205" s="83" t="s">
        <v>117</v>
      </c>
      <c r="F205" s="82" t="s">
        <v>120</v>
      </c>
      <c r="G205" s="84" t="s">
        <v>119</v>
      </c>
      <c r="H205" s="85">
        <v>1303158</v>
      </c>
      <c r="I205" s="86">
        <f t="shared" si="6"/>
        <v>1375000</v>
      </c>
      <c r="J205" s="83">
        <v>1375000</v>
      </c>
      <c r="K205" s="85">
        <v>3855</v>
      </c>
      <c r="L205" s="86">
        <f t="shared" si="7"/>
        <v>4200</v>
      </c>
      <c r="M205" s="83">
        <v>4200</v>
      </c>
    </row>
    <row r="206" spans="1:13">
      <c r="A206" s="79" t="s">
        <v>125</v>
      </c>
      <c r="B206" s="80" t="s">
        <v>126</v>
      </c>
      <c r="C206" s="81" t="s">
        <v>116</v>
      </c>
      <c r="D206" s="82" t="s">
        <v>110</v>
      </c>
      <c r="E206" s="83" t="s">
        <v>117</v>
      </c>
      <c r="F206" s="82" t="s">
        <v>118</v>
      </c>
      <c r="G206" s="84" t="s">
        <v>119</v>
      </c>
      <c r="H206" s="85">
        <v>1854394</v>
      </c>
      <c r="I206" s="86">
        <f t="shared" si="6"/>
        <v>1956430</v>
      </c>
      <c r="J206" s="83">
        <v>1956430</v>
      </c>
      <c r="K206" s="85">
        <v>5486</v>
      </c>
      <c r="L206" s="86">
        <f t="shared" si="7"/>
        <v>5976</v>
      </c>
      <c r="M206" s="83">
        <v>5976</v>
      </c>
    </row>
    <row r="207" spans="1:13">
      <c r="A207" s="79" t="s">
        <v>125</v>
      </c>
      <c r="B207" s="80" t="s">
        <v>126</v>
      </c>
      <c r="C207" s="81" t="s">
        <v>116</v>
      </c>
      <c r="D207" s="82" t="s">
        <v>110</v>
      </c>
      <c r="E207" s="83" t="s">
        <v>117</v>
      </c>
      <c r="F207" s="82" t="s">
        <v>118</v>
      </c>
      <c r="G207" s="84" t="s">
        <v>119</v>
      </c>
      <c r="H207" s="85">
        <v>1854394</v>
      </c>
      <c r="I207" s="86">
        <f t="shared" si="6"/>
        <v>1956430</v>
      </c>
      <c r="J207" s="83">
        <v>1956430</v>
      </c>
      <c r="K207" s="85">
        <v>5486</v>
      </c>
      <c r="L207" s="86">
        <f t="shared" si="7"/>
        <v>5976</v>
      </c>
      <c r="M207" s="83">
        <v>5976</v>
      </c>
    </row>
    <row r="208" spans="1:13">
      <c r="A208" s="79" t="s">
        <v>125</v>
      </c>
      <c r="B208" s="80" t="s">
        <v>126</v>
      </c>
      <c r="C208" s="81" t="s">
        <v>116</v>
      </c>
      <c r="D208" s="82" t="s">
        <v>110</v>
      </c>
      <c r="E208" s="83" t="s">
        <v>117</v>
      </c>
      <c r="F208" s="82" t="s">
        <v>118</v>
      </c>
      <c r="G208" s="84" t="s">
        <v>119</v>
      </c>
      <c r="H208" s="85">
        <v>1854394</v>
      </c>
      <c r="I208" s="86">
        <f t="shared" si="6"/>
        <v>1956430</v>
      </c>
      <c r="J208" s="83">
        <v>1956430</v>
      </c>
      <c r="K208" s="85">
        <v>5486</v>
      </c>
      <c r="L208" s="86">
        <f t="shared" si="7"/>
        <v>5976</v>
      </c>
      <c r="M208" s="83">
        <v>5976</v>
      </c>
    </row>
    <row r="209" spans="1:13">
      <c r="A209" s="79" t="s">
        <v>125</v>
      </c>
      <c r="B209" s="80" t="s">
        <v>126</v>
      </c>
      <c r="C209" s="81" t="s">
        <v>116</v>
      </c>
      <c r="D209" s="82" t="s">
        <v>110</v>
      </c>
      <c r="E209" s="83" t="s">
        <v>117</v>
      </c>
      <c r="F209" s="82" t="s">
        <v>118</v>
      </c>
      <c r="G209" s="84" t="s">
        <v>119</v>
      </c>
      <c r="H209" s="85">
        <v>1854394</v>
      </c>
      <c r="I209" s="86">
        <f t="shared" si="6"/>
        <v>1956430</v>
      </c>
      <c r="J209" s="83">
        <v>1956430</v>
      </c>
      <c r="K209" s="85">
        <v>5486</v>
      </c>
      <c r="L209" s="86">
        <f t="shared" si="7"/>
        <v>5976</v>
      </c>
      <c r="M209" s="83">
        <v>5976</v>
      </c>
    </row>
    <row r="210" spans="1:13">
      <c r="A210" s="79" t="s">
        <v>125</v>
      </c>
      <c r="B210" s="80" t="s">
        <v>126</v>
      </c>
      <c r="C210" s="81" t="s">
        <v>116</v>
      </c>
      <c r="D210" s="82" t="s">
        <v>110</v>
      </c>
      <c r="E210" s="83" t="s">
        <v>117</v>
      </c>
      <c r="F210" s="82" t="s">
        <v>118</v>
      </c>
      <c r="G210" s="84" t="s">
        <v>119</v>
      </c>
      <c r="H210" s="85">
        <v>1854394</v>
      </c>
      <c r="I210" s="86">
        <f t="shared" si="6"/>
        <v>1956430</v>
      </c>
      <c r="J210" s="83">
        <v>1956430</v>
      </c>
      <c r="K210" s="85">
        <v>5486</v>
      </c>
      <c r="L210" s="86">
        <f t="shared" si="7"/>
        <v>5976</v>
      </c>
      <c r="M210" s="83">
        <v>5976</v>
      </c>
    </row>
    <row r="211" spans="1:13">
      <c r="A211" s="79" t="s">
        <v>125</v>
      </c>
      <c r="B211" s="80" t="s">
        <v>126</v>
      </c>
      <c r="C211" s="81" t="s">
        <v>116</v>
      </c>
      <c r="D211" s="82" t="s">
        <v>110</v>
      </c>
      <c r="E211" s="83" t="s">
        <v>117</v>
      </c>
      <c r="F211" s="82" t="s">
        <v>118</v>
      </c>
      <c r="G211" s="84" t="s">
        <v>119</v>
      </c>
      <c r="H211" s="85">
        <v>1854394</v>
      </c>
      <c r="I211" s="86">
        <f t="shared" si="6"/>
        <v>1956430</v>
      </c>
      <c r="J211" s="83">
        <v>1956430</v>
      </c>
      <c r="K211" s="85">
        <v>5486</v>
      </c>
      <c r="L211" s="86">
        <f t="shared" si="7"/>
        <v>5976</v>
      </c>
      <c r="M211" s="83">
        <v>5976</v>
      </c>
    </row>
    <row r="212" spans="1:13">
      <c r="A212" s="79" t="s">
        <v>125</v>
      </c>
      <c r="B212" s="80" t="s">
        <v>126</v>
      </c>
      <c r="C212" s="81" t="s">
        <v>116</v>
      </c>
      <c r="D212" s="82" t="s">
        <v>110</v>
      </c>
      <c r="E212" s="83" t="s">
        <v>117</v>
      </c>
      <c r="F212" s="82" t="s">
        <v>120</v>
      </c>
      <c r="G212" s="84" t="s">
        <v>119</v>
      </c>
      <c r="H212" s="85">
        <v>1303158</v>
      </c>
      <c r="I212" s="86">
        <f t="shared" ref="I212" si="8">J212</f>
        <v>1375000</v>
      </c>
      <c r="J212" s="83">
        <v>1375000</v>
      </c>
      <c r="K212" s="85">
        <v>3855</v>
      </c>
      <c r="L212" s="86">
        <f t="shared" ref="L212" si="9">M212</f>
        <v>4200</v>
      </c>
      <c r="M212" s="83">
        <v>4200</v>
      </c>
    </row>
    <row r="213" spans="1:13">
      <c r="A213" s="79" t="s">
        <v>125</v>
      </c>
      <c r="B213" s="80" t="s">
        <v>126</v>
      </c>
      <c r="C213" s="81" t="s">
        <v>116</v>
      </c>
      <c r="D213" s="82" t="s">
        <v>110</v>
      </c>
      <c r="E213" s="83" t="s">
        <v>117</v>
      </c>
      <c r="F213" s="82" t="s">
        <v>120</v>
      </c>
      <c r="G213" s="84" t="s">
        <v>119</v>
      </c>
      <c r="H213" s="85">
        <v>1303158</v>
      </c>
      <c r="I213" s="86">
        <f t="shared" si="6"/>
        <v>1375000</v>
      </c>
      <c r="J213" s="83">
        <v>1375000</v>
      </c>
      <c r="K213" s="85">
        <v>3855</v>
      </c>
      <c r="L213" s="86">
        <f t="shared" si="7"/>
        <v>4200</v>
      </c>
      <c r="M213" s="83">
        <v>4200</v>
      </c>
    </row>
    <row r="214" spans="1:13">
      <c r="A214" s="79" t="s">
        <v>125</v>
      </c>
      <c r="B214" s="80" t="s">
        <v>126</v>
      </c>
      <c r="C214" s="81" t="s">
        <v>116</v>
      </c>
      <c r="D214" s="82" t="s">
        <v>110</v>
      </c>
      <c r="E214" s="83" t="s">
        <v>117</v>
      </c>
      <c r="F214" s="82" t="s">
        <v>118</v>
      </c>
      <c r="G214" s="84" t="s">
        <v>119</v>
      </c>
      <c r="H214" s="85">
        <v>1854394</v>
      </c>
      <c r="I214" s="86">
        <f t="shared" si="6"/>
        <v>1956430</v>
      </c>
      <c r="J214" s="83">
        <v>1956430</v>
      </c>
      <c r="K214" s="85">
        <v>5486</v>
      </c>
      <c r="L214" s="86">
        <f t="shared" si="7"/>
        <v>5976</v>
      </c>
      <c r="M214" s="83">
        <v>5976</v>
      </c>
    </row>
    <row r="215" spans="1:13">
      <c r="A215" s="79" t="s">
        <v>125</v>
      </c>
      <c r="B215" s="80" t="s">
        <v>126</v>
      </c>
      <c r="C215" s="81" t="s">
        <v>116</v>
      </c>
      <c r="D215" s="82" t="s">
        <v>110</v>
      </c>
      <c r="E215" s="83" t="s">
        <v>117</v>
      </c>
      <c r="F215" s="82" t="s">
        <v>120</v>
      </c>
      <c r="G215" s="84" t="s">
        <v>119</v>
      </c>
      <c r="H215" s="85">
        <v>1303158</v>
      </c>
      <c r="I215" s="86">
        <f t="shared" si="6"/>
        <v>1375000</v>
      </c>
      <c r="J215" s="83">
        <v>1375000</v>
      </c>
      <c r="K215" s="85">
        <v>3855</v>
      </c>
      <c r="L215" s="86">
        <f t="shared" si="7"/>
        <v>4200</v>
      </c>
      <c r="M215" s="83">
        <v>4200</v>
      </c>
    </row>
    <row r="216" spans="1:13">
      <c r="A216" s="79" t="s">
        <v>125</v>
      </c>
      <c r="B216" s="80" t="s">
        <v>126</v>
      </c>
      <c r="C216" s="81" t="s">
        <v>116</v>
      </c>
      <c r="D216" s="82" t="s">
        <v>110</v>
      </c>
      <c r="E216" s="83" t="s">
        <v>117</v>
      </c>
      <c r="F216" s="82" t="s">
        <v>120</v>
      </c>
      <c r="G216" s="84" t="s">
        <v>119</v>
      </c>
      <c r="H216" s="85">
        <v>1303158</v>
      </c>
      <c r="I216" s="86">
        <f t="shared" si="6"/>
        <v>1375000</v>
      </c>
      <c r="J216" s="83">
        <v>1375000</v>
      </c>
      <c r="K216" s="85">
        <v>3855</v>
      </c>
      <c r="L216" s="86">
        <f t="shared" si="7"/>
        <v>4200</v>
      </c>
      <c r="M216" s="83">
        <v>4200</v>
      </c>
    </row>
    <row r="217" spans="1:13">
      <c r="A217" s="79" t="s">
        <v>125</v>
      </c>
      <c r="B217" s="80" t="s">
        <v>126</v>
      </c>
      <c r="C217" s="81" t="s">
        <v>116</v>
      </c>
      <c r="D217" s="82" t="s">
        <v>110</v>
      </c>
      <c r="E217" s="83" t="s">
        <v>117</v>
      </c>
      <c r="F217" s="82" t="s">
        <v>118</v>
      </c>
      <c r="G217" s="84" t="s">
        <v>119</v>
      </c>
      <c r="H217" s="85">
        <v>1854394</v>
      </c>
      <c r="I217" s="86">
        <f t="shared" si="6"/>
        <v>1956430</v>
      </c>
      <c r="J217" s="83">
        <v>1956430</v>
      </c>
      <c r="K217" s="85">
        <v>5486</v>
      </c>
      <c r="L217" s="86">
        <f t="shared" si="7"/>
        <v>5976</v>
      </c>
      <c r="M217" s="83">
        <v>5976</v>
      </c>
    </row>
    <row r="218" spans="1:13">
      <c r="A218" s="79" t="s">
        <v>125</v>
      </c>
      <c r="B218" s="80" t="s">
        <v>126</v>
      </c>
      <c r="C218" s="81" t="s">
        <v>116</v>
      </c>
      <c r="D218" s="82" t="s">
        <v>110</v>
      </c>
      <c r="E218" s="83" t="s">
        <v>117</v>
      </c>
      <c r="F218" s="82" t="s">
        <v>120</v>
      </c>
      <c r="G218" s="84" t="s">
        <v>119</v>
      </c>
      <c r="H218" s="85">
        <v>1303158</v>
      </c>
      <c r="I218" s="86">
        <v>1375000</v>
      </c>
      <c r="J218" s="83">
        <v>1375000</v>
      </c>
      <c r="K218" s="85">
        <v>3855</v>
      </c>
      <c r="L218" s="86">
        <v>4200</v>
      </c>
      <c r="M218" s="83">
        <v>4200</v>
      </c>
    </row>
    <row r="219" spans="1:13">
      <c r="A219" s="79" t="s">
        <v>125</v>
      </c>
      <c r="B219" s="80" t="s">
        <v>126</v>
      </c>
      <c r="C219" s="81" t="s">
        <v>116</v>
      </c>
      <c r="D219" s="82" t="s">
        <v>110</v>
      </c>
      <c r="E219" s="83" t="s">
        <v>117</v>
      </c>
      <c r="F219" s="82" t="s">
        <v>118</v>
      </c>
      <c r="G219" s="84" t="s">
        <v>119</v>
      </c>
      <c r="H219" s="85">
        <v>1854394</v>
      </c>
      <c r="I219" s="86">
        <f t="shared" si="6"/>
        <v>1956430</v>
      </c>
      <c r="J219" s="83">
        <v>1956430</v>
      </c>
      <c r="K219" s="85">
        <v>5486</v>
      </c>
      <c r="L219" s="86">
        <f t="shared" si="7"/>
        <v>5976</v>
      </c>
      <c r="M219" s="83">
        <v>5976</v>
      </c>
    </row>
    <row r="220" spans="1:13">
      <c r="A220" s="79" t="s">
        <v>125</v>
      </c>
      <c r="B220" s="80" t="s">
        <v>126</v>
      </c>
      <c r="C220" s="81" t="s">
        <v>116</v>
      </c>
      <c r="D220" s="82" t="s">
        <v>110</v>
      </c>
      <c r="E220" s="83" t="s">
        <v>117</v>
      </c>
      <c r="F220" s="82" t="s">
        <v>120</v>
      </c>
      <c r="G220" s="84" t="s">
        <v>119</v>
      </c>
      <c r="H220" s="85">
        <v>1303158</v>
      </c>
      <c r="I220" s="86">
        <f t="shared" si="6"/>
        <v>1375000</v>
      </c>
      <c r="J220" s="83">
        <v>1375000</v>
      </c>
      <c r="K220" s="85">
        <v>3855</v>
      </c>
      <c r="L220" s="86">
        <f t="shared" si="7"/>
        <v>4200</v>
      </c>
      <c r="M220" s="83">
        <v>4200</v>
      </c>
    </row>
    <row r="221" spans="1:13">
      <c r="A221" s="79" t="s">
        <v>125</v>
      </c>
      <c r="B221" s="80" t="s">
        <v>126</v>
      </c>
      <c r="C221" s="81" t="s">
        <v>116</v>
      </c>
      <c r="D221" s="82" t="s">
        <v>110</v>
      </c>
      <c r="E221" s="83" t="s">
        <v>117</v>
      </c>
      <c r="F221" s="82" t="s">
        <v>120</v>
      </c>
      <c r="G221" s="84" t="s">
        <v>119</v>
      </c>
      <c r="H221" s="85">
        <v>1303158</v>
      </c>
      <c r="I221" s="86">
        <f t="shared" si="6"/>
        <v>1375000</v>
      </c>
      <c r="J221" s="83">
        <v>1375000</v>
      </c>
      <c r="K221" s="85">
        <v>3855</v>
      </c>
      <c r="L221" s="86">
        <f t="shared" si="7"/>
        <v>4200</v>
      </c>
      <c r="M221" s="83">
        <v>4200</v>
      </c>
    </row>
    <row r="222" spans="1:13">
      <c r="A222" s="79" t="s">
        <v>125</v>
      </c>
      <c r="B222" s="80" t="s">
        <v>126</v>
      </c>
      <c r="C222" s="81" t="s">
        <v>116</v>
      </c>
      <c r="D222" s="82" t="s">
        <v>110</v>
      </c>
      <c r="E222" s="83" t="s">
        <v>117</v>
      </c>
      <c r="F222" s="82" t="s">
        <v>120</v>
      </c>
      <c r="G222" s="84" t="s">
        <v>119</v>
      </c>
      <c r="H222" s="85">
        <v>1303158</v>
      </c>
      <c r="I222" s="86">
        <f t="shared" si="6"/>
        <v>1375000</v>
      </c>
      <c r="J222" s="83">
        <v>1375000</v>
      </c>
      <c r="K222" s="85">
        <v>3855</v>
      </c>
      <c r="L222" s="86">
        <f t="shared" si="7"/>
        <v>4200</v>
      </c>
      <c r="M222" s="83">
        <v>4200</v>
      </c>
    </row>
    <row r="223" spans="1:13">
      <c r="A223" s="79" t="s">
        <v>125</v>
      </c>
      <c r="B223" s="80" t="s">
        <v>126</v>
      </c>
      <c r="C223" s="81" t="s">
        <v>116</v>
      </c>
      <c r="D223" s="82" t="s">
        <v>110</v>
      </c>
      <c r="E223" s="83" t="s">
        <v>117</v>
      </c>
      <c r="F223" s="82" t="s">
        <v>118</v>
      </c>
      <c r="G223" s="84" t="s">
        <v>119</v>
      </c>
      <c r="H223" s="85">
        <v>1854394</v>
      </c>
      <c r="I223" s="86">
        <f t="shared" si="6"/>
        <v>1956430</v>
      </c>
      <c r="J223" s="83">
        <v>1956430</v>
      </c>
      <c r="K223" s="85">
        <v>5486</v>
      </c>
      <c r="L223" s="86">
        <f t="shared" si="7"/>
        <v>5976</v>
      </c>
      <c r="M223" s="83">
        <v>5976</v>
      </c>
    </row>
    <row r="224" spans="1:13">
      <c r="A224" s="79" t="s">
        <v>125</v>
      </c>
      <c r="B224" s="80" t="s">
        <v>126</v>
      </c>
      <c r="C224" s="81" t="s">
        <v>116</v>
      </c>
      <c r="D224" s="82" t="s">
        <v>110</v>
      </c>
      <c r="E224" s="83" t="s">
        <v>117</v>
      </c>
      <c r="F224" s="82" t="s">
        <v>120</v>
      </c>
      <c r="G224" s="84" t="s">
        <v>119</v>
      </c>
      <c r="H224" s="85">
        <v>1303158</v>
      </c>
      <c r="I224" s="86">
        <f t="shared" si="6"/>
        <v>1375000</v>
      </c>
      <c r="J224" s="83">
        <v>1375000</v>
      </c>
      <c r="K224" s="85">
        <v>3855</v>
      </c>
      <c r="L224" s="86">
        <f t="shared" si="7"/>
        <v>4200</v>
      </c>
      <c r="M224" s="83">
        <v>4200</v>
      </c>
    </row>
    <row r="225" spans="1:13">
      <c r="A225" s="79" t="s">
        <v>125</v>
      </c>
      <c r="B225" s="80" t="s">
        <v>126</v>
      </c>
      <c r="C225" s="81" t="s">
        <v>116</v>
      </c>
      <c r="D225" s="82" t="s">
        <v>110</v>
      </c>
      <c r="E225" s="83" t="s">
        <v>117</v>
      </c>
      <c r="F225" s="82" t="s">
        <v>118</v>
      </c>
      <c r="G225" s="84" t="s">
        <v>119</v>
      </c>
      <c r="H225" s="85">
        <v>1854394</v>
      </c>
      <c r="I225" s="86">
        <f t="shared" si="6"/>
        <v>1956430</v>
      </c>
      <c r="J225" s="83">
        <v>1956430</v>
      </c>
      <c r="K225" s="85">
        <v>5486</v>
      </c>
      <c r="L225" s="86">
        <f t="shared" si="7"/>
        <v>5976</v>
      </c>
      <c r="M225" s="83">
        <v>5976</v>
      </c>
    </row>
    <row r="226" spans="1:13">
      <c r="A226" s="79" t="s">
        <v>125</v>
      </c>
      <c r="B226" s="80" t="s">
        <v>126</v>
      </c>
      <c r="C226" s="81" t="s">
        <v>116</v>
      </c>
      <c r="D226" s="82" t="s">
        <v>110</v>
      </c>
      <c r="E226" s="83" t="s">
        <v>117</v>
      </c>
      <c r="F226" s="82" t="s">
        <v>120</v>
      </c>
      <c r="G226" s="84" t="s">
        <v>119</v>
      </c>
      <c r="H226" s="85">
        <v>1303158</v>
      </c>
      <c r="I226" s="86">
        <f t="shared" si="6"/>
        <v>1375000</v>
      </c>
      <c r="J226" s="83">
        <v>1375000</v>
      </c>
      <c r="K226" s="85">
        <v>3855</v>
      </c>
      <c r="L226" s="86">
        <f t="shared" si="7"/>
        <v>4200</v>
      </c>
      <c r="M226" s="83">
        <v>4200</v>
      </c>
    </row>
    <row r="227" spans="1:13">
      <c r="A227" s="79" t="s">
        <v>125</v>
      </c>
      <c r="B227" s="80" t="s">
        <v>126</v>
      </c>
      <c r="C227" s="81" t="s">
        <v>116</v>
      </c>
      <c r="D227" s="82" t="s">
        <v>110</v>
      </c>
      <c r="E227" s="83" t="s">
        <v>117</v>
      </c>
      <c r="F227" s="82" t="s">
        <v>118</v>
      </c>
      <c r="G227" s="84" t="s">
        <v>119</v>
      </c>
      <c r="H227" s="85">
        <v>1854394</v>
      </c>
      <c r="I227" s="86">
        <f t="shared" si="6"/>
        <v>1956430</v>
      </c>
      <c r="J227" s="83">
        <v>1956430</v>
      </c>
      <c r="K227" s="85">
        <v>5486</v>
      </c>
      <c r="L227" s="86">
        <f t="shared" si="7"/>
        <v>5976</v>
      </c>
      <c r="M227" s="83">
        <v>5976</v>
      </c>
    </row>
    <row r="228" spans="1:13">
      <c r="A228" s="79" t="s">
        <v>125</v>
      </c>
      <c r="B228" s="80" t="s">
        <v>126</v>
      </c>
      <c r="C228" s="81" t="s">
        <v>116</v>
      </c>
      <c r="D228" s="82" t="s">
        <v>110</v>
      </c>
      <c r="E228" s="83" t="s">
        <v>117</v>
      </c>
      <c r="F228" s="82" t="s">
        <v>118</v>
      </c>
      <c r="G228" s="84" t="s">
        <v>119</v>
      </c>
      <c r="H228" s="85">
        <v>1854394</v>
      </c>
      <c r="I228" s="86">
        <f t="shared" si="6"/>
        <v>1956430</v>
      </c>
      <c r="J228" s="83">
        <v>1956430</v>
      </c>
      <c r="K228" s="85">
        <v>5486</v>
      </c>
      <c r="L228" s="86">
        <f t="shared" si="7"/>
        <v>5976</v>
      </c>
      <c r="M228" s="83">
        <v>5976</v>
      </c>
    </row>
    <row r="229" spans="1:13">
      <c r="A229" s="79" t="s">
        <v>125</v>
      </c>
      <c r="B229" s="80" t="s">
        <v>126</v>
      </c>
      <c r="C229" s="81" t="s">
        <v>116</v>
      </c>
      <c r="D229" s="82" t="s">
        <v>110</v>
      </c>
      <c r="E229" s="83" t="s">
        <v>117</v>
      </c>
      <c r="F229" s="82" t="s">
        <v>118</v>
      </c>
      <c r="G229" s="84" t="s">
        <v>119</v>
      </c>
      <c r="H229" s="85">
        <v>1854394</v>
      </c>
      <c r="I229" s="86">
        <f t="shared" si="6"/>
        <v>1956430</v>
      </c>
      <c r="J229" s="83">
        <v>1956430</v>
      </c>
      <c r="K229" s="85">
        <v>5486</v>
      </c>
      <c r="L229" s="86">
        <f t="shared" si="7"/>
        <v>5976</v>
      </c>
      <c r="M229" s="83">
        <v>5976</v>
      </c>
    </row>
    <row r="230" spans="1:13">
      <c r="A230" s="79" t="s">
        <v>125</v>
      </c>
      <c r="B230" s="80" t="s">
        <v>126</v>
      </c>
      <c r="C230" s="81" t="s">
        <v>116</v>
      </c>
      <c r="D230" s="82" t="s">
        <v>110</v>
      </c>
      <c r="E230" s="83" t="s">
        <v>117</v>
      </c>
      <c r="F230" s="82" t="s">
        <v>118</v>
      </c>
      <c r="G230" s="84" t="s">
        <v>119</v>
      </c>
      <c r="H230" s="85">
        <v>1854394</v>
      </c>
      <c r="I230" s="86">
        <f t="shared" si="6"/>
        <v>1956430</v>
      </c>
      <c r="J230" s="83">
        <v>1956430</v>
      </c>
      <c r="K230" s="85">
        <v>5486</v>
      </c>
      <c r="L230" s="86">
        <f t="shared" si="7"/>
        <v>5976</v>
      </c>
      <c r="M230" s="83">
        <v>5976</v>
      </c>
    </row>
    <row r="231" spans="1:13">
      <c r="A231" s="79" t="s">
        <v>125</v>
      </c>
      <c r="B231" s="80" t="s">
        <v>126</v>
      </c>
      <c r="C231" s="81" t="s">
        <v>116</v>
      </c>
      <c r="D231" s="82" t="s">
        <v>110</v>
      </c>
      <c r="E231" s="83" t="s">
        <v>117</v>
      </c>
      <c r="F231" s="82" t="s">
        <v>118</v>
      </c>
      <c r="G231" s="84" t="s">
        <v>119</v>
      </c>
      <c r="H231" s="85">
        <v>1854394</v>
      </c>
      <c r="I231" s="86">
        <f t="shared" si="6"/>
        <v>1956430</v>
      </c>
      <c r="J231" s="83">
        <v>1956430</v>
      </c>
      <c r="K231" s="85">
        <v>5486</v>
      </c>
      <c r="L231" s="86">
        <f t="shared" si="7"/>
        <v>5976</v>
      </c>
      <c r="M231" s="83">
        <v>5976</v>
      </c>
    </row>
    <row r="232" spans="1:13">
      <c r="A232" s="79" t="s">
        <v>125</v>
      </c>
      <c r="B232" s="80" t="s">
        <v>126</v>
      </c>
      <c r="C232" s="81" t="s">
        <v>116</v>
      </c>
      <c r="D232" s="82" t="s">
        <v>110</v>
      </c>
      <c r="E232" s="83" t="s">
        <v>117</v>
      </c>
      <c r="F232" s="82" t="s">
        <v>120</v>
      </c>
      <c r="G232" s="84" t="s">
        <v>119</v>
      </c>
      <c r="H232" s="85">
        <v>1303158</v>
      </c>
      <c r="I232" s="86">
        <v>1375000</v>
      </c>
      <c r="J232" s="83">
        <v>1375000</v>
      </c>
      <c r="K232" s="85">
        <v>3855</v>
      </c>
      <c r="L232" s="86">
        <v>4200</v>
      </c>
      <c r="M232" s="83">
        <v>4200</v>
      </c>
    </row>
    <row r="233" spans="1:13">
      <c r="A233" s="79" t="s">
        <v>125</v>
      </c>
      <c r="B233" s="80" t="s">
        <v>126</v>
      </c>
      <c r="C233" s="81" t="s">
        <v>116</v>
      </c>
      <c r="D233" s="82" t="s">
        <v>110</v>
      </c>
      <c r="E233" s="83" t="s">
        <v>117</v>
      </c>
      <c r="F233" s="82" t="s">
        <v>118</v>
      </c>
      <c r="G233" s="84" t="s">
        <v>119</v>
      </c>
      <c r="H233" s="85">
        <v>1854394</v>
      </c>
      <c r="I233" s="86">
        <v>1956430</v>
      </c>
      <c r="J233" s="83">
        <v>1956430</v>
      </c>
      <c r="K233" s="85">
        <v>5486</v>
      </c>
      <c r="L233" s="86">
        <v>5976</v>
      </c>
      <c r="M233" s="83">
        <v>5976</v>
      </c>
    </row>
    <row r="234" spans="1:13">
      <c r="A234" s="79" t="s">
        <v>125</v>
      </c>
      <c r="B234" s="80" t="s">
        <v>126</v>
      </c>
      <c r="C234" s="81" t="s">
        <v>116</v>
      </c>
      <c r="D234" s="82" t="s">
        <v>110</v>
      </c>
      <c r="E234" s="83" t="s">
        <v>117</v>
      </c>
      <c r="F234" s="82" t="s">
        <v>118</v>
      </c>
      <c r="G234" s="84" t="s">
        <v>119</v>
      </c>
      <c r="H234" s="85">
        <v>1854394</v>
      </c>
      <c r="I234" s="86">
        <v>1956430</v>
      </c>
      <c r="J234" s="83">
        <v>1956430</v>
      </c>
      <c r="K234" s="85">
        <v>5486</v>
      </c>
      <c r="L234" s="86">
        <v>5976</v>
      </c>
      <c r="M234" s="83">
        <v>5976</v>
      </c>
    </row>
    <row r="235" spans="1:13">
      <c r="A235" s="79" t="s">
        <v>125</v>
      </c>
      <c r="B235" s="80" t="s">
        <v>126</v>
      </c>
      <c r="C235" s="81" t="s">
        <v>116</v>
      </c>
      <c r="D235" s="82" t="s">
        <v>110</v>
      </c>
      <c r="E235" s="83" t="s">
        <v>117</v>
      </c>
      <c r="F235" s="82" t="s">
        <v>120</v>
      </c>
      <c r="G235" s="84" t="s">
        <v>119</v>
      </c>
      <c r="H235" s="85">
        <v>1303158</v>
      </c>
      <c r="I235" s="86">
        <v>1375000</v>
      </c>
      <c r="J235" s="83">
        <v>1375000</v>
      </c>
      <c r="K235" s="85">
        <v>3855</v>
      </c>
      <c r="L235" s="86">
        <v>4200</v>
      </c>
      <c r="M235" s="83">
        <v>4200</v>
      </c>
    </row>
    <row r="236" spans="1:13">
      <c r="A236" s="79" t="s">
        <v>125</v>
      </c>
      <c r="B236" s="80" t="s">
        <v>126</v>
      </c>
      <c r="C236" s="81" t="s">
        <v>116</v>
      </c>
      <c r="D236" s="82" t="s">
        <v>110</v>
      </c>
      <c r="E236" s="83" t="s">
        <v>117</v>
      </c>
      <c r="F236" s="82" t="s">
        <v>120</v>
      </c>
      <c r="G236" s="84" t="s">
        <v>119</v>
      </c>
      <c r="H236" s="85">
        <v>1303158</v>
      </c>
      <c r="I236" s="86">
        <v>1375000</v>
      </c>
      <c r="J236" s="83">
        <v>1375000</v>
      </c>
      <c r="K236" s="85">
        <v>3855</v>
      </c>
      <c r="L236" s="86">
        <v>4200</v>
      </c>
      <c r="M236" s="83">
        <v>4200</v>
      </c>
    </row>
    <row r="237" spans="1:13">
      <c r="A237" s="79" t="s">
        <v>125</v>
      </c>
      <c r="B237" s="80" t="s">
        <v>126</v>
      </c>
      <c r="C237" s="81" t="s">
        <v>116</v>
      </c>
      <c r="D237" s="82" t="s">
        <v>110</v>
      </c>
      <c r="E237" s="83" t="s">
        <v>117</v>
      </c>
      <c r="F237" s="82" t="s">
        <v>120</v>
      </c>
      <c r="G237" s="84" t="s">
        <v>119</v>
      </c>
      <c r="H237" s="85">
        <v>1303158</v>
      </c>
      <c r="I237" s="86">
        <v>1375000</v>
      </c>
      <c r="J237" s="83">
        <v>1375000</v>
      </c>
      <c r="K237" s="85">
        <v>3855</v>
      </c>
      <c r="L237" s="86">
        <v>4200</v>
      </c>
      <c r="M237" s="83">
        <v>4200</v>
      </c>
    </row>
    <row r="238" spans="1:13">
      <c r="A238" s="79" t="s">
        <v>125</v>
      </c>
      <c r="B238" s="80" t="s">
        <v>126</v>
      </c>
      <c r="C238" s="81" t="s">
        <v>116</v>
      </c>
      <c r="D238" s="82" t="s">
        <v>110</v>
      </c>
      <c r="E238" s="83" t="s">
        <v>117</v>
      </c>
      <c r="F238" s="82" t="s">
        <v>120</v>
      </c>
      <c r="G238" s="84" t="s">
        <v>119</v>
      </c>
      <c r="H238" s="85">
        <v>1303158</v>
      </c>
      <c r="I238" s="86">
        <v>1375000</v>
      </c>
      <c r="J238" s="83">
        <v>1375000</v>
      </c>
      <c r="K238" s="85">
        <v>3855</v>
      </c>
      <c r="L238" s="86">
        <v>4200</v>
      </c>
      <c r="M238" s="83">
        <v>4200</v>
      </c>
    </row>
    <row r="239" spans="1:13">
      <c r="A239" s="79" t="s">
        <v>125</v>
      </c>
      <c r="B239" s="80" t="s">
        <v>126</v>
      </c>
      <c r="C239" s="81" t="s">
        <v>116</v>
      </c>
      <c r="D239" s="82" t="s">
        <v>110</v>
      </c>
      <c r="E239" s="83" t="s">
        <v>117</v>
      </c>
      <c r="F239" s="82" t="s">
        <v>120</v>
      </c>
      <c r="G239" s="84" t="s">
        <v>119</v>
      </c>
      <c r="H239" s="85">
        <v>1303158</v>
      </c>
      <c r="I239" s="86">
        <v>1375000</v>
      </c>
      <c r="J239" s="83">
        <v>1375000</v>
      </c>
      <c r="K239" s="85">
        <v>3855</v>
      </c>
      <c r="L239" s="86">
        <v>4200</v>
      </c>
      <c r="M239" s="83">
        <v>4200</v>
      </c>
    </row>
    <row r="240" spans="1:13">
      <c r="A240" s="79" t="s">
        <v>125</v>
      </c>
      <c r="B240" s="80" t="s">
        <v>126</v>
      </c>
      <c r="C240" s="81" t="s">
        <v>116</v>
      </c>
      <c r="D240" s="82" t="s">
        <v>110</v>
      </c>
      <c r="E240" s="83" t="s">
        <v>117</v>
      </c>
      <c r="F240" s="82" t="s">
        <v>120</v>
      </c>
      <c r="G240" s="84" t="s">
        <v>119</v>
      </c>
      <c r="H240" s="85">
        <v>1303158</v>
      </c>
      <c r="I240" s="86">
        <v>1375000</v>
      </c>
      <c r="J240" s="83">
        <v>1375000</v>
      </c>
      <c r="K240" s="85">
        <v>3855</v>
      </c>
      <c r="L240" s="86">
        <v>4200</v>
      </c>
      <c r="M240" s="83">
        <v>4200</v>
      </c>
    </row>
    <row r="241" spans="1:13">
      <c r="A241" s="79" t="s">
        <v>125</v>
      </c>
      <c r="B241" s="80" t="s">
        <v>126</v>
      </c>
      <c r="C241" s="81" t="s">
        <v>116</v>
      </c>
      <c r="D241" s="82" t="s">
        <v>110</v>
      </c>
      <c r="E241" s="83" t="s">
        <v>117</v>
      </c>
      <c r="F241" s="82" t="s">
        <v>120</v>
      </c>
      <c r="G241" s="84" t="s">
        <v>119</v>
      </c>
      <c r="H241" s="85">
        <v>1303158</v>
      </c>
      <c r="I241" s="86">
        <v>1375000</v>
      </c>
      <c r="J241" s="83">
        <v>1375000</v>
      </c>
      <c r="K241" s="85">
        <v>3855</v>
      </c>
      <c r="L241" s="86">
        <v>4200</v>
      </c>
      <c r="M241" s="83">
        <v>4200</v>
      </c>
    </row>
    <row r="242" spans="1:13">
      <c r="A242" s="79" t="s">
        <v>125</v>
      </c>
      <c r="B242" s="80" t="s">
        <v>126</v>
      </c>
      <c r="C242" s="81" t="s">
        <v>116</v>
      </c>
      <c r="D242" s="82" t="s">
        <v>110</v>
      </c>
      <c r="E242" s="83" t="s">
        <v>117</v>
      </c>
      <c r="F242" s="82" t="s">
        <v>120</v>
      </c>
      <c r="G242" s="84" t="s">
        <v>119</v>
      </c>
      <c r="H242" s="85">
        <v>1303158</v>
      </c>
      <c r="I242" s="86">
        <v>1375000</v>
      </c>
      <c r="J242" s="83">
        <v>1375000</v>
      </c>
      <c r="K242" s="85">
        <v>3855</v>
      </c>
      <c r="L242" s="86">
        <v>4200</v>
      </c>
      <c r="M242" s="83">
        <v>4200</v>
      </c>
    </row>
    <row r="243" spans="1:13">
      <c r="A243" s="79" t="s">
        <v>125</v>
      </c>
      <c r="B243" s="80" t="s">
        <v>126</v>
      </c>
      <c r="C243" s="81" t="s">
        <v>116</v>
      </c>
      <c r="D243" s="82" t="s">
        <v>110</v>
      </c>
      <c r="E243" s="83" t="s">
        <v>117</v>
      </c>
      <c r="F243" s="82" t="s">
        <v>118</v>
      </c>
      <c r="G243" s="84" t="s">
        <v>119</v>
      </c>
      <c r="H243" s="85">
        <v>1854394</v>
      </c>
      <c r="I243" s="86">
        <v>1956430</v>
      </c>
      <c r="J243" s="83">
        <v>1956430</v>
      </c>
      <c r="K243" s="85">
        <v>5486</v>
      </c>
      <c r="L243" s="86">
        <v>5976</v>
      </c>
      <c r="M243" s="83">
        <v>5976</v>
      </c>
    </row>
    <row r="244" spans="1:13">
      <c r="A244" s="79" t="s">
        <v>125</v>
      </c>
      <c r="B244" s="80" t="s">
        <v>126</v>
      </c>
      <c r="C244" s="81" t="s">
        <v>116</v>
      </c>
      <c r="D244" s="82" t="s">
        <v>110</v>
      </c>
      <c r="E244" s="83" t="s">
        <v>117</v>
      </c>
      <c r="F244" s="82" t="s">
        <v>120</v>
      </c>
      <c r="G244" s="84" t="s">
        <v>119</v>
      </c>
      <c r="H244" s="85">
        <v>1303158</v>
      </c>
      <c r="I244" s="86">
        <v>1375000</v>
      </c>
      <c r="J244" s="83">
        <v>1375000</v>
      </c>
      <c r="K244" s="85">
        <v>3855</v>
      </c>
      <c r="L244" s="86">
        <v>4200</v>
      </c>
      <c r="M244" s="83">
        <v>4200</v>
      </c>
    </row>
    <row r="245" spans="1:13">
      <c r="A245" s="79" t="s">
        <v>125</v>
      </c>
      <c r="B245" s="80" t="s">
        <v>126</v>
      </c>
      <c r="C245" s="81" t="s">
        <v>116</v>
      </c>
      <c r="D245" s="82" t="s">
        <v>110</v>
      </c>
      <c r="E245" s="83" t="s">
        <v>117</v>
      </c>
      <c r="F245" s="82" t="s">
        <v>120</v>
      </c>
      <c r="G245" s="84" t="s">
        <v>119</v>
      </c>
      <c r="H245" s="85">
        <v>1303158</v>
      </c>
      <c r="I245" s="86">
        <v>1375000</v>
      </c>
      <c r="J245" s="83">
        <v>1375000</v>
      </c>
      <c r="K245" s="85">
        <v>3855</v>
      </c>
      <c r="L245" s="86">
        <v>4200</v>
      </c>
      <c r="M245" s="83">
        <v>4200</v>
      </c>
    </row>
    <row r="246" spans="1:13">
      <c r="A246" s="79" t="s">
        <v>125</v>
      </c>
      <c r="B246" s="80" t="s">
        <v>126</v>
      </c>
      <c r="C246" s="81" t="s">
        <v>116</v>
      </c>
      <c r="D246" s="82" t="s">
        <v>110</v>
      </c>
      <c r="E246" s="83" t="s">
        <v>117</v>
      </c>
      <c r="F246" s="82" t="s">
        <v>120</v>
      </c>
      <c r="G246" s="84" t="s">
        <v>119</v>
      </c>
      <c r="H246" s="85">
        <v>1303158</v>
      </c>
      <c r="I246" s="86">
        <v>1375000</v>
      </c>
      <c r="J246" s="83">
        <v>1375000</v>
      </c>
      <c r="K246" s="85">
        <v>3855</v>
      </c>
      <c r="L246" s="86">
        <v>4200</v>
      </c>
      <c r="M246" s="83">
        <v>4200</v>
      </c>
    </row>
    <row r="247" spans="1:13">
      <c r="A247" s="79" t="s">
        <v>125</v>
      </c>
      <c r="B247" s="80" t="s">
        <v>126</v>
      </c>
      <c r="C247" s="81" t="s">
        <v>116</v>
      </c>
      <c r="D247" s="82" t="s">
        <v>110</v>
      </c>
      <c r="E247" s="83" t="s">
        <v>117</v>
      </c>
      <c r="F247" s="82" t="s">
        <v>120</v>
      </c>
      <c r="G247" s="84" t="s">
        <v>119</v>
      </c>
      <c r="H247" s="85">
        <v>1303158</v>
      </c>
      <c r="I247" s="86">
        <v>1375000</v>
      </c>
      <c r="J247" s="83">
        <v>1375000</v>
      </c>
      <c r="K247" s="85">
        <v>3855</v>
      </c>
      <c r="L247" s="86">
        <v>4200</v>
      </c>
      <c r="M247" s="83">
        <v>4200</v>
      </c>
    </row>
    <row r="248" spans="1:13">
      <c r="A248" s="79" t="s">
        <v>125</v>
      </c>
      <c r="B248" s="80" t="s">
        <v>126</v>
      </c>
      <c r="C248" s="81" t="s">
        <v>116</v>
      </c>
      <c r="D248" s="82" t="s">
        <v>110</v>
      </c>
      <c r="E248" s="83" t="s">
        <v>117</v>
      </c>
      <c r="F248" s="82" t="s">
        <v>120</v>
      </c>
      <c r="G248" s="84" t="s">
        <v>119</v>
      </c>
      <c r="H248" s="85">
        <v>1303158</v>
      </c>
      <c r="I248" s="86">
        <v>1375000</v>
      </c>
      <c r="J248" s="83">
        <v>1375000</v>
      </c>
      <c r="K248" s="85">
        <v>3855</v>
      </c>
      <c r="L248" s="86">
        <v>4200</v>
      </c>
      <c r="M248" s="83">
        <v>4200</v>
      </c>
    </row>
    <row r="249" spans="1:13">
      <c r="A249" s="79" t="s">
        <v>125</v>
      </c>
      <c r="B249" s="80" t="s">
        <v>126</v>
      </c>
      <c r="C249" s="81" t="s">
        <v>116</v>
      </c>
      <c r="D249" s="82" t="s">
        <v>110</v>
      </c>
      <c r="E249" s="83" t="s">
        <v>117</v>
      </c>
      <c r="F249" s="82" t="s">
        <v>120</v>
      </c>
      <c r="G249" s="84" t="s">
        <v>119</v>
      </c>
      <c r="H249" s="85">
        <v>1303158</v>
      </c>
      <c r="I249" s="86">
        <v>1375000</v>
      </c>
      <c r="J249" s="83">
        <v>1375000</v>
      </c>
      <c r="K249" s="85">
        <v>3855</v>
      </c>
      <c r="L249" s="86">
        <v>4200</v>
      </c>
      <c r="M249" s="83">
        <v>4200</v>
      </c>
    </row>
    <row r="250" spans="1:13">
      <c r="A250" s="79" t="s">
        <v>125</v>
      </c>
      <c r="B250" s="80" t="s">
        <v>126</v>
      </c>
      <c r="C250" s="81" t="s">
        <v>116</v>
      </c>
      <c r="D250" s="82" t="s">
        <v>110</v>
      </c>
      <c r="E250" s="83" t="s">
        <v>117</v>
      </c>
      <c r="F250" s="82" t="s">
        <v>120</v>
      </c>
      <c r="G250" s="84" t="s">
        <v>119</v>
      </c>
      <c r="H250" s="85">
        <v>1303158</v>
      </c>
      <c r="I250" s="86">
        <v>1375000</v>
      </c>
      <c r="J250" s="83">
        <v>1375000</v>
      </c>
      <c r="K250" s="85">
        <v>3855</v>
      </c>
      <c r="L250" s="86">
        <v>4200</v>
      </c>
      <c r="M250" s="83">
        <v>4200</v>
      </c>
    </row>
    <row r="251" spans="1:13">
      <c r="A251" s="79" t="s">
        <v>125</v>
      </c>
      <c r="B251" s="80" t="s">
        <v>126</v>
      </c>
      <c r="C251" s="81" t="s">
        <v>116</v>
      </c>
      <c r="D251" s="82" t="s">
        <v>110</v>
      </c>
      <c r="E251" s="83" t="s">
        <v>117</v>
      </c>
      <c r="F251" s="82" t="s">
        <v>120</v>
      </c>
      <c r="G251" s="84" t="s">
        <v>119</v>
      </c>
      <c r="H251" s="85">
        <v>1303158</v>
      </c>
      <c r="I251" s="86">
        <v>1375000</v>
      </c>
      <c r="J251" s="83">
        <v>1375000</v>
      </c>
      <c r="K251" s="85">
        <v>3855</v>
      </c>
      <c r="L251" s="86">
        <v>4200</v>
      </c>
      <c r="M251" s="83">
        <v>4200</v>
      </c>
    </row>
    <row r="252" spans="1:13">
      <c r="A252" s="79" t="s">
        <v>125</v>
      </c>
      <c r="B252" s="80" t="s">
        <v>126</v>
      </c>
      <c r="C252" s="81" t="s">
        <v>116</v>
      </c>
      <c r="D252" s="82" t="s">
        <v>110</v>
      </c>
      <c r="E252" s="83" t="s">
        <v>117</v>
      </c>
      <c r="F252" s="82" t="s">
        <v>120</v>
      </c>
      <c r="G252" s="84" t="s">
        <v>119</v>
      </c>
      <c r="H252" s="85">
        <v>1303158</v>
      </c>
      <c r="I252" s="86">
        <v>1375000</v>
      </c>
      <c r="J252" s="83">
        <v>1375000</v>
      </c>
      <c r="K252" s="85">
        <v>3855</v>
      </c>
      <c r="L252" s="86">
        <v>4200</v>
      </c>
      <c r="M252" s="83">
        <v>4200</v>
      </c>
    </row>
    <row r="253" spans="1:13">
      <c r="A253" s="79" t="s">
        <v>125</v>
      </c>
      <c r="B253" s="80" t="s">
        <v>126</v>
      </c>
      <c r="C253" s="81" t="s">
        <v>116</v>
      </c>
      <c r="D253" s="82" t="s">
        <v>110</v>
      </c>
      <c r="E253" s="83" t="s">
        <v>117</v>
      </c>
      <c r="F253" s="82" t="s">
        <v>120</v>
      </c>
      <c r="G253" s="84" t="s">
        <v>119</v>
      </c>
      <c r="H253" s="85">
        <v>1303158</v>
      </c>
      <c r="I253" s="86">
        <v>1375000</v>
      </c>
      <c r="J253" s="83">
        <v>1375000</v>
      </c>
      <c r="K253" s="85">
        <v>3855</v>
      </c>
      <c r="L253" s="86">
        <v>4200</v>
      </c>
      <c r="M253" s="83">
        <v>4200</v>
      </c>
    </row>
    <row r="254" spans="1:13">
      <c r="A254" s="79" t="s">
        <v>125</v>
      </c>
      <c r="B254" s="80" t="s">
        <v>126</v>
      </c>
      <c r="C254" s="81" t="s">
        <v>116</v>
      </c>
      <c r="D254" s="82" t="s">
        <v>110</v>
      </c>
      <c r="E254" s="83" t="s">
        <v>117</v>
      </c>
      <c r="F254" s="82" t="s">
        <v>118</v>
      </c>
      <c r="G254" s="84" t="s">
        <v>119</v>
      </c>
      <c r="H254" s="85">
        <v>1854394</v>
      </c>
      <c r="I254" s="86">
        <f t="shared" ref="I254:I280" si="10">J254</f>
        <v>1956430</v>
      </c>
      <c r="J254" s="83">
        <v>1956430</v>
      </c>
      <c r="K254" s="85">
        <v>5486</v>
      </c>
      <c r="L254" s="86">
        <f t="shared" ref="L254:L280" si="11">M254</f>
        <v>5976</v>
      </c>
      <c r="M254" s="83">
        <v>5976</v>
      </c>
    </row>
    <row r="255" spans="1:13">
      <c r="A255" s="79" t="s">
        <v>125</v>
      </c>
      <c r="B255" s="80" t="s">
        <v>126</v>
      </c>
      <c r="C255" s="81" t="s">
        <v>116</v>
      </c>
      <c r="D255" s="82" t="s">
        <v>110</v>
      </c>
      <c r="E255" s="83" t="s">
        <v>117</v>
      </c>
      <c r="F255" s="82" t="s">
        <v>118</v>
      </c>
      <c r="G255" s="84" t="s">
        <v>119</v>
      </c>
      <c r="H255" s="85">
        <v>1854394</v>
      </c>
      <c r="I255" s="86">
        <f t="shared" si="10"/>
        <v>1956430</v>
      </c>
      <c r="J255" s="83">
        <v>1956430</v>
      </c>
      <c r="K255" s="85">
        <v>5486</v>
      </c>
      <c r="L255" s="86">
        <f t="shared" si="11"/>
        <v>5976</v>
      </c>
      <c r="M255" s="83">
        <v>5976</v>
      </c>
    </row>
    <row r="256" spans="1:13">
      <c r="A256" s="79" t="s">
        <v>125</v>
      </c>
      <c r="B256" s="80" t="s">
        <v>126</v>
      </c>
      <c r="C256" s="81" t="s">
        <v>116</v>
      </c>
      <c r="D256" s="82" t="s">
        <v>110</v>
      </c>
      <c r="E256" s="83" t="s">
        <v>117</v>
      </c>
      <c r="F256" s="82" t="s">
        <v>118</v>
      </c>
      <c r="G256" s="84" t="s">
        <v>119</v>
      </c>
      <c r="H256" s="85">
        <v>1854394</v>
      </c>
      <c r="I256" s="86">
        <f t="shared" si="10"/>
        <v>1956430</v>
      </c>
      <c r="J256" s="83">
        <v>1956430</v>
      </c>
      <c r="K256" s="85">
        <v>5486</v>
      </c>
      <c r="L256" s="86">
        <f t="shared" si="11"/>
        <v>5976</v>
      </c>
      <c r="M256" s="83">
        <v>5976</v>
      </c>
    </row>
    <row r="257" spans="1:13">
      <c r="A257" s="79" t="s">
        <v>125</v>
      </c>
      <c r="B257" s="80" t="s">
        <v>126</v>
      </c>
      <c r="C257" s="81" t="s">
        <v>116</v>
      </c>
      <c r="D257" s="82" t="s">
        <v>110</v>
      </c>
      <c r="E257" s="83" t="s">
        <v>117</v>
      </c>
      <c r="F257" s="82" t="s">
        <v>118</v>
      </c>
      <c r="G257" s="84" t="s">
        <v>119</v>
      </c>
      <c r="H257" s="85">
        <v>1854394</v>
      </c>
      <c r="I257" s="86">
        <f t="shared" si="10"/>
        <v>1956430</v>
      </c>
      <c r="J257" s="83">
        <v>1956430</v>
      </c>
      <c r="K257" s="85">
        <v>5486</v>
      </c>
      <c r="L257" s="86">
        <f t="shared" si="11"/>
        <v>5976</v>
      </c>
      <c r="M257" s="83">
        <v>5976</v>
      </c>
    </row>
    <row r="258" spans="1:13">
      <c r="A258" s="79" t="s">
        <v>125</v>
      </c>
      <c r="B258" s="80" t="s">
        <v>126</v>
      </c>
      <c r="C258" s="81" t="s">
        <v>116</v>
      </c>
      <c r="D258" s="82" t="s">
        <v>110</v>
      </c>
      <c r="E258" s="83" t="s">
        <v>117</v>
      </c>
      <c r="F258" s="82" t="s">
        <v>118</v>
      </c>
      <c r="G258" s="84" t="s">
        <v>119</v>
      </c>
      <c r="H258" s="85">
        <v>1854394</v>
      </c>
      <c r="I258" s="86">
        <f t="shared" si="10"/>
        <v>1956430</v>
      </c>
      <c r="J258" s="83">
        <v>1956430</v>
      </c>
      <c r="K258" s="85">
        <v>5486</v>
      </c>
      <c r="L258" s="86">
        <f t="shared" si="11"/>
        <v>5976</v>
      </c>
      <c r="M258" s="83">
        <v>5976</v>
      </c>
    </row>
    <row r="259" spans="1:13">
      <c r="A259" s="79" t="s">
        <v>125</v>
      </c>
      <c r="B259" s="80" t="s">
        <v>126</v>
      </c>
      <c r="C259" s="81" t="s">
        <v>116</v>
      </c>
      <c r="D259" s="82" t="s">
        <v>110</v>
      </c>
      <c r="E259" s="83" t="s">
        <v>117</v>
      </c>
      <c r="F259" s="82" t="s">
        <v>118</v>
      </c>
      <c r="G259" s="84" t="s">
        <v>119</v>
      </c>
      <c r="H259" s="85">
        <v>1854394</v>
      </c>
      <c r="I259" s="86">
        <f t="shared" si="10"/>
        <v>1956430</v>
      </c>
      <c r="J259" s="83">
        <v>1956430</v>
      </c>
      <c r="K259" s="85">
        <v>5486</v>
      </c>
      <c r="L259" s="86">
        <f t="shared" si="11"/>
        <v>5976</v>
      </c>
      <c r="M259" s="83">
        <v>5976</v>
      </c>
    </row>
    <row r="260" spans="1:13">
      <c r="A260" s="79" t="s">
        <v>125</v>
      </c>
      <c r="B260" s="80" t="s">
        <v>126</v>
      </c>
      <c r="C260" s="81" t="s">
        <v>116</v>
      </c>
      <c r="D260" s="82" t="s">
        <v>110</v>
      </c>
      <c r="E260" s="83" t="s">
        <v>117</v>
      </c>
      <c r="F260" s="82" t="s">
        <v>118</v>
      </c>
      <c r="G260" s="84" t="s">
        <v>119</v>
      </c>
      <c r="H260" s="85">
        <v>1854394</v>
      </c>
      <c r="I260" s="86">
        <f t="shared" si="10"/>
        <v>1956430</v>
      </c>
      <c r="J260" s="83">
        <v>1956430</v>
      </c>
      <c r="K260" s="85">
        <v>5486</v>
      </c>
      <c r="L260" s="86">
        <f t="shared" si="11"/>
        <v>5976</v>
      </c>
      <c r="M260" s="83">
        <v>5976</v>
      </c>
    </row>
    <row r="261" spans="1:13">
      <c r="A261" s="79" t="s">
        <v>125</v>
      </c>
      <c r="B261" s="80" t="s">
        <v>126</v>
      </c>
      <c r="C261" s="81" t="s">
        <v>116</v>
      </c>
      <c r="D261" s="82" t="s">
        <v>110</v>
      </c>
      <c r="E261" s="83" t="s">
        <v>117</v>
      </c>
      <c r="F261" s="82" t="s">
        <v>118</v>
      </c>
      <c r="G261" s="84" t="s">
        <v>119</v>
      </c>
      <c r="H261" s="85">
        <v>1854394</v>
      </c>
      <c r="I261" s="86">
        <f t="shared" si="10"/>
        <v>1956430</v>
      </c>
      <c r="J261" s="83">
        <v>1956430</v>
      </c>
      <c r="K261" s="85">
        <v>5486</v>
      </c>
      <c r="L261" s="86">
        <f t="shared" si="11"/>
        <v>5976</v>
      </c>
      <c r="M261" s="83">
        <v>5976</v>
      </c>
    </row>
    <row r="262" spans="1:13">
      <c r="A262" s="79" t="s">
        <v>125</v>
      </c>
      <c r="B262" s="80" t="s">
        <v>126</v>
      </c>
      <c r="C262" s="81" t="s">
        <v>116</v>
      </c>
      <c r="D262" s="82" t="s">
        <v>110</v>
      </c>
      <c r="E262" s="83" t="s">
        <v>117</v>
      </c>
      <c r="F262" s="82" t="s">
        <v>118</v>
      </c>
      <c r="G262" s="84" t="s">
        <v>119</v>
      </c>
      <c r="H262" s="85">
        <v>1854394</v>
      </c>
      <c r="I262" s="86">
        <f t="shared" si="10"/>
        <v>1956430</v>
      </c>
      <c r="J262" s="83">
        <v>1956430</v>
      </c>
      <c r="K262" s="85">
        <v>5486</v>
      </c>
      <c r="L262" s="86">
        <f t="shared" si="11"/>
        <v>5976</v>
      </c>
      <c r="M262" s="83">
        <v>5976</v>
      </c>
    </row>
    <row r="263" spans="1:13">
      <c r="A263" s="79" t="s">
        <v>125</v>
      </c>
      <c r="B263" s="80" t="s">
        <v>126</v>
      </c>
      <c r="C263" s="81" t="s">
        <v>116</v>
      </c>
      <c r="D263" s="82" t="s">
        <v>110</v>
      </c>
      <c r="E263" s="83" t="s">
        <v>117</v>
      </c>
      <c r="F263" s="82" t="s">
        <v>118</v>
      </c>
      <c r="G263" s="84" t="s">
        <v>119</v>
      </c>
      <c r="H263" s="85">
        <v>1854394</v>
      </c>
      <c r="I263" s="86">
        <f t="shared" si="10"/>
        <v>1956430</v>
      </c>
      <c r="J263" s="83">
        <v>1956430</v>
      </c>
      <c r="K263" s="85">
        <v>5486</v>
      </c>
      <c r="L263" s="86">
        <f t="shared" si="11"/>
        <v>5976</v>
      </c>
      <c r="M263" s="83">
        <v>5976</v>
      </c>
    </row>
    <row r="264" spans="1:13">
      <c r="A264" s="79" t="s">
        <v>125</v>
      </c>
      <c r="B264" s="80" t="s">
        <v>126</v>
      </c>
      <c r="C264" s="81" t="s">
        <v>116</v>
      </c>
      <c r="D264" s="82" t="s">
        <v>110</v>
      </c>
      <c r="E264" s="83" t="s">
        <v>117</v>
      </c>
      <c r="F264" s="82" t="s">
        <v>118</v>
      </c>
      <c r="G264" s="84" t="s">
        <v>119</v>
      </c>
      <c r="H264" s="85">
        <v>1854394</v>
      </c>
      <c r="I264" s="86">
        <f t="shared" si="10"/>
        <v>1956430</v>
      </c>
      <c r="J264" s="83">
        <v>1956430</v>
      </c>
      <c r="K264" s="85">
        <v>5486</v>
      </c>
      <c r="L264" s="86">
        <f t="shared" si="11"/>
        <v>5976</v>
      </c>
      <c r="M264" s="83">
        <v>5976</v>
      </c>
    </row>
    <row r="265" spans="1:13">
      <c r="A265" s="79" t="s">
        <v>125</v>
      </c>
      <c r="B265" s="80" t="s">
        <v>126</v>
      </c>
      <c r="C265" s="81" t="s">
        <v>116</v>
      </c>
      <c r="D265" s="82" t="s">
        <v>110</v>
      </c>
      <c r="E265" s="83" t="s">
        <v>117</v>
      </c>
      <c r="F265" s="82" t="s">
        <v>118</v>
      </c>
      <c r="G265" s="84" t="s">
        <v>119</v>
      </c>
      <c r="H265" s="85">
        <v>1854394</v>
      </c>
      <c r="I265" s="86">
        <f t="shared" si="10"/>
        <v>1956430</v>
      </c>
      <c r="J265" s="83">
        <v>1956430</v>
      </c>
      <c r="K265" s="85">
        <v>5486</v>
      </c>
      <c r="L265" s="86">
        <f t="shared" si="11"/>
        <v>5976</v>
      </c>
      <c r="M265" s="83">
        <v>5976</v>
      </c>
    </row>
    <row r="266" spans="1:13">
      <c r="A266" s="79" t="s">
        <v>125</v>
      </c>
      <c r="B266" s="80" t="s">
        <v>126</v>
      </c>
      <c r="C266" s="81" t="s">
        <v>116</v>
      </c>
      <c r="D266" s="82" t="s">
        <v>110</v>
      </c>
      <c r="E266" s="83" t="s">
        <v>117</v>
      </c>
      <c r="F266" s="82" t="s">
        <v>118</v>
      </c>
      <c r="G266" s="84" t="s">
        <v>119</v>
      </c>
      <c r="H266" s="85">
        <v>1854394</v>
      </c>
      <c r="I266" s="86">
        <f t="shared" si="10"/>
        <v>1956430</v>
      </c>
      <c r="J266" s="83">
        <v>1956430</v>
      </c>
      <c r="K266" s="85">
        <v>5486</v>
      </c>
      <c r="L266" s="86">
        <f t="shared" si="11"/>
        <v>5976</v>
      </c>
      <c r="M266" s="83">
        <v>5976</v>
      </c>
    </row>
    <row r="267" spans="1:13">
      <c r="A267" s="79" t="s">
        <v>125</v>
      </c>
      <c r="B267" s="80" t="s">
        <v>126</v>
      </c>
      <c r="C267" s="81" t="s">
        <v>116</v>
      </c>
      <c r="D267" s="82" t="s">
        <v>110</v>
      </c>
      <c r="E267" s="83" t="s">
        <v>117</v>
      </c>
      <c r="F267" s="82" t="s">
        <v>118</v>
      </c>
      <c r="G267" s="84" t="s">
        <v>119</v>
      </c>
      <c r="H267" s="85">
        <v>1854394</v>
      </c>
      <c r="I267" s="86">
        <f t="shared" si="10"/>
        <v>1956430</v>
      </c>
      <c r="J267" s="83">
        <v>1956430</v>
      </c>
      <c r="K267" s="85">
        <v>5486</v>
      </c>
      <c r="L267" s="86">
        <f t="shared" si="11"/>
        <v>5976</v>
      </c>
      <c r="M267" s="83">
        <v>5976</v>
      </c>
    </row>
    <row r="268" spans="1:13">
      <c r="A268" s="79" t="s">
        <v>125</v>
      </c>
      <c r="B268" s="80" t="s">
        <v>126</v>
      </c>
      <c r="C268" s="81" t="s">
        <v>116</v>
      </c>
      <c r="D268" s="82" t="s">
        <v>110</v>
      </c>
      <c r="E268" s="83" t="s">
        <v>117</v>
      </c>
      <c r="F268" s="82" t="s">
        <v>118</v>
      </c>
      <c r="G268" s="84" t="s">
        <v>119</v>
      </c>
      <c r="H268" s="85">
        <v>1854394</v>
      </c>
      <c r="I268" s="86">
        <f t="shared" si="10"/>
        <v>1956430</v>
      </c>
      <c r="J268" s="83">
        <v>1956430</v>
      </c>
      <c r="K268" s="85">
        <v>5486</v>
      </c>
      <c r="L268" s="86">
        <f t="shared" si="11"/>
        <v>5976</v>
      </c>
      <c r="M268" s="83">
        <v>5976</v>
      </c>
    </row>
    <row r="269" spans="1:13">
      <c r="A269" s="79" t="s">
        <v>125</v>
      </c>
      <c r="B269" s="80" t="s">
        <v>126</v>
      </c>
      <c r="C269" s="81" t="s">
        <v>116</v>
      </c>
      <c r="D269" s="82" t="s">
        <v>110</v>
      </c>
      <c r="E269" s="83" t="s">
        <v>117</v>
      </c>
      <c r="F269" s="82" t="s">
        <v>118</v>
      </c>
      <c r="G269" s="84" t="s">
        <v>119</v>
      </c>
      <c r="H269" s="85">
        <v>1854394</v>
      </c>
      <c r="I269" s="86">
        <f t="shared" si="10"/>
        <v>1956430</v>
      </c>
      <c r="J269" s="83">
        <v>1956430</v>
      </c>
      <c r="K269" s="85">
        <v>5486</v>
      </c>
      <c r="L269" s="86">
        <f t="shared" si="11"/>
        <v>5976</v>
      </c>
      <c r="M269" s="83">
        <v>5976</v>
      </c>
    </row>
    <row r="270" spans="1:13">
      <c r="A270" s="79" t="s">
        <v>125</v>
      </c>
      <c r="B270" s="80" t="s">
        <v>126</v>
      </c>
      <c r="C270" s="81" t="s">
        <v>116</v>
      </c>
      <c r="D270" s="82" t="s">
        <v>110</v>
      </c>
      <c r="E270" s="83" t="s">
        <v>117</v>
      </c>
      <c r="F270" s="82" t="s">
        <v>118</v>
      </c>
      <c r="G270" s="84" t="s">
        <v>119</v>
      </c>
      <c r="H270" s="85">
        <v>1854394</v>
      </c>
      <c r="I270" s="86">
        <f t="shared" si="10"/>
        <v>1956430</v>
      </c>
      <c r="J270" s="83">
        <v>1956430</v>
      </c>
      <c r="K270" s="85">
        <v>5486</v>
      </c>
      <c r="L270" s="86">
        <f t="shared" si="11"/>
        <v>5976</v>
      </c>
      <c r="M270" s="83">
        <v>5976</v>
      </c>
    </row>
    <row r="271" spans="1:13">
      <c r="A271" s="79" t="s">
        <v>125</v>
      </c>
      <c r="B271" s="80" t="s">
        <v>126</v>
      </c>
      <c r="C271" s="81" t="s">
        <v>116</v>
      </c>
      <c r="D271" s="82" t="s">
        <v>110</v>
      </c>
      <c r="E271" s="83" t="s">
        <v>117</v>
      </c>
      <c r="F271" s="82" t="s">
        <v>118</v>
      </c>
      <c r="G271" s="84" t="s">
        <v>119</v>
      </c>
      <c r="H271" s="85">
        <v>1854394</v>
      </c>
      <c r="I271" s="86">
        <f t="shared" si="10"/>
        <v>1956430</v>
      </c>
      <c r="J271" s="83">
        <v>1956430</v>
      </c>
      <c r="K271" s="85">
        <v>5486</v>
      </c>
      <c r="L271" s="86">
        <f t="shared" si="11"/>
        <v>5976</v>
      </c>
      <c r="M271" s="83">
        <v>5976</v>
      </c>
    </row>
    <row r="272" spans="1:13">
      <c r="A272" s="79"/>
      <c r="B272" s="80"/>
      <c r="C272" s="81"/>
      <c r="D272" s="82"/>
      <c r="E272" s="83"/>
      <c r="F272" s="82"/>
      <c r="G272" s="84"/>
      <c r="H272" s="85"/>
      <c r="I272" s="86"/>
      <c r="J272" s="83"/>
      <c r="K272" s="85"/>
      <c r="L272" s="86"/>
      <c r="M272" s="83"/>
    </row>
    <row r="273" spans="1:13">
      <c r="A273" s="79"/>
      <c r="B273" s="80"/>
      <c r="C273" s="81"/>
      <c r="D273" s="82"/>
      <c r="E273" s="83"/>
      <c r="F273" s="82"/>
      <c r="G273" s="84"/>
      <c r="H273" s="85"/>
      <c r="I273" s="86"/>
      <c r="J273" s="83"/>
      <c r="K273" s="85"/>
      <c r="L273" s="86"/>
      <c r="M273" s="83"/>
    </row>
    <row r="274" spans="1:13">
      <c r="A274" s="79"/>
      <c r="B274" s="80"/>
      <c r="C274" s="81"/>
      <c r="D274" s="82"/>
      <c r="E274" s="83"/>
      <c r="F274" s="82"/>
      <c r="G274" s="84"/>
      <c r="H274" s="85"/>
      <c r="I274" s="86"/>
      <c r="J274" s="83"/>
      <c r="K274" s="85"/>
      <c r="L274" s="86"/>
      <c r="M274" s="83"/>
    </row>
    <row r="275" spans="1:13">
      <c r="A275" s="79" t="s">
        <v>125</v>
      </c>
      <c r="B275" s="80" t="s">
        <v>126</v>
      </c>
      <c r="C275" s="81" t="s">
        <v>116</v>
      </c>
      <c r="D275" s="82" t="s">
        <v>110</v>
      </c>
      <c r="E275" s="83" t="s">
        <v>117</v>
      </c>
      <c r="F275" s="82" t="s">
        <v>118</v>
      </c>
      <c r="G275" s="84" t="s">
        <v>119</v>
      </c>
      <c r="H275" s="85">
        <v>1854394</v>
      </c>
      <c r="I275" s="86">
        <f t="shared" si="10"/>
        <v>1956430</v>
      </c>
      <c r="J275" s="83">
        <v>1956430</v>
      </c>
      <c r="K275" s="85">
        <v>5486</v>
      </c>
      <c r="L275" s="86">
        <f t="shared" si="11"/>
        <v>5976</v>
      </c>
      <c r="M275" s="83">
        <v>5976</v>
      </c>
    </row>
    <row r="276" spans="1:13">
      <c r="A276" s="79" t="s">
        <v>125</v>
      </c>
      <c r="B276" s="80" t="s">
        <v>126</v>
      </c>
      <c r="C276" s="81" t="s">
        <v>116</v>
      </c>
      <c r="D276" s="82" t="s">
        <v>110</v>
      </c>
      <c r="E276" s="83" t="s">
        <v>117</v>
      </c>
      <c r="F276" s="82" t="s">
        <v>118</v>
      </c>
      <c r="G276" s="84" t="s">
        <v>119</v>
      </c>
      <c r="H276" s="85">
        <v>1854394</v>
      </c>
      <c r="I276" s="86">
        <f t="shared" si="10"/>
        <v>1956430</v>
      </c>
      <c r="J276" s="83">
        <v>1956430</v>
      </c>
      <c r="K276" s="85">
        <v>5486</v>
      </c>
      <c r="L276" s="86">
        <f t="shared" si="11"/>
        <v>5976</v>
      </c>
      <c r="M276" s="83">
        <v>5976</v>
      </c>
    </row>
    <row r="277" spans="1:13">
      <c r="A277" s="79" t="s">
        <v>125</v>
      </c>
      <c r="B277" s="80" t="s">
        <v>126</v>
      </c>
      <c r="C277" s="81" t="s">
        <v>116</v>
      </c>
      <c r="D277" s="82" t="s">
        <v>110</v>
      </c>
      <c r="E277" s="83" t="s">
        <v>117</v>
      </c>
      <c r="F277" s="82" t="s">
        <v>118</v>
      </c>
      <c r="G277" s="84" t="s">
        <v>119</v>
      </c>
      <c r="H277" s="85">
        <v>1854394</v>
      </c>
      <c r="I277" s="86">
        <f t="shared" si="10"/>
        <v>1956430</v>
      </c>
      <c r="J277" s="83">
        <v>1956430</v>
      </c>
      <c r="K277" s="85">
        <v>5486</v>
      </c>
      <c r="L277" s="86">
        <f t="shared" si="11"/>
        <v>5976</v>
      </c>
      <c r="M277" s="83">
        <v>5976</v>
      </c>
    </row>
    <row r="278" spans="1:13">
      <c r="A278" s="79" t="s">
        <v>125</v>
      </c>
      <c r="B278" s="80" t="s">
        <v>126</v>
      </c>
      <c r="C278" s="81" t="s">
        <v>116</v>
      </c>
      <c r="D278" s="82" t="s">
        <v>110</v>
      </c>
      <c r="E278" s="83" t="s">
        <v>117</v>
      </c>
      <c r="F278" s="82" t="s">
        <v>118</v>
      </c>
      <c r="G278" s="84" t="s">
        <v>119</v>
      </c>
      <c r="H278" s="85">
        <v>1854394</v>
      </c>
      <c r="I278" s="86">
        <f t="shared" si="10"/>
        <v>1956430</v>
      </c>
      <c r="J278" s="83">
        <v>1956430</v>
      </c>
      <c r="K278" s="85">
        <v>5486</v>
      </c>
      <c r="L278" s="86">
        <f t="shared" si="11"/>
        <v>5976</v>
      </c>
      <c r="M278" s="83">
        <v>5976</v>
      </c>
    </row>
    <row r="279" spans="1:13">
      <c r="A279" s="79" t="s">
        <v>125</v>
      </c>
      <c r="B279" s="80" t="s">
        <v>126</v>
      </c>
      <c r="C279" s="81" t="s">
        <v>116</v>
      </c>
      <c r="D279" s="82" t="s">
        <v>110</v>
      </c>
      <c r="E279" s="83" t="s">
        <v>117</v>
      </c>
      <c r="F279" s="82" t="s">
        <v>118</v>
      </c>
      <c r="G279" s="84" t="s">
        <v>119</v>
      </c>
      <c r="H279" s="85">
        <v>1854394</v>
      </c>
      <c r="I279" s="86">
        <f t="shared" si="10"/>
        <v>1956430</v>
      </c>
      <c r="J279" s="83">
        <v>1956430</v>
      </c>
      <c r="K279" s="85">
        <v>5486</v>
      </c>
      <c r="L279" s="86">
        <f t="shared" si="11"/>
        <v>5976</v>
      </c>
      <c r="M279" s="83">
        <v>5976</v>
      </c>
    </row>
    <row r="280" spans="1:13">
      <c r="A280" s="79" t="s">
        <v>125</v>
      </c>
      <c r="B280" s="80" t="s">
        <v>126</v>
      </c>
      <c r="C280" s="81" t="s">
        <v>116</v>
      </c>
      <c r="D280" s="82" t="s">
        <v>110</v>
      </c>
      <c r="E280" s="83" t="s">
        <v>117</v>
      </c>
      <c r="F280" s="82" t="s">
        <v>118</v>
      </c>
      <c r="G280" s="84" t="s">
        <v>119</v>
      </c>
      <c r="H280" s="85">
        <v>1854394</v>
      </c>
      <c r="I280" s="86">
        <f t="shared" si="10"/>
        <v>1956430</v>
      </c>
      <c r="J280" s="83">
        <v>1956430</v>
      </c>
      <c r="K280" s="85">
        <v>5486</v>
      </c>
      <c r="L280" s="86">
        <f t="shared" si="11"/>
        <v>5976</v>
      </c>
      <c r="M280" s="83">
        <v>5976</v>
      </c>
    </row>
    <row r="281" spans="1:13">
      <c r="A281" s="79"/>
      <c r="B281" s="80"/>
      <c r="C281" s="81"/>
      <c r="D281" s="82"/>
      <c r="E281" s="83"/>
      <c r="F281" s="82"/>
      <c r="G281" s="84"/>
      <c r="H281" s="85"/>
      <c r="I281" s="86"/>
      <c r="J281" s="83"/>
      <c r="K281" s="85"/>
      <c r="L281" s="86"/>
      <c r="M281" s="83"/>
    </row>
    <row r="282" spans="1:13">
      <c r="A282" s="79" t="s">
        <v>127</v>
      </c>
      <c r="B282" s="80" t="s">
        <v>126</v>
      </c>
      <c r="C282" s="81" t="s">
        <v>122</v>
      </c>
      <c r="D282" s="82" t="s">
        <v>110</v>
      </c>
      <c r="E282" s="83" t="s">
        <v>117</v>
      </c>
      <c r="F282" s="82" t="s">
        <v>123</v>
      </c>
      <c r="G282" s="84" t="s">
        <v>124</v>
      </c>
      <c r="H282" s="85">
        <v>1.486</v>
      </c>
      <c r="I282" s="86">
        <v>1.238</v>
      </c>
      <c r="J282" s="83">
        <v>1.238</v>
      </c>
      <c r="K282" s="85">
        <v>0.124</v>
      </c>
      <c r="L282" s="86">
        <v>0.124</v>
      </c>
      <c r="M282" s="83">
        <v>0.124</v>
      </c>
    </row>
    <row r="283" spans="1:13">
      <c r="A283" s="79" t="s">
        <v>127</v>
      </c>
      <c r="B283" s="80" t="s">
        <v>126</v>
      </c>
      <c r="C283" s="81" t="s">
        <v>122</v>
      </c>
      <c r="D283" s="82" t="s">
        <v>110</v>
      </c>
      <c r="E283" s="83" t="s">
        <v>117</v>
      </c>
      <c r="F283" s="82" t="s">
        <v>123</v>
      </c>
      <c r="G283" s="84" t="s">
        <v>124</v>
      </c>
      <c r="H283" s="85">
        <v>1.486</v>
      </c>
      <c r="I283" s="86">
        <v>1.238</v>
      </c>
      <c r="J283" s="83">
        <v>1.238</v>
      </c>
      <c r="K283" s="85">
        <v>0.124</v>
      </c>
      <c r="L283" s="86">
        <v>0.124</v>
      </c>
      <c r="M283" s="83">
        <v>0.124</v>
      </c>
    </row>
    <row r="284" spans="1:13">
      <c r="A284" s="79" t="s">
        <v>127</v>
      </c>
      <c r="B284" s="80" t="s">
        <v>126</v>
      </c>
      <c r="C284" s="81" t="s">
        <v>122</v>
      </c>
      <c r="D284" s="82" t="s">
        <v>110</v>
      </c>
      <c r="E284" s="83" t="s">
        <v>117</v>
      </c>
      <c r="F284" s="82" t="s">
        <v>123</v>
      </c>
      <c r="G284" s="84" t="s">
        <v>124</v>
      </c>
      <c r="H284" s="85">
        <v>1.486</v>
      </c>
      <c r="I284" s="86">
        <v>1.238</v>
      </c>
      <c r="J284" s="83">
        <v>1.238</v>
      </c>
      <c r="K284" s="85">
        <v>0.124</v>
      </c>
      <c r="L284" s="86">
        <v>0.124</v>
      </c>
      <c r="M284" s="83">
        <v>0.124</v>
      </c>
    </row>
    <row r="285" spans="1:13">
      <c r="A285" s="79" t="s">
        <v>127</v>
      </c>
      <c r="B285" s="80" t="s">
        <v>126</v>
      </c>
      <c r="C285" s="81" t="s">
        <v>122</v>
      </c>
      <c r="D285" s="82" t="s">
        <v>110</v>
      </c>
      <c r="E285" s="83" t="s">
        <v>117</v>
      </c>
      <c r="F285" s="82" t="s">
        <v>123</v>
      </c>
      <c r="G285" s="84" t="s">
        <v>124</v>
      </c>
      <c r="H285" s="85">
        <v>1.486</v>
      </c>
      <c r="I285" s="86">
        <v>1.238</v>
      </c>
      <c r="J285" s="83">
        <v>1.238</v>
      </c>
      <c r="K285" s="85">
        <v>0.124</v>
      </c>
      <c r="L285" s="86">
        <v>0.124</v>
      </c>
      <c r="M285" s="83">
        <v>0.124</v>
      </c>
    </row>
    <row r="286" spans="1:13">
      <c r="A286" s="79" t="s">
        <v>127</v>
      </c>
      <c r="B286" s="80" t="s">
        <v>126</v>
      </c>
      <c r="C286" s="81" t="s">
        <v>122</v>
      </c>
      <c r="D286" s="82" t="s">
        <v>110</v>
      </c>
      <c r="E286" s="83" t="s">
        <v>117</v>
      </c>
      <c r="F286" s="82" t="s">
        <v>123</v>
      </c>
      <c r="G286" s="84" t="s">
        <v>124</v>
      </c>
      <c r="H286" s="85">
        <v>1.486</v>
      </c>
      <c r="I286" s="86">
        <v>1.238</v>
      </c>
      <c r="J286" s="83">
        <v>1.238</v>
      </c>
      <c r="K286" s="85">
        <v>0.124</v>
      </c>
      <c r="L286" s="86">
        <v>0.124</v>
      </c>
      <c r="M286" s="83">
        <v>0.124</v>
      </c>
    </row>
    <row r="287" spans="1:13">
      <c r="A287" s="79" t="s">
        <v>127</v>
      </c>
      <c r="B287" s="80" t="s">
        <v>126</v>
      </c>
      <c r="C287" s="81" t="s">
        <v>122</v>
      </c>
      <c r="D287" s="82" t="s">
        <v>110</v>
      </c>
      <c r="E287" s="83" t="s">
        <v>117</v>
      </c>
      <c r="F287" s="82" t="s">
        <v>123</v>
      </c>
      <c r="G287" s="84" t="s">
        <v>124</v>
      </c>
      <c r="H287" s="85">
        <v>1.486</v>
      </c>
      <c r="I287" s="86">
        <v>1.238</v>
      </c>
      <c r="J287" s="83">
        <v>1.238</v>
      </c>
      <c r="K287" s="85">
        <v>0.124</v>
      </c>
      <c r="L287" s="86">
        <v>0.124</v>
      </c>
      <c r="M287" s="83">
        <v>0.124</v>
      </c>
    </row>
    <row r="288" spans="1:13">
      <c r="A288" s="79" t="s">
        <v>127</v>
      </c>
      <c r="B288" s="80" t="s">
        <v>126</v>
      </c>
      <c r="C288" s="81" t="s">
        <v>122</v>
      </c>
      <c r="D288" s="82" t="s">
        <v>110</v>
      </c>
      <c r="E288" s="83" t="s">
        <v>117</v>
      </c>
      <c r="F288" s="82" t="s">
        <v>123</v>
      </c>
      <c r="G288" s="84" t="s">
        <v>124</v>
      </c>
      <c r="H288" s="85">
        <v>1.486</v>
      </c>
      <c r="I288" s="86">
        <v>1.238</v>
      </c>
      <c r="J288" s="83">
        <v>1.238</v>
      </c>
      <c r="K288" s="85">
        <v>0.124</v>
      </c>
      <c r="L288" s="86">
        <v>0.124</v>
      </c>
      <c r="M288" s="83">
        <v>0.124</v>
      </c>
    </row>
    <row r="289" spans="1:13">
      <c r="A289" s="79" t="s">
        <v>127</v>
      </c>
      <c r="B289" s="80" t="s">
        <v>126</v>
      </c>
      <c r="C289" s="81" t="s">
        <v>122</v>
      </c>
      <c r="D289" s="82" t="s">
        <v>110</v>
      </c>
      <c r="E289" s="83" t="s">
        <v>117</v>
      </c>
      <c r="F289" s="82" t="s">
        <v>123</v>
      </c>
      <c r="G289" s="84" t="s">
        <v>124</v>
      </c>
      <c r="H289" s="85">
        <v>1.486</v>
      </c>
      <c r="I289" s="86">
        <v>1.238</v>
      </c>
      <c r="J289" s="83">
        <v>1.238</v>
      </c>
      <c r="K289" s="85">
        <v>0.124</v>
      </c>
      <c r="L289" s="86">
        <v>0.124</v>
      </c>
      <c r="M289" s="83">
        <v>0.124</v>
      </c>
    </row>
    <row r="290" spans="1:13">
      <c r="A290" s="79" t="s">
        <v>127</v>
      </c>
      <c r="B290" s="80" t="s">
        <v>126</v>
      </c>
      <c r="C290" s="81" t="s">
        <v>122</v>
      </c>
      <c r="D290" s="82" t="s">
        <v>110</v>
      </c>
      <c r="E290" s="83" t="s">
        <v>117</v>
      </c>
      <c r="F290" s="82" t="s">
        <v>123</v>
      </c>
      <c r="G290" s="84" t="s">
        <v>124</v>
      </c>
      <c r="H290" s="85">
        <v>1.486</v>
      </c>
      <c r="I290" s="86">
        <v>1.238</v>
      </c>
      <c r="J290" s="83">
        <v>1.238</v>
      </c>
      <c r="K290" s="85">
        <v>0.124</v>
      </c>
      <c r="L290" s="86">
        <v>0.124</v>
      </c>
      <c r="M290" s="83">
        <v>0.124</v>
      </c>
    </row>
    <row r="291" spans="1:13">
      <c r="A291" s="79" t="s">
        <v>127</v>
      </c>
      <c r="B291" s="80" t="s">
        <v>126</v>
      </c>
      <c r="C291" s="81" t="s">
        <v>122</v>
      </c>
      <c r="D291" s="82" t="s">
        <v>110</v>
      </c>
      <c r="E291" s="83" t="s">
        <v>117</v>
      </c>
      <c r="F291" s="82" t="s">
        <v>123</v>
      </c>
      <c r="G291" s="84" t="s">
        <v>124</v>
      </c>
      <c r="H291" s="85">
        <v>1.486</v>
      </c>
      <c r="I291" s="86">
        <v>1.238</v>
      </c>
      <c r="J291" s="83">
        <v>1.238</v>
      </c>
      <c r="K291" s="85">
        <v>0.124</v>
      </c>
      <c r="L291" s="86">
        <v>0.124</v>
      </c>
      <c r="M291" s="83">
        <v>0.124</v>
      </c>
    </row>
    <row r="292" spans="1:13">
      <c r="A292" s="79" t="s">
        <v>127</v>
      </c>
      <c r="B292" s="80" t="s">
        <v>126</v>
      </c>
      <c r="C292" s="81" t="s">
        <v>122</v>
      </c>
      <c r="D292" s="82" t="s">
        <v>110</v>
      </c>
      <c r="E292" s="83" t="s">
        <v>117</v>
      </c>
      <c r="F292" s="82" t="s">
        <v>123</v>
      </c>
      <c r="G292" s="84" t="s">
        <v>124</v>
      </c>
      <c r="H292" s="85">
        <v>1.486</v>
      </c>
      <c r="I292" s="86">
        <v>1.238</v>
      </c>
      <c r="J292" s="83">
        <v>1.238</v>
      </c>
      <c r="K292" s="85">
        <v>0.124</v>
      </c>
      <c r="L292" s="86">
        <v>0.124</v>
      </c>
      <c r="M292" s="83">
        <v>0.124</v>
      </c>
    </row>
    <row r="293" spans="1:13">
      <c r="A293" s="79" t="s">
        <v>127</v>
      </c>
      <c r="B293" s="80" t="s">
        <v>126</v>
      </c>
      <c r="C293" s="81" t="s">
        <v>122</v>
      </c>
      <c r="D293" s="82" t="s">
        <v>110</v>
      </c>
      <c r="E293" s="83" t="s">
        <v>117</v>
      </c>
      <c r="F293" s="82" t="s">
        <v>123</v>
      </c>
      <c r="G293" s="84" t="s">
        <v>124</v>
      </c>
      <c r="H293" s="85">
        <v>1.486</v>
      </c>
      <c r="I293" s="86">
        <v>1.238</v>
      </c>
      <c r="J293" s="83">
        <v>1.238</v>
      </c>
      <c r="K293" s="85">
        <v>0.124</v>
      </c>
      <c r="L293" s="86">
        <v>0.124</v>
      </c>
      <c r="M293" s="83">
        <v>0.124</v>
      </c>
    </row>
    <row r="294" spans="1:13">
      <c r="A294" s="79" t="s">
        <v>127</v>
      </c>
      <c r="B294" s="80" t="s">
        <v>126</v>
      </c>
      <c r="C294" s="81" t="s">
        <v>122</v>
      </c>
      <c r="D294" s="82" t="s">
        <v>110</v>
      </c>
      <c r="E294" s="83" t="s">
        <v>117</v>
      </c>
      <c r="F294" s="82" t="s">
        <v>123</v>
      </c>
      <c r="G294" s="84" t="s">
        <v>124</v>
      </c>
      <c r="H294" s="85">
        <v>1.486</v>
      </c>
      <c r="I294" s="86">
        <v>1.238</v>
      </c>
      <c r="J294" s="83">
        <v>1.238</v>
      </c>
      <c r="K294" s="85">
        <v>0.124</v>
      </c>
      <c r="L294" s="86">
        <v>0.124</v>
      </c>
      <c r="M294" s="83">
        <v>0.124</v>
      </c>
    </row>
    <row r="295" spans="1:13">
      <c r="A295" s="79" t="s">
        <v>127</v>
      </c>
      <c r="B295" s="80" t="s">
        <v>126</v>
      </c>
      <c r="C295" s="81" t="s">
        <v>122</v>
      </c>
      <c r="D295" s="82" t="s">
        <v>110</v>
      </c>
      <c r="E295" s="83" t="s">
        <v>117</v>
      </c>
      <c r="F295" s="82" t="s">
        <v>123</v>
      </c>
      <c r="G295" s="84" t="s">
        <v>124</v>
      </c>
      <c r="H295" s="85">
        <v>1.486</v>
      </c>
      <c r="I295" s="86">
        <v>1.238</v>
      </c>
      <c r="J295" s="83">
        <v>1.238</v>
      </c>
      <c r="K295" s="85">
        <v>0.124</v>
      </c>
      <c r="L295" s="86">
        <v>0.124</v>
      </c>
      <c r="M295" s="83">
        <v>0.124</v>
      </c>
    </row>
    <row r="296" spans="1:13">
      <c r="A296" s="79" t="s">
        <v>127</v>
      </c>
      <c r="B296" s="80" t="s">
        <v>126</v>
      </c>
      <c r="C296" s="81" t="s">
        <v>122</v>
      </c>
      <c r="D296" s="82" t="s">
        <v>110</v>
      </c>
      <c r="E296" s="83" t="s">
        <v>117</v>
      </c>
      <c r="F296" s="82" t="s">
        <v>123</v>
      </c>
      <c r="G296" s="84" t="s">
        <v>124</v>
      </c>
      <c r="H296" s="85">
        <v>1.486</v>
      </c>
      <c r="I296" s="86">
        <v>1.238</v>
      </c>
      <c r="J296" s="83">
        <v>1.238</v>
      </c>
      <c r="K296" s="85">
        <v>0.124</v>
      </c>
      <c r="L296" s="86">
        <v>0.124</v>
      </c>
      <c r="M296" s="83">
        <v>0.124</v>
      </c>
    </row>
    <row r="297" spans="1:13">
      <c r="A297" s="79" t="s">
        <v>127</v>
      </c>
      <c r="B297" s="80" t="s">
        <v>126</v>
      </c>
      <c r="C297" s="81" t="s">
        <v>122</v>
      </c>
      <c r="D297" s="82" t="s">
        <v>110</v>
      </c>
      <c r="E297" s="83" t="s">
        <v>117</v>
      </c>
      <c r="F297" s="82" t="s">
        <v>123</v>
      </c>
      <c r="G297" s="84" t="s">
        <v>124</v>
      </c>
      <c r="H297" s="85">
        <v>1.486</v>
      </c>
      <c r="I297" s="86">
        <v>1.238</v>
      </c>
      <c r="J297" s="83">
        <v>1.238</v>
      </c>
      <c r="K297" s="85">
        <v>0.124</v>
      </c>
      <c r="L297" s="86">
        <v>0.124</v>
      </c>
      <c r="M297" s="83">
        <v>0.124</v>
      </c>
    </row>
    <row r="298" spans="1:13">
      <c r="A298" s="79" t="s">
        <v>127</v>
      </c>
      <c r="B298" s="80" t="s">
        <v>126</v>
      </c>
      <c r="C298" s="81" t="s">
        <v>122</v>
      </c>
      <c r="D298" s="82" t="s">
        <v>110</v>
      </c>
      <c r="E298" s="83" t="s">
        <v>117</v>
      </c>
      <c r="F298" s="82" t="s">
        <v>123</v>
      </c>
      <c r="G298" s="84" t="s">
        <v>124</v>
      </c>
      <c r="H298" s="85">
        <v>1.486</v>
      </c>
      <c r="I298" s="86">
        <v>1.238</v>
      </c>
      <c r="J298" s="83">
        <v>1.238</v>
      </c>
      <c r="K298" s="85">
        <v>0.124</v>
      </c>
      <c r="L298" s="86">
        <v>0.124</v>
      </c>
      <c r="M298" s="83">
        <v>0.124</v>
      </c>
    </row>
    <row r="299" spans="1:13">
      <c r="A299" s="79" t="s">
        <v>127</v>
      </c>
      <c r="B299" s="80" t="s">
        <v>126</v>
      </c>
      <c r="C299" s="81" t="s">
        <v>122</v>
      </c>
      <c r="D299" s="82" t="s">
        <v>110</v>
      </c>
      <c r="E299" s="83" t="s">
        <v>117</v>
      </c>
      <c r="F299" s="82" t="s">
        <v>123</v>
      </c>
      <c r="G299" s="84" t="s">
        <v>124</v>
      </c>
      <c r="H299" s="85">
        <v>1.486</v>
      </c>
      <c r="I299" s="86">
        <v>1.238</v>
      </c>
      <c r="J299" s="83">
        <v>1.238</v>
      </c>
      <c r="K299" s="85">
        <v>0.124</v>
      </c>
      <c r="L299" s="86">
        <v>0.124</v>
      </c>
      <c r="M299" s="83">
        <v>0.124</v>
      </c>
    </row>
    <row r="300" spans="1:13">
      <c r="A300" s="79" t="s">
        <v>127</v>
      </c>
      <c r="B300" s="80" t="s">
        <v>126</v>
      </c>
      <c r="C300" s="81" t="s">
        <v>122</v>
      </c>
      <c r="D300" s="82" t="s">
        <v>110</v>
      </c>
      <c r="E300" s="83" t="s">
        <v>117</v>
      </c>
      <c r="F300" s="82" t="s">
        <v>123</v>
      </c>
      <c r="G300" s="84" t="s">
        <v>124</v>
      </c>
      <c r="H300" s="85">
        <v>1.486</v>
      </c>
      <c r="I300" s="86">
        <v>1.238</v>
      </c>
      <c r="J300" s="83">
        <v>1.238</v>
      </c>
      <c r="K300" s="85">
        <v>0.124</v>
      </c>
      <c r="L300" s="86">
        <v>0.124</v>
      </c>
      <c r="M300" s="83">
        <v>0.124</v>
      </c>
    </row>
    <row r="301" spans="1:13">
      <c r="A301" s="79" t="s">
        <v>127</v>
      </c>
      <c r="B301" s="80" t="s">
        <v>126</v>
      </c>
      <c r="C301" s="81" t="s">
        <v>122</v>
      </c>
      <c r="D301" s="82" t="s">
        <v>110</v>
      </c>
      <c r="E301" s="83" t="s">
        <v>117</v>
      </c>
      <c r="F301" s="82" t="s">
        <v>123</v>
      </c>
      <c r="G301" s="84" t="s">
        <v>124</v>
      </c>
      <c r="H301" s="85">
        <v>1.486</v>
      </c>
      <c r="I301" s="86">
        <v>1.238</v>
      </c>
      <c r="J301" s="83">
        <v>1.238</v>
      </c>
      <c r="K301" s="85">
        <v>0.124</v>
      </c>
      <c r="L301" s="86">
        <v>0.124</v>
      </c>
      <c r="M301" s="83">
        <v>0.124</v>
      </c>
    </row>
    <row r="302" spans="1:13">
      <c r="A302" s="79" t="s">
        <v>127</v>
      </c>
      <c r="B302" s="80" t="s">
        <v>126</v>
      </c>
      <c r="C302" s="81" t="s">
        <v>122</v>
      </c>
      <c r="D302" s="82" t="s">
        <v>110</v>
      </c>
      <c r="E302" s="83" t="s">
        <v>117</v>
      </c>
      <c r="F302" s="82" t="s">
        <v>123</v>
      </c>
      <c r="G302" s="84" t="s">
        <v>124</v>
      </c>
      <c r="H302" s="85">
        <v>1.486</v>
      </c>
      <c r="I302" s="86">
        <v>1.238</v>
      </c>
      <c r="J302" s="83">
        <v>1.238</v>
      </c>
      <c r="K302" s="85">
        <v>0.124</v>
      </c>
      <c r="L302" s="86">
        <v>0.124</v>
      </c>
      <c r="M302" s="83">
        <v>0.124</v>
      </c>
    </row>
    <row r="303" spans="1:13">
      <c r="A303" s="79" t="s">
        <v>127</v>
      </c>
      <c r="B303" s="80" t="s">
        <v>126</v>
      </c>
      <c r="C303" s="81" t="s">
        <v>122</v>
      </c>
      <c r="D303" s="82" t="s">
        <v>110</v>
      </c>
      <c r="E303" s="83" t="s">
        <v>117</v>
      </c>
      <c r="F303" s="82" t="s">
        <v>123</v>
      </c>
      <c r="G303" s="84" t="s">
        <v>124</v>
      </c>
      <c r="H303" s="85">
        <v>1.486</v>
      </c>
      <c r="I303" s="86">
        <v>1.238</v>
      </c>
      <c r="J303" s="83">
        <v>1.238</v>
      </c>
      <c r="K303" s="85">
        <v>0.124</v>
      </c>
      <c r="L303" s="86">
        <v>0.124</v>
      </c>
      <c r="M303" s="83">
        <v>0.124</v>
      </c>
    </row>
    <row r="304" spans="1:13">
      <c r="A304" s="79" t="s">
        <v>127</v>
      </c>
      <c r="B304" s="80" t="s">
        <v>126</v>
      </c>
      <c r="C304" s="81" t="s">
        <v>122</v>
      </c>
      <c r="D304" s="82" t="s">
        <v>110</v>
      </c>
      <c r="E304" s="83" t="s">
        <v>117</v>
      </c>
      <c r="F304" s="82" t="s">
        <v>123</v>
      </c>
      <c r="G304" s="84" t="s">
        <v>124</v>
      </c>
      <c r="H304" s="85">
        <v>1.486</v>
      </c>
      <c r="I304" s="86">
        <v>1.238</v>
      </c>
      <c r="J304" s="83">
        <v>1.238</v>
      </c>
      <c r="K304" s="85">
        <v>0.124</v>
      </c>
      <c r="L304" s="86">
        <v>0.124</v>
      </c>
      <c r="M304" s="83">
        <v>0.124</v>
      </c>
    </row>
    <row r="305" spans="1:13">
      <c r="A305" s="79" t="s">
        <v>127</v>
      </c>
      <c r="B305" s="80" t="s">
        <v>126</v>
      </c>
      <c r="C305" s="81" t="s">
        <v>122</v>
      </c>
      <c r="D305" s="82" t="s">
        <v>110</v>
      </c>
      <c r="E305" s="83" t="s">
        <v>117</v>
      </c>
      <c r="F305" s="82" t="s">
        <v>123</v>
      </c>
      <c r="G305" s="84" t="s">
        <v>124</v>
      </c>
      <c r="H305" s="85">
        <v>1.486</v>
      </c>
      <c r="I305" s="86">
        <v>1.238</v>
      </c>
      <c r="J305" s="83">
        <v>1.238</v>
      </c>
      <c r="K305" s="85">
        <v>0.124</v>
      </c>
      <c r="L305" s="86">
        <v>0.124</v>
      </c>
      <c r="M305" s="83">
        <v>0.124</v>
      </c>
    </row>
    <row r="306" spans="1:13">
      <c r="A306" s="79" t="s">
        <v>127</v>
      </c>
      <c r="B306" s="80" t="s">
        <v>126</v>
      </c>
      <c r="C306" s="81" t="s">
        <v>122</v>
      </c>
      <c r="D306" s="82" t="s">
        <v>110</v>
      </c>
      <c r="E306" s="83" t="s">
        <v>117</v>
      </c>
      <c r="F306" s="82" t="s">
        <v>123</v>
      </c>
      <c r="G306" s="84" t="s">
        <v>124</v>
      </c>
      <c r="H306" s="85">
        <v>1.486</v>
      </c>
      <c r="I306" s="86">
        <v>1.238</v>
      </c>
      <c r="J306" s="83">
        <v>1.238</v>
      </c>
      <c r="K306" s="85">
        <v>0.124</v>
      </c>
      <c r="L306" s="86">
        <v>0.124</v>
      </c>
      <c r="M306" s="83">
        <v>0.124</v>
      </c>
    </row>
    <row r="307" spans="1:13">
      <c r="A307" s="79" t="s">
        <v>127</v>
      </c>
      <c r="B307" s="80" t="s">
        <v>126</v>
      </c>
      <c r="C307" s="81" t="s">
        <v>122</v>
      </c>
      <c r="D307" s="82" t="s">
        <v>110</v>
      </c>
      <c r="E307" s="83" t="s">
        <v>117</v>
      </c>
      <c r="F307" s="82" t="s">
        <v>123</v>
      </c>
      <c r="G307" s="84" t="s">
        <v>124</v>
      </c>
      <c r="H307" s="85">
        <v>1.486</v>
      </c>
      <c r="I307" s="86">
        <v>1.238</v>
      </c>
      <c r="J307" s="83">
        <v>1.238</v>
      </c>
      <c r="K307" s="85">
        <v>0.124</v>
      </c>
      <c r="L307" s="86">
        <v>0.124</v>
      </c>
      <c r="M307" s="83">
        <v>0.124</v>
      </c>
    </row>
    <row r="308" spans="1:13">
      <c r="A308" s="79" t="s">
        <v>127</v>
      </c>
      <c r="B308" s="80" t="s">
        <v>126</v>
      </c>
      <c r="C308" s="81" t="s">
        <v>122</v>
      </c>
      <c r="D308" s="82" t="s">
        <v>110</v>
      </c>
      <c r="E308" s="83" t="s">
        <v>117</v>
      </c>
      <c r="F308" s="82" t="s">
        <v>123</v>
      </c>
      <c r="G308" s="84" t="s">
        <v>124</v>
      </c>
      <c r="H308" s="85">
        <v>1.486</v>
      </c>
      <c r="I308" s="86">
        <v>1.238</v>
      </c>
      <c r="J308" s="83">
        <v>1.238</v>
      </c>
      <c r="K308" s="85">
        <v>0.124</v>
      </c>
      <c r="L308" s="86">
        <v>0.124</v>
      </c>
      <c r="M308" s="83">
        <v>0.124</v>
      </c>
    </row>
    <row r="309" spans="1:13">
      <c r="A309" s="79"/>
      <c r="B309" s="80"/>
      <c r="C309" s="81"/>
      <c r="D309" s="82"/>
      <c r="E309" s="83"/>
      <c r="F309" s="82"/>
      <c r="G309" s="84"/>
      <c r="H309" s="85"/>
      <c r="I309" s="86"/>
      <c r="J309" s="83"/>
      <c r="K309" s="85"/>
      <c r="L309" s="86"/>
      <c r="M309" s="83"/>
    </row>
    <row r="310" spans="1:13">
      <c r="A310" s="79" t="s">
        <v>128</v>
      </c>
      <c r="B310" s="80" t="s">
        <v>129</v>
      </c>
      <c r="C310" s="81" t="s">
        <v>130</v>
      </c>
      <c r="D310" s="82" t="s">
        <v>110</v>
      </c>
      <c r="E310" s="83" t="s">
        <v>131</v>
      </c>
      <c r="F310" s="82" t="s">
        <v>132</v>
      </c>
      <c r="G310" s="84" t="s">
        <v>133</v>
      </c>
      <c r="H310" s="85">
        <v>0.8</v>
      </c>
      <c r="I310" s="86">
        <v>1.5</v>
      </c>
      <c r="J310" s="83">
        <v>1.5</v>
      </c>
      <c r="K310" s="85">
        <v>2.5000000000000001E-2</v>
      </c>
      <c r="L310" s="86">
        <v>0.06</v>
      </c>
      <c r="M310" s="83">
        <v>0.06</v>
      </c>
    </row>
    <row r="311" spans="1:13">
      <c r="A311" s="79" t="s">
        <v>128</v>
      </c>
      <c r="B311" s="80" t="s">
        <v>129</v>
      </c>
      <c r="C311" s="81" t="s">
        <v>130</v>
      </c>
      <c r="D311" s="82" t="s">
        <v>110</v>
      </c>
      <c r="E311" s="83" t="s">
        <v>131</v>
      </c>
      <c r="F311" s="82" t="s">
        <v>132</v>
      </c>
      <c r="G311" s="84" t="s">
        <v>133</v>
      </c>
      <c r="H311" s="85">
        <v>0.8</v>
      </c>
      <c r="I311" s="86">
        <v>1.5</v>
      </c>
      <c r="J311" s="83">
        <v>1.5</v>
      </c>
      <c r="K311" s="85">
        <v>2.5000000000000001E-2</v>
      </c>
      <c r="L311" s="86">
        <v>0.06</v>
      </c>
      <c r="M311" s="83">
        <v>0.06</v>
      </c>
    </row>
    <row r="312" spans="1:13">
      <c r="A312" s="79" t="s">
        <v>128</v>
      </c>
      <c r="B312" s="80" t="s">
        <v>129</v>
      </c>
      <c r="C312" s="81" t="s">
        <v>130</v>
      </c>
      <c r="D312" s="82" t="s">
        <v>110</v>
      </c>
      <c r="E312" s="83" t="s">
        <v>131</v>
      </c>
      <c r="F312" s="82" t="s">
        <v>132</v>
      </c>
      <c r="G312" s="84" t="s">
        <v>133</v>
      </c>
      <c r="H312" s="85">
        <v>0.8</v>
      </c>
      <c r="I312" s="86">
        <v>1.5</v>
      </c>
      <c r="J312" s="83">
        <v>1.5</v>
      </c>
      <c r="K312" s="85">
        <v>2.5000000000000001E-2</v>
      </c>
      <c r="L312" s="86">
        <v>0.06</v>
      </c>
      <c r="M312" s="83">
        <v>0.06</v>
      </c>
    </row>
    <row r="313" spans="1:13">
      <c r="A313" s="79" t="s">
        <v>128</v>
      </c>
      <c r="B313" s="80" t="s">
        <v>129</v>
      </c>
      <c r="C313" s="81" t="s">
        <v>130</v>
      </c>
      <c r="D313" s="82" t="s">
        <v>110</v>
      </c>
      <c r="E313" s="83" t="s">
        <v>131</v>
      </c>
      <c r="F313" s="82" t="s">
        <v>132</v>
      </c>
      <c r="G313" s="84" t="s">
        <v>133</v>
      </c>
      <c r="H313" s="85">
        <v>0.8</v>
      </c>
      <c r="I313" s="86">
        <v>1.5</v>
      </c>
      <c r="J313" s="83">
        <v>1.5</v>
      </c>
      <c r="K313" s="85">
        <v>2.5000000000000001E-2</v>
      </c>
      <c r="L313" s="86">
        <v>0.06</v>
      </c>
      <c r="M313" s="83">
        <v>0.06</v>
      </c>
    </row>
    <row r="314" spans="1:13">
      <c r="A314" s="79" t="s">
        <v>128</v>
      </c>
      <c r="B314" s="80" t="s">
        <v>129</v>
      </c>
      <c r="C314" s="81" t="s">
        <v>130</v>
      </c>
      <c r="D314" s="82" t="s">
        <v>110</v>
      </c>
      <c r="E314" s="83" t="s">
        <v>131</v>
      </c>
      <c r="F314" s="82" t="s">
        <v>132</v>
      </c>
      <c r="G314" s="84" t="s">
        <v>133</v>
      </c>
      <c r="H314" s="85">
        <v>0.8</v>
      </c>
      <c r="I314" s="86">
        <v>1.5</v>
      </c>
      <c r="J314" s="83">
        <v>1.5</v>
      </c>
      <c r="K314" s="85">
        <v>2.5000000000000001E-2</v>
      </c>
      <c r="L314" s="86">
        <v>0.06</v>
      </c>
      <c r="M314" s="83">
        <v>0.06</v>
      </c>
    </row>
    <row r="315" spans="1:13">
      <c r="A315" s="79" t="s">
        <v>128</v>
      </c>
      <c r="B315" s="80" t="s">
        <v>129</v>
      </c>
      <c r="C315" s="81" t="s">
        <v>130</v>
      </c>
      <c r="D315" s="82" t="s">
        <v>110</v>
      </c>
      <c r="E315" s="83" t="s">
        <v>131</v>
      </c>
      <c r="F315" s="82" t="s">
        <v>132</v>
      </c>
      <c r="G315" s="84" t="s">
        <v>133</v>
      </c>
      <c r="H315" s="85">
        <v>0.8</v>
      </c>
      <c r="I315" s="86">
        <v>1.5</v>
      </c>
      <c r="J315" s="83">
        <v>1.5</v>
      </c>
      <c r="K315" s="85">
        <v>2.5000000000000001E-2</v>
      </c>
      <c r="L315" s="86">
        <v>0.06</v>
      </c>
      <c r="M315" s="83">
        <v>0.06</v>
      </c>
    </row>
    <row r="316" spans="1:13">
      <c r="A316" s="79" t="s">
        <v>128</v>
      </c>
      <c r="B316" s="80" t="s">
        <v>129</v>
      </c>
      <c r="C316" s="81" t="s">
        <v>130</v>
      </c>
      <c r="D316" s="82" t="s">
        <v>110</v>
      </c>
      <c r="E316" s="83" t="s">
        <v>131</v>
      </c>
      <c r="F316" s="82" t="s">
        <v>132</v>
      </c>
      <c r="G316" s="84" t="s">
        <v>133</v>
      </c>
      <c r="H316" s="85">
        <v>0.8</v>
      </c>
      <c r="I316" s="86">
        <v>1.5</v>
      </c>
      <c r="J316" s="83">
        <v>1.5</v>
      </c>
      <c r="K316" s="85">
        <v>2.5000000000000001E-2</v>
      </c>
      <c r="L316" s="86">
        <v>0.06</v>
      </c>
      <c r="M316" s="83">
        <v>0.06</v>
      </c>
    </row>
    <row r="317" spans="1:13">
      <c r="A317" s="79" t="s">
        <v>128</v>
      </c>
      <c r="B317" s="80" t="s">
        <v>129</v>
      </c>
      <c r="C317" s="81" t="s">
        <v>130</v>
      </c>
      <c r="D317" s="82" t="s">
        <v>110</v>
      </c>
      <c r="E317" s="83" t="s">
        <v>131</v>
      </c>
      <c r="F317" s="82" t="s">
        <v>132</v>
      </c>
      <c r="G317" s="84" t="s">
        <v>133</v>
      </c>
      <c r="H317" s="85">
        <v>0.8</v>
      </c>
      <c r="I317" s="86">
        <v>1.5</v>
      </c>
      <c r="J317" s="83">
        <v>1.5</v>
      </c>
      <c r="K317" s="85">
        <v>2.5000000000000001E-2</v>
      </c>
      <c r="L317" s="86">
        <v>0.06</v>
      </c>
      <c r="M317" s="83">
        <v>0.06</v>
      </c>
    </row>
    <row r="318" spans="1:13">
      <c r="A318" s="79" t="s">
        <v>128</v>
      </c>
      <c r="B318" s="80" t="s">
        <v>129</v>
      </c>
      <c r="C318" s="81" t="s">
        <v>130</v>
      </c>
      <c r="D318" s="82" t="s">
        <v>110</v>
      </c>
      <c r="E318" s="83" t="s">
        <v>131</v>
      </c>
      <c r="F318" s="82" t="s">
        <v>132</v>
      </c>
      <c r="G318" s="84" t="s">
        <v>133</v>
      </c>
      <c r="H318" s="85">
        <v>0.8</v>
      </c>
      <c r="I318" s="86">
        <v>1.5</v>
      </c>
      <c r="J318" s="83">
        <v>1.5</v>
      </c>
      <c r="K318" s="85">
        <v>2.5000000000000001E-2</v>
      </c>
      <c r="L318" s="86">
        <v>0.06</v>
      </c>
      <c r="M318" s="83">
        <v>0.06</v>
      </c>
    </row>
    <row r="319" spans="1:13">
      <c r="A319" s="79" t="s">
        <v>128</v>
      </c>
      <c r="B319" s="80" t="s">
        <v>129</v>
      </c>
      <c r="C319" s="81" t="s">
        <v>130</v>
      </c>
      <c r="D319" s="82" t="s">
        <v>110</v>
      </c>
      <c r="E319" s="83" t="s">
        <v>131</v>
      </c>
      <c r="F319" s="82" t="s">
        <v>132</v>
      </c>
      <c r="G319" s="84" t="s">
        <v>133</v>
      </c>
      <c r="H319" s="85">
        <v>0.8</v>
      </c>
      <c r="I319" s="86">
        <v>1.5</v>
      </c>
      <c r="J319" s="83">
        <v>1.5</v>
      </c>
      <c r="K319" s="85">
        <v>2.5000000000000001E-2</v>
      </c>
      <c r="L319" s="86">
        <v>0.06</v>
      </c>
      <c r="M319" s="83">
        <v>0.06</v>
      </c>
    </row>
    <row r="320" spans="1:13">
      <c r="A320" s="79" t="s">
        <v>128</v>
      </c>
      <c r="B320" s="80" t="s">
        <v>129</v>
      </c>
      <c r="C320" s="81" t="s">
        <v>130</v>
      </c>
      <c r="D320" s="82" t="s">
        <v>110</v>
      </c>
      <c r="E320" s="83" t="s">
        <v>131</v>
      </c>
      <c r="F320" s="82" t="s">
        <v>132</v>
      </c>
      <c r="G320" s="84" t="s">
        <v>133</v>
      </c>
      <c r="H320" s="85">
        <v>0.8</v>
      </c>
      <c r="I320" s="86">
        <v>1.5</v>
      </c>
      <c r="J320" s="83">
        <v>1.5</v>
      </c>
      <c r="K320" s="85">
        <v>2.5000000000000001E-2</v>
      </c>
      <c r="L320" s="86">
        <v>0.06</v>
      </c>
      <c r="M320" s="83">
        <v>0.06</v>
      </c>
    </row>
    <row r="321" spans="1:13">
      <c r="A321" s="79" t="s">
        <v>128</v>
      </c>
      <c r="B321" s="80" t="s">
        <v>129</v>
      </c>
      <c r="C321" s="81" t="s">
        <v>130</v>
      </c>
      <c r="D321" s="82" t="s">
        <v>110</v>
      </c>
      <c r="E321" s="83" t="s">
        <v>131</v>
      </c>
      <c r="F321" s="82" t="s">
        <v>132</v>
      </c>
      <c r="G321" s="84" t="s">
        <v>133</v>
      </c>
      <c r="H321" s="85">
        <v>0.8</v>
      </c>
      <c r="I321" s="86">
        <v>1.5</v>
      </c>
      <c r="J321" s="83">
        <v>1.5</v>
      </c>
      <c r="K321" s="85">
        <v>2.5000000000000001E-2</v>
      </c>
      <c r="L321" s="86">
        <v>0.06</v>
      </c>
      <c r="M321" s="83">
        <v>0.06</v>
      </c>
    </row>
    <row r="322" spans="1:13">
      <c r="A322" s="79" t="s">
        <v>128</v>
      </c>
      <c r="B322" s="80" t="s">
        <v>129</v>
      </c>
      <c r="C322" s="81" t="s">
        <v>130</v>
      </c>
      <c r="D322" s="82" t="s">
        <v>110</v>
      </c>
      <c r="E322" s="83" t="s">
        <v>131</v>
      </c>
      <c r="F322" s="82" t="s">
        <v>132</v>
      </c>
      <c r="G322" s="84" t="s">
        <v>133</v>
      </c>
      <c r="H322" s="85">
        <v>0.8</v>
      </c>
      <c r="I322" s="86">
        <v>1.5</v>
      </c>
      <c r="J322" s="83">
        <v>1.5</v>
      </c>
      <c r="K322" s="85">
        <v>2.5000000000000001E-2</v>
      </c>
      <c r="L322" s="86">
        <v>0.06</v>
      </c>
      <c r="M322" s="83">
        <v>0.06</v>
      </c>
    </row>
    <row r="323" spans="1:13">
      <c r="A323" s="79" t="s">
        <v>128</v>
      </c>
      <c r="B323" s="80" t="s">
        <v>129</v>
      </c>
      <c r="C323" s="81" t="s">
        <v>130</v>
      </c>
      <c r="D323" s="82" t="s">
        <v>110</v>
      </c>
      <c r="E323" s="83" t="s">
        <v>131</v>
      </c>
      <c r="F323" s="82" t="s">
        <v>132</v>
      </c>
      <c r="G323" s="84" t="s">
        <v>133</v>
      </c>
      <c r="H323" s="85">
        <v>0.8</v>
      </c>
      <c r="I323" s="86">
        <v>1.5</v>
      </c>
      <c r="J323" s="83">
        <v>1.5</v>
      </c>
      <c r="K323" s="85">
        <v>2.5000000000000001E-2</v>
      </c>
      <c r="L323" s="86">
        <v>0.06</v>
      </c>
      <c r="M323" s="83">
        <v>0.06</v>
      </c>
    </row>
    <row r="324" spans="1:13">
      <c r="A324" s="79" t="s">
        <v>128</v>
      </c>
      <c r="B324" s="80" t="s">
        <v>129</v>
      </c>
      <c r="C324" s="81" t="s">
        <v>130</v>
      </c>
      <c r="D324" s="82" t="s">
        <v>110</v>
      </c>
      <c r="E324" s="83" t="s">
        <v>131</v>
      </c>
      <c r="F324" s="82" t="s">
        <v>132</v>
      </c>
      <c r="G324" s="84" t="s">
        <v>133</v>
      </c>
      <c r="H324" s="85">
        <v>0.8</v>
      </c>
      <c r="I324" s="86">
        <v>1.5</v>
      </c>
      <c r="J324" s="83">
        <v>1.5</v>
      </c>
      <c r="K324" s="85">
        <v>2.5000000000000001E-2</v>
      </c>
      <c r="L324" s="86">
        <v>0.06</v>
      </c>
      <c r="M324" s="83">
        <v>0.06</v>
      </c>
    </row>
    <row r="325" spans="1:13">
      <c r="A325" s="79" t="s">
        <v>128</v>
      </c>
      <c r="B325" s="80" t="s">
        <v>129</v>
      </c>
      <c r="C325" s="81" t="s">
        <v>130</v>
      </c>
      <c r="D325" s="82" t="s">
        <v>110</v>
      </c>
      <c r="E325" s="83" t="s">
        <v>131</v>
      </c>
      <c r="F325" s="82" t="s">
        <v>132</v>
      </c>
      <c r="G325" s="84" t="s">
        <v>133</v>
      </c>
      <c r="H325" s="85">
        <v>0.8</v>
      </c>
      <c r="I325" s="86">
        <v>1.5</v>
      </c>
      <c r="J325" s="83">
        <v>1.5</v>
      </c>
      <c r="K325" s="85">
        <v>2.5000000000000001E-2</v>
      </c>
      <c r="L325" s="86">
        <v>0.06</v>
      </c>
      <c r="M325" s="83">
        <v>0.06</v>
      </c>
    </row>
    <row r="326" spans="1:13">
      <c r="A326" s="79" t="s">
        <v>128</v>
      </c>
      <c r="B326" s="80" t="s">
        <v>129</v>
      </c>
      <c r="C326" s="81" t="s">
        <v>130</v>
      </c>
      <c r="D326" s="82" t="s">
        <v>110</v>
      </c>
      <c r="E326" s="83" t="s">
        <v>131</v>
      </c>
      <c r="F326" s="82" t="s">
        <v>132</v>
      </c>
      <c r="G326" s="84" t="s">
        <v>133</v>
      </c>
      <c r="H326" s="85">
        <v>0.8</v>
      </c>
      <c r="I326" s="86">
        <v>1.5</v>
      </c>
      <c r="J326" s="83">
        <v>1.5</v>
      </c>
      <c r="K326" s="85">
        <v>2.5000000000000001E-2</v>
      </c>
      <c r="L326" s="86">
        <v>0.06</v>
      </c>
      <c r="M326" s="83">
        <v>0.06</v>
      </c>
    </row>
    <row r="327" spans="1:13">
      <c r="A327" s="79" t="s">
        <v>128</v>
      </c>
      <c r="B327" s="80" t="s">
        <v>129</v>
      </c>
      <c r="C327" s="81" t="s">
        <v>130</v>
      </c>
      <c r="D327" s="82" t="s">
        <v>110</v>
      </c>
      <c r="E327" s="83" t="s">
        <v>131</v>
      </c>
      <c r="F327" s="82" t="s">
        <v>132</v>
      </c>
      <c r="G327" s="84" t="s">
        <v>133</v>
      </c>
      <c r="H327" s="85">
        <v>0.8</v>
      </c>
      <c r="I327" s="86">
        <v>1.5</v>
      </c>
      <c r="J327" s="83">
        <v>1.5</v>
      </c>
      <c r="K327" s="85">
        <v>2.5000000000000001E-2</v>
      </c>
      <c r="L327" s="86">
        <v>0.06</v>
      </c>
      <c r="M327" s="83">
        <v>0.06</v>
      </c>
    </row>
    <row r="328" spans="1:13">
      <c r="A328" s="79" t="s">
        <v>128</v>
      </c>
      <c r="B328" s="80" t="s">
        <v>129</v>
      </c>
      <c r="C328" s="81" t="s">
        <v>130</v>
      </c>
      <c r="D328" s="82" t="s">
        <v>110</v>
      </c>
      <c r="E328" s="83" t="s">
        <v>131</v>
      </c>
      <c r="F328" s="82" t="s">
        <v>132</v>
      </c>
      <c r="G328" s="84" t="s">
        <v>133</v>
      </c>
      <c r="H328" s="85">
        <v>0.8</v>
      </c>
      <c r="I328" s="86">
        <v>1.5</v>
      </c>
      <c r="J328" s="83">
        <v>1.5</v>
      </c>
      <c r="K328" s="85">
        <v>2.5000000000000001E-2</v>
      </c>
      <c r="L328" s="86">
        <v>0.06</v>
      </c>
      <c r="M328" s="83">
        <v>0.06</v>
      </c>
    </row>
    <row r="329" spans="1:13">
      <c r="A329" s="79" t="s">
        <v>128</v>
      </c>
      <c r="B329" s="80" t="s">
        <v>129</v>
      </c>
      <c r="C329" s="81" t="s">
        <v>130</v>
      </c>
      <c r="D329" s="82" t="s">
        <v>110</v>
      </c>
      <c r="E329" s="83" t="s">
        <v>131</v>
      </c>
      <c r="F329" s="82" t="s">
        <v>132</v>
      </c>
      <c r="G329" s="84" t="s">
        <v>133</v>
      </c>
      <c r="H329" s="85">
        <v>0.8</v>
      </c>
      <c r="I329" s="86">
        <v>1.5</v>
      </c>
      <c r="J329" s="83">
        <v>1.5</v>
      </c>
      <c r="K329" s="85">
        <v>2.5000000000000001E-2</v>
      </c>
      <c r="L329" s="86">
        <v>0.06</v>
      </c>
      <c r="M329" s="83">
        <v>0.06</v>
      </c>
    </row>
    <row r="330" spans="1:13">
      <c r="A330" s="79" t="s">
        <v>128</v>
      </c>
      <c r="B330" s="80" t="s">
        <v>129</v>
      </c>
      <c r="C330" s="81" t="s">
        <v>130</v>
      </c>
      <c r="D330" s="82" t="s">
        <v>110</v>
      </c>
      <c r="E330" s="83" t="s">
        <v>131</v>
      </c>
      <c r="F330" s="82" t="s">
        <v>132</v>
      </c>
      <c r="G330" s="84" t="s">
        <v>133</v>
      </c>
      <c r="H330" s="85">
        <v>0.8</v>
      </c>
      <c r="I330" s="86">
        <v>1.5</v>
      </c>
      <c r="J330" s="83">
        <v>1.5</v>
      </c>
      <c r="K330" s="85">
        <v>2.5000000000000001E-2</v>
      </c>
      <c r="L330" s="86">
        <v>0.06</v>
      </c>
      <c r="M330" s="83">
        <v>0.06</v>
      </c>
    </row>
    <row r="331" spans="1:13">
      <c r="A331" s="79" t="s">
        <v>128</v>
      </c>
      <c r="B331" s="80" t="s">
        <v>129</v>
      </c>
      <c r="C331" s="81" t="s">
        <v>130</v>
      </c>
      <c r="D331" s="82" t="s">
        <v>110</v>
      </c>
      <c r="E331" s="83" t="s">
        <v>131</v>
      </c>
      <c r="F331" s="82" t="s">
        <v>132</v>
      </c>
      <c r="G331" s="84" t="s">
        <v>133</v>
      </c>
      <c r="H331" s="85">
        <v>0.8</v>
      </c>
      <c r="I331" s="86">
        <v>1.5</v>
      </c>
      <c r="J331" s="83">
        <v>1.5</v>
      </c>
      <c r="K331" s="85">
        <v>2.5000000000000001E-2</v>
      </c>
      <c r="L331" s="86">
        <v>0.06</v>
      </c>
      <c r="M331" s="83">
        <v>0.06</v>
      </c>
    </row>
    <row r="332" spans="1:13">
      <c r="A332" s="79" t="s">
        <v>128</v>
      </c>
      <c r="B332" s="80" t="s">
        <v>129</v>
      </c>
      <c r="C332" s="81" t="s">
        <v>130</v>
      </c>
      <c r="D332" s="82" t="s">
        <v>110</v>
      </c>
      <c r="E332" s="83" t="s">
        <v>131</v>
      </c>
      <c r="F332" s="82" t="s">
        <v>132</v>
      </c>
      <c r="G332" s="84" t="s">
        <v>133</v>
      </c>
      <c r="H332" s="85">
        <v>0.8</v>
      </c>
      <c r="I332" s="86">
        <v>1.5</v>
      </c>
      <c r="J332" s="83">
        <v>1.5</v>
      </c>
      <c r="K332" s="85">
        <v>2.5000000000000001E-2</v>
      </c>
      <c r="L332" s="86">
        <v>0.06</v>
      </c>
      <c r="M332" s="83">
        <v>0.06</v>
      </c>
    </row>
    <row r="333" spans="1:13">
      <c r="A333" s="79" t="s">
        <v>128</v>
      </c>
      <c r="B333" s="80" t="s">
        <v>129</v>
      </c>
      <c r="C333" s="81" t="s">
        <v>130</v>
      </c>
      <c r="D333" s="82" t="s">
        <v>110</v>
      </c>
      <c r="E333" s="83" t="s">
        <v>131</v>
      </c>
      <c r="F333" s="82" t="s">
        <v>132</v>
      </c>
      <c r="G333" s="84" t="s">
        <v>133</v>
      </c>
      <c r="H333" s="85">
        <v>0.8</v>
      </c>
      <c r="I333" s="86">
        <v>1.5</v>
      </c>
      <c r="J333" s="83">
        <v>1.5</v>
      </c>
      <c r="K333" s="85">
        <v>2.5000000000000001E-2</v>
      </c>
      <c r="L333" s="86">
        <v>0.06</v>
      </c>
      <c r="M333" s="83">
        <v>0.06</v>
      </c>
    </row>
    <row r="334" spans="1:13">
      <c r="A334" s="79" t="s">
        <v>128</v>
      </c>
      <c r="B334" s="80" t="s">
        <v>129</v>
      </c>
      <c r="C334" s="81" t="s">
        <v>130</v>
      </c>
      <c r="D334" s="82" t="s">
        <v>110</v>
      </c>
      <c r="E334" s="83" t="s">
        <v>131</v>
      </c>
      <c r="F334" s="82" t="s">
        <v>132</v>
      </c>
      <c r="G334" s="84" t="s">
        <v>133</v>
      </c>
      <c r="H334" s="85">
        <v>0.8</v>
      </c>
      <c r="I334" s="86">
        <v>1.5</v>
      </c>
      <c r="J334" s="83">
        <v>1.5</v>
      </c>
      <c r="K334" s="85">
        <v>2.5000000000000001E-2</v>
      </c>
      <c r="L334" s="86">
        <v>0.06</v>
      </c>
      <c r="M334" s="83">
        <v>0.06</v>
      </c>
    </row>
    <row r="335" spans="1:13">
      <c r="A335" s="79" t="s">
        <v>128</v>
      </c>
      <c r="B335" s="80" t="s">
        <v>129</v>
      </c>
      <c r="C335" s="81" t="s">
        <v>130</v>
      </c>
      <c r="D335" s="82" t="s">
        <v>110</v>
      </c>
      <c r="E335" s="83" t="s">
        <v>131</v>
      </c>
      <c r="F335" s="82" t="s">
        <v>132</v>
      </c>
      <c r="G335" s="84" t="s">
        <v>133</v>
      </c>
      <c r="H335" s="85">
        <v>0.8</v>
      </c>
      <c r="I335" s="86">
        <v>1.5</v>
      </c>
      <c r="J335" s="83">
        <v>1.5</v>
      </c>
      <c r="K335" s="85">
        <v>2.5000000000000001E-2</v>
      </c>
      <c r="L335" s="86">
        <v>0.06</v>
      </c>
      <c r="M335" s="83">
        <v>0.06</v>
      </c>
    </row>
    <row r="336" spans="1:13">
      <c r="A336" s="79" t="s">
        <v>128</v>
      </c>
      <c r="B336" s="80" t="s">
        <v>129</v>
      </c>
      <c r="C336" s="81" t="s">
        <v>130</v>
      </c>
      <c r="D336" s="82" t="s">
        <v>110</v>
      </c>
      <c r="E336" s="83" t="s">
        <v>131</v>
      </c>
      <c r="F336" s="82" t="s">
        <v>132</v>
      </c>
      <c r="G336" s="84" t="s">
        <v>133</v>
      </c>
      <c r="H336" s="85">
        <v>0.8</v>
      </c>
      <c r="I336" s="86">
        <v>1.5</v>
      </c>
      <c r="J336" s="83">
        <v>1.5</v>
      </c>
      <c r="K336" s="85">
        <v>2.5000000000000001E-2</v>
      </c>
      <c r="L336" s="86">
        <v>0.06</v>
      </c>
      <c r="M336" s="83">
        <v>0.06</v>
      </c>
    </row>
    <row r="337" spans="1:13">
      <c r="A337" s="79" t="s">
        <v>128</v>
      </c>
      <c r="B337" s="80" t="s">
        <v>129</v>
      </c>
      <c r="C337" s="81" t="s">
        <v>130</v>
      </c>
      <c r="D337" s="82" t="s">
        <v>110</v>
      </c>
      <c r="E337" s="83" t="s">
        <v>131</v>
      </c>
      <c r="F337" s="82" t="s">
        <v>132</v>
      </c>
      <c r="G337" s="84" t="s">
        <v>133</v>
      </c>
      <c r="H337" s="85">
        <v>0.8</v>
      </c>
      <c r="I337" s="86">
        <v>1.5</v>
      </c>
      <c r="J337" s="83">
        <v>1.5</v>
      </c>
      <c r="K337" s="85">
        <v>2.5000000000000001E-2</v>
      </c>
      <c r="L337" s="86">
        <v>0.06</v>
      </c>
      <c r="M337" s="83">
        <v>0.06</v>
      </c>
    </row>
    <row r="338" spans="1:13">
      <c r="A338" s="79" t="s">
        <v>128</v>
      </c>
      <c r="B338" s="80" t="s">
        <v>129</v>
      </c>
      <c r="C338" s="81" t="s">
        <v>130</v>
      </c>
      <c r="D338" s="82" t="s">
        <v>110</v>
      </c>
      <c r="E338" s="83" t="s">
        <v>131</v>
      </c>
      <c r="F338" s="82" t="s">
        <v>132</v>
      </c>
      <c r="G338" s="84" t="s">
        <v>133</v>
      </c>
      <c r="H338" s="85">
        <v>0.8</v>
      </c>
      <c r="I338" s="86">
        <v>1.5</v>
      </c>
      <c r="J338" s="83">
        <v>1.5</v>
      </c>
      <c r="K338" s="85">
        <v>2.5000000000000001E-2</v>
      </c>
      <c r="L338" s="86">
        <v>0.06</v>
      </c>
      <c r="M338" s="83">
        <v>0.06</v>
      </c>
    </row>
    <row r="339" spans="1:13">
      <c r="A339" s="79" t="s">
        <v>128</v>
      </c>
      <c r="B339" s="80" t="s">
        <v>129</v>
      </c>
      <c r="C339" s="81" t="s">
        <v>130</v>
      </c>
      <c r="D339" s="82" t="s">
        <v>110</v>
      </c>
      <c r="E339" s="83" t="s">
        <v>131</v>
      </c>
      <c r="F339" s="82" t="s">
        <v>132</v>
      </c>
      <c r="G339" s="84" t="s">
        <v>133</v>
      </c>
      <c r="H339" s="85">
        <v>0.8</v>
      </c>
      <c r="I339" s="86">
        <v>1.5</v>
      </c>
      <c r="J339" s="83">
        <v>1.5</v>
      </c>
      <c r="K339" s="85">
        <v>2.5000000000000001E-2</v>
      </c>
      <c r="L339" s="86">
        <v>0.06</v>
      </c>
      <c r="M339" s="83">
        <v>0.06</v>
      </c>
    </row>
    <row r="340" spans="1:13">
      <c r="A340" s="79" t="s">
        <v>128</v>
      </c>
      <c r="B340" s="80" t="s">
        <v>129</v>
      </c>
      <c r="C340" s="81" t="s">
        <v>130</v>
      </c>
      <c r="D340" s="82" t="s">
        <v>110</v>
      </c>
      <c r="E340" s="83" t="s">
        <v>131</v>
      </c>
      <c r="F340" s="82" t="s">
        <v>132</v>
      </c>
      <c r="G340" s="84" t="s">
        <v>133</v>
      </c>
      <c r="H340" s="85">
        <v>0.8</v>
      </c>
      <c r="I340" s="86">
        <v>1.5</v>
      </c>
      <c r="J340" s="83">
        <v>1.5</v>
      </c>
      <c r="K340" s="85">
        <v>2.5000000000000001E-2</v>
      </c>
      <c r="L340" s="86">
        <v>0.06</v>
      </c>
      <c r="M340" s="83">
        <v>0.06</v>
      </c>
    </row>
    <row r="341" spans="1:13">
      <c r="A341" s="79" t="s">
        <v>128</v>
      </c>
      <c r="B341" s="80" t="s">
        <v>129</v>
      </c>
      <c r="C341" s="81" t="s">
        <v>130</v>
      </c>
      <c r="D341" s="82" t="s">
        <v>110</v>
      </c>
      <c r="E341" s="83" t="s">
        <v>131</v>
      </c>
      <c r="F341" s="82" t="s">
        <v>132</v>
      </c>
      <c r="G341" s="84" t="s">
        <v>133</v>
      </c>
      <c r="H341" s="85">
        <v>0.8</v>
      </c>
      <c r="I341" s="86">
        <v>1.5</v>
      </c>
      <c r="J341" s="83">
        <v>1.5</v>
      </c>
      <c r="K341" s="85">
        <v>2.5000000000000001E-2</v>
      </c>
      <c r="L341" s="86">
        <v>0.06</v>
      </c>
      <c r="M341" s="83">
        <v>0.06</v>
      </c>
    </row>
    <row r="342" spans="1:13">
      <c r="A342" s="79" t="s">
        <v>128</v>
      </c>
      <c r="B342" s="80" t="s">
        <v>129</v>
      </c>
      <c r="C342" s="81" t="s">
        <v>130</v>
      </c>
      <c r="D342" s="82" t="s">
        <v>110</v>
      </c>
      <c r="E342" s="83" t="s">
        <v>131</v>
      </c>
      <c r="F342" s="82" t="s">
        <v>132</v>
      </c>
      <c r="G342" s="84" t="s">
        <v>133</v>
      </c>
      <c r="H342" s="85">
        <v>0.8</v>
      </c>
      <c r="I342" s="86">
        <v>1.5</v>
      </c>
      <c r="J342" s="83">
        <v>1.5</v>
      </c>
      <c r="K342" s="85">
        <v>2.5000000000000001E-2</v>
      </c>
      <c r="L342" s="86">
        <v>0.06</v>
      </c>
      <c r="M342" s="83">
        <v>0.06</v>
      </c>
    </row>
    <row r="343" spans="1:13">
      <c r="A343" s="79" t="s">
        <v>128</v>
      </c>
      <c r="B343" s="80" t="s">
        <v>129</v>
      </c>
      <c r="C343" s="81" t="s">
        <v>130</v>
      </c>
      <c r="D343" s="82" t="s">
        <v>110</v>
      </c>
      <c r="E343" s="83" t="s">
        <v>131</v>
      </c>
      <c r="F343" s="82" t="s">
        <v>132</v>
      </c>
      <c r="G343" s="84" t="s">
        <v>133</v>
      </c>
      <c r="H343" s="85">
        <v>0.8</v>
      </c>
      <c r="I343" s="86">
        <v>1.5</v>
      </c>
      <c r="J343" s="83">
        <v>1.5</v>
      </c>
      <c r="K343" s="85">
        <v>2.5000000000000001E-2</v>
      </c>
      <c r="L343" s="86">
        <v>0.06</v>
      </c>
      <c r="M343" s="83">
        <v>0.06</v>
      </c>
    </row>
    <row r="344" spans="1:13">
      <c r="A344" s="79" t="s">
        <v>128</v>
      </c>
      <c r="B344" s="80" t="s">
        <v>129</v>
      </c>
      <c r="C344" s="81" t="s">
        <v>130</v>
      </c>
      <c r="D344" s="82" t="s">
        <v>110</v>
      </c>
      <c r="E344" s="83" t="s">
        <v>131</v>
      </c>
      <c r="F344" s="82" t="s">
        <v>132</v>
      </c>
      <c r="G344" s="84" t="s">
        <v>133</v>
      </c>
      <c r="H344" s="85">
        <v>0.8</v>
      </c>
      <c r="I344" s="86">
        <v>1.5</v>
      </c>
      <c r="J344" s="83">
        <v>1.5</v>
      </c>
      <c r="K344" s="85">
        <v>2.5000000000000001E-2</v>
      </c>
      <c r="L344" s="86">
        <v>0.06</v>
      </c>
      <c r="M344" s="83">
        <v>0.06</v>
      </c>
    </row>
    <row r="345" spans="1:13">
      <c r="A345" s="79" t="s">
        <v>128</v>
      </c>
      <c r="B345" s="80" t="s">
        <v>129</v>
      </c>
      <c r="C345" s="81" t="s">
        <v>130</v>
      </c>
      <c r="D345" s="82" t="s">
        <v>110</v>
      </c>
      <c r="E345" s="83" t="s">
        <v>131</v>
      </c>
      <c r="F345" s="82" t="s">
        <v>132</v>
      </c>
      <c r="G345" s="84" t="s">
        <v>133</v>
      </c>
      <c r="H345" s="85">
        <v>0.8</v>
      </c>
      <c r="I345" s="86">
        <v>1.5</v>
      </c>
      <c r="J345" s="83">
        <v>1.5</v>
      </c>
      <c r="K345" s="85">
        <v>2.5000000000000001E-2</v>
      </c>
      <c r="L345" s="86">
        <v>0.06</v>
      </c>
      <c r="M345" s="83">
        <v>0.06</v>
      </c>
    </row>
    <row r="346" spans="1:13">
      <c r="A346" s="79"/>
      <c r="B346" s="80"/>
      <c r="C346" s="81"/>
      <c r="D346" s="82"/>
      <c r="E346" s="83"/>
      <c r="F346" s="82"/>
      <c r="G346" s="84"/>
      <c r="H346" s="85"/>
      <c r="I346" s="86"/>
      <c r="J346" s="83"/>
      <c r="K346" s="85"/>
      <c r="L346" s="86"/>
      <c r="M346" s="83"/>
    </row>
    <row r="347" spans="1:13">
      <c r="A347" s="79" t="s">
        <v>134</v>
      </c>
      <c r="B347" s="80" t="s">
        <v>135</v>
      </c>
      <c r="C347" s="81" t="s">
        <v>130</v>
      </c>
      <c r="D347" s="82" t="s">
        <v>136</v>
      </c>
      <c r="E347" s="83" t="s">
        <v>136</v>
      </c>
      <c r="F347" s="82" t="s">
        <v>137</v>
      </c>
      <c r="G347" s="84" t="s">
        <v>138</v>
      </c>
      <c r="H347" s="85">
        <v>246551</v>
      </c>
      <c r="I347" s="86">
        <v>475000</v>
      </c>
      <c r="J347" s="83">
        <v>475000</v>
      </c>
      <c r="K347" s="85">
        <v>1115</v>
      </c>
      <c r="L347" s="86">
        <v>1450</v>
      </c>
      <c r="M347" s="83">
        <v>1450</v>
      </c>
    </row>
    <row r="348" spans="1:13">
      <c r="A348" s="79"/>
      <c r="B348" s="80"/>
      <c r="C348" s="81"/>
      <c r="D348" s="82"/>
      <c r="E348" s="83"/>
      <c r="F348" s="82"/>
      <c r="G348" s="84"/>
      <c r="H348" s="85"/>
      <c r="I348" s="86"/>
      <c r="J348" s="83"/>
      <c r="K348" s="85"/>
      <c r="L348" s="86"/>
      <c r="M348" s="83"/>
    </row>
    <row r="349" spans="1:13">
      <c r="A349" s="79" t="s">
        <v>139</v>
      </c>
      <c r="B349" s="80" t="s">
        <v>140</v>
      </c>
      <c r="C349" s="81" t="s">
        <v>130</v>
      </c>
      <c r="D349" s="82" t="s">
        <v>136</v>
      </c>
      <c r="E349" s="83" t="s">
        <v>136</v>
      </c>
      <c r="F349" s="82" t="s">
        <v>141</v>
      </c>
      <c r="G349" s="84" t="s">
        <v>142</v>
      </c>
      <c r="H349" s="85">
        <v>0.17</v>
      </c>
      <c r="I349" s="86">
        <v>1</v>
      </c>
      <c r="J349" s="83">
        <v>1</v>
      </c>
      <c r="K349" s="85">
        <v>1E-3</v>
      </c>
      <c r="L349" s="86">
        <v>5.0000000000000001E-3</v>
      </c>
      <c r="M349" s="83">
        <v>5.0000000000000001E-3</v>
      </c>
    </row>
    <row r="350" spans="1:13">
      <c r="A350" s="79" t="s">
        <v>139</v>
      </c>
      <c r="B350" s="80" t="s">
        <v>140</v>
      </c>
      <c r="C350" s="81" t="s">
        <v>130</v>
      </c>
      <c r="D350" s="82" t="s">
        <v>136</v>
      </c>
      <c r="E350" s="83" t="s">
        <v>136</v>
      </c>
      <c r="F350" s="82" t="s">
        <v>141</v>
      </c>
      <c r="G350" s="84" t="s">
        <v>142</v>
      </c>
      <c r="H350" s="85">
        <v>0.17</v>
      </c>
      <c r="I350" s="86">
        <v>1</v>
      </c>
      <c r="J350" s="83">
        <v>1</v>
      </c>
      <c r="K350" s="85">
        <v>1E-3</v>
      </c>
      <c r="L350" s="86">
        <v>5.0000000000000001E-3</v>
      </c>
      <c r="M350" s="83">
        <v>5.0000000000000001E-3</v>
      </c>
    </row>
    <row r="351" spans="1:13">
      <c r="A351" s="79" t="s">
        <v>139</v>
      </c>
      <c r="B351" s="80" t="s">
        <v>140</v>
      </c>
      <c r="C351" s="81" t="s">
        <v>130</v>
      </c>
      <c r="D351" s="82" t="s">
        <v>136</v>
      </c>
      <c r="E351" s="83" t="s">
        <v>136</v>
      </c>
      <c r="F351" s="82" t="s">
        <v>141</v>
      </c>
      <c r="G351" s="84" t="s">
        <v>142</v>
      </c>
      <c r="H351" s="85">
        <v>0.17</v>
      </c>
      <c r="I351" s="86">
        <v>1</v>
      </c>
      <c r="J351" s="83">
        <v>1</v>
      </c>
      <c r="K351" s="85">
        <v>1E-3</v>
      </c>
      <c r="L351" s="86">
        <v>5.0000000000000001E-3</v>
      </c>
      <c r="M351" s="83">
        <v>5.0000000000000001E-3</v>
      </c>
    </row>
    <row r="352" spans="1:13">
      <c r="A352" s="79" t="s">
        <v>139</v>
      </c>
      <c r="B352" s="80" t="s">
        <v>140</v>
      </c>
      <c r="C352" s="81" t="s">
        <v>130</v>
      </c>
      <c r="D352" s="82" t="s">
        <v>136</v>
      </c>
      <c r="E352" s="83" t="s">
        <v>136</v>
      </c>
      <c r="F352" s="82" t="s">
        <v>141</v>
      </c>
      <c r="G352" s="84" t="s">
        <v>142</v>
      </c>
      <c r="H352" s="85">
        <v>0.17</v>
      </c>
      <c r="I352" s="86">
        <v>1</v>
      </c>
      <c r="J352" s="83">
        <v>1</v>
      </c>
      <c r="K352" s="85">
        <v>1E-3</v>
      </c>
      <c r="L352" s="86">
        <v>5.0000000000000001E-3</v>
      </c>
      <c r="M352" s="83">
        <v>5.0000000000000001E-3</v>
      </c>
    </row>
    <row r="353" spans="1:13">
      <c r="A353" s="79"/>
      <c r="B353" s="80"/>
      <c r="C353" s="81"/>
      <c r="D353" s="82"/>
      <c r="E353" s="83"/>
      <c r="F353" s="82"/>
      <c r="G353" s="84"/>
      <c r="H353" s="85"/>
      <c r="I353" s="86"/>
      <c r="J353" s="83"/>
      <c r="K353" s="85"/>
      <c r="L353" s="86"/>
      <c r="M353" s="83"/>
    </row>
    <row r="354" spans="1:13">
      <c r="A354" s="79" t="s">
        <v>143</v>
      </c>
      <c r="B354" s="80" t="s">
        <v>144</v>
      </c>
      <c r="C354" s="81" t="s">
        <v>130</v>
      </c>
      <c r="D354" s="82" t="s">
        <v>136</v>
      </c>
      <c r="E354" s="83" t="s">
        <v>136</v>
      </c>
      <c r="F354" s="82" t="s">
        <v>141</v>
      </c>
      <c r="G354" s="84" t="s">
        <v>145</v>
      </c>
      <c r="H354" s="85">
        <v>0.01</v>
      </c>
      <c r="I354" s="86">
        <v>0.5</v>
      </c>
      <c r="J354" s="83">
        <v>0.5</v>
      </c>
      <c r="K354" s="85">
        <v>1E-3</v>
      </c>
      <c r="L354" s="86">
        <v>5.0000000000000001E-3</v>
      </c>
      <c r="M354" s="83">
        <v>5.0000000000000001E-3</v>
      </c>
    </row>
    <row r="355" spans="1:13">
      <c r="A355" s="79" t="s">
        <v>143</v>
      </c>
      <c r="B355" s="80" t="s">
        <v>144</v>
      </c>
      <c r="C355" s="81" t="s">
        <v>130</v>
      </c>
      <c r="D355" s="82" t="s">
        <v>136</v>
      </c>
      <c r="E355" s="83" t="s">
        <v>136</v>
      </c>
      <c r="F355" s="82" t="s">
        <v>141</v>
      </c>
      <c r="G355" s="84" t="s">
        <v>145</v>
      </c>
      <c r="H355" s="85">
        <v>0.01</v>
      </c>
      <c r="I355" s="86">
        <v>0.5</v>
      </c>
      <c r="J355" s="83">
        <v>0.5</v>
      </c>
      <c r="K355" s="85">
        <v>1E-3</v>
      </c>
      <c r="L355" s="86">
        <v>5.0000000000000001E-3</v>
      </c>
      <c r="M355" s="83">
        <v>5.0000000000000001E-3</v>
      </c>
    </row>
    <row r="356" spans="1:13">
      <c r="A356" s="79" t="s">
        <v>143</v>
      </c>
      <c r="B356" s="80" t="s">
        <v>144</v>
      </c>
      <c r="C356" s="81" t="s">
        <v>130</v>
      </c>
      <c r="D356" s="82" t="s">
        <v>136</v>
      </c>
      <c r="E356" s="83" t="s">
        <v>136</v>
      </c>
      <c r="F356" s="82" t="s">
        <v>141</v>
      </c>
      <c r="G356" s="84" t="s">
        <v>145</v>
      </c>
      <c r="H356" s="85">
        <v>0.01</v>
      </c>
      <c r="I356" s="86">
        <v>0.5</v>
      </c>
      <c r="J356" s="83">
        <v>0.5</v>
      </c>
      <c r="K356" s="85">
        <v>1E-3</v>
      </c>
      <c r="L356" s="86">
        <v>5.0000000000000001E-3</v>
      </c>
      <c r="M356" s="83">
        <v>5.0000000000000001E-3</v>
      </c>
    </row>
    <row r="357" spans="1:13">
      <c r="A357" s="79" t="s">
        <v>143</v>
      </c>
      <c r="B357" s="80" t="s">
        <v>144</v>
      </c>
      <c r="C357" s="81" t="s">
        <v>130</v>
      </c>
      <c r="D357" s="82" t="s">
        <v>136</v>
      </c>
      <c r="E357" s="83" t="s">
        <v>136</v>
      </c>
      <c r="F357" s="82" t="s">
        <v>141</v>
      </c>
      <c r="G357" s="84" t="s">
        <v>145</v>
      </c>
      <c r="H357" s="85">
        <v>0.01</v>
      </c>
      <c r="I357" s="86">
        <v>0.5</v>
      </c>
      <c r="J357" s="83">
        <v>0.5</v>
      </c>
      <c r="K357" s="85">
        <v>1E-3</v>
      </c>
      <c r="L357" s="86">
        <v>5.0000000000000001E-3</v>
      </c>
      <c r="M357" s="83">
        <v>5.0000000000000001E-3</v>
      </c>
    </row>
    <row r="358" spans="1:13">
      <c r="A358" s="79" t="s">
        <v>143</v>
      </c>
      <c r="B358" s="80" t="s">
        <v>144</v>
      </c>
      <c r="C358" s="81" t="s">
        <v>130</v>
      </c>
      <c r="D358" s="82" t="s">
        <v>136</v>
      </c>
      <c r="E358" s="83" t="s">
        <v>136</v>
      </c>
      <c r="F358" s="82" t="s">
        <v>141</v>
      </c>
      <c r="G358" s="84" t="s">
        <v>145</v>
      </c>
      <c r="H358" s="85">
        <v>0.01</v>
      </c>
      <c r="I358" s="86">
        <v>0.5</v>
      </c>
      <c r="J358" s="83">
        <v>0.5</v>
      </c>
      <c r="K358" s="85">
        <v>1E-3</v>
      </c>
      <c r="L358" s="86">
        <v>5.0000000000000001E-3</v>
      </c>
      <c r="M358" s="83">
        <v>5.0000000000000001E-3</v>
      </c>
    </row>
    <row r="359" spans="1:13">
      <c r="A359" s="79" t="s">
        <v>143</v>
      </c>
      <c r="B359" s="80" t="s">
        <v>144</v>
      </c>
      <c r="C359" s="81" t="s">
        <v>130</v>
      </c>
      <c r="D359" s="82" t="s">
        <v>136</v>
      </c>
      <c r="E359" s="83" t="s">
        <v>136</v>
      </c>
      <c r="F359" s="82" t="s">
        <v>141</v>
      </c>
      <c r="G359" s="84" t="s">
        <v>145</v>
      </c>
      <c r="H359" s="85">
        <v>0.01</v>
      </c>
      <c r="I359" s="86">
        <v>0.5</v>
      </c>
      <c r="J359" s="83">
        <v>0.5</v>
      </c>
      <c r="K359" s="85">
        <v>1E-3</v>
      </c>
      <c r="L359" s="86">
        <v>5.0000000000000001E-3</v>
      </c>
      <c r="M359" s="83">
        <v>5.0000000000000001E-3</v>
      </c>
    </row>
    <row r="360" spans="1:13">
      <c r="A360" s="79" t="s">
        <v>143</v>
      </c>
      <c r="B360" s="80" t="s">
        <v>144</v>
      </c>
      <c r="C360" s="81" t="s">
        <v>130</v>
      </c>
      <c r="D360" s="82" t="s">
        <v>136</v>
      </c>
      <c r="E360" s="83" t="s">
        <v>136</v>
      </c>
      <c r="F360" s="82" t="s">
        <v>141</v>
      </c>
      <c r="G360" s="84" t="s">
        <v>145</v>
      </c>
      <c r="H360" s="85">
        <v>0.01</v>
      </c>
      <c r="I360" s="86">
        <v>0.5</v>
      </c>
      <c r="J360" s="83">
        <v>0.5</v>
      </c>
      <c r="K360" s="85">
        <v>1E-3</v>
      </c>
      <c r="L360" s="86">
        <v>5.0000000000000001E-3</v>
      </c>
      <c r="M360" s="83">
        <v>5.0000000000000001E-3</v>
      </c>
    </row>
    <row r="361" spans="1:13">
      <c r="A361" s="79" t="s">
        <v>143</v>
      </c>
      <c r="B361" s="80" t="s">
        <v>144</v>
      </c>
      <c r="C361" s="81" t="s">
        <v>130</v>
      </c>
      <c r="D361" s="82" t="s">
        <v>136</v>
      </c>
      <c r="E361" s="83" t="s">
        <v>136</v>
      </c>
      <c r="F361" s="82" t="s">
        <v>141</v>
      </c>
      <c r="G361" s="84" t="s">
        <v>145</v>
      </c>
      <c r="H361" s="85">
        <v>0.01</v>
      </c>
      <c r="I361" s="86">
        <v>0.5</v>
      </c>
      <c r="J361" s="83">
        <v>0.5</v>
      </c>
      <c r="K361" s="85">
        <v>1E-3</v>
      </c>
      <c r="L361" s="86">
        <v>5.0000000000000001E-3</v>
      </c>
      <c r="M361" s="83">
        <v>5.0000000000000001E-3</v>
      </c>
    </row>
    <row r="362" spans="1:13">
      <c r="A362" s="79" t="s">
        <v>143</v>
      </c>
      <c r="B362" s="80" t="s">
        <v>144</v>
      </c>
      <c r="C362" s="81" t="s">
        <v>130</v>
      </c>
      <c r="D362" s="82" t="s">
        <v>136</v>
      </c>
      <c r="E362" s="83" t="s">
        <v>136</v>
      </c>
      <c r="F362" s="82" t="s">
        <v>141</v>
      </c>
      <c r="G362" s="84" t="s">
        <v>145</v>
      </c>
      <c r="H362" s="85">
        <v>0.01</v>
      </c>
      <c r="I362" s="86">
        <v>0.5</v>
      </c>
      <c r="J362" s="83">
        <v>0.5</v>
      </c>
      <c r="K362" s="85">
        <v>1E-3</v>
      </c>
      <c r="L362" s="86">
        <v>5.0000000000000001E-3</v>
      </c>
      <c r="M362" s="83">
        <v>5.0000000000000001E-3</v>
      </c>
    </row>
    <row r="363" spans="1:13">
      <c r="A363" s="79" t="s">
        <v>143</v>
      </c>
      <c r="B363" s="80" t="s">
        <v>144</v>
      </c>
      <c r="C363" s="81" t="s">
        <v>130</v>
      </c>
      <c r="D363" s="82" t="s">
        <v>136</v>
      </c>
      <c r="E363" s="83" t="s">
        <v>136</v>
      </c>
      <c r="F363" s="82" t="s">
        <v>141</v>
      </c>
      <c r="G363" s="84" t="s">
        <v>145</v>
      </c>
      <c r="H363" s="85">
        <v>0.01</v>
      </c>
      <c r="I363" s="86">
        <v>0.5</v>
      </c>
      <c r="J363" s="83">
        <v>0.5</v>
      </c>
      <c r="K363" s="85">
        <v>1E-3</v>
      </c>
      <c r="L363" s="86">
        <v>5.0000000000000001E-3</v>
      </c>
      <c r="M363" s="83">
        <v>5.0000000000000001E-3</v>
      </c>
    </row>
    <row r="364" spans="1:13">
      <c r="A364" s="79" t="s">
        <v>143</v>
      </c>
      <c r="B364" s="80" t="s">
        <v>144</v>
      </c>
      <c r="C364" s="81" t="s">
        <v>130</v>
      </c>
      <c r="D364" s="82" t="s">
        <v>136</v>
      </c>
      <c r="E364" s="83" t="s">
        <v>136</v>
      </c>
      <c r="F364" s="82" t="s">
        <v>141</v>
      </c>
      <c r="G364" s="84" t="s">
        <v>145</v>
      </c>
      <c r="H364" s="85">
        <v>0.01</v>
      </c>
      <c r="I364" s="86">
        <v>0.5</v>
      </c>
      <c r="J364" s="83">
        <v>0.5</v>
      </c>
      <c r="K364" s="85">
        <v>1E-3</v>
      </c>
      <c r="L364" s="86">
        <v>5.0000000000000001E-3</v>
      </c>
      <c r="M364" s="83">
        <v>5.0000000000000001E-3</v>
      </c>
    </row>
    <row r="365" spans="1:13">
      <c r="A365" s="79" t="s">
        <v>143</v>
      </c>
      <c r="B365" s="80" t="s">
        <v>144</v>
      </c>
      <c r="C365" s="81" t="s">
        <v>130</v>
      </c>
      <c r="D365" s="82" t="s">
        <v>136</v>
      </c>
      <c r="E365" s="83" t="s">
        <v>136</v>
      </c>
      <c r="F365" s="82" t="s">
        <v>141</v>
      </c>
      <c r="G365" s="84" t="s">
        <v>145</v>
      </c>
      <c r="H365" s="85">
        <v>0.01</v>
      </c>
      <c r="I365" s="86">
        <v>0.5</v>
      </c>
      <c r="J365" s="83">
        <v>0.5</v>
      </c>
      <c r="K365" s="85">
        <v>1E-3</v>
      </c>
      <c r="L365" s="86">
        <v>5.0000000000000001E-3</v>
      </c>
      <c r="M365" s="83">
        <v>5.0000000000000001E-3</v>
      </c>
    </row>
    <row r="366" spans="1:13">
      <c r="A366" s="79" t="s">
        <v>143</v>
      </c>
      <c r="B366" s="80" t="s">
        <v>144</v>
      </c>
      <c r="C366" s="81" t="s">
        <v>130</v>
      </c>
      <c r="D366" s="82" t="s">
        <v>136</v>
      </c>
      <c r="E366" s="83" t="s">
        <v>136</v>
      </c>
      <c r="F366" s="82" t="s">
        <v>141</v>
      </c>
      <c r="G366" s="84" t="s">
        <v>145</v>
      </c>
      <c r="H366" s="85">
        <v>0.01</v>
      </c>
      <c r="I366" s="86">
        <v>0.5</v>
      </c>
      <c r="J366" s="83">
        <v>0.5</v>
      </c>
      <c r="K366" s="85">
        <v>1E-3</v>
      </c>
      <c r="L366" s="86">
        <v>5.0000000000000001E-3</v>
      </c>
      <c r="M366" s="83">
        <v>5.0000000000000001E-3</v>
      </c>
    </row>
    <row r="367" spans="1:13">
      <c r="A367" s="79" t="s">
        <v>143</v>
      </c>
      <c r="B367" s="80" t="s">
        <v>144</v>
      </c>
      <c r="C367" s="81" t="s">
        <v>130</v>
      </c>
      <c r="D367" s="82" t="s">
        <v>136</v>
      </c>
      <c r="E367" s="83" t="s">
        <v>136</v>
      </c>
      <c r="F367" s="82" t="s">
        <v>141</v>
      </c>
      <c r="G367" s="84" t="s">
        <v>145</v>
      </c>
      <c r="H367" s="85">
        <v>0.01</v>
      </c>
      <c r="I367" s="86">
        <v>0.5</v>
      </c>
      <c r="J367" s="83">
        <v>0.5</v>
      </c>
      <c r="K367" s="85">
        <v>1E-3</v>
      </c>
      <c r="L367" s="86">
        <v>5.0000000000000001E-3</v>
      </c>
      <c r="M367" s="83">
        <v>5.0000000000000001E-3</v>
      </c>
    </row>
    <row r="368" spans="1:13">
      <c r="A368" s="79" t="s">
        <v>143</v>
      </c>
      <c r="B368" s="80" t="s">
        <v>144</v>
      </c>
      <c r="C368" s="81" t="s">
        <v>130</v>
      </c>
      <c r="D368" s="82" t="s">
        <v>136</v>
      </c>
      <c r="E368" s="83" t="s">
        <v>136</v>
      </c>
      <c r="F368" s="82" t="s">
        <v>141</v>
      </c>
      <c r="G368" s="84" t="s">
        <v>145</v>
      </c>
      <c r="H368" s="85">
        <v>0.01</v>
      </c>
      <c r="I368" s="86">
        <v>0.5</v>
      </c>
      <c r="J368" s="83">
        <v>0.5</v>
      </c>
      <c r="K368" s="85">
        <v>1E-3</v>
      </c>
      <c r="L368" s="86">
        <v>5.0000000000000001E-3</v>
      </c>
      <c r="M368" s="83">
        <v>5.0000000000000001E-3</v>
      </c>
    </row>
    <row r="369" spans="1:13">
      <c r="A369" s="79" t="s">
        <v>143</v>
      </c>
      <c r="B369" s="80" t="s">
        <v>144</v>
      </c>
      <c r="C369" s="81" t="s">
        <v>130</v>
      </c>
      <c r="D369" s="82" t="s">
        <v>136</v>
      </c>
      <c r="E369" s="83" t="s">
        <v>136</v>
      </c>
      <c r="F369" s="82" t="s">
        <v>141</v>
      </c>
      <c r="G369" s="84" t="s">
        <v>145</v>
      </c>
      <c r="H369" s="85">
        <v>0.01</v>
      </c>
      <c r="I369" s="86">
        <v>0.5</v>
      </c>
      <c r="J369" s="83">
        <v>0.5</v>
      </c>
      <c r="K369" s="85">
        <v>1E-3</v>
      </c>
      <c r="L369" s="86">
        <v>5.0000000000000001E-3</v>
      </c>
      <c r="M369" s="83">
        <v>5.0000000000000001E-3</v>
      </c>
    </row>
    <row r="370" spans="1:13">
      <c r="A370" s="79" t="s">
        <v>143</v>
      </c>
      <c r="B370" s="80" t="s">
        <v>144</v>
      </c>
      <c r="C370" s="81" t="s">
        <v>130</v>
      </c>
      <c r="D370" s="82" t="s">
        <v>136</v>
      </c>
      <c r="E370" s="83" t="s">
        <v>136</v>
      </c>
      <c r="F370" s="82" t="s">
        <v>141</v>
      </c>
      <c r="G370" s="84" t="s">
        <v>145</v>
      </c>
      <c r="H370" s="85">
        <v>0.01</v>
      </c>
      <c r="I370" s="86">
        <v>0.5</v>
      </c>
      <c r="J370" s="83">
        <v>0.5</v>
      </c>
      <c r="K370" s="85">
        <v>1E-3</v>
      </c>
      <c r="L370" s="86">
        <v>5.0000000000000001E-3</v>
      </c>
      <c r="M370" s="83">
        <v>5.0000000000000001E-3</v>
      </c>
    </row>
    <row r="371" spans="1:13">
      <c r="A371" s="79"/>
      <c r="B371" s="80"/>
      <c r="C371" s="81"/>
      <c r="D371" s="82"/>
      <c r="E371" s="83"/>
      <c r="F371" s="82"/>
      <c r="G371" s="84"/>
      <c r="H371" s="85"/>
      <c r="I371" s="86"/>
      <c r="J371" s="83"/>
      <c r="K371" s="85"/>
      <c r="L371" s="86"/>
      <c r="M371" s="83"/>
    </row>
    <row r="372" spans="1:13">
      <c r="A372" s="79" t="s">
        <v>146</v>
      </c>
      <c r="B372" s="80" t="s">
        <v>147</v>
      </c>
      <c r="C372" s="81" t="s">
        <v>148</v>
      </c>
      <c r="D372" s="82" t="s">
        <v>136</v>
      </c>
      <c r="E372" s="83" t="s">
        <v>136</v>
      </c>
      <c r="F372" s="82" t="s">
        <v>149</v>
      </c>
      <c r="G372" s="84" t="s">
        <v>150</v>
      </c>
      <c r="H372" s="85">
        <v>6386</v>
      </c>
      <c r="I372" s="86">
        <v>8000</v>
      </c>
      <c r="J372" s="83">
        <v>8000</v>
      </c>
      <c r="K372" s="85">
        <f>H372/250</f>
        <v>25.544</v>
      </c>
      <c r="L372" s="86">
        <f>I372/250</f>
        <v>32</v>
      </c>
      <c r="M372" s="83">
        <f>J372/250</f>
        <v>32</v>
      </c>
    </row>
    <row r="373" spans="1:13">
      <c r="A373" s="79"/>
      <c r="B373" s="80"/>
      <c r="C373" s="81"/>
      <c r="D373" s="82"/>
      <c r="E373" s="83"/>
      <c r="F373" s="82"/>
      <c r="G373" s="84"/>
      <c r="H373" s="85"/>
      <c r="I373" s="86"/>
      <c r="J373" s="83"/>
      <c r="K373" s="85"/>
      <c r="L373" s="86"/>
      <c r="M373" s="83"/>
    </row>
    <row r="374" spans="1:13">
      <c r="A374" s="79"/>
      <c r="B374" s="80"/>
      <c r="C374" s="81"/>
      <c r="D374" s="82"/>
      <c r="E374" s="83"/>
      <c r="F374" s="82"/>
      <c r="G374" s="84"/>
      <c r="H374" s="85"/>
      <c r="I374" s="86"/>
      <c r="J374" s="83"/>
      <c r="K374" s="85"/>
      <c r="L374" s="86"/>
      <c r="M374" s="83"/>
    </row>
    <row r="375" spans="1:13">
      <c r="A375" s="79"/>
      <c r="B375" s="80"/>
      <c r="C375" s="81"/>
      <c r="D375" s="82"/>
      <c r="E375" s="83"/>
      <c r="F375" s="82"/>
      <c r="G375" s="84"/>
      <c r="H375" s="85"/>
      <c r="I375" s="86"/>
      <c r="J375" s="83"/>
      <c r="K375" s="85"/>
      <c r="L375" s="86"/>
      <c r="M375" s="83"/>
    </row>
    <row r="376" spans="1:13">
      <c r="A376" s="79"/>
      <c r="B376" s="80"/>
      <c r="C376" s="81"/>
      <c r="D376" s="82"/>
      <c r="E376" s="83"/>
      <c r="F376" s="82"/>
      <c r="G376" s="84"/>
      <c r="H376" s="85"/>
      <c r="I376" s="86"/>
      <c r="J376" s="83"/>
      <c r="K376" s="85"/>
      <c r="L376" s="86"/>
      <c r="M376" s="83"/>
    </row>
    <row r="377" spans="1:13">
      <c r="A377" s="79"/>
      <c r="B377" s="80"/>
      <c r="C377" s="81"/>
      <c r="D377" s="82"/>
      <c r="E377" s="83"/>
      <c r="F377" s="82"/>
      <c r="G377" s="84"/>
      <c r="H377" s="85"/>
      <c r="I377" s="86"/>
      <c r="J377" s="83"/>
      <c r="K377" s="85"/>
      <c r="L377" s="86"/>
      <c r="M377" s="83"/>
    </row>
    <row r="378" spans="1:13">
      <c r="A378" s="79"/>
      <c r="B378" s="80"/>
      <c r="C378" s="81"/>
      <c r="D378" s="82"/>
      <c r="E378" s="83"/>
      <c r="F378" s="82"/>
      <c r="G378" s="84"/>
      <c r="H378" s="85"/>
      <c r="I378" s="86"/>
      <c r="J378" s="83"/>
      <c r="K378" s="85"/>
      <c r="L378" s="86"/>
      <c r="M378" s="83"/>
    </row>
    <row r="379" spans="1:13">
      <c r="A379" s="79"/>
      <c r="B379" s="80"/>
      <c r="C379" s="81"/>
      <c r="D379" s="82"/>
      <c r="E379" s="83"/>
      <c r="F379" s="82"/>
      <c r="G379" s="84"/>
      <c r="H379" s="85"/>
      <c r="I379" s="86"/>
      <c r="J379" s="83"/>
      <c r="K379" s="85"/>
      <c r="L379" s="86"/>
      <c r="M379" s="83"/>
    </row>
    <row r="380" spans="1:13">
      <c r="A380" s="79"/>
      <c r="B380" s="80"/>
      <c r="C380" s="81"/>
      <c r="D380" s="82"/>
      <c r="E380" s="83"/>
      <c r="F380" s="82"/>
      <c r="G380" s="84"/>
      <c r="H380" s="85"/>
      <c r="I380" s="86"/>
      <c r="J380" s="83"/>
      <c r="K380" s="85"/>
      <c r="L380" s="86"/>
      <c r="M380" s="83"/>
    </row>
    <row r="381" spans="1:13">
      <c r="A381" s="79"/>
      <c r="B381" s="80"/>
      <c r="C381" s="81"/>
      <c r="D381" s="82"/>
      <c r="E381" s="83"/>
      <c r="F381" s="82"/>
      <c r="G381" s="84"/>
      <c r="H381" s="85"/>
      <c r="I381" s="86"/>
      <c r="J381" s="83"/>
      <c r="K381" s="85"/>
      <c r="L381" s="86"/>
      <c r="M381" s="83"/>
    </row>
    <row r="382" spans="1:13">
      <c r="A382" s="79"/>
      <c r="B382" s="80"/>
      <c r="C382" s="81"/>
      <c r="D382" s="82"/>
      <c r="E382" s="83"/>
      <c r="F382" s="82"/>
      <c r="G382" s="84"/>
      <c r="H382" s="85"/>
      <c r="I382" s="86"/>
      <c r="J382" s="83"/>
      <c r="K382" s="85"/>
      <c r="L382" s="86"/>
      <c r="M382" s="83"/>
    </row>
    <row r="383" spans="1:13">
      <c r="A383" s="79"/>
      <c r="B383" s="80"/>
      <c r="C383" s="81"/>
      <c r="D383" s="82"/>
      <c r="E383" s="83"/>
      <c r="F383" s="82"/>
      <c r="G383" s="84"/>
      <c r="H383" s="85"/>
      <c r="I383" s="86"/>
      <c r="J383" s="83"/>
      <c r="K383" s="85"/>
      <c r="L383" s="86"/>
      <c r="M383" s="83"/>
    </row>
    <row r="384" spans="1:13">
      <c r="A384" s="79"/>
      <c r="B384" s="80"/>
      <c r="C384" s="81"/>
      <c r="D384" s="82"/>
      <c r="E384" s="83"/>
      <c r="F384" s="82"/>
      <c r="G384" s="84"/>
      <c r="H384" s="85"/>
      <c r="I384" s="86"/>
      <c r="J384" s="83"/>
      <c r="K384" s="85"/>
      <c r="L384" s="86"/>
      <c r="M384" s="83"/>
    </row>
    <row r="385" spans="1:13">
      <c r="A385" s="79"/>
      <c r="B385" s="80"/>
      <c r="C385" s="81"/>
      <c r="D385" s="82"/>
      <c r="E385" s="83"/>
      <c r="F385" s="82"/>
      <c r="G385" s="84"/>
      <c r="H385" s="85"/>
      <c r="I385" s="86"/>
      <c r="J385" s="83"/>
      <c r="K385" s="85"/>
      <c r="L385" s="86"/>
      <c r="M385" s="83"/>
    </row>
    <row r="386" spans="1:13">
      <c r="A386" s="79"/>
      <c r="B386" s="80"/>
      <c r="C386" s="81"/>
      <c r="D386" s="82"/>
      <c r="E386" s="83"/>
      <c r="F386" s="82"/>
      <c r="G386" s="84"/>
      <c r="H386" s="85"/>
      <c r="I386" s="86"/>
      <c r="J386" s="83"/>
      <c r="K386" s="85"/>
      <c r="L386" s="86"/>
      <c r="M386" s="83"/>
    </row>
    <row r="387" spans="1:13">
      <c r="A387" s="79"/>
      <c r="B387" s="80"/>
      <c r="C387" s="81"/>
      <c r="D387" s="82"/>
      <c r="E387" s="83"/>
      <c r="F387" s="82"/>
      <c r="G387" s="84"/>
      <c r="H387" s="85"/>
      <c r="I387" s="86"/>
      <c r="J387" s="83"/>
      <c r="K387" s="85"/>
      <c r="L387" s="86"/>
      <c r="M387" s="83"/>
    </row>
    <row r="388" spans="1:13">
      <c r="A388" s="79"/>
      <c r="B388" s="80"/>
      <c r="C388" s="81"/>
      <c r="D388" s="82"/>
      <c r="E388" s="83"/>
      <c r="F388" s="82"/>
      <c r="G388" s="84"/>
      <c r="H388" s="85"/>
      <c r="I388" s="86"/>
      <c r="J388" s="83"/>
      <c r="K388" s="85"/>
      <c r="L388" s="86"/>
      <c r="M388" s="83"/>
    </row>
    <row r="389" spans="1:13">
      <c r="A389" s="79"/>
      <c r="B389" s="80"/>
      <c r="C389" s="81"/>
      <c r="D389" s="82"/>
      <c r="E389" s="83"/>
      <c r="F389" s="82"/>
      <c r="G389" s="84"/>
      <c r="H389" s="85"/>
      <c r="I389" s="86"/>
      <c r="J389" s="83"/>
      <c r="K389" s="85"/>
      <c r="L389" s="86"/>
      <c r="M389" s="83"/>
    </row>
    <row r="390" spans="1:13">
      <c r="A390" s="79"/>
      <c r="B390" s="80"/>
      <c r="C390" s="81"/>
      <c r="D390" s="82"/>
      <c r="E390" s="83"/>
      <c r="F390" s="82"/>
      <c r="G390" s="84"/>
      <c r="H390" s="85"/>
      <c r="I390" s="86"/>
      <c r="J390" s="83"/>
      <c r="K390" s="85"/>
      <c r="L390" s="86"/>
      <c r="M390" s="83"/>
    </row>
    <row r="391" spans="1:13">
      <c r="A391" s="79"/>
      <c r="B391" s="80"/>
      <c r="C391" s="81"/>
      <c r="D391" s="82"/>
      <c r="E391" s="83"/>
      <c r="F391" s="82"/>
      <c r="G391" s="84"/>
      <c r="H391" s="85"/>
      <c r="I391" s="86"/>
      <c r="J391" s="83"/>
      <c r="K391" s="85"/>
      <c r="L391" s="86"/>
      <c r="M391" s="83"/>
    </row>
    <row r="392" spans="1:13">
      <c r="A392" s="79"/>
      <c r="B392" s="80"/>
      <c r="C392" s="81"/>
      <c r="D392" s="82"/>
      <c r="E392" s="83"/>
      <c r="F392" s="82"/>
      <c r="G392" s="84"/>
      <c r="H392" s="85"/>
      <c r="I392" s="86"/>
      <c r="J392" s="83"/>
      <c r="K392" s="85"/>
      <c r="L392" s="86"/>
      <c r="M392" s="83"/>
    </row>
    <row r="393" spans="1:13">
      <c r="A393" s="79"/>
      <c r="B393" s="80"/>
      <c r="C393" s="81"/>
      <c r="D393" s="82"/>
      <c r="E393" s="83"/>
      <c r="F393" s="82"/>
      <c r="G393" s="84"/>
      <c r="H393" s="85"/>
      <c r="I393" s="86"/>
      <c r="J393" s="83"/>
      <c r="K393" s="85"/>
      <c r="L393" s="86"/>
      <c r="M393" s="83"/>
    </row>
    <row r="394" spans="1:13">
      <c r="A394" s="79"/>
      <c r="B394" s="80"/>
      <c r="C394" s="81"/>
      <c r="D394" s="82"/>
      <c r="E394" s="83"/>
      <c r="F394" s="82"/>
      <c r="G394" s="84"/>
      <c r="H394" s="85"/>
      <c r="I394" s="86"/>
      <c r="J394" s="83"/>
      <c r="K394" s="85"/>
      <c r="L394" s="86"/>
      <c r="M394" s="83"/>
    </row>
    <row r="395" spans="1:13">
      <c r="A395" s="79"/>
      <c r="B395" s="80"/>
      <c r="C395" s="81"/>
      <c r="D395" s="82"/>
      <c r="E395" s="83"/>
      <c r="F395" s="82"/>
      <c r="G395" s="84"/>
      <c r="H395" s="85"/>
      <c r="I395" s="86"/>
      <c r="J395" s="83"/>
      <c r="K395" s="85"/>
      <c r="L395" s="86"/>
      <c r="M395" s="83"/>
    </row>
    <row r="396" spans="1:13">
      <c r="A396" s="79"/>
      <c r="B396" s="80"/>
      <c r="C396" s="81"/>
      <c r="D396" s="82"/>
      <c r="E396" s="83"/>
      <c r="F396" s="82"/>
      <c r="G396" s="84"/>
      <c r="H396" s="85"/>
      <c r="I396" s="86"/>
      <c r="J396" s="83"/>
      <c r="K396" s="85"/>
      <c r="L396" s="86"/>
      <c r="M396" s="83"/>
    </row>
    <row r="397" spans="1:13">
      <c r="A397" s="79"/>
      <c r="B397" s="80"/>
      <c r="C397" s="81"/>
      <c r="D397" s="82"/>
      <c r="E397" s="83"/>
      <c r="F397" s="82"/>
      <c r="G397" s="84"/>
      <c r="H397" s="85"/>
      <c r="I397" s="86"/>
      <c r="J397" s="83"/>
      <c r="K397" s="85"/>
      <c r="L397" s="86"/>
      <c r="M397" s="83"/>
    </row>
    <row r="398" spans="1:13">
      <c r="A398" s="79"/>
      <c r="B398" s="80"/>
      <c r="C398" s="81"/>
      <c r="D398" s="82"/>
      <c r="E398" s="83"/>
      <c r="F398" s="82"/>
      <c r="G398" s="84"/>
      <c r="H398" s="85"/>
      <c r="I398" s="86"/>
      <c r="J398" s="83"/>
      <c r="K398" s="85"/>
      <c r="L398" s="86"/>
      <c r="M398" s="83"/>
    </row>
    <row r="399" spans="1:13">
      <c r="A399" s="79"/>
      <c r="B399" s="80"/>
      <c r="C399" s="81"/>
      <c r="D399" s="82"/>
      <c r="E399" s="83"/>
      <c r="F399" s="82"/>
      <c r="G399" s="84"/>
      <c r="H399" s="85"/>
      <c r="I399" s="86"/>
      <c r="J399" s="83"/>
      <c r="K399" s="85"/>
      <c r="L399" s="86"/>
      <c r="M399" s="83"/>
    </row>
    <row r="400" spans="1:13">
      <c r="A400" s="79"/>
      <c r="B400" s="80"/>
      <c r="C400" s="81"/>
      <c r="D400" s="82"/>
      <c r="E400" s="83"/>
      <c r="F400" s="82"/>
      <c r="G400" s="84"/>
      <c r="H400" s="85"/>
      <c r="I400" s="86"/>
      <c r="J400" s="83"/>
      <c r="K400" s="85"/>
      <c r="L400" s="86"/>
      <c r="M400" s="83"/>
    </row>
    <row r="401" spans="1:13">
      <c r="A401" s="79"/>
      <c r="B401" s="80"/>
      <c r="C401" s="81"/>
      <c r="D401" s="82"/>
      <c r="E401" s="83"/>
      <c r="F401" s="82"/>
      <c r="G401" s="84"/>
      <c r="H401" s="85"/>
      <c r="I401" s="86"/>
      <c r="J401" s="83"/>
      <c r="K401" s="85"/>
      <c r="L401" s="86"/>
      <c r="M401" s="83"/>
    </row>
    <row r="402" spans="1:13">
      <c r="A402" s="79"/>
      <c r="B402" s="80"/>
      <c r="C402" s="81"/>
      <c r="D402" s="82"/>
      <c r="E402" s="83"/>
      <c r="F402" s="82"/>
      <c r="G402" s="84"/>
      <c r="H402" s="85"/>
      <c r="I402" s="86"/>
      <c r="J402" s="83"/>
      <c r="K402" s="85"/>
      <c r="L402" s="86"/>
      <c r="M402" s="83"/>
    </row>
    <row r="403" spans="1:13">
      <c r="A403" s="79"/>
      <c r="B403" s="80"/>
      <c r="C403" s="81"/>
      <c r="D403" s="82"/>
      <c r="E403" s="83"/>
      <c r="F403" s="82"/>
      <c r="G403" s="84"/>
      <c r="H403" s="85"/>
      <c r="I403" s="86"/>
      <c r="J403" s="83"/>
      <c r="K403" s="85"/>
      <c r="L403" s="86"/>
      <c r="M403" s="83"/>
    </row>
    <row r="404" spans="1:13">
      <c r="A404" s="79"/>
      <c r="B404" s="80"/>
      <c r="C404" s="81"/>
      <c r="D404" s="82"/>
      <c r="E404" s="83"/>
      <c r="F404" s="82"/>
      <c r="G404" s="84"/>
      <c r="H404" s="85"/>
      <c r="I404" s="86"/>
      <c r="J404" s="83"/>
      <c r="K404" s="85"/>
      <c r="L404" s="86"/>
      <c r="M404" s="83"/>
    </row>
    <row r="405" spans="1:13">
      <c r="A405" s="79"/>
      <c r="B405" s="80"/>
      <c r="C405" s="81"/>
      <c r="D405" s="82"/>
      <c r="E405" s="83"/>
      <c r="F405" s="82"/>
      <c r="G405" s="84"/>
      <c r="H405" s="85"/>
      <c r="I405" s="86"/>
      <c r="J405" s="83"/>
      <c r="K405" s="85"/>
      <c r="L405" s="86"/>
      <c r="M405" s="83"/>
    </row>
    <row r="406" spans="1:13">
      <c r="A406" s="79"/>
      <c r="B406" s="80"/>
      <c r="C406" s="81"/>
      <c r="D406" s="82"/>
      <c r="E406" s="83"/>
      <c r="F406" s="82"/>
      <c r="G406" s="84"/>
      <c r="H406" s="85"/>
      <c r="I406" s="86"/>
      <c r="J406" s="83"/>
      <c r="K406" s="85"/>
      <c r="L406" s="86"/>
      <c r="M406" s="83"/>
    </row>
    <row r="407" spans="1:13">
      <c r="A407" s="79"/>
      <c r="B407" s="80"/>
      <c r="C407" s="81"/>
      <c r="D407" s="82"/>
      <c r="E407" s="83"/>
      <c r="F407" s="82"/>
      <c r="G407" s="84"/>
      <c r="H407" s="85"/>
      <c r="I407" s="86"/>
      <c r="J407" s="83"/>
      <c r="K407" s="85"/>
      <c r="L407" s="86"/>
      <c r="M407" s="83"/>
    </row>
    <row r="408" spans="1:13">
      <c r="A408" s="79"/>
      <c r="B408" s="80"/>
      <c r="C408" s="81"/>
      <c r="D408" s="82"/>
      <c r="E408" s="83"/>
      <c r="F408" s="82"/>
      <c r="G408" s="84"/>
      <c r="H408" s="85"/>
      <c r="I408" s="86"/>
      <c r="J408" s="83"/>
      <c r="K408" s="85"/>
      <c r="L408" s="86"/>
      <c r="M408" s="83"/>
    </row>
    <row r="409" spans="1:13">
      <c r="A409" s="79"/>
      <c r="B409" s="80"/>
      <c r="C409" s="81"/>
      <c r="D409" s="82"/>
      <c r="E409" s="83"/>
      <c r="F409" s="82"/>
      <c r="G409" s="84"/>
      <c r="H409" s="85"/>
      <c r="I409" s="86"/>
      <c r="J409" s="83"/>
      <c r="K409" s="85"/>
      <c r="L409" s="86"/>
      <c r="M409" s="83"/>
    </row>
    <row r="410" spans="1:13">
      <c r="A410" s="79"/>
      <c r="B410" s="80"/>
      <c r="C410" s="81"/>
      <c r="D410" s="82"/>
      <c r="E410" s="83"/>
      <c r="F410" s="82"/>
      <c r="G410" s="84"/>
      <c r="H410" s="85"/>
      <c r="I410" s="86"/>
      <c r="J410" s="83"/>
      <c r="K410" s="85"/>
      <c r="L410" s="86"/>
      <c r="M410" s="83"/>
    </row>
    <row r="411" spans="1:13">
      <c r="A411" s="79"/>
      <c r="B411" s="80"/>
      <c r="C411" s="81"/>
      <c r="D411" s="82"/>
      <c r="E411" s="83"/>
      <c r="F411" s="82"/>
      <c r="G411" s="84"/>
      <c r="H411" s="85"/>
      <c r="I411" s="86"/>
      <c r="J411" s="83"/>
      <c r="K411" s="85"/>
      <c r="L411" s="86"/>
      <c r="M411" s="83"/>
    </row>
    <row r="412" spans="1:13">
      <c r="A412" s="79"/>
      <c r="B412" s="80"/>
      <c r="C412" s="81"/>
      <c r="D412" s="82"/>
      <c r="E412" s="83"/>
      <c r="F412" s="82"/>
      <c r="G412" s="84"/>
      <c r="H412" s="85"/>
      <c r="I412" s="86"/>
      <c r="J412" s="83"/>
      <c r="K412" s="85"/>
      <c r="L412" s="86"/>
      <c r="M412" s="83"/>
    </row>
    <row r="413" spans="1:13">
      <c r="A413" s="79"/>
      <c r="B413" s="80"/>
      <c r="C413" s="81"/>
      <c r="D413" s="82"/>
      <c r="E413" s="83"/>
      <c r="F413" s="82"/>
      <c r="G413" s="84"/>
      <c r="H413" s="85"/>
      <c r="I413" s="86"/>
      <c r="J413" s="83"/>
      <c r="K413" s="85"/>
      <c r="L413" s="86"/>
      <c r="M413" s="83"/>
    </row>
    <row r="414" spans="1:13">
      <c r="A414" s="79"/>
      <c r="B414" s="80"/>
      <c r="C414" s="81"/>
      <c r="D414" s="82"/>
      <c r="E414" s="83"/>
      <c r="F414" s="82"/>
      <c r="G414" s="84"/>
      <c r="H414" s="85"/>
      <c r="I414" s="86"/>
      <c r="J414" s="83"/>
      <c r="K414" s="85"/>
      <c r="L414" s="86"/>
      <c r="M414" s="83"/>
    </row>
    <row r="415" spans="1:13">
      <c r="A415" s="79"/>
      <c r="B415" s="80"/>
      <c r="C415" s="81"/>
      <c r="D415" s="82"/>
      <c r="E415" s="83"/>
      <c r="F415" s="82"/>
      <c r="G415" s="84"/>
      <c r="H415" s="85"/>
      <c r="I415" s="86"/>
      <c r="J415" s="83"/>
      <c r="K415" s="85"/>
      <c r="L415" s="86"/>
      <c r="M415" s="83"/>
    </row>
    <row r="416" spans="1:13">
      <c r="A416" s="79"/>
      <c r="B416" s="80"/>
      <c r="C416" s="81"/>
      <c r="D416" s="82"/>
      <c r="E416" s="83"/>
      <c r="F416" s="82"/>
      <c r="G416" s="84"/>
      <c r="H416" s="85"/>
      <c r="I416" s="86"/>
      <c r="J416" s="83"/>
      <c r="K416" s="85"/>
      <c r="L416" s="86"/>
      <c r="M416" s="83"/>
    </row>
    <row r="417" spans="1:13">
      <c r="A417" s="79"/>
      <c r="B417" s="80"/>
      <c r="C417" s="81"/>
      <c r="D417" s="82"/>
      <c r="E417" s="83"/>
      <c r="F417" s="82"/>
      <c r="G417" s="84"/>
      <c r="H417" s="85"/>
      <c r="I417" s="86"/>
      <c r="J417" s="83"/>
      <c r="K417" s="85"/>
      <c r="L417" s="86"/>
      <c r="M417" s="83"/>
    </row>
    <row r="418" spans="1:13">
      <c r="A418" s="79"/>
      <c r="B418" s="80"/>
      <c r="C418" s="81"/>
      <c r="D418" s="82"/>
      <c r="E418" s="83"/>
      <c r="F418" s="82"/>
      <c r="G418" s="84"/>
      <c r="H418" s="85"/>
      <c r="I418" s="86"/>
      <c r="J418" s="83"/>
      <c r="K418" s="85"/>
      <c r="L418" s="86"/>
      <c r="M418" s="83"/>
    </row>
    <row r="419" spans="1:13">
      <c r="A419" s="79"/>
      <c r="B419" s="80"/>
      <c r="C419" s="81"/>
      <c r="D419" s="82"/>
      <c r="E419" s="83"/>
      <c r="F419" s="82"/>
      <c r="G419" s="84"/>
      <c r="H419" s="85"/>
      <c r="I419" s="86"/>
      <c r="J419" s="83"/>
      <c r="K419" s="85"/>
      <c r="L419" s="86"/>
      <c r="M419" s="83"/>
    </row>
    <row r="420" spans="1:13">
      <c r="A420" s="79"/>
      <c r="B420" s="80"/>
      <c r="C420" s="81"/>
      <c r="D420" s="82"/>
      <c r="E420" s="83"/>
      <c r="F420" s="82"/>
      <c r="G420" s="84"/>
      <c r="H420" s="85"/>
      <c r="I420" s="86"/>
      <c r="J420" s="83"/>
      <c r="K420" s="85"/>
      <c r="L420" s="86"/>
      <c r="M420" s="83"/>
    </row>
    <row r="421" spans="1:13">
      <c r="A421" s="79"/>
      <c r="B421" s="80"/>
      <c r="C421" s="81"/>
      <c r="D421" s="82"/>
      <c r="E421" s="83"/>
      <c r="F421" s="82"/>
      <c r="G421" s="84"/>
      <c r="H421" s="85"/>
      <c r="I421" s="86"/>
      <c r="J421" s="83"/>
      <c r="K421" s="85"/>
      <c r="L421" s="86"/>
      <c r="M421" s="83"/>
    </row>
    <row r="422" spans="1:13">
      <c r="A422" s="79"/>
      <c r="B422" s="80"/>
      <c r="C422" s="81"/>
      <c r="D422" s="82"/>
      <c r="E422" s="83"/>
      <c r="F422" s="82"/>
      <c r="G422" s="84"/>
      <c r="H422" s="85"/>
      <c r="I422" s="86"/>
      <c r="J422" s="83"/>
      <c r="K422" s="85"/>
      <c r="L422" s="86"/>
      <c r="M422" s="83"/>
    </row>
    <row r="423" spans="1:13">
      <c r="A423" s="79"/>
      <c r="B423" s="80"/>
      <c r="C423" s="81"/>
      <c r="D423" s="82"/>
      <c r="E423" s="83"/>
      <c r="F423" s="82"/>
      <c r="G423" s="84"/>
      <c r="H423" s="85"/>
      <c r="I423" s="86"/>
      <c r="J423" s="83"/>
      <c r="K423" s="85"/>
      <c r="L423" s="86"/>
      <c r="M423" s="83"/>
    </row>
    <row r="424" spans="1:13">
      <c r="A424" s="79"/>
      <c r="B424" s="80"/>
      <c r="C424" s="81"/>
      <c r="D424" s="82"/>
      <c r="E424" s="83"/>
      <c r="F424" s="82"/>
      <c r="G424" s="84"/>
      <c r="H424" s="85"/>
      <c r="I424" s="86"/>
      <c r="J424" s="83"/>
      <c r="K424" s="85"/>
      <c r="L424" s="86"/>
      <c r="M424" s="83"/>
    </row>
    <row r="425" spans="1:13">
      <c r="A425" s="79"/>
      <c r="B425" s="80"/>
      <c r="C425" s="81"/>
      <c r="D425" s="82"/>
      <c r="E425" s="83"/>
      <c r="F425" s="82"/>
      <c r="G425" s="84"/>
      <c r="H425" s="85"/>
      <c r="I425" s="86"/>
      <c r="J425" s="83"/>
      <c r="K425" s="85"/>
      <c r="L425" s="86"/>
      <c r="M425" s="83"/>
    </row>
    <row r="426" spans="1:13">
      <c r="A426" s="79"/>
      <c r="B426" s="80"/>
      <c r="C426" s="81"/>
      <c r="D426" s="82"/>
      <c r="E426" s="83"/>
      <c r="F426" s="82"/>
      <c r="G426" s="84"/>
      <c r="H426" s="85"/>
      <c r="I426" s="86"/>
      <c r="J426" s="83"/>
      <c r="K426" s="85"/>
      <c r="L426" s="86"/>
      <c r="M426" s="83"/>
    </row>
    <row r="427" spans="1:13">
      <c r="A427" s="79"/>
      <c r="B427" s="80"/>
      <c r="C427" s="81"/>
      <c r="D427" s="82"/>
      <c r="E427" s="83"/>
      <c r="F427" s="82"/>
      <c r="G427" s="84"/>
      <c r="H427" s="85"/>
      <c r="I427" s="86"/>
      <c r="J427" s="83"/>
      <c r="K427" s="85"/>
      <c r="L427" s="86"/>
      <c r="M427" s="83"/>
    </row>
    <row r="428" spans="1:13">
      <c r="A428" s="79"/>
      <c r="B428" s="80"/>
      <c r="C428" s="81"/>
      <c r="D428" s="82"/>
      <c r="E428" s="83"/>
      <c r="F428" s="82"/>
      <c r="G428" s="84"/>
      <c r="H428" s="85"/>
      <c r="I428" s="86"/>
      <c r="J428" s="83"/>
      <c r="K428" s="85"/>
      <c r="L428" s="86"/>
      <c r="M428" s="83"/>
    </row>
    <row r="429" spans="1:13">
      <c r="A429" s="79"/>
      <c r="B429" s="80"/>
      <c r="C429" s="81"/>
      <c r="D429" s="82"/>
      <c r="E429" s="83"/>
      <c r="F429" s="82"/>
      <c r="G429" s="84"/>
      <c r="H429" s="85"/>
      <c r="I429" s="86"/>
      <c r="J429" s="83"/>
      <c r="K429" s="85"/>
      <c r="L429" s="86"/>
      <c r="M429" s="83"/>
    </row>
    <row r="430" spans="1:13">
      <c r="A430" s="79"/>
      <c r="B430" s="80"/>
      <c r="C430" s="81"/>
      <c r="D430" s="82"/>
      <c r="E430" s="83"/>
      <c r="F430" s="82"/>
      <c r="G430" s="84"/>
      <c r="H430" s="85"/>
      <c r="I430" s="86"/>
      <c r="J430" s="83"/>
      <c r="K430" s="85"/>
      <c r="L430" s="86"/>
      <c r="M430" s="83"/>
    </row>
    <row r="431" spans="1:13">
      <c r="A431" s="79"/>
      <c r="B431" s="80"/>
      <c r="C431" s="81"/>
      <c r="D431" s="82"/>
      <c r="E431" s="83"/>
      <c r="F431" s="82"/>
      <c r="G431" s="84"/>
      <c r="H431" s="85"/>
      <c r="I431" s="86"/>
      <c r="J431" s="83"/>
      <c r="K431" s="85"/>
      <c r="L431" s="86"/>
      <c r="M431" s="83"/>
    </row>
    <row r="432" spans="1:13">
      <c r="A432" s="79"/>
      <c r="B432" s="80"/>
      <c r="C432" s="81"/>
      <c r="D432" s="82"/>
      <c r="E432" s="83"/>
      <c r="F432" s="82"/>
      <c r="G432" s="84"/>
      <c r="H432" s="85"/>
      <c r="I432" s="86"/>
      <c r="J432" s="83"/>
      <c r="K432" s="85"/>
      <c r="L432" s="86"/>
      <c r="M432" s="83"/>
    </row>
    <row r="433" spans="1:13">
      <c r="A433" s="79"/>
      <c r="B433" s="80"/>
      <c r="C433" s="81"/>
      <c r="D433" s="82"/>
      <c r="E433" s="83"/>
      <c r="F433" s="82"/>
      <c r="G433" s="84"/>
      <c r="H433" s="85"/>
      <c r="I433" s="86"/>
      <c r="J433" s="83"/>
      <c r="K433" s="85"/>
      <c r="L433" s="86"/>
      <c r="M433" s="83"/>
    </row>
    <row r="434" spans="1:13">
      <c r="A434" s="79"/>
      <c r="B434" s="80"/>
      <c r="C434" s="81"/>
      <c r="D434" s="82"/>
      <c r="E434" s="83"/>
      <c r="F434" s="82"/>
      <c r="G434" s="84"/>
      <c r="H434" s="85"/>
      <c r="I434" s="86"/>
      <c r="J434" s="83"/>
      <c r="K434" s="85"/>
      <c r="L434" s="86"/>
      <c r="M434" s="83"/>
    </row>
    <row r="435" spans="1:13">
      <c r="A435" s="79"/>
      <c r="B435" s="80"/>
      <c r="C435" s="81"/>
      <c r="D435" s="82"/>
      <c r="E435" s="83"/>
      <c r="F435" s="82"/>
      <c r="G435" s="84"/>
      <c r="H435" s="85"/>
      <c r="I435" s="86"/>
      <c r="J435" s="83"/>
      <c r="K435" s="85"/>
      <c r="L435" s="86"/>
      <c r="M435" s="83"/>
    </row>
    <row r="436" spans="1:13">
      <c r="A436" s="79"/>
      <c r="B436" s="80"/>
      <c r="C436" s="81"/>
      <c r="D436" s="82"/>
      <c r="E436" s="83"/>
      <c r="F436" s="82"/>
      <c r="G436" s="84"/>
      <c r="H436" s="85"/>
      <c r="I436" s="86"/>
      <c r="J436" s="83"/>
      <c r="K436" s="85"/>
      <c r="L436" s="86"/>
      <c r="M436" s="83"/>
    </row>
    <row r="437" spans="1:13">
      <c r="A437" s="79"/>
      <c r="B437" s="80"/>
      <c r="C437" s="81"/>
      <c r="D437" s="82"/>
      <c r="E437" s="83"/>
      <c r="F437" s="82"/>
      <c r="G437" s="84"/>
      <c r="H437" s="85"/>
      <c r="I437" s="86"/>
      <c r="J437" s="83"/>
      <c r="K437" s="85"/>
      <c r="L437" s="86"/>
      <c r="M437" s="83"/>
    </row>
    <row r="438" spans="1:13">
      <c r="A438" s="79"/>
      <c r="B438" s="80"/>
      <c r="C438" s="81"/>
      <c r="D438" s="82"/>
      <c r="E438" s="83"/>
      <c r="F438" s="82"/>
      <c r="G438" s="84"/>
      <c r="H438" s="85"/>
      <c r="I438" s="86"/>
      <c r="J438" s="83"/>
      <c r="K438" s="85"/>
      <c r="L438" s="86"/>
      <c r="M438" s="83"/>
    </row>
    <row r="439" spans="1:13">
      <c r="A439" s="79"/>
      <c r="B439" s="80"/>
      <c r="C439" s="81"/>
      <c r="D439" s="82"/>
      <c r="E439" s="83"/>
      <c r="F439" s="82"/>
      <c r="G439" s="84"/>
      <c r="H439" s="85"/>
      <c r="I439" s="86"/>
      <c r="J439" s="83"/>
      <c r="K439" s="85"/>
      <c r="L439" s="86"/>
      <c r="M439" s="83"/>
    </row>
    <row r="440" spans="1:13">
      <c r="A440" s="79"/>
      <c r="B440" s="80"/>
      <c r="C440" s="81"/>
      <c r="D440" s="82"/>
      <c r="E440" s="83"/>
      <c r="F440" s="82"/>
      <c r="G440" s="84"/>
      <c r="H440" s="85"/>
      <c r="I440" s="86"/>
      <c r="J440" s="83"/>
      <c r="K440" s="85"/>
      <c r="L440" s="86"/>
      <c r="M440" s="83"/>
    </row>
    <row r="441" spans="1:13">
      <c r="A441" s="79"/>
      <c r="B441" s="80"/>
      <c r="C441" s="81"/>
      <c r="D441" s="82"/>
      <c r="E441" s="83"/>
      <c r="F441" s="82"/>
      <c r="G441" s="84"/>
      <c r="H441" s="85"/>
      <c r="I441" s="86"/>
      <c r="J441" s="83"/>
      <c r="K441" s="85"/>
      <c r="L441" s="86"/>
      <c r="M441" s="83"/>
    </row>
    <row r="442" spans="1:13">
      <c r="A442" s="79"/>
      <c r="B442" s="80"/>
      <c r="C442" s="81"/>
      <c r="D442" s="82"/>
      <c r="E442" s="83"/>
      <c r="F442" s="82"/>
      <c r="G442" s="84"/>
      <c r="H442" s="85"/>
      <c r="I442" s="86"/>
      <c r="J442" s="83"/>
      <c r="K442" s="85"/>
      <c r="L442" s="86"/>
      <c r="M442" s="83"/>
    </row>
    <row r="443" spans="1:13">
      <c r="A443" s="79"/>
      <c r="B443" s="80"/>
      <c r="C443" s="81"/>
      <c r="D443" s="82"/>
      <c r="E443" s="83"/>
      <c r="F443" s="82"/>
      <c r="G443" s="84"/>
      <c r="H443" s="85"/>
      <c r="I443" s="86"/>
      <c r="J443" s="83"/>
      <c r="K443" s="85"/>
      <c r="L443" s="86"/>
      <c r="M443" s="83"/>
    </row>
    <row r="444" spans="1:13">
      <c r="A444" s="79"/>
      <c r="B444" s="80"/>
      <c r="C444" s="81"/>
      <c r="D444" s="82"/>
      <c r="E444" s="83"/>
      <c r="F444" s="82"/>
      <c r="G444" s="84"/>
      <c r="H444" s="85"/>
      <c r="I444" s="86"/>
      <c r="J444" s="83"/>
      <c r="K444" s="85"/>
      <c r="L444" s="86"/>
      <c r="M444" s="83"/>
    </row>
    <row r="445" spans="1:13">
      <c r="A445" s="79"/>
      <c r="B445" s="80"/>
      <c r="C445" s="81"/>
      <c r="D445" s="82"/>
      <c r="E445" s="83"/>
      <c r="F445" s="82"/>
      <c r="G445" s="84"/>
      <c r="H445" s="85"/>
      <c r="I445" s="86"/>
      <c r="J445" s="83"/>
      <c r="K445" s="85"/>
      <c r="L445" s="86"/>
      <c r="M445" s="83"/>
    </row>
    <row r="446" spans="1:13">
      <c r="A446" s="79"/>
      <c r="B446" s="80"/>
      <c r="C446" s="81"/>
      <c r="D446" s="82"/>
      <c r="E446" s="83"/>
      <c r="F446" s="82"/>
      <c r="G446" s="84"/>
      <c r="H446" s="85"/>
      <c r="I446" s="86"/>
      <c r="J446" s="83"/>
      <c r="K446" s="85"/>
      <c r="L446" s="86"/>
      <c r="M446" s="83"/>
    </row>
    <row r="447" spans="1:13">
      <c r="A447" s="79"/>
      <c r="B447" s="80"/>
      <c r="C447" s="81"/>
      <c r="D447" s="82"/>
      <c r="E447" s="83"/>
      <c r="F447" s="82"/>
      <c r="G447" s="84"/>
      <c r="H447" s="85"/>
      <c r="I447" s="86"/>
      <c r="J447" s="83"/>
      <c r="K447" s="85"/>
      <c r="L447" s="86"/>
      <c r="M447" s="83"/>
    </row>
    <row r="448" spans="1:13">
      <c r="A448" s="79"/>
      <c r="B448" s="80"/>
      <c r="C448" s="81"/>
      <c r="D448" s="82"/>
      <c r="E448" s="83"/>
      <c r="F448" s="82"/>
      <c r="G448" s="84"/>
      <c r="H448" s="85"/>
      <c r="I448" s="86"/>
      <c r="J448" s="83"/>
      <c r="K448" s="85"/>
      <c r="L448" s="86"/>
      <c r="M448" s="83"/>
    </row>
    <row r="449" spans="1:13">
      <c r="A449" s="79"/>
      <c r="B449" s="80"/>
      <c r="C449" s="81"/>
      <c r="D449" s="82"/>
      <c r="E449" s="83"/>
      <c r="F449" s="82"/>
      <c r="G449" s="84"/>
      <c r="H449" s="85"/>
      <c r="I449" s="86"/>
      <c r="J449" s="83"/>
      <c r="K449" s="85"/>
      <c r="L449" s="86"/>
      <c r="M449" s="83"/>
    </row>
    <row r="450" spans="1:13">
      <c r="A450" s="79"/>
      <c r="B450" s="80"/>
      <c r="C450" s="81"/>
      <c r="D450" s="82"/>
      <c r="E450" s="83"/>
      <c r="F450" s="82"/>
      <c r="G450" s="84"/>
      <c r="H450" s="85"/>
      <c r="I450" s="86"/>
      <c r="J450" s="83"/>
      <c r="K450" s="85"/>
      <c r="L450" s="86"/>
      <c r="M450" s="83"/>
    </row>
    <row r="451" spans="1:13">
      <c r="A451" s="79"/>
      <c r="B451" s="80"/>
      <c r="C451" s="81"/>
      <c r="D451" s="82"/>
      <c r="E451" s="83"/>
      <c r="F451" s="82"/>
      <c r="G451" s="84"/>
      <c r="H451" s="85"/>
      <c r="I451" s="86"/>
      <c r="J451" s="83"/>
      <c r="K451" s="85"/>
      <c r="L451" s="86"/>
      <c r="M451" s="83"/>
    </row>
    <row r="452" spans="1:13">
      <c r="A452" s="79"/>
      <c r="B452" s="80"/>
      <c r="C452" s="81"/>
      <c r="D452" s="82"/>
      <c r="E452" s="83"/>
      <c r="F452" s="82"/>
      <c r="G452" s="84"/>
      <c r="H452" s="85"/>
      <c r="I452" s="86"/>
      <c r="J452" s="83"/>
      <c r="K452" s="85"/>
      <c r="L452" s="86"/>
      <c r="M452" s="83"/>
    </row>
    <row r="453" spans="1:13">
      <c r="A453" s="79"/>
      <c r="B453" s="80"/>
      <c r="C453" s="81"/>
      <c r="D453" s="82"/>
      <c r="E453" s="83"/>
      <c r="F453" s="82"/>
      <c r="G453" s="84"/>
      <c r="H453" s="85"/>
      <c r="I453" s="86"/>
      <c r="J453" s="83"/>
      <c r="K453" s="85"/>
      <c r="L453" s="86"/>
      <c r="M453" s="83"/>
    </row>
    <row r="454" spans="1:13">
      <c r="A454" s="79"/>
      <c r="B454" s="80"/>
      <c r="C454" s="81"/>
      <c r="D454" s="82"/>
      <c r="E454" s="83"/>
      <c r="F454" s="82"/>
      <c r="G454" s="84"/>
      <c r="H454" s="85"/>
      <c r="I454" s="86"/>
      <c r="J454" s="83"/>
      <c r="K454" s="85"/>
      <c r="L454" s="86"/>
      <c r="M454" s="83"/>
    </row>
    <row r="455" spans="1:13">
      <c r="A455" s="79"/>
      <c r="B455" s="80"/>
      <c r="C455" s="81"/>
      <c r="D455" s="82"/>
      <c r="E455" s="83"/>
      <c r="F455" s="82"/>
      <c r="G455" s="84"/>
      <c r="H455" s="85"/>
      <c r="I455" s="86"/>
      <c r="J455" s="83"/>
      <c r="K455" s="85"/>
      <c r="L455" s="86"/>
      <c r="M455" s="83"/>
    </row>
    <row r="456" spans="1:13">
      <c r="A456" s="79"/>
      <c r="B456" s="80"/>
      <c r="C456" s="81"/>
      <c r="D456" s="82"/>
      <c r="E456" s="83"/>
      <c r="F456" s="82"/>
      <c r="G456" s="84"/>
      <c r="H456" s="85"/>
      <c r="I456" s="86"/>
      <c r="J456" s="83"/>
      <c r="K456" s="85"/>
      <c r="L456" s="86"/>
      <c r="M456" s="83"/>
    </row>
    <row r="457" spans="1:13">
      <c r="A457" s="79"/>
      <c r="B457" s="80"/>
      <c r="C457" s="81"/>
      <c r="D457" s="82"/>
      <c r="E457" s="83"/>
      <c r="F457" s="82"/>
      <c r="G457" s="84"/>
      <c r="H457" s="85"/>
      <c r="I457" s="86"/>
      <c r="J457" s="83"/>
      <c r="K457" s="85"/>
      <c r="L457" s="86"/>
      <c r="M457" s="83"/>
    </row>
    <row r="458" spans="1:13">
      <c r="A458" s="79"/>
      <c r="B458" s="80"/>
      <c r="C458" s="81"/>
      <c r="D458" s="82"/>
      <c r="E458" s="83"/>
      <c r="F458" s="82"/>
      <c r="G458" s="84"/>
      <c r="H458" s="85"/>
      <c r="I458" s="86"/>
      <c r="J458" s="83"/>
      <c r="K458" s="85"/>
      <c r="L458" s="86"/>
      <c r="M458" s="83"/>
    </row>
    <row r="459" spans="1:13">
      <c r="A459" s="79"/>
      <c r="B459" s="80"/>
      <c r="C459" s="81"/>
      <c r="D459" s="82"/>
      <c r="E459" s="83"/>
      <c r="F459" s="82"/>
      <c r="G459" s="84"/>
      <c r="H459" s="85"/>
      <c r="I459" s="86"/>
      <c r="J459" s="83"/>
      <c r="K459" s="85"/>
      <c r="L459" s="86"/>
      <c r="M459" s="83"/>
    </row>
    <row r="460" spans="1:13">
      <c r="A460" s="79"/>
      <c r="B460" s="80"/>
      <c r="C460" s="81"/>
      <c r="D460" s="82"/>
      <c r="E460" s="83"/>
      <c r="F460" s="82"/>
      <c r="G460" s="84"/>
      <c r="H460" s="85"/>
      <c r="I460" s="86"/>
      <c r="J460" s="83"/>
      <c r="K460" s="85"/>
      <c r="L460" s="86"/>
      <c r="M460" s="83"/>
    </row>
    <row r="461" spans="1:13">
      <c r="A461" s="79"/>
      <c r="B461" s="80"/>
      <c r="C461" s="81"/>
      <c r="D461" s="82"/>
      <c r="E461" s="83"/>
      <c r="F461" s="82"/>
      <c r="G461" s="84"/>
      <c r="H461" s="85"/>
      <c r="I461" s="86"/>
      <c r="J461" s="83"/>
      <c r="K461" s="85"/>
      <c r="L461" s="86"/>
      <c r="M461" s="83"/>
    </row>
    <row r="462" spans="1:13">
      <c r="A462" s="79"/>
      <c r="B462" s="80"/>
      <c r="C462" s="81"/>
      <c r="D462" s="82"/>
      <c r="E462" s="83"/>
      <c r="F462" s="82"/>
      <c r="G462" s="84"/>
      <c r="H462" s="85"/>
      <c r="I462" s="86"/>
      <c r="J462" s="83"/>
      <c r="K462" s="85"/>
      <c r="L462" s="86"/>
      <c r="M462" s="83"/>
    </row>
    <row r="463" spans="1:13">
      <c r="A463" s="79"/>
      <c r="B463" s="80"/>
      <c r="C463" s="81"/>
      <c r="D463" s="82"/>
      <c r="E463" s="83"/>
      <c r="F463" s="82"/>
      <c r="G463" s="84"/>
      <c r="H463" s="85"/>
      <c r="I463" s="86"/>
      <c r="J463" s="83"/>
      <c r="K463" s="85"/>
      <c r="L463" s="86"/>
      <c r="M463" s="83"/>
    </row>
    <row r="464" spans="1:13">
      <c r="A464" s="79"/>
      <c r="B464" s="80"/>
      <c r="C464" s="81"/>
      <c r="D464" s="82"/>
      <c r="E464" s="83"/>
      <c r="F464" s="82"/>
      <c r="G464" s="84"/>
      <c r="H464" s="85"/>
      <c r="I464" s="86"/>
      <c r="J464" s="83"/>
      <c r="K464" s="85"/>
      <c r="L464" s="86"/>
      <c r="M464" s="83"/>
    </row>
    <row r="465" spans="1:13">
      <c r="A465" s="79"/>
      <c r="B465" s="80"/>
      <c r="C465" s="81"/>
      <c r="D465" s="82"/>
      <c r="E465" s="83"/>
      <c r="F465" s="82"/>
      <c r="G465" s="84"/>
      <c r="H465" s="85"/>
      <c r="I465" s="86"/>
      <c r="J465" s="83"/>
      <c r="K465" s="85"/>
      <c r="L465" s="86"/>
      <c r="M465" s="83"/>
    </row>
    <row r="466" spans="1:13">
      <c r="A466" s="79"/>
      <c r="B466" s="80"/>
      <c r="C466" s="81"/>
      <c r="D466" s="82"/>
      <c r="E466" s="83"/>
      <c r="F466" s="82"/>
      <c r="G466" s="84"/>
      <c r="H466" s="85"/>
      <c r="I466" s="86"/>
      <c r="J466" s="83"/>
      <c r="K466" s="85"/>
      <c r="L466" s="86"/>
      <c r="M466" s="83"/>
    </row>
    <row r="467" spans="1:13">
      <c r="A467" s="79"/>
      <c r="B467" s="80"/>
      <c r="C467" s="81"/>
      <c r="D467" s="82"/>
      <c r="E467" s="83"/>
      <c r="F467" s="82"/>
      <c r="G467" s="84"/>
      <c r="H467" s="85"/>
      <c r="I467" s="86"/>
      <c r="J467" s="83"/>
      <c r="K467" s="85"/>
      <c r="L467" s="86"/>
      <c r="M467" s="83"/>
    </row>
    <row r="468" spans="1:13">
      <c r="A468" s="79"/>
      <c r="B468" s="80"/>
      <c r="C468" s="81"/>
      <c r="D468" s="82"/>
      <c r="E468" s="83"/>
      <c r="F468" s="82"/>
      <c r="G468" s="84"/>
      <c r="H468" s="85"/>
      <c r="I468" s="86"/>
      <c r="J468" s="83"/>
      <c r="K468" s="85"/>
      <c r="L468" s="86"/>
      <c r="M468" s="83"/>
    </row>
    <row r="469" spans="1:13">
      <c r="A469" s="79"/>
      <c r="B469" s="80"/>
      <c r="C469" s="81"/>
      <c r="D469" s="82"/>
      <c r="E469" s="83"/>
      <c r="F469" s="82"/>
      <c r="G469" s="84"/>
      <c r="H469" s="85"/>
      <c r="I469" s="86"/>
      <c r="J469" s="83"/>
      <c r="K469" s="85"/>
      <c r="L469" s="86"/>
      <c r="M469" s="83"/>
    </row>
    <row r="470" spans="1:13">
      <c r="A470" s="79"/>
      <c r="B470" s="80"/>
      <c r="C470" s="81"/>
      <c r="D470" s="82"/>
      <c r="E470" s="83"/>
      <c r="F470" s="82"/>
      <c r="G470" s="84"/>
      <c r="H470" s="85"/>
      <c r="I470" s="86"/>
      <c r="J470" s="83"/>
      <c r="K470" s="85"/>
      <c r="L470" s="86"/>
      <c r="M470" s="83"/>
    </row>
    <row r="471" spans="1:13">
      <c r="A471" s="79"/>
      <c r="B471" s="80"/>
      <c r="C471" s="81"/>
      <c r="D471" s="82"/>
      <c r="E471" s="83"/>
      <c r="F471" s="82"/>
      <c r="G471" s="84"/>
      <c r="H471" s="85"/>
      <c r="I471" s="86"/>
      <c r="J471" s="83"/>
      <c r="K471" s="85"/>
      <c r="L471" s="86"/>
      <c r="M471" s="83"/>
    </row>
    <row r="472" spans="1:13">
      <c r="A472" s="79"/>
      <c r="B472" s="80"/>
      <c r="C472" s="81"/>
      <c r="D472" s="82"/>
      <c r="E472" s="83"/>
      <c r="F472" s="82"/>
      <c r="G472" s="84"/>
      <c r="H472" s="85"/>
      <c r="I472" s="86"/>
      <c r="J472" s="83"/>
      <c r="K472" s="85"/>
      <c r="L472" s="86"/>
      <c r="M472" s="83"/>
    </row>
    <row r="473" spans="1:13">
      <c r="A473" s="79"/>
      <c r="B473" s="80"/>
      <c r="C473" s="81"/>
      <c r="D473" s="82"/>
      <c r="E473" s="83"/>
      <c r="F473" s="82"/>
      <c r="G473" s="84"/>
      <c r="H473" s="85"/>
      <c r="I473" s="86"/>
      <c r="J473" s="83"/>
      <c r="K473" s="85"/>
      <c r="L473" s="86"/>
      <c r="M473" s="83"/>
    </row>
    <row r="474" spans="1:13">
      <c r="A474" s="79"/>
      <c r="B474" s="80"/>
      <c r="C474" s="81"/>
      <c r="D474" s="82"/>
      <c r="E474" s="83"/>
      <c r="F474" s="82"/>
      <c r="G474" s="84"/>
      <c r="H474" s="85"/>
      <c r="I474" s="86"/>
      <c r="J474" s="83"/>
      <c r="K474" s="85"/>
      <c r="L474" s="86"/>
      <c r="M474" s="83"/>
    </row>
    <row r="475" spans="1:13">
      <c r="A475" s="79"/>
      <c r="B475" s="80"/>
      <c r="C475" s="81"/>
      <c r="D475" s="82"/>
      <c r="E475" s="83"/>
      <c r="F475" s="82"/>
      <c r="G475" s="84"/>
      <c r="H475" s="85"/>
      <c r="I475" s="86"/>
      <c r="J475" s="83"/>
      <c r="K475" s="85"/>
      <c r="L475" s="86"/>
      <c r="M475" s="83"/>
    </row>
    <row r="476" spans="1:13">
      <c r="A476" s="79"/>
      <c r="B476" s="80"/>
      <c r="C476" s="81"/>
      <c r="D476" s="82"/>
      <c r="E476" s="83"/>
      <c r="F476" s="82"/>
      <c r="G476" s="84"/>
      <c r="H476" s="85"/>
      <c r="I476" s="86"/>
      <c r="J476" s="83"/>
      <c r="K476" s="85"/>
      <c r="L476" s="86"/>
      <c r="M476" s="83"/>
    </row>
    <row r="477" spans="1:13">
      <c r="A477" s="79"/>
      <c r="B477" s="80"/>
      <c r="C477" s="81"/>
      <c r="D477" s="82"/>
      <c r="E477" s="83"/>
      <c r="F477" s="82"/>
      <c r="G477" s="84"/>
      <c r="H477" s="85"/>
      <c r="I477" s="86"/>
      <c r="J477" s="83"/>
      <c r="K477" s="85"/>
      <c r="L477" s="86"/>
      <c r="M477" s="83"/>
    </row>
    <row r="478" spans="1:13">
      <c r="A478" s="79"/>
      <c r="B478" s="80"/>
      <c r="C478" s="81"/>
      <c r="D478" s="82"/>
      <c r="E478" s="83"/>
      <c r="F478" s="82"/>
      <c r="G478" s="84"/>
      <c r="H478" s="85"/>
      <c r="I478" s="86"/>
      <c r="J478" s="83"/>
      <c r="K478" s="85"/>
      <c r="L478" s="86"/>
      <c r="M478" s="83"/>
    </row>
    <row r="479" spans="1:13">
      <c r="A479" s="79"/>
      <c r="B479" s="80"/>
      <c r="C479" s="81"/>
      <c r="D479" s="82"/>
      <c r="E479" s="83"/>
      <c r="F479" s="82"/>
      <c r="G479" s="84"/>
      <c r="H479" s="85"/>
      <c r="I479" s="86"/>
      <c r="J479" s="83"/>
      <c r="K479" s="85"/>
      <c r="L479" s="86"/>
      <c r="M479" s="83"/>
    </row>
    <row r="480" spans="1:13">
      <c r="A480" s="79"/>
      <c r="B480" s="80"/>
      <c r="C480" s="81"/>
      <c r="D480" s="82"/>
      <c r="E480" s="83"/>
      <c r="F480" s="82"/>
      <c r="G480" s="84"/>
      <c r="H480" s="85"/>
      <c r="I480" s="86"/>
      <c r="J480" s="83"/>
      <c r="K480" s="85"/>
      <c r="L480" s="86"/>
      <c r="M480" s="83"/>
    </row>
    <row r="481" spans="1:13">
      <c r="A481" s="79"/>
      <c r="B481" s="80"/>
      <c r="C481" s="81"/>
      <c r="D481" s="82"/>
      <c r="E481" s="83"/>
      <c r="F481" s="82"/>
      <c r="G481" s="84"/>
      <c r="H481" s="85"/>
      <c r="I481" s="86"/>
      <c r="J481" s="83"/>
      <c r="K481" s="85"/>
      <c r="L481" s="86"/>
      <c r="M481" s="83"/>
    </row>
    <row r="482" spans="1:13">
      <c r="A482" s="79"/>
      <c r="B482" s="80"/>
      <c r="C482" s="81"/>
      <c r="D482" s="82"/>
      <c r="E482" s="83"/>
      <c r="F482" s="82"/>
      <c r="G482" s="84"/>
      <c r="H482" s="85"/>
      <c r="I482" s="86"/>
      <c r="J482" s="83"/>
      <c r="K482" s="85"/>
      <c r="L482" s="86"/>
      <c r="M482" s="83"/>
    </row>
    <row r="483" spans="1:13">
      <c r="A483" s="79"/>
      <c r="B483" s="80"/>
      <c r="C483" s="81"/>
      <c r="D483" s="82"/>
      <c r="E483" s="83"/>
      <c r="F483" s="82"/>
      <c r="G483" s="84"/>
      <c r="H483" s="85"/>
      <c r="I483" s="86"/>
      <c r="J483" s="83"/>
      <c r="K483" s="85"/>
      <c r="L483" s="86"/>
      <c r="M483" s="83"/>
    </row>
    <row r="484" spans="1:13">
      <c r="A484" s="79"/>
      <c r="B484" s="80"/>
      <c r="C484" s="81"/>
      <c r="D484" s="82"/>
      <c r="E484" s="83"/>
      <c r="F484" s="82"/>
      <c r="G484" s="84"/>
      <c r="H484" s="85"/>
      <c r="I484" s="86"/>
      <c r="J484" s="83"/>
      <c r="K484" s="85"/>
      <c r="L484" s="86"/>
      <c r="M484" s="83"/>
    </row>
    <row r="485" spans="1:13">
      <c r="A485" s="79"/>
      <c r="B485" s="80"/>
      <c r="C485" s="81"/>
      <c r="D485" s="82"/>
      <c r="E485" s="83"/>
      <c r="F485" s="82"/>
      <c r="G485" s="84"/>
      <c r="H485" s="85"/>
      <c r="I485" s="86"/>
      <c r="J485" s="83"/>
      <c r="K485" s="85"/>
      <c r="L485" s="86"/>
      <c r="M485" s="83"/>
    </row>
    <row r="486" spans="1:13">
      <c r="A486" s="79"/>
      <c r="B486" s="80"/>
      <c r="C486" s="81"/>
      <c r="D486" s="82"/>
      <c r="E486" s="83"/>
      <c r="F486" s="82"/>
      <c r="G486" s="84"/>
      <c r="H486" s="85"/>
      <c r="I486" s="86"/>
      <c r="J486" s="83"/>
      <c r="K486" s="85"/>
      <c r="L486" s="86"/>
      <c r="M486" s="83"/>
    </row>
    <row r="487" spans="1:13">
      <c r="A487" s="79"/>
      <c r="B487" s="80"/>
      <c r="C487" s="81"/>
      <c r="D487" s="82"/>
      <c r="E487" s="83"/>
      <c r="F487" s="82"/>
      <c r="G487" s="84"/>
      <c r="H487" s="85"/>
      <c r="I487" s="86"/>
      <c r="J487" s="83"/>
      <c r="K487" s="85"/>
      <c r="L487" s="86"/>
      <c r="M487" s="83"/>
    </row>
    <row r="488" spans="1:13">
      <c r="A488" s="79"/>
      <c r="B488" s="80"/>
      <c r="C488" s="81"/>
      <c r="D488" s="82"/>
      <c r="E488" s="83"/>
      <c r="F488" s="82"/>
      <c r="G488" s="84"/>
      <c r="H488" s="85"/>
      <c r="I488" s="86"/>
      <c r="J488" s="83"/>
      <c r="K488" s="85"/>
      <c r="L488" s="86"/>
      <c r="M488" s="83"/>
    </row>
    <row r="489" spans="1:13">
      <c r="A489" s="79"/>
      <c r="B489" s="80"/>
      <c r="C489" s="81"/>
      <c r="D489" s="82"/>
      <c r="E489" s="83"/>
      <c r="F489" s="82"/>
      <c r="G489" s="84"/>
      <c r="H489" s="85"/>
      <c r="I489" s="86"/>
      <c r="J489" s="83"/>
      <c r="K489" s="85"/>
      <c r="L489" s="86"/>
      <c r="M489" s="83"/>
    </row>
    <row r="490" spans="1:13">
      <c r="A490" s="79"/>
      <c r="B490" s="80"/>
      <c r="C490" s="81"/>
      <c r="D490" s="82"/>
      <c r="E490" s="83"/>
      <c r="F490" s="82"/>
      <c r="G490" s="84"/>
      <c r="H490" s="85"/>
      <c r="I490" s="86"/>
      <c r="J490" s="83"/>
      <c r="K490" s="85"/>
      <c r="L490" s="86"/>
      <c r="M490" s="83"/>
    </row>
    <row r="491" spans="1:13">
      <c r="A491" s="79"/>
      <c r="B491" s="80"/>
      <c r="C491" s="81"/>
      <c r="D491" s="82"/>
      <c r="E491" s="83"/>
      <c r="F491" s="82"/>
      <c r="G491" s="84"/>
      <c r="H491" s="85"/>
      <c r="I491" s="86"/>
      <c r="J491" s="83"/>
      <c r="K491" s="85"/>
      <c r="L491" s="86"/>
      <c r="M491" s="83"/>
    </row>
    <row r="492" spans="1:13">
      <c r="A492" s="79"/>
      <c r="B492" s="80"/>
      <c r="C492" s="81"/>
      <c r="D492" s="82"/>
      <c r="E492" s="83"/>
      <c r="F492" s="82"/>
      <c r="G492" s="84"/>
      <c r="H492" s="85"/>
      <c r="I492" s="86"/>
      <c r="J492" s="83"/>
      <c r="K492" s="85"/>
      <c r="L492" s="86"/>
      <c r="M492" s="83"/>
    </row>
    <row r="493" spans="1:13">
      <c r="A493" s="79"/>
      <c r="B493" s="80"/>
      <c r="C493" s="81"/>
      <c r="D493" s="82"/>
      <c r="E493" s="83"/>
      <c r="F493" s="82"/>
      <c r="G493" s="84"/>
      <c r="H493" s="85"/>
      <c r="I493" s="86"/>
      <c r="J493" s="83"/>
      <c r="K493" s="85"/>
      <c r="L493" s="86"/>
      <c r="M493" s="83"/>
    </row>
    <row r="494" spans="1:13">
      <c r="A494" s="79"/>
      <c r="B494" s="80"/>
      <c r="C494" s="81"/>
      <c r="D494" s="82"/>
      <c r="E494" s="83"/>
      <c r="F494" s="82"/>
      <c r="G494" s="84"/>
      <c r="H494" s="85"/>
      <c r="I494" s="86"/>
      <c r="J494" s="83"/>
      <c r="K494" s="85"/>
      <c r="L494" s="86"/>
      <c r="M494" s="83"/>
    </row>
    <row r="495" spans="1:13">
      <c r="A495" s="79"/>
      <c r="B495" s="80"/>
      <c r="C495" s="81"/>
      <c r="D495" s="82"/>
      <c r="E495" s="83"/>
      <c r="F495" s="82"/>
      <c r="G495" s="84"/>
      <c r="H495" s="85"/>
      <c r="I495" s="86"/>
      <c r="J495" s="83"/>
      <c r="K495" s="85"/>
      <c r="L495" s="86"/>
      <c r="M495" s="83"/>
    </row>
    <row r="496" spans="1:13">
      <c r="A496" s="79"/>
      <c r="B496" s="80"/>
      <c r="C496" s="81"/>
      <c r="D496" s="82"/>
      <c r="E496" s="83"/>
      <c r="F496" s="82"/>
      <c r="G496" s="84"/>
      <c r="H496" s="85"/>
      <c r="I496" s="86"/>
      <c r="J496" s="83"/>
      <c r="K496" s="85"/>
      <c r="L496" s="86"/>
      <c r="M496" s="83"/>
    </row>
    <row r="497" spans="1:13">
      <c r="A497" s="79"/>
      <c r="B497" s="80"/>
      <c r="C497" s="81"/>
      <c r="D497" s="82"/>
      <c r="E497" s="83"/>
      <c r="F497" s="82"/>
      <c r="G497" s="84"/>
      <c r="H497" s="85"/>
      <c r="I497" s="86"/>
      <c r="J497" s="83"/>
      <c r="K497" s="85"/>
      <c r="L497" s="86"/>
      <c r="M497" s="83"/>
    </row>
    <row r="498" spans="1:13">
      <c r="A498" s="79"/>
      <c r="B498" s="80"/>
      <c r="C498" s="81"/>
      <c r="D498" s="82"/>
      <c r="E498" s="83"/>
      <c r="F498" s="82"/>
      <c r="G498" s="84"/>
      <c r="H498" s="85"/>
      <c r="I498" s="86"/>
      <c r="J498" s="83"/>
      <c r="K498" s="85"/>
      <c r="L498" s="86"/>
      <c r="M498" s="83"/>
    </row>
    <row r="499" spans="1:13">
      <c r="A499" s="79"/>
      <c r="B499" s="80"/>
      <c r="C499" s="81"/>
      <c r="D499" s="82"/>
      <c r="E499" s="83"/>
      <c r="F499" s="82"/>
      <c r="G499" s="84"/>
      <c r="H499" s="85"/>
      <c r="I499" s="86"/>
      <c r="J499" s="83"/>
      <c r="K499" s="85"/>
      <c r="L499" s="86"/>
      <c r="M499" s="83"/>
    </row>
    <row r="500" spans="1:13">
      <c r="A500" s="79"/>
      <c r="B500" s="80"/>
      <c r="C500" s="81"/>
      <c r="D500" s="82"/>
      <c r="E500" s="83"/>
      <c r="F500" s="82"/>
      <c r="G500" s="84"/>
      <c r="H500" s="85"/>
      <c r="I500" s="86"/>
      <c r="J500" s="83"/>
      <c r="K500" s="85"/>
      <c r="L500" s="86"/>
      <c r="M500" s="83"/>
    </row>
    <row r="501" spans="1:13">
      <c r="A501" s="79"/>
      <c r="B501" s="80"/>
      <c r="C501" s="81"/>
      <c r="D501" s="82"/>
      <c r="E501" s="83"/>
      <c r="F501" s="82"/>
      <c r="G501" s="84"/>
      <c r="H501" s="85"/>
      <c r="I501" s="86"/>
      <c r="J501" s="83"/>
      <c r="K501" s="85"/>
      <c r="L501" s="86"/>
      <c r="M501" s="83"/>
    </row>
    <row r="502" spans="1:13">
      <c r="A502" s="79"/>
      <c r="B502" s="80"/>
      <c r="C502" s="81"/>
      <c r="D502" s="82"/>
      <c r="E502" s="83"/>
      <c r="F502" s="82"/>
      <c r="G502" s="84"/>
      <c r="H502" s="85"/>
      <c r="I502" s="86"/>
      <c r="J502" s="83"/>
      <c r="K502" s="85"/>
      <c r="L502" s="86"/>
      <c r="M502" s="83"/>
    </row>
    <row r="503" spans="1:13">
      <c r="A503" s="79"/>
      <c r="B503" s="80"/>
      <c r="C503" s="81"/>
      <c r="D503" s="82"/>
      <c r="E503" s="83"/>
      <c r="F503" s="82"/>
      <c r="G503" s="84"/>
      <c r="H503" s="85"/>
      <c r="I503" s="86"/>
      <c r="J503" s="83"/>
      <c r="K503" s="85"/>
      <c r="L503" s="86"/>
      <c r="M503" s="83"/>
    </row>
    <row r="504" spans="1:13">
      <c r="A504" s="79"/>
      <c r="B504" s="80"/>
      <c r="C504" s="81"/>
      <c r="D504" s="82"/>
      <c r="E504" s="83"/>
      <c r="F504" s="82"/>
      <c r="G504" s="84"/>
      <c r="H504" s="85"/>
      <c r="I504" s="86"/>
      <c r="J504" s="83"/>
      <c r="K504" s="85"/>
      <c r="L504" s="86"/>
      <c r="M504" s="83"/>
    </row>
    <row r="505" spans="1:13">
      <c r="A505" s="79"/>
      <c r="B505" s="80"/>
      <c r="C505" s="81"/>
      <c r="D505" s="82"/>
      <c r="E505" s="83"/>
      <c r="F505" s="82"/>
      <c r="G505" s="84"/>
      <c r="H505" s="85"/>
      <c r="I505" s="86"/>
      <c r="J505" s="83"/>
      <c r="K505" s="85"/>
      <c r="L505" s="86"/>
      <c r="M505" s="83"/>
    </row>
    <row r="506" spans="1:13">
      <c r="A506" s="79"/>
      <c r="B506" s="80"/>
      <c r="C506" s="81"/>
      <c r="D506" s="82"/>
      <c r="E506" s="83"/>
      <c r="F506" s="82"/>
      <c r="G506" s="84"/>
      <c r="H506" s="85"/>
      <c r="I506" s="86"/>
      <c r="J506" s="83"/>
      <c r="K506" s="85"/>
      <c r="L506" s="86"/>
      <c r="M506" s="83"/>
    </row>
    <row r="507" spans="1:13">
      <c r="A507" s="79"/>
      <c r="B507" s="80"/>
      <c r="C507" s="81"/>
      <c r="D507" s="82"/>
      <c r="E507" s="83"/>
      <c r="F507" s="82"/>
      <c r="G507" s="84"/>
      <c r="H507" s="85"/>
      <c r="I507" s="86"/>
      <c r="J507" s="83"/>
      <c r="K507" s="85"/>
      <c r="L507" s="86"/>
      <c r="M507" s="83"/>
    </row>
    <row r="508" spans="1:13">
      <c r="A508" s="79"/>
      <c r="B508" s="80"/>
      <c r="C508" s="81"/>
      <c r="D508" s="82"/>
      <c r="E508" s="83"/>
      <c r="F508" s="82"/>
      <c r="G508" s="84"/>
      <c r="H508" s="85"/>
      <c r="I508" s="86"/>
      <c r="J508" s="83"/>
      <c r="K508" s="85"/>
      <c r="L508" s="86"/>
      <c r="M508" s="83"/>
    </row>
    <row r="509" spans="1:13">
      <c r="A509" s="79"/>
      <c r="B509" s="80"/>
      <c r="C509" s="81"/>
      <c r="D509" s="82"/>
      <c r="E509" s="83"/>
      <c r="F509" s="82"/>
      <c r="G509" s="84"/>
      <c r="H509" s="85"/>
      <c r="I509" s="86"/>
      <c r="J509" s="83"/>
      <c r="K509" s="85"/>
      <c r="L509" s="86"/>
      <c r="M509" s="83"/>
    </row>
    <row r="510" spans="1:13">
      <c r="A510" s="79"/>
      <c r="B510" s="80"/>
      <c r="C510" s="81"/>
      <c r="D510" s="82"/>
      <c r="E510" s="83"/>
      <c r="F510" s="82"/>
      <c r="G510" s="84"/>
      <c r="H510" s="85"/>
      <c r="I510" s="86"/>
      <c r="J510" s="83"/>
      <c r="K510" s="85"/>
      <c r="L510" s="86"/>
      <c r="M510" s="83"/>
    </row>
    <row r="511" spans="1:13">
      <c r="A511" s="79"/>
      <c r="B511" s="80"/>
      <c r="C511" s="81"/>
      <c r="D511" s="82"/>
      <c r="E511" s="83"/>
      <c r="F511" s="82"/>
      <c r="G511" s="84"/>
      <c r="H511" s="85"/>
      <c r="I511" s="86"/>
      <c r="J511" s="83"/>
      <c r="K511" s="85"/>
      <c r="L511" s="86"/>
      <c r="M511" s="83"/>
    </row>
    <row r="512" spans="1:13">
      <c r="A512" s="79"/>
      <c r="B512" s="80"/>
      <c r="C512" s="81"/>
      <c r="D512" s="82"/>
      <c r="E512" s="83"/>
      <c r="F512" s="82"/>
      <c r="G512" s="84"/>
      <c r="H512" s="85"/>
      <c r="I512" s="86"/>
      <c r="J512" s="83"/>
      <c r="K512" s="85"/>
      <c r="L512" s="86"/>
      <c r="M512" s="83"/>
    </row>
    <row r="513" spans="1:13">
      <c r="A513" s="79"/>
      <c r="B513" s="80"/>
      <c r="C513" s="81"/>
      <c r="D513" s="82"/>
      <c r="E513" s="83"/>
      <c r="F513" s="82"/>
      <c r="G513" s="84"/>
      <c r="H513" s="85"/>
      <c r="I513" s="86"/>
      <c r="J513" s="83"/>
      <c r="K513" s="85"/>
      <c r="L513" s="86"/>
      <c r="M513" s="83"/>
    </row>
    <row r="514" spans="1:13">
      <c r="A514" s="79"/>
      <c r="B514" s="80"/>
      <c r="C514" s="81"/>
      <c r="D514" s="82"/>
      <c r="E514" s="83"/>
      <c r="F514" s="82"/>
      <c r="G514" s="84"/>
      <c r="H514" s="85"/>
      <c r="I514" s="86"/>
      <c r="J514" s="83"/>
      <c r="K514" s="85"/>
      <c r="L514" s="86"/>
      <c r="M514" s="83"/>
    </row>
    <row r="515" spans="1:13">
      <c r="A515" s="79"/>
      <c r="B515" s="80"/>
      <c r="C515" s="81"/>
      <c r="D515" s="82"/>
      <c r="E515" s="83"/>
      <c r="F515" s="82"/>
      <c r="G515" s="84"/>
      <c r="H515" s="85"/>
      <c r="I515" s="86"/>
      <c r="J515" s="83"/>
      <c r="K515" s="85"/>
      <c r="L515" s="86"/>
      <c r="M515" s="83"/>
    </row>
    <row r="516" spans="1:13">
      <c r="A516" s="79"/>
      <c r="B516" s="80"/>
      <c r="C516" s="81"/>
      <c r="D516" s="82"/>
      <c r="E516" s="83"/>
      <c r="F516" s="82"/>
      <c r="G516" s="84"/>
      <c r="H516" s="85"/>
      <c r="I516" s="86"/>
      <c r="J516" s="83"/>
      <c r="K516" s="85"/>
      <c r="L516" s="86"/>
      <c r="M516" s="83"/>
    </row>
    <row r="517" spans="1:13">
      <c r="A517" s="79"/>
      <c r="B517" s="80"/>
      <c r="C517" s="81"/>
      <c r="D517" s="82"/>
      <c r="E517" s="83"/>
      <c r="F517" s="82"/>
      <c r="G517" s="84"/>
      <c r="H517" s="85"/>
      <c r="I517" s="86"/>
      <c r="J517" s="83"/>
      <c r="K517" s="85"/>
      <c r="L517" s="86"/>
      <c r="M517" s="83"/>
    </row>
    <row r="518" spans="1:13">
      <c r="A518" s="79"/>
      <c r="B518" s="80"/>
      <c r="C518" s="81"/>
      <c r="D518" s="82"/>
      <c r="E518" s="83"/>
      <c r="F518" s="82"/>
      <c r="G518" s="84"/>
      <c r="H518" s="85"/>
      <c r="I518" s="86"/>
      <c r="J518" s="83"/>
      <c r="K518" s="85"/>
      <c r="L518" s="86"/>
      <c r="M518" s="83"/>
    </row>
    <row r="519" spans="1:13">
      <c r="A519" s="79"/>
      <c r="B519" s="80"/>
      <c r="C519" s="81"/>
      <c r="D519" s="82"/>
      <c r="E519" s="83"/>
      <c r="F519" s="82"/>
      <c r="G519" s="84"/>
      <c r="H519" s="85"/>
      <c r="I519" s="86"/>
      <c r="J519" s="83"/>
      <c r="K519" s="85"/>
      <c r="L519" s="86"/>
      <c r="M519" s="83"/>
    </row>
    <row r="520" spans="1:13">
      <c r="A520" s="79"/>
      <c r="B520" s="80"/>
      <c r="C520" s="81"/>
      <c r="D520" s="82"/>
      <c r="E520" s="83"/>
      <c r="F520" s="82"/>
      <c r="G520" s="84"/>
      <c r="H520" s="85"/>
      <c r="I520" s="86"/>
      <c r="J520" s="83"/>
      <c r="K520" s="85"/>
      <c r="L520" s="86"/>
      <c r="M520" s="83"/>
    </row>
    <row r="521" spans="1:13">
      <c r="A521" s="79"/>
      <c r="B521" s="80"/>
      <c r="C521" s="81"/>
      <c r="D521" s="82"/>
      <c r="E521" s="83"/>
      <c r="F521" s="82"/>
      <c r="G521" s="84"/>
      <c r="H521" s="85"/>
      <c r="I521" s="86"/>
      <c r="J521" s="83"/>
      <c r="K521" s="85"/>
      <c r="L521" s="86"/>
      <c r="M521" s="83"/>
    </row>
    <row r="522" spans="1:13">
      <c r="A522" s="79"/>
      <c r="B522" s="80"/>
      <c r="C522" s="81"/>
      <c r="D522" s="82"/>
      <c r="E522" s="83"/>
      <c r="F522" s="82"/>
      <c r="G522" s="84"/>
      <c r="H522" s="85"/>
      <c r="I522" s="86"/>
      <c r="J522" s="83"/>
      <c r="K522" s="85"/>
      <c r="L522" s="86"/>
      <c r="M522" s="83"/>
    </row>
    <row r="523" spans="1:13">
      <c r="A523" s="79"/>
      <c r="B523" s="80"/>
      <c r="C523" s="81"/>
      <c r="D523" s="82"/>
      <c r="E523" s="83"/>
      <c r="F523" s="82"/>
      <c r="G523" s="84"/>
      <c r="H523" s="85"/>
      <c r="I523" s="86"/>
      <c r="J523" s="83"/>
      <c r="K523" s="85"/>
      <c r="L523" s="86"/>
      <c r="M523" s="83"/>
    </row>
    <row r="524" spans="1:13">
      <c r="A524" s="79"/>
      <c r="B524" s="80"/>
      <c r="C524" s="81"/>
      <c r="D524" s="82"/>
      <c r="E524" s="83"/>
      <c r="F524" s="82"/>
      <c r="G524" s="84"/>
      <c r="H524" s="85"/>
      <c r="I524" s="86"/>
      <c r="J524" s="83"/>
      <c r="K524" s="85"/>
      <c r="L524" s="86"/>
      <c r="M524" s="83"/>
    </row>
    <row r="525" spans="1:13">
      <c r="A525" s="79"/>
      <c r="B525" s="80"/>
      <c r="C525" s="81"/>
      <c r="D525" s="82"/>
      <c r="E525" s="83"/>
      <c r="F525" s="82"/>
      <c r="G525" s="84"/>
      <c r="H525" s="85"/>
      <c r="I525" s="86"/>
      <c r="J525" s="83"/>
      <c r="K525" s="85"/>
      <c r="L525" s="86"/>
      <c r="M525" s="83"/>
    </row>
    <row r="526" spans="1:13">
      <c r="A526" s="79"/>
      <c r="B526" s="80"/>
      <c r="C526" s="81"/>
      <c r="D526" s="82"/>
      <c r="E526" s="83"/>
      <c r="F526" s="82"/>
      <c r="G526" s="84"/>
      <c r="H526" s="85"/>
      <c r="I526" s="86"/>
      <c r="J526" s="83"/>
      <c r="K526" s="85"/>
      <c r="L526" s="86"/>
      <c r="M526" s="83"/>
    </row>
    <row r="527" spans="1:13">
      <c r="A527" s="79"/>
      <c r="B527" s="80"/>
      <c r="C527" s="81"/>
      <c r="D527" s="82"/>
      <c r="E527" s="83"/>
      <c r="F527" s="82"/>
      <c r="G527" s="84"/>
      <c r="H527" s="85"/>
      <c r="I527" s="86"/>
      <c r="J527" s="83"/>
      <c r="K527" s="85"/>
      <c r="L527" s="86"/>
      <c r="M527" s="83"/>
    </row>
    <row r="528" spans="1:13">
      <c r="A528" s="79"/>
      <c r="B528" s="80"/>
      <c r="C528" s="81"/>
      <c r="D528" s="82"/>
      <c r="E528" s="83"/>
      <c r="F528" s="82"/>
      <c r="G528" s="84"/>
      <c r="H528" s="85"/>
      <c r="I528" s="86"/>
      <c r="J528" s="83"/>
      <c r="K528" s="85"/>
      <c r="L528" s="86"/>
      <c r="M528" s="83"/>
    </row>
    <row r="529" spans="1:13">
      <c r="A529" s="79"/>
      <c r="B529" s="80"/>
      <c r="C529" s="81"/>
      <c r="D529" s="82"/>
      <c r="E529" s="83"/>
      <c r="F529" s="82"/>
      <c r="G529" s="84"/>
      <c r="H529" s="85"/>
      <c r="I529" s="86"/>
      <c r="J529" s="83"/>
      <c r="K529" s="85"/>
      <c r="L529" s="86"/>
      <c r="M529" s="83"/>
    </row>
    <row r="530" spans="1:13">
      <c r="A530" s="79"/>
      <c r="B530" s="80"/>
      <c r="C530" s="81"/>
      <c r="D530" s="82"/>
      <c r="E530" s="83"/>
      <c r="F530" s="82"/>
      <c r="G530" s="84"/>
      <c r="H530" s="85"/>
      <c r="I530" s="86"/>
      <c r="J530" s="83"/>
      <c r="K530" s="85"/>
      <c r="L530" s="86"/>
      <c r="M530" s="83"/>
    </row>
    <row r="531" spans="1:13">
      <c r="A531" s="79"/>
      <c r="B531" s="80"/>
      <c r="C531" s="81"/>
      <c r="D531" s="82"/>
      <c r="E531" s="83"/>
      <c r="F531" s="82"/>
      <c r="G531" s="84"/>
      <c r="H531" s="85"/>
      <c r="I531" s="86"/>
      <c r="J531" s="83"/>
      <c r="K531" s="85"/>
      <c r="L531" s="86"/>
      <c r="M531" s="83"/>
    </row>
    <row r="532" spans="1:13">
      <c r="A532" s="79"/>
      <c r="B532" s="80"/>
      <c r="C532" s="81"/>
      <c r="D532" s="82"/>
      <c r="E532" s="83"/>
      <c r="F532" s="82"/>
      <c r="G532" s="84"/>
      <c r="H532" s="85"/>
      <c r="I532" s="86"/>
      <c r="J532" s="83"/>
      <c r="K532" s="85"/>
      <c r="L532" s="86"/>
      <c r="M532" s="83"/>
    </row>
    <row r="533" spans="1:13">
      <c r="A533" s="79"/>
      <c r="B533" s="80"/>
      <c r="C533" s="81"/>
      <c r="D533" s="82"/>
      <c r="E533" s="83"/>
      <c r="F533" s="82"/>
      <c r="G533" s="84"/>
      <c r="H533" s="85"/>
      <c r="I533" s="86"/>
      <c r="J533" s="83"/>
      <c r="K533" s="85"/>
      <c r="L533" s="86"/>
      <c r="M533" s="83"/>
    </row>
    <row r="534" spans="1:13">
      <c r="A534" s="79"/>
      <c r="B534" s="80"/>
      <c r="C534" s="81"/>
      <c r="D534" s="82"/>
      <c r="E534" s="83"/>
      <c r="F534" s="82"/>
      <c r="G534" s="84"/>
      <c r="H534" s="85"/>
      <c r="I534" s="86"/>
      <c r="J534" s="83"/>
      <c r="K534" s="85"/>
      <c r="L534" s="86"/>
      <c r="M534" s="83"/>
    </row>
    <row r="535" spans="1:13">
      <c r="A535" s="79"/>
      <c r="B535" s="80"/>
      <c r="C535" s="81"/>
      <c r="D535" s="82"/>
      <c r="E535" s="83"/>
      <c r="F535" s="82"/>
      <c r="G535" s="84"/>
      <c r="H535" s="85"/>
      <c r="I535" s="86"/>
      <c r="J535" s="83"/>
      <c r="K535" s="85"/>
      <c r="L535" s="86"/>
      <c r="M535" s="83"/>
    </row>
    <row r="536" spans="1:13">
      <c r="A536" s="79"/>
      <c r="B536" s="80"/>
      <c r="C536" s="81"/>
      <c r="D536" s="82"/>
      <c r="E536" s="83"/>
      <c r="F536" s="82"/>
      <c r="G536" s="84"/>
      <c r="H536" s="85"/>
      <c r="I536" s="86"/>
      <c r="J536" s="83"/>
      <c r="K536" s="85"/>
      <c r="L536" s="86"/>
      <c r="M536" s="83"/>
    </row>
    <row r="537" spans="1:13">
      <c r="A537" s="79"/>
      <c r="B537" s="80"/>
      <c r="C537" s="81"/>
      <c r="D537" s="82"/>
      <c r="E537" s="83"/>
      <c r="F537" s="82"/>
      <c r="G537" s="84"/>
      <c r="H537" s="85"/>
      <c r="I537" s="86"/>
      <c r="J537" s="83"/>
      <c r="K537" s="85"/>
      <c r="L537" s="86"/>
      <c r="M537" s="83"/>
    </row>
    <row r="538" spans="1:13">
      <c r="A538" s="79"/>
      <c r="B538" s="80"/>
      <c r="C538" s="81"/>
      <c r="D538" s="82"/>
      <c r="E538" s="83"/>
      <c r="F538" s="82"/>
      <c r="G538" s="84"/>
      <c r="H538" s="85"/>
      <c r="I538" s="86"/>
      <c r="J538" s="83"/>
      <c r="K538" s="85"/>
      <c r="L538" s="86"/>
      <c r="M538" s="83"/>
    </row>
    <row r="539" spans="1:13">
      <c r="A539" s="79"/>
      <c r="B539" s="80"/>
      <c r="C539" s="81"/>
      <c r="D539" s="82"/>
      <c r="E539" s="83"/>
      <c r="F539" s="82"/>
      <c r="G539" s="84"/>
      <c r="H539" s="85"/>
      <c r="I539" s="86"/>
      <c r="J539" s="83"/>
      <c r="K539" s="85"/>
      <c r="L539" s="86"/>
      <c r="M539" s="83"/>
    </row>
    <row r="540" spans="1:13">
      <c r="A540" s="79"/>
      <c r="B540" s="80"/>
      <c r="C540" s="81"/>
      <c r="D540" s="82"/>
      <c r="E540" s="83"/>
      <c r="F540" s="82"/>
      <c r="G540" s="84"/>
      <c r="H540" s="85"/>
      <c r="I540" s="86"/>
      <c r="J540" s="83"/>
      <c r="K540" s="85"/>
      <c r="L540" s="86"/>
      <c r="M540" s="83"/>
    </row>
    <row r="541" spans="1:13">
      <c r="A541" s="79"/>
      <c r="B541" s="80"/>
      <c r="C541" s="81"/>
      <c r="D541" s="82"/>
      <c r="E541" s="83"/>
      <c r="F541" s="82"/>
      <c r="G541" s="84"/>
      <c r="H541" s="85"/>
      <c r="I541" s="86"/>
      <c r="J541" s="83"/>
      <c r="K541" s="85"/>
      <c r="L541" s="86"/>
      <c r="M541" s="83"/>
    </row>
    <row r="542" spans="1:13">
      <c r="A542" s="79"/>
      <c r="B542" s="80"/>
      <c r="C542" s="81"/>
      <c r="D542" s="82"/>
      <c r="E542" s="83"/>
      <c r="F542" s="82"/>
      <c r="G542" s="84"/>
      <c r="H542" s="85"/>
      <c r="I542" s="86"/>
      <c r="J542" s="83"/>
      <c r="K542" s="85"/>
      <c r="L542" s="86"/>
      <c r="M542" s="83"/>
    </row>
    <row r="543" spans="1:13">
      <c r="A543" s="79"/>
      <c r="B543" s="80"/>
      <c r="C543" s="81"/>
      <c r="D543" s="82"/>
      <c r="E543" s="83"/>
      <c r="F543" s="82"/>
      <c r="G543" s="84"/>
      <c r="H543" s="85"/>
      <c r="I543" s="86"/>
      <c r="J543" s="83"/>
      <c r="K543" s="85"/>
      <c r="L543" s="86"/>
      <c r="M543" s="83"/>
    </row>
    <row r="544" spans="1:13">
      <c r="A544" s="79"/>
      <c r="B544" s="80"/>
      <c r="C544" s="81"/>
      <c r="D544" s="82"/>
      <c r="E544" s="83"/>
      <c r="F544" s="82"/>
      <c r="G544" s="84"/>
      <c r="H544" s="85"/>
      <c r="I544" s="86"/>
      <c r="J544" s="83"/>
      <c r="K544" s="85"/>
      <c r="L544" s="86"/>
      <c r="M544" s="83"/>
    </row>
    <row r="545" spans="1:13">
      <c r="A545" s="79"/>
      <c r="B545" s="80"/>
      <c r="C545" s="81"/>
      <c r="D545" s="82"/>
      <c r="E545" s="83"/>
      <c r="F545" s="82"/>
      <c r="G545" s="84"/>
      <c r="H545" s="85"/>
      <c r="I545" s="86"/>
      <c r="J545" s="83"/>
      <c r="K545" s="85"/>
      <c r="L545" s="86"/>
      <c r="M545" s="83"/>
    </row>
    <row r="546" spans="1:13">
      <c r="A546" s="79"/>
      <c r="B546" s="80"/>
      <c r="C546" s="81"/>
      <c r="D546" s="82"/>
      <c r="E546" s="83"/>
      <c r="F546" s="82"/>
      <c r="G546" s="84"/>
      <c r="H546" s="85"/>
      <c r="I546" s="86"/>
      <c r="J546" s="83"/>
      <c r="K546" s="85"/>
      <c r="L546" s="86"/>
      <c r="M546" s="83"/>
    </row>
    <row r="547" spans="1:13">
      <c r="A547" s="79"/>
      <c r="B547" s="80"/>
      <c r="C547" s="81"/>
      <c r="D547" s="82"/>
      <c r="E547" s="83"/>
      <c r="F547" s="82"/>
      <c r="G547" s="84"/>
      <c r="H547" s="85"/>
      <c r="I547" s="86"/>
      <c r="J547" s="83"/>
      <c r="K547" s="85"/>
      <c r="L547" s="86"/>
      <c r="M547" s="83"/>
    </row>
    <row r="548" spans="1:13">
      <c r="A548" s="79"/>
      <c r="B548" s="80"/>
      <c r="C548" s="81"/>
      <c r="D548" s="82"/>
      <c r="E548" s="83"/>
      <c r="F548" s="82"/>
      <c r="G548" s="84"/>
      <c r="H548" s="85"/>
      <c r="I548" s="86"/>
      <c r="J548" s="83"/>
      <c r="K548" s="85"/>
      <c r="L548" s="86"/>
      <c r="M548" s="83"/>
    </row>
    <row r="549" spans="1:13">
      <c r="A549" s="79"/>
      <c r="B549" s="80"/>
      <c r="C549" s="81"/>
      <c r="D549" s="82"/>
      <c r="E549" s="83"/>
      <c r="F549" s="82"/>
      <c r="G549" s="84"/>
      <c r="H549" s="85"/>
      <c r="I549" s="86"/>
      <c r="J549" s="83"/>
      <c r="K549" s="85"/>
      <c r="L549" s="86"/>
      <c r="M549" s="83"/>
    </row>
    <row r="550" spans="1:13">
      <c r="A550" s="79"/>
      <c r="B550" s="80"/>
      <c r="C550" s="81"/>
      <c r="D550" s="82"/>
      <c r="E550" s="83"/>
      <c r="F550" s="82"/>
      <c r="G550" s="84"/>
      <c r="H550" s="85"/>
      <c r="I550" s="86"/>
      <c r="J550" s="83"/>
      <c r="K550" s="85"/>
      <c r="L550" s="86"/>
      <c r="M550" s="83"/>
    </row>
    <row r="551" spans="1:13">
      <c r="A551" s="79"/>
      <c r="B551" s="80"/>
      <c r="C551" s="81"/>
      <c r="D551" s="82"/>
      <c r="E551" s="83"/>
      <c r="F551" s="82"/>
      <c r="G551" s="84"/>
      <c r="H551" s="85"/>
      <c r="I551" s="86"/>
      <c r="J551" s="83"/>
      <c r="K551" s="85"/>
      <c r="L551" s="86"/>
      <c r="M551" s="83"/>
    </row>
    <row r="552" spans="1:13">
      <c r="A552" s="79"/>
      <c r="B552" s="80"/>
      <c r="C552" s="81"/>
      <c r="D552" s="82"/>
      <c r="E552" s="83"/>
      <c r="F552" s="82"/>
      <c r="G552" s="84"/>
      <c r="H552" s="85"/>
      <c r="I552" s="86"/>
      <c r="J552" s="83"/>
      <c r="K552" s="85"/>
      <c r="L552" s="86"/>
      <c r="M552" s="83"/>
    </row>
    <row r="553" spans="1:13">
      <c r="A553" s="79"/>
      <c r="B553" s="80"/>
      <c r="C553" s="81"/>
      <c r="D553" s="82"/>
      <c r="E553" s="83"/>
      <c r="F553" s="82"/>
      <c r="G553" s="84"/>
      <c r="H553" s="85"/>
      <c r="I553" s="86"/>
      <c r="J553" s="83"/>
      <c r="K553" s="85"/>
      <c r="L553" s="86"/>
      <c r="M553" s="83"/>
    </row>
    <row r="554" spans="1:13">
      <c r="A554" s="79"/>
      <c r="B554" s="80"/>
      <c r="C554" s="81"/>
      <c r="D554" s="82"/>
      <c r="E554" s="83"/>
      <c r="F554" s="82"/>
      <c r="G554" s="84"/>
      <c r="H554" s="85"/>
      <c r="I554" s="86"/>
      <c r="J554" s="83"/>
      <c r="K554" s="85"/>
      <c r="L554" s="86"/>
      <c r="M554" s="83"/>
    </row>
    <row r="555" spans="1:13">
      <c r="A555" s="79"/>
      <c r="B555" s="80"/>
      <c r="C555" s="81"/>
      <c r="D555" s="82"/>
      <c r="E555" s="83"/>
      <c r="F555" s="82"/>
      <c r="G555" s="84"/>
      <c r="H555" s="85"/>
      <c r="I555" s="86"/>
      <c r="J555" s="83"/>
      <c r="K555" s="85"/>
      <c r="L555" s="86"/>
      <c r="M555" s="83"/>
    </row>
    <row r="556" spans="1:13">
      <c r="A556" s="79"/>
      <c r="B556" s="80"/>
      <c r="C556" s="81"/>
      <c r="D556" s="82"/>
      <c r="E556" s="83"/>
      <c r="F556" s="82"/>
      <c r="G556" s="84"/>
      <c r="H556" s="85"/>
      <c r="I556" s="86"/>
      <c r="J556" s="83"/>
      <c r="K556" s="85"/>
      <c r="L556" s="86"/>
      <c r="M556" s="83"/>
    </row>
    <row r="557" spans="1:13">
      <c r="A557" s="79"/>
      <c r="B557" s="80"/>
      <c r="C557" s="81"/>
      <c r="D557" s="82"/>
      <c r="E557" s="83"/>
      <c r="F557" s="82"/>
      <c r="G557" s="84"/>
      <c r="H557" s="85"/>
      <c r="I557" s="86"/>
      <c r="J557" s="83"/>
      <c r="K557" s="85"/>
      <c r="L557" s="86"/>
      <c r="M557" s="83"/>
    </row>
    <row r="558" spans="1:13">
      <c r="A558" s="79"/>
      <c r="B558" s="80"/>
      <c r="C558" s="81"/>
      <c r="D558" s="82"/>
      <c r="E558" s="83"/>
      <c r="F558" s="82"/>
      <c r="G558" s="84"/>
      <c r="H558" s="85"/>
      <c r="I558" s="86"/>
      <c r="J558" s="83"/>
      <c r="K558" s="85"/>
      <c r="L558" s="86"/>
      <c r="M558" s="83"/>
    </row>
    <row r="559" spans="1:13">
      <c r="A559" s="79"/>
      <c r="B559" s="80"/>
      <c r="C559" s="81"/>
      <c r="D559" s="82"/>
      <c r="E559" s="83"/>
      <c r="F559" s="82"/>
      <c r="G559" s="84"/>
      <c r="H559" s="85"/>
      <c r="I559" s="86"/>
      <c r="J559" s="83"/>
      <c r="K559" s="85"/>
      <c r="L559" s="86"/>
      <c r="M559" s="83"/>
    </row>
    <row r="560" spans="1:13">
      <c r="A560" s="79"/>
      <c r="B560" s="80"/>
      <c r="C560" s="81"/>
      <c r="D560" s="82"/>
      <c r="E560" s="83"/>
      <c r="F560" s="82"/>
      <c r="G560" s="84"/>
      <c r="H560" s="85"/>
      <c r="I560" s="86"/>
      <c r="J560" s="83"/>
      <c r="K560" s="85"/>
      <c r="L560" s="86"/>
      <c r="M560" s="83"/>
    </row>
    <row r="561" spans="1:13">
      <c r="A561" s="79"/>
      <c r="B561" s="80"/>
      <c r="C561" s="81"/>
      <c r="D561" s="82"/>
      <c r="E561" s="83"/>
      <c r="F561" s="82"/>
      <c r="G561" s="84"/>
      <c r="H561" s="85"/>
      <c r="I561" s="86"/>
      <c r="J561" s="83"/>
      <c r="K561" s="85"/>
      <c r="L561" s="86"/>
      <c r="M561" s="83"/>
    </row>
    <row r="562" spans="1:13">
      <c r="A562" s="79"/>
      <c r="B562" s="80"/>
      <c r="C562" s="81"/>
      <c r="D562" s="82"/>
      <c r="E562" s="83"/>
      <c r="F562" s="82"/>
      <c r="G562" s="84"/>
      <c r="H562" s="85"/>
      <c r="I562" s="86"/>
      <c r="J562" s="83"/>
      <c r="K562" s="85"/>
      <c r="L562" s="86"/>
      <c r="M562" s="83"/>
    </row>
    <row r="563" spans="1:13">
      <c r="A563" s="79"/>
      <c r="B563" s="80"/>
      <c r="C563" s="81"/>
      <c r="D563" s="82"/>
      <c r="E563" s="83"/>
      <c r="F563" s="82"/>
      <c r="G563" s="84"/>
      <c r="H563" s="85"/>
      <c r="I563" s="86"/>
      <c r="J563" s="83"/>
      <c r="K563" s="85"/>
      <c r="L563" s="86"/>
      <c r="M563" s="83"/>
    </row>
    <row r="564" spans="1:13">
      <c r="A564" s="79"/>
      <c r="B564" s="80"/>
      <c r="C564" s="81"/>
      <c r="D564" s="82"/>
      <c r="E564" s="83"/>
      <c r="F564" s="82"/>
      <c r="G564" s="84"/>
      <c r="H564" s="85"/>
      <c r="I564" s="86"/>
      <c r="J564" s="83"/>
      <c r="K564" s="85"/>
      <c r="L564" s="86"/>
      <c r="M564" s="83"/>
    </row>
    <row r="565" spans="1:13">
      <c r="A565" s="79"/>
      <c r="B565" s="80"/>
      <c r="C565" s="81"/>
      <c r="D565" s="82"/>
      <c r="E565" s="83"/>
      <c r="F565" s="82"/>
      <c r="G565" s="84"/>
      <c r="H565" s="85"/>
      <c r="I565" s="86"/>
      <c r="J565" s="83"/>
      <c r="K565" s="85"/>
      <c r="L565" s="86"/>
      <c r="M565" s="83"/>
    </row>
    <row r="566" spans="1:13">
      <c r="A566" s="79"/>
      <c r="B566" s="80"/>
      <c r="C566" s="81"/>
      <c r="D566" s="82"/>
      <c r="E566" s="83"/>
      <c r="F566" s="82"/>
      <c r="G566" s="84"/>
      <c r="H566" s="85"/>
      <c r="I566" s="86"/>
      <c r="J566" s="83"/>
      <c r="K566" s="85"/>
      <c r="L566" s="86"/>
      <c r="M566" s="83"/>
    </row>
    <row r="567" spans="1:13">
      <c r="A567" s="79"/>
      <c r="B567" s="80"/>
      <c r="C567" s="81"/>
      <c r="D567" s="82"/>
      <c r="E567" s="83"/>
      <c r="F567" s="82"/>
      <c r="G567" s="84"/>
      <c r="H567" s="85"/>
      <c r="I567" s="86"/>
      <c r="J567" s="83"/>
      <c r="K567" s="85"/>
      <c r="L567" s="86"/>
      <c r="M567" s="83"/>
    </row>
    <row r="568" spans="1:13">
      <c r="A568" s="79"/>
      <c r="B568" s="80"/>
      <c r="C568" s="81"/>
      <c r="D568" s="82"/>
      <c r="E568" s="83"/>
      <c r="F568" s="82"/>
      <c r="G568" s="84"/>
      <c r="H568" s="85"/>
      <c r="I568" s="86"/>
      <c r="J568" s="83"/>
      <c r="K568" s="85"/>
      <c r="L568" s="86"/>
      <c r="M568" s="83"/>
    </row>
    <row r="569" spans="1:13">
      <c r="A569" s="79"/>
      <c r="B569" s="80"/>
      <c r="C569" s="81"/>
      <c r="D569" s="82"/>
      <c r="E569" s="83"/>
      <c r="F569" s="82"/>
      <c r="G569" s="84"/>
      <c r="H569" s="85"/>
      <c r="I569" s="86"/>
      <c r="J569" s="83"/>
      <c r="K569" s="85"/>
      <c r="L569" s="86"/>
      <c r="M569" s="83"/>
    </row>
    <row r="570" spans="1:13">
      <c r="A570" s="79"/>
      <c r="B570" s="80"/>
      <c r="C570" s="81"/>
      <c r="D570" s="82"/>
      <c r="E570" s="83"/>
      <c r="F570" s="82"/>
      <c r="G570" s="84"/>
      <c r="H570" s="85"/>
      <c r="I570" s="86"/>
      <c r="J570" s="83"/>
      <c r="K570" s="85"/>
      <c r="L570" s="86"/>
      <c r="M570" s="83"/>
    </row>
    <row r="571" spans="1:13">
      <c r="A571" s="79"/>
      <c r="B571" s="80"/>
      <c r="C571" s="81"/>
      <c r="D571" s="82"/>
      <c r="E571" s="83"/>
      <c r="F571" s="82"/>
      <c r="G571" s="84"/>
      <c r="H571" s="85"/>
      <c r="I571" s="86"/>
      <c r="J571" s="83"/>
      <c r="K571" s="85"/>
      <c r="L571" s="86"/>
      <c r="M571" s="83"/>
    </row>
    <row r="572" spans="1:13">
      <c r="A572" s="79"/>
      <c r="B572" s="80"/>
      <c r="C572" s="81"/>
      <c r="D572" s="82"/>
      <c r="E572" s="83"/>
      <c r="F572" s="82"/>
      <c r="G572" s="84"/>
      <c r="H572" s="85"/>
      <c r="I572" s="86"/>
      <c r="J572" s="83"/>
      <c r="K572" s="85"/>
      <c r="L572" s="86"/>
      <c r="M572" s="83"/>
    </row>
    <row r="573" spans="1:13">
      <c r="A573" s="79"/>
      <c r="B573" s="80"/>
      <c r="C573" s="81"/>
      <c r="D573" s="82"/>
      <c r="E573" s="83"/>
      <c r="F573" s="82"/>
      <c r="G573" s="84"/>
      <c r="H573" s="85"/>
      <c r="I573" s="86"/>
      <c r="J573" s="83"/>
      <c r="K573" s="85"/>
      <c r="L573" s="86"/>
      <c r="M573" s="83"/>
    </row>
    <row r="574" spans="1:13">
      <c r="A574" s="79"/>
      <c r="B574" s="80"/>
      <c r="C574" s="81"/>
      <c r="D574" s="82"/>
      <c r="E574" s="83"/>
      <c r="F574" s="82"/>
      <c r="G574" s="84"/>
      <c r="H574" s="85"/>
      <c r="I574" s="86"/>
      <c r="J574" s="83"/>
      <c r="K574" s="85"/>
      <c r="L574" s="86"/>
      <c r="M574" s="83"/>
    </row>
    <row r="575" spans="1:13">
      <c r="A575" s="79"/>
      <c r="B575" s="80"/>
      <c r="C575" s="81"/>
      <c r="D575" s="82"/>
      <c r="E575" s="83"/>
      <c r="F575" s="82"/>
      <c r="G575" s="84"/>
      <c r="H575" s="85"/>
      <c r="I575" s="86"/>
      <c r="J575" s="83"/>
      <c r="K575" s="85"/>
      <c r="L575" s="86"/>
      <c r="M575" s="83"/>
    </row>
    <row r="576" spans="1:13">
      <c r="A576" s="79"/>
      <c r="B576" s="80"/>
      <c r="C576" s="81"/>
      <c r="D576" s="82"/>
      <c r="E576" s="83"/>
      <c r="F576" s="82"/>
      <c r="G576" s="84"/>
      <c r="H576" s="85"/>
      <c r="I576" s="86"/>
      <c r="J576" s="83"/>
      <c r="K576" s="85"/>
      <c r="L576" s="86"/>
      <c r="M576" s="83"/>
    </row>
    <row r="577" spans="1:13">
      <c r="A577" s="79"/>
      <c r="B577" s="80"/>
      <c r="C577" s="81"/>
      <c r="D577" s="82"/>
      <c r="E577" s="83"/>
      <c r="F577" s="82"/>
      <c r="G577" s="84"/>
      <c r="H577" s="85"/>
      <c r="I577" s="86"/>
      <c r="J577" s="83"/>
      <c r="K577" s="85"/>
      <c r="L577" s="86"/>
      <c r="M577" s="83"/>
    </row>
    <row r="578" spans="1:13">
      <c r="A578" s="79"/>
      <c r="B578" s="80"/>
      <c r="C578" s="81"/>
      <c r="D578" s="82"/>
      <c r="E578" s="83"/>
      <c r="F578" s="82"/>
      <c r="G578" s="84"/>
      <c r="H578" s="85"/>
      <c r="I578" s="86"/>
      <c r="J578" s="83"/>
      <c r="K578" s="85"/>
      <c r="L578" s="86"/>
      <c r="M578" s="83"/>
    </row>
    <row r="579" spans="1:13">
      <c r="A579" s="79"/>
      <c r="B579" s="80"/>
      <c r="C579" s="81"/>
      <c r="D579" s="82"/>
      <c r="E579" s="83"/>
      <c r="F579" s="82"/>
      <c r="G579" s="84"/>
      <c r="H579" s="85"/>
      <c r="I579" s="86"/>
      <c r="J579" s="83"/>
      <c r="K579" s="85"/>
      <c r="L579" s="86"/>
      <c r="M579" s="83"/>
    </row>
    <row r="580" spans="1:13">
      <c r="A580" s="79"/>
      <c r="B580" s="80"/>
      <c r="C580" s="81"/>
      <c r="D580" s="82"/>
      <c r="E580" s="83"/>
      <c r="F580" s="82"/>
      <c r="G580" s="84"/>
      <c r="H580" s="85"/>
      <c r="I580" s="86"/>
      <c r="J580" s="83"/>
      <c r="K580" s="85"/>
      <c r="L580" s="86"/>
      <c r="M580" s="83"/>
    </row>
    <row r="581" spans="1:13">
      <c r="A581" s="79"/>
      <c r="B581" s="80"/>
      <c r="C581" s="81"/>
      <c r="D581" s="82"/>
      <c r="E581" s="83"/>
      <c r="F581" s="82"/>
      <c r="G581" s="84"/>
      <c r="H581" s="85"/>
      <c r="I581" s="86"/>
      <c r="J581" s="83"/>
      <c r="K581" s="85"/>
      <c r="L581" s="86"/>
      <c r="M581" s="83"/>
    </row>
    <row r="582" spans="1:13">
      <c r="A582" s="79"/>
      <c r="B582" s="80"/>
      <c r="C582" s="81"/>
      <c r="D582" s="82"/>
      <c r="E582" s="83"/>
      <c r="F582" s="82"/>
      <c r="G582" s="84"/>
      <c r="H582" s="85"/>
      <c r="I582" s="86"/>
      <c r="J582" s="83"/>
      <c r="K582" s="85"/>
      <c r="L582" s="86"/>
      <c r="M582" s="83"/>
    </row>
    <row r="583" spans="1:13">
      <c r="A583" s="79"/>
      <c r="B583" s="80"/>
      <c r="C583" s="81"/>
      <c r="D583" s="82"/>
      <c r="E583" s="83"/>
      <c r="F583" s="82"/>
      <c r="G583" s="84"/>
      <c r="H583" s="85"/>
      <c r="I583" s="86"/>
      <c r="J583" s="83"/>
      <c r="K583" s="85"/>
      <c r="L583" s="86"/>
      <c r="M583" s="83"/>
    </row>
    <row r="584" spans="1:13">
      <c r="A584" s="79"/>
      <c r="B584" s="80"/>
      <c r="C584" s="81"/>
      <c r="D584" s="82"/>
      <c r="E584" s="83"/>
      <c r="F584" s="82"/>
      <c r="G584" s="84"/>
      <c r="H584" s="85"/>
      <c r="I584" s="86"/>
      <c r="J584" s="83"/>
      <c r="K584" s="85"/>
      <c r="L584" s="86"/>
      <c r="M584" s="83"/>
    </row>
    <row r="585" spans="1:13">
      <c r="A585" s="79"/>
      <c r="B585" s="80"/>
      <c r="C585" s="81"/>
      <c r="D585" s="82"/>
      <c r="E585" s="83"/>
      <c r="F585" s="82"/>
      <c r="G585" s="84"/>
      <c r="H585" s="85"/>
      <c r="I585" s="86"/>
      <c r="J585" s="83"/>
      <c r="K585" s="85"/>
      <c r="L585" s="86"/>
      <c r="M585" s="83"/>
    </row>
    <row r="586" spans="1:13">
      <c r="A586" s="79"/>
      <c r="B586" s="80"/>
      <c r="C586" s="81"/>
      <c r="D586" s="82"/>
      <c r="E586" s="83"/>
      <c r="F586" s="82"/>
      <c r="G586" s="84"/>
      <c r="H586" s="85"/>
      <c r="I586" s="86"/>
      <c r="J586" s="83"/>
      <c r="K586" s="85"/>
      <c r="L586" s="86"/>
      <c r="M586" s="83"/>
    </row>
    <row r="587" spans="1:13">
      <c r="A587" s="79"/>
      <c r="B587" s="80"/>
      <c r="C587" s="81"/>
      <c r="D587" s="82"/>
      <c r="E587" s="83"/>
      <c r="F587" s="82"/>
      <c r="G587" s="84"/>
      <c r="H587" s="85"/>
      <c r="I587" s="86"/>
      <c r="J587" s="83"/>
      <c r="K587" s="85"/>
      <c r="L587" s="86"/>
      <c r="M587" s="83"/>
    </row>
    <row r="588" spans="1:13">
      <c r="A588" s="79"/>
      <c r="B588" s="80"/>
      <c r="C588" s="81"/>
      <c r="D588" s="82"/>
      <c r="E588" s="83"/>
      <c r="F588" s="82"/>
      <c r="G588" s="84"/>
      <c r="H588" s="85"/>
      <c r="I588" s="86"/>
      <c r="J588" s="83"/>
      <c r="K588" s="85"/>
      <c r="L588" s="86"/>
      <c r="M588" s="83"/>
    </row>
    <row r="589" spans="1:13">
      <c r="A589" s="79"/>
      <c r="B589" s="80"/>
      <c r="C589" s="81"/>
      <c r="D589" s="82"/>
      <c r="E589" s="83"/>
      <c r="F589" s="82"/>
      <c r="G589" s="84"/>
      <c r="H589" s="85"/>
      <c r="I589" s="86"/>
      <c r="J589" s="83"/>
      <c r="K589" s="85"/>
      <c r="L589" s="86"/>
      <c r="M589" s="83"/>
    </row>
    <row r="590" spans="1:13">
      <c r="A590" s="79"/>
      <c r="B590" s="80"/>
      <c r="C590" s="81"/>
      <c r="D590" s="82"/>
      <c r="E590" s="83"/>
      <c r="F590" s="82"/>
      <c r="G590" s="84"/>
      <c r="H590" s="85"/>
      <c r="I590" s="86"/>
      <c r="J590" s="83"/>
      <c r="K590" s="85"/>
      <c r="L590" s="86"/>
      <c r="M590" s="83"/>
    </row>
    <row r="591" spans="1:13">
      <c r="A591" s="79"/>
      <c r="B591" s="80"/>
      <c r="C591" s="81"/>
      <c r="D591" s="82"/>
      <c r="E591" s="83"/>
      <c r="F591" s="82"/>
      <c r="G591" s="84"/>
      <c r="H591" s="85"/>
      <c r="I591" s="86"/>
      <c r="J591" s="83"/>
      <c r="K591" s="85"/>
      <c r="L591" s="86"/>
      <c r="M591" s="83"/>
    </row>
    <row r="592" spans="1:13">
      <c r="A592" s="79"/>
      <c r="B592" s="80"/>
      <c r="C592" s="81"/>
      <c r="D592" s="82"/>
      <c r="E592" s="83"/>
      <c r="F592" s="82"/>
      <c r="G592" s="84"/>
      <c r="H592" s="85"/>
      <c r="I592" s="86"/>
      <c r="J592" s="83"/>
      <c r="K592" s="85"/>
      <c r="L592" s="86"/>
      <c r="M592" s="83"/>
    </row>
    <row r="593" spans="1:13">
      <c r="A593" s="79"/>
      <c r="B593" s="80"/>
      <c r="C593" s="81"/>
      <c r="D593" s="82"/>
      <c r="E593" s="83"/>
      <c r="F593" s="82"/>
      <c r="G593" s="84"/>
      <c r="H593" s="85"/>
      <c r="I593" s="86"/>
      <c r="J593" s="83"/>
      <c r="K593" s="85"/>
      <c r="L593" s="86"/>
      <c r="M593" s="83"/>
    </row>
    <row r="594" spans="1:13">
      <c r="A594" s="79"/>
      <c r="B594" s="80"/>
      <c r="C594" s="81"/>
      <c r="D594" s="82"/>
      <c r="E594" s="83"/>
      <c r="F594" s="82"/>
      <c r="G594" s="84"/>
      <c r="H594" s="85"/>
      <c r="I594" s="86"/>
      <c r="J594" s="83"/>
      <c r="K594" s="85"/>
      <c r="L594" s="86"/>
      <c r="M594" s="83"/>
    </row>
    <row r="595" spans="1:13">
      <c r="A595" s="79"/>
      <c r="B595" s="80"/>
      <c r="C595" s="81"/>
      <c r="D595" s="82"/>
      <c r="E595" s="83"/>
      <c r="F595" s="82"/>
      <c r="G595" s="84"/>
      <c r="H595" s="85"/>
      <c r="I595" s="86"/>
      <c r="J595" s="83"/>
      <c r="K595" s="85"/>
      <c r="L595" s="86"/>
      <c r="M595" s="83"/>
    </row>
    <row r="596" spans="1:13">
      <c r="A596" s="79"/>
      <c r="B596" s="80"/>
      <c r="C596" s="81"/>
      <c r="D596" s="82"/>
      <c r="E596" s="83"/>
      <c r="F596" s="82"/>
      <c r="G596" s="84"/>
      <c r="H596" s="85"/>
      <c r="I596" s="86"/>
      <c r="J596" s="83"/>
      <c r="K596" s="85"/>
      <c r="L596" s="86"/>
      <c r="M596" s="83"/>
    </row>
    <row r="597" spans="1:13">
      <c r="A597" s="79"/>
      <c r="B597" s="80"/>
      <c r="C597" s="81"/>
      <c r="D597" s="82"/>
      <c r="E597" s="83"/>
      <c r="F597" s="82"/>
      <c r="G597" s="84"/>
      <c r="H597" s="85"/>
      <c r="I597" s="86"/>
      <c r="J597" s="83"/>
      <c r="K597" s="85"/>
      <c r="L597" s="86"/>
      <c r="M597" s="83"/>
    </row>
    <row r="598" spans="1:13">
      <c r="A598" s="79"/>
      <c r="B598" s="80"/>
      <c r="C598" s="81"/>
      <c r="D598" s="82"/>
      <c r="E598" s="83"/>
      <c r="F598" s="82"/>
      <c r="G598" s="84"/>
      <c r="H598" s="85"/>
      <c r="I598" s="86"/>
      <c r="J598" s="83"/>
      <c r="K598" s="85"/>
      <c r="L598" s="86"/>
      <c r="M598" s="83"/>
    </row>
    <row r="599" spans="1:13">
      <c r="A599" s="79"/>
      <c r="B599" s="80"/>
      <c r="C599" s="81"/>
      <c r="D599" s="82"/>
      <c r="E599" s="83"/>
      <c r="F599" s="82"/>
      <c r="G599" s="84"/>
      <c r="H599" s="85"/>
      <c r="I599" s="86"/>
      <c r="J599" s="83"/>
      <c r="K599" s="85"/>
      <c r="L599" s="86"/>
      <c r="M599" s="83"/>
    </row>
    <row r="600" spans="1:13">
      <c r="A600" s="79"/>
      <c r="B600" s="80"/>
      <c r="C600" s="81"/>
      <c r="D600" s="82"/>
      <c r="E600" s="83"/>
      <c r="F600" s="82"/>
      <c r="G600" s="84"/>
      <c r="H600" s="85"/>
      <c r="I600" s="86"/>
      <c r="J600" s="83"/>
      <c r="K600" s="85"/>
      <c r="L600" s="86"/>
      <c r="M600" s="83"/>
    </row>
    <row r="601" spans="1:13">
      <c r="A601" s="79"/>
      <c r="B601" s="80"/>
      <c r="C601" s="81"/>
      <c r="D601" s="82"/>
      <c r="E601" s="83"/>
      <c r="F601" s="82"/>
      <c r="G601" s="84"/>
      <c r="H601" s="85"/>
      <c r="I601" s="86"/>
      <c r="J601" s="83"/>
      <c r="K601" s="85"/>
      <c r="L601" s="86"/>
      <c r="M601" s="83"/>
    </row>
    <row r="602" spans="1:13" ht="15.75" thickBot="1">
      <c r="A602" s="87"/>
      <c r="B602" s="88"/>
      <c r="C602" s="89"/>
      <c r="D602" s="90"/>
      <c r="E602" s="91"/>
      <c r="F602" s="90"/>
      <c r="G602" s="92"/>
      <c r="H602" s="93"/>
      <c r="I602" s="94"/>
      <c r="J602" s="91"/>
      <c r="K602" s="93"/>
      <c r="L602" s="94"/>
      <c r="M602" s="91"/>
    </row>
    <row r="603" spans="1:13" ht="39.950000000000003" customHeight="1" thickBot="1">
      <c r="A603" s="95"/>
      <c r="B603" s="96"/>
      <c r="C603" s="96"/>
      <c r="D603" s="97"/>
      <c r="E603" s="97"/>
      <c r="F603" s="97"/>
      <c r="G603" s="96"/>
      <c r="H603" s="97"/>
      <c r="I603" s="97"/>
      <c r="J603" s="97"/>
      <c r="K603" s="97"/>
      <c r="L603" s="97"/>
      <c r="M603" s="98"/>
    </row>
  </sheetData>
  <sheetProtection algorithmName="SHA-512" hashValue="5HyxnPh5yZRUkaWc2XLTyVHPHTS5Fc4WhHk1Fh5uX5m0suvz7RtiYyehg/T4JJFFV4iGc1g6l1M182ZPJauT1w==" saltValue="yRnkkifJD8nuYBd7XdQIRw==" spinCount="100000" sheet="1" objects="1" insertRows="0"/>
  <mergeCells count="12">
    <mergeCell ref="K11:M11"/>
    <mergeCell ref="F10:M10"/>
    <mergeCell ref="B11:B12"/>
    <mergeCell ref="C11:C12"/>
    <mergeCell ref="E11:E12"/>
    <mergeCell ref="F11:F12"/>
    <mergeCell ref="G11:G12"/>
    <mergeCell ref="H11:J11"/>
    <mergeCell ref="D11:D12"/>
    <mergeCell ref="D10:E10"/>
    <mergeCell ref="A10:C10"/>
    <mergeCell ref="A11:A12"/>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C000"/>
    <pageSetUpPr fitToPage="1"/>
  </sheetPr>
  <dimension ref="A1:O668"/>
  <sheetViews>
    <sheetView zoomScaleNormal="100" workbookViewId="0">
      <pane ySplit="12" topLeftCell="A13" activePane="bottomLeft" state="frozen"/>
      <selection pane="bottomLeft" activeCell="A10" sqref="A10:A12"/>
    </sheetView>
  </sheetViews>
  <sheetFormatPr defaultRowHeight="15"/>
  <cols>
    <col min="1" max="1" width="22.5703125" style="1" customWidth="1"/>
    <col min="2" max="2" width="16.85546875" style="3" customWidth="1"/>
    <col min="3" max="3" width="40" customWidth="1"/>
    <col min="4" max="4" width="19.140625" style="1" hidden="1" customWidth="1"/>
    <col min="5" max="5" width="28.42578125" style="7" customWidth="1"/>
    <col min="6" max="8" width="18.5703125" style="1" customWidth="1"/>
    <col min="9" max="9" width="60.5703125" customWidth="1"/>
    <col min="10" max="15" width="18.5703125" style="1" customWidth="1"/>
  </cols>
  <sheetData>
    <row r="1" spans="1:15" ht="20.100000000000001" customHeight="1">
      <c r="E1" s="153"/>
    </row>
    <row r="2" spans="1:15" ht="20.100000000000001" customHeight="1">
      <c r="E2" s="153"/>
    </row>
    <row r="3" spans="1:15" ht="20.100000000000001" customHeight="1">
      <c r="E3" s="153"/>
    </row>
    <row r="4" spans="1:15" ht="20.100000000000001" customHeight="1">
      <c r="E4" s="153"/>
    </row>
    <row r="5" spans="1:15" ht="20.100000000000001" customHeight="1">
      <c r="E5" s="153"/>
    </row>
    <row r="6" spans="1:15" ht="20.100000000000001" customHeight="1">
      <c r="E6" s="153"/>
    </row>
    <row r="7" spans="1:15" ht="20.100000000000001" customHeight="1">
      <c r="E7" s="153"/>
    </row>
    <row r="8" spans="1:15" ht="20.100000000000001" customHeight="1" thickBot="1">
      <c r="E8" s="153"/>
    </row>
    <row r="9" spans="1:15" ht="20.100000000000001" customHeight="1" thickBot="1">
      <c r="A9" s="22"/>
      <c r="B9" s="112"/>
      <c r="C9" s="113"/>
      <c r="D9" s="22"/>
      <c r="E9" s="154"/>
      <c r="F9" s="113"/>
      <c r="G9" s="113"/>
      <c r="H9" s="113"/>
      <c r="I9" s="113"/>
      <c r="J9" s="233" t="s">
        <v>151</v>
      </c>
      <c r="K9" s="234"/>
      <c r="L9" s="234"/>
      <c r="M9" s="234"/>
      <c r="N9" s="234"/>
      <c r="O9" s="235"/>
    </row>
    <row r="10" spans="1:15" ht="21" thickBot="1">
      <c r="A10" s="248" t="s">
        <v>152</v>
      </c>
      <c r="B10" s="254" t="s">
        <v>153</v>
      </c>
      <c r="C10" s="218"/>
      <c r="D10" s="255"/>
      <c r="E10" s="251" t="s">
        <v>154</v>
      </c>
      <c r="F10" s="236" t="s">
        <v>155</v>
      </c>
      <c r="G10" s="237"/>
      <c r="H10" s="237"/>
      <c r="I10" s="238"/>
      <c r="J10" s="262" t="s">
        <v>156</v>
      </c>
      <c r="K10" s="263"/>
      <c r="L10" s="264"/>
      <c r="M10" s="268" t="s">
        <v>157</v>
      </c>
      <c r="N10" s="269"/>
      <c r="O10" s="270"/>
    </row>
    <row r="11" spans="1:15" ht="18.75" thickBot="1">
      <c r="A11" s="249"/>
      <c r="B11" s="256"/>
      <c r="C11" s="219"/>
      <c r="D11" s="257"/>
      <c r="E11" s="252"/>
      <c r="F11" s="258" t="s">
        <v>158</v>
      </c>
      <c r="G11" s="259"/>
      <c r="H11" s="260" t="s">
        <v>159</v>
      </c>
      <c r="I11" s="260" t="s">
        <v>160</v>
      </c>
      <c r="J11" s="265"/>
      <c r="K11" s="266"/>
      <c r="L11" s="267"/>
      <c r="M11" s="271"/>
      <c r="N11" s="272"/>
      <c r="O11" s="273"/>
    </row>
    <row r="12" spans="1:15" ht="20.100000000000001" customHeight="1" thickBot="1">
      <c r="A12" s="250"/>
      <c r="B12" s="155" t="s">
        <v>161</v>
      </c>
      <c r="C12" s="156" t="s">
        <v>162</v>
      </c>
      <c r="D12" s="157" t="s">
        <v>163</v>
      </c>
      <c r="E12" s="253"/>
      <c r="F12" s="158" t="s">
        <v>164</v>
      </c>
      <c r="G12" s="159" t="s">
        <v>165</v>
      </c>
      <c r="H12" s="261"/>
      <c r="I12" s="261"/>
      <c r="J12" s="99" t="s">
        <v>104</v>
      </c>
      <c r="K12" s="160" t="s">
        <v>166</v>
      </c>
      <c r="L12" s="161" t="s">
        <v>106</v>
      </c>
      <c r="M12" s="162" t="s">
        <v>104</v>
      </c>
      <c r="N12" s="160" t="s">
        <v>166</v>
      </c>
      <c r="O12" s="69" t="s">
        <v>106</v>
      </c>
    </row>
    <row r="13" spans="1:15" ht="15.75" customHeight="1">
      <c r="A13" s="119" t="s">
        <v>107</v>
      </c>
      <c r="B13" s="163" t="s">
        <v>167</v>
      </c>
      <c r="C13" s="164" t="str">
        <f>IFERROR(IF(B13="No CAS","",INDEX('DEQ Pollutant List'!$C$7:$C$611,MATCH('3. Pollutant Emissions - EF'!B13,'DEQ Pollutant List'!$B$7:$B$611,0))),"")</f>
        <v>Amitrole</v>
      </c>
      <c r="D13" s="115">
        <f>IFERROR(IF(OR($B13="",$B13="No CAS",$B13="18540-29-9",$B13="7440-02-0"),INDEX('DEQ Pollutant List'!$A$7:$A$611,MATCH($C13,'DEQ Pollutant List'!$C$7:$C$611,0)),INDEX('DEQ Pollutant List'!$A$7:$A$611,MATCH($B13,'DEQ Pollutant List'!$B$7:$B$611,0))),"")</f>
        <v>25</v>
      </c>
      <c r="E13" s="165">
        <v>0.97499999999999998</v>
      </c>
      <c r="F13" s="166">
        <v>2.5</v>
      </c>
      <c r="G13" s="167"/>
      <c r="H13" s="115" t="s">
        <v>168</v>
      </c>
      <c r="I13" s="168" t="s">
        <v>169</v>
      </c>
      <c r="J13" s="169">
        <f>$F13*'2. Emissions Units &amp; Activities'!H$13*(1-$E13)</f>
        <v>6.2500000000000053</v>
      </c>
      <c r="K13" s="170">
        <f>$F13*'2. Emissions Units &amp; Activities'!I$13*(1-$E13)</f>
        <v>8.7500000000000071</v>
      </c>
      <c r="L13" s="115">
        <f>$F13*'2. Emissions Units &amp; Activities'!J$13*(1-$E13)</f>
        <v>12.500000000000011</v>
      </c>
      <c r="M13" s="169">
        <f>$F13*'2. Emissions Units &amp; Activities'!K$13*(1-$E13)</f>
        <v>1.8750000000000017E-2</v>
      </c>
      <c r="N13" s="170">
        <f>$F13*'2. Emissions Units &amp; Activities'!L$13*(1-$E13)</f>
        <v>3.1250000000000028E-2</v>
      </c>
      <c r="O13" s="115">
        <f>$F13*'2. Emissions Units &amp; Activities'!M$13*(1-$E13)</f>
        <v>5.0000000000000044E-2</v>
      </c>
    </row>
    <row r="14" spans="1:15">
      <c r="A14" s="119" t="s">
        <v>107</v>
      </c>
      <c r="B14" s="171" t="s">
        <v>170</v>
      </c>
      <c r="C14" s="121" t="str">
        <f>IFERROR(IF(B14="No CAS","",INDEX('DEQ Pollutant List'!$C$7:$C$611,MATCH('3. Pollutant Emissions - EF'!B14,'DEQ Pollutant List'!$B$7:$B$611,0))),"")</f>
        <v>Arsenic and compounds</v>
      </c>
      <c r="D14" s="115">
        <f>IFERROR(IF(OR($B14="",$B14="No CAS"),INDEX('DEQ Pollutant List'!$A$7:$A$611,MATCH($C14,'DEQ Pollutant List'!$C$7:$C$611,0)),INDEX('DEQ Pollutant List'!$A$7:$A$611,MATCH($B14,'DEQ Pollutant List'!$B$7:$B$611,0))),"")</f>
        <v>37</v>
      </c>
      <c r="E14" s="172">
        <v>0</v>
      </c>
      <c r="F14" s="173">
        <v>0.1</v>
      </c>
      <c r="G14" s="174"/>
      <c r="H14" s="115" t="s">
        <v>168</v>
      </c>
      <c r="I14" s="168" t="s">
        <v>171</v>
      </c>
      <c r="J14" s="173">
        <f>$F14*'2. Emissions Units &amp; Activities'!H$13*(1-$E14)</f>
        <v>10</v>
      </c>
      <c r="K14" s="175">
        <f>$F14*'2. Emissions Units &amp; Activities'!I$13*(1-$E14)</f>
        <v>14</v>
      </c>
      <c r="L14" s="115">
        <f>$F14*'2. Emissions Units &amp; Activities'!J$13*(1-$E14)</f>
        <v>20</v>
      </c>
      <c r="M14" s="173">
        <f>$F14*'2. Emissions Units &amp; Activities'!K$13*(1-$E14)</f>
        <v>0.03</v>
      </c>
      <c r="N14" s="175">
        <f>$F14*'2. Emissions Units &amp; Activities'!L$13*(1-$E14)</f>
        <v>0.05</v>
      </c>
      <c r="O14" s="115">
        <f>$F14*'2. Emissions Units &amp; Activities'!M$13*(1-$E14)</f>
        <v>8.0000000000000016E-2</v>
      </c>
    </row>
    <row r="15" spans="1:15">
      <c r="A15" s="71"/>
      <c r="B15" s="176"/>
      <c r="C15" s="73" t="str">
        <f>IFERROR(IF(B15="No CAS","",INDEX(#REF!,MATCH('3. Pollutant Emissions - EF'!B15,#REF!,0))),"")</f>
        <v/>
      </c>
      <c r="D15" s="115" t="str">
        <f>IFERROR(IF(OR($B15="",$B15="No CAS"),INDEX('DEQ Pollutant List'!$A$7:$A$611,MATCH($C15,'DEQ Pollutant List'!$C$7:$C$611,0)),INDEX('DEQ Pollutant List'!$A$7:$A$611,MATCH($B15,'DEQ Pollutant List'!$B$7:$B$611,0))),"")</f>
        <v/>
      </c>
      <c r="E15" s="177"/>
      <c r="F15" s="178"/>
      <c r="G15" s="179"/>
      <c r="H15" s="75"/>
      <c r="I15" s="180"/>
      <c r="J15" s="178"/>
      <c r="K15" s="181"/>
      <c r="L15" s="75"/>
      <c r="M15" s="178"/>
      <c r="N15" s="181"/>
      <c r="O15" s="75"/>
    </row>
    <row r="16" spans="1:15">
      <c r="A16" s="79" t="s">
        <v>114</v>
      </c>
      <c r="B16" s="100" t="s">
        <v>172</v>
      </c>
      <c r="C16" s="81" t="str">
        <f>IFERROR(IF(B16="No CAS","",INDEX('DEQ Pollutant List'!$C$7:$C$611,MATCH('3. Pollutant Emissions - EF'!B16,'DEQ Pollutant List'!$B$7:$B$611,0))),"")</f>
        <v>1,1,1-Trichloroethane (methyl chloroform)</v>
      </c>
      <c r="D16" s="115">
        <f>IFERROR(IF(OR($B16="",$B16="No CAS"),INDEX('DEQ Pollutant List'!$A$7:$A$611,MATCH($C16,'DEQ Pollutant List'!$C$7:$C$611,0)),INDEX('DEQ Pollutant List'!$A$7:$A$611,MATCH($B16,'DEQ Pollutant List'!$B$7:$B$611,0))),"")</f>
        <v>326</v>
      </c>
      <c r="E16" s="101">
        <v>0</v>
      </c>
      <c r="F16" s="102">
        <v>5.7800000000000002E-5</v>
      </c>
      <c r="G16" s="103">
        <v>5.7800000000000002E-5</v>
      </c>
      <c r="H16" s="83" t="s">
        <v>173</v>
      </c>
      <c r="I16" s="104" t="s">
        <v>174</v>
      </c>
      <c r="J16" s="102">
        <f>F16*'2. Emissions Units &amp; Activities'!H16</f>
        <v>25.159877600000002</v>
      </c>
      <c r="K16" s="105">
        <f>F16*'2. Emissions Units &amp; Activities'!I16</f>
        <v>113.081654</v>
      </c>
      <c r="L16" s="83">
        <f>F16*'2. Emissions Units &amp; Activities'!J16</f>
        <v>113.081654</v>
      </c>
      <c r="M16" s="102">
        <f>G16*'2. Emissions Units &amp; Activities'!K16</f>
        <v>0.28142820000000002</v>
      </c>
      <c r="N16" s="105">
        <f>G16*'2. Emissions Units &amp; Activities'!L16</f>
        <v>0.34541280000000002</v>
      </c>
      <c r="O16" s="83">
        <f>G16*'2. Emissions Units &amp; Activities'!M16</f>
        <v>0.34541280000000002</v>
      </c>
    </row>
    <row r="17" spans="1:15">
      <c r="A17" s="79" t="s">
        <v>114</v>
      </c>
      <c r="B17" s="100" t="s">
        <v>175</v>
      </c>
      <c r="C17" s="81" t="str">
        <f>IFERROR(IF(B17="No CAS","",INDEX('DEQ Pollutant List'!$C$7:$C$611,MATCH('3. Pollutant Emissions - EF'!B17,'DEQ Pollutant List'!$B$7:$B$611,0))),"")</f>
        <v>1,2-Dichloropropane (propylene dichloride)</v>
      </c>
      <c r="D17" s="115">
        <f>IFERROR(IF(OR($B17="",$B17="No CAS"),INDEX('DEQ Pollutant List'!$A$7:$A$611,MATCH($C17,'DEQ Pollutant List'!$C$7:$C$611,0)),INDEX('DEQ Pollutant List'!$A$7:$A$611,MATCH($B17,'DEQ Pollutant List'!$B$7:$B$611,0))),"")</f>
        <v>195</v>
      </c>
      <c r="E17" s="101">
        <v>0</v>
      </c>
      <c r="F17" s="102">
        <v>1.6799999999999998E-5</v>
      </c>
      <c r="G17" s="103">
        <v>1.6799999999999998E-5</v>
      </c>
      <c r="H17" s="83" t="s">
        <v>173</v>
      </c>
      <c r="I17" s="104" t="s">
        <v>174</v>
      </c>
      <c r="J17" s="102">
        <f>F17*'2. Emissions Units &amp; Activities'!H17</f>
        <v>7.3129055999999997</v>
      </c>
      <c r="K17" s="105">
        <f>F17*'2. Emissions Units &amp; Activities'!I17</f>
        <v>32.868023999999998</v>
      </c>
      <c r="L17" s="83">
        <f>F17*'2. Emissions Units &amp; Activities'!J17</f>
        <v>32.868023999999998</v>
      </c>
      <c r="M17" s="102">
        <f>G17*'2. Emissions Units &amp; Activities'!K17</f>
        <v>8.1799199999999989E-2</v>
      </c>
      <c r="N17" s="105">
        <f>G17*'2. Emissions Units &amp; Activities'!L17</f>
        <v>0.10039679999999999</v>
      </c>
      <c r="O17" s="83">
        <f>G17*'2. Emissions Units &amp; Activities'!M17</f>
        <v>0.10039679999999999</v>
      </c>
    </row>
    <row r="18" spans="1:15">
      <c r="A18" s="79" t="s">
        <v>114</v>
      </c>
      <c r="B18" s="100" t="s">
        <v>176</v>
      </c>
      <c r="C18" s="81" t="str">
        <f>IFERROR(IF(B18="No CAS","",INDEX('DEQ Pollutant List'!$C$7:$C$611,MATCH('3. Pollutant Emissions - EF'!B18,'DEQ Pollutant List'!$B$7:$B$611,0))),"")</f>
        <v>2,4,6-Trichlorophenol</v>
      </c>
      <c r="D18" s="115">
        <f>IFERROR(IF(OR($B18="",$B18="No CAS"),INDEX('DEQ Pollutant List'!$A$7:$A$611,MATCH($C18,'DEQ Pollutant List'!$C$7:$C$611,0)),INDEX('DEQ Pollutant List'!$A$7:$A$611,MATCH($B18,'DEQ Pollutant List'!$B$7:$B$611,0))),"")</f>
        <v>126</v>
      </c>
      <c r="E18" s="101">
        <v>0</v>
      </c>
      <c r="F18" s="102">
        <v>1.9999999999999999E-7</v>
      </c>
      <c r="G18" s="103">
        <v>1.9999999999999999E-7</v>
      </c>
      <c r="H18" s="83" t="s">
        <v>173</v>
      </c>
      <c r="I18" s="104" t="s">
        <v>174</v>
      </c>
      <c r="J18" s="102">
        <f>F18*'2. Emissions Units &amp; Activities'!H18</f>
        <v>8.7058399999999994E-2</v>
      </c>
      <c r="K18" s="105">
        <f>F18*'2. Emissions Units &amp; Activities'!I18</f>
        <v>0.39128599999999997</v>
      </c>
      <c r="L18" s="83">
        <f>F18*'2. Emissions Units &amp; Activities'!J18</f>
        <v>0.39128599999999997</v>
      </c>
      <c r="M18" s="102">
        <f>G18*'2. Emissions Units &amp; Activities'!K18</f>
        <v>9.7379999999999993E-4</v>
      </c>
      <c r="N18" s="105">
        <f>G18*'2. Emissions Units &amp; Activities'!L18</f>
        <v>1.1952E-3</v>
      </c>
      <c r="O18" s="83">
        <f>G18*'2. Emissions Units &amp; Activities'!M18</f>
        <v>1.1952E-3</v>
      </c>
    </row>
    <row r="19" spans="1:15">
      <c r="A19" s="79" t="s">
        <v>114</v>
      </c>
      <c r="B19" s="100" t="s">
        <v>177</v>
      </c>
      <c r="C19" s="81" t="str">
        <f>IFERROR(IF(B19="No CAS","",INDEX('DEQ Pollutant List'!$C$7:$C$611,MATCH('3. Pollutant Emissions - EF'!B19,'DEQ Pollutant List'!$B$7:$B$611,0))),"")</f>
        <v>2,4-Dinitrophenol</v>
      </c>
      <c r="D19" s="115">
        <f>IFERROR(IF(OR($B19="",$B19="No CAS"),INDEX('DEQ Pollutant List'!$A$7:$A$611,MATCH($C19,'DEQ Pollutant List'!$C$7:$C$611,0)),INDEX('DEQ Pollutant List'!$A$7:$A$611,MATCH($B19,'DEQ Pollutant List'!$B$7:$B$611,0))),"")</f>
        <v>216</v>
      </c>
      <c r="E19" s="101">
        <v>0</v>
      </c>
      <c r="F19" s="102">
        <v>1.8E-7</v>
      </c>
      <c r="G19" s="103">
        <v>1.8E-7</v>
      </c>
      <c r="H19" s="83" t="s">
        <v>173</v>
      </c>
      <c r="I19" s="104" t="s">
        <v>174</v>
      </c>
      <c r="J19" s="102">
        <f>F19*'2. Emissions Units &amp; Activities'!H19</f>
        <v>7.8352560000000002E-2</v>
      </c>
      <c r="K19" s="105">
        <f>F19*'2. Emissions Units &amp; Activities'!I19</f>
        <v>0.35215740000000001</v>
      </c>
      <c r="L19" s="83">
        <f>F19*'2. Emissions Units &amp; Activities'!J19</f>
        <v>0.35215740000000001</v>
      </c>
      <c r="M19" s="102">
        <f>G19*'2. Emissions Units &amp; Activities'!K19</f>
        <v>8.7641999999999993E-4</v>
      </c>
      <c r="N19" s="105">
        <f>G19*'2. Emissions Units &amp; Activities'!L19</f>
        <v>1.0756800000000001E-3</v>
      </c>
      <c r="O19" s="83">
        <f>G19*'2. Emissions Units &amp; Activities'!M19</f>
        <v>1.0756800000000001E-3</v>
      </c>
    </row>
    <row r="20" spans="1:15">
      <c r="A20" s="79" t="s">
        <v>114</v>
      </c>
      <c r="B20" s="100" t="s">
        <v>178</v>
      </c>
      <c r="C20" s="81" t="str">
        <f>IFERROR(IF(B20="No CAS","",INDEX('DEQ Pollutant List'!$C$7:$C$611,MATCH('3. Pollutant Emissions - EF'!B20,'DEQ Pollutant List'!$B$7:$B$611,0))),"")</f>
        <v>2,4-Dinitrotoluene</v>
      </c>
      <c r="D20" s="115">
        <f>IFERROR(IF(OR($B20="",$B20="No CAS"),INDEX('DEQ Pollutant List'!$A$7:$A$611,MATCH($C20,'DEQ Pollutant List'!$C$7:$C$611,0)),INDEX('DEQ Pollutant List'!$A$7:$A$611,MATCH($B20,'DEQ Pollutant List'!$B$7:$B$611,0))),"")</f>
        <v>218</v>
      </c>
      <c r="E20" s="101">
        <v>0</v>
      </c>
      <c r="F20" s="102">
        <v>9.4200000000000004E-7</v>
      </c>
      <c r="G20" s="103">
        <v>9.4200000000000004E-7</v>
      </c>
      <c r="H20" s="83" t="s">
        <v>173</v>
      </c>
      <c r="I20" s="104" t="s">
        <v>174</v>
      </c>
      <c r="J20" s="102">
        <f>F20*'2. Emissions Units &amp; Activities'!H20</f>
        <v>0.41004506400000001</v>
      </c>
      <c r="K20" s="105">
        <f>F20*'2. Emissions Units &amp; Activities'!I20</f>
        <v>1.84295706</v>
      </c>
      <c r="L20" s="83">
        <f>F20*'2. Emissions Units &amp; Activities'!J20</f>
        <v>1.84295706</v>
      </c>
      <c r="M20" s="102">
        <f>G20*'2. Emissions Units &amp; Activities'!K20</f>
        <v>4.5865979999999999E-3</v>
      </c>
      <c r="N20" s="105">
        <f>G20*'2. Emissions Units &amp; Activities'!L20</f>
        <v>5.6293920000000004E-3</v>
      </c>
      <c r="O20" s="83">
        <f>G20*'2. Emissions Units &amp; Activities'!M20</f>
        <v>5.6293920000000004E-3</v>
      </c>
    </row>
    <row r="21" spans="1:15">
      <c r="A21" s="79" t="s">
        <v>114</v>
      </c>
      <c r="B21" s="100" t="s">
        <v>179</v>
      </c>
      <c r="C21" s="81" t="str">
        <f>IFERROR(IF(B21="No CAS","",INDEX('DEQ Pollutant List'!$C$7:$C$611,MATCH('3. Pollutant Emissions - EF'!B21,'DEQ Pollutant List'!$B$7:$B$611,0))),"")</f>
        <v>2-Butanone (methyl ethyl ketone)</v>
      </c>
      <c r="D21" s="115">
        <f>IFERROR(IF(OR($B21="",$B21="No CAS"),INDEX('DEQ Pollutant List'!$A$7:$A$611,MATCH($C21,'DEQ Pollutant List'!$C$7:$C$611,0)),INDEX('DEQ Pollutant List'!$A$7:$A$611,MATCH($B21,'DEQ Pollutant List'!$B$7:$B$611,0))),"")</f>
        <v>333</v>
      </c>
      <c r="E21" s="101">
        <v>0</v>
      </c>
      <c r="F21" s="102">
        <v>6.9700000000000002E-6</v>
      </c>
      <c r="G21" s="103">
        <v>6.9700000000000002E-6</v>
      </c>
      <c r="H21" s="83" t="s">
        <v>173</v>
      </c>
      <c r="I21" s="104" t="s">
        <v>174</v>
      </c>
      <c r="J21" s="102">
        <f>F21*'2. Emissions Units &amp; Activities'!H21</f>
        <v>3.0339852400000002</v>
      </c>
      <c r="K21" s="105">
        <f>F21*'2. Emissions Units &amp; Activities'!I21</f>
        <v>13.636317100000001</v>
      </c>
      <c r="L21" s="83">
        <f>F21*'2. Emissions Units &amp; Activities'!J21</f>
        <v>13.636317100000001</v>
      </c>
      <c r="M21" s="102">
        <f>G21*'2. Emissions Units &amp; Activities'!K21</f>
        <v>3.3936930000000004E-2</v>
      </c>
      <c r="N21" s="105">
        <f>G21*'2. Emissions Units &amp; Activities'!L21</f>
        <v>4.1652720000000004E-2</v>
      </c>
      <c r="O21" s="83">
        <f>G21*'2. Emissions Units &amp; Activities'!M21</f>
        <v>4.1652720000000004E-2</v>
      </c>
    </row>
    <row r="22" spans="1:15">
      <c r="A22" s="79" t="s">
        <v>114</v>
      </c>
      <c r="B22" s="100" t="s">
        <v>180</v>
      </c>
      <c r="C22" s="81" t="str">
        <f>IFERROR(IF(B22="No CAS","",INDEX('DEQ Pollutant List'!$C$7:$C$611,MATCH('3. Pollutant Emissions - EF'!B22,'DEQ Pollutant List'!$B$7:$B$611,0))),"")</f>
        <v>2-Chlorophenol</v>
      </c>
      <c r="D22" s="115">
        <f>IFERROR(IF(OR($B22="",$B22="No CAS"),INDEX('DEQ Pollutant List'!$A$7:$A$611,MATCH($C22,'DEQ Pollutant List'!$C$7:$C$611,0)),INDEX('DEQ Pollutant List'!$A$7:$A$611,MATCH($B22,'DEQ Pollutant List'!$B$7:$B$611,0))),"")</f>
        <v>122</v>
      </c>
      <c r="E22" s="101">
        <v>0</v>
      </c>
      <c r="F22" s="102">
        <v>2.3499999999999999E-8</v>
      </c>
      <c r="G22" s="103">
        <v>2.3499999999999999E-8</v>
      </c>
      <c r="H22" s="83" t="s">
        <v>173</v>
      </c>
      <c r="I22" s="104" t="s">
        <v>174</v>
      </c>
      <c r="J22" s="102">
        <f>F22*'2. Emissions Units &amp; Activities'!H22</f>
        <v>1.0229361999999999E-2</v>
      </c>
      <c r="K22" s="105">
        <f>F22*'2. Emissions Units &amp; Activities'!I22</f>
        <v>4.5976104999999996E-2</v>
      </c>
      <c r="L22" s="83">
        <f>F22*'2. Emissions Units &amp; Activities'!J22</f>
        <v>4.5976104999999996E-2</v>
      </c>
      <c r="M22" s="102">
        <f>G22*'2. Emissions Units &amp; Activities'!K22</f>
        <v>1.1442149999999999E-4</v>
      </c>
      <c r="N22" s="105">
        <f>G22*'2. Emissions Units &amp; Activities'!L22</f>
        <v>1.40436E-4</v>
      </c>
      <c r="O22" s="83">
        <f>G22*'2. Emissions Units &amp; Activities'!M22</f>
        <v>1.40436E-4</v>
      </c>
    </row>
    <row r="23" spans="1:15">
      <c r="A23" s="79" t="s">
        <v>114</v>
      </c>
      <c r="B23" s="100" t="s">
        <v>181</v>
      </c>
      <c r="C23" s="81" t="str">
        <f>IFERROR(IF(B23="No CAS","",INDEX('DEQ Pollutant List'!$C$7:$C$611,MATCH('3. Pollutant Emissions - EF'!B23,'DEQ Pollutant List'!$B$7:$B$611,0))),"")</f>
        <v>4,6-Dinitro-o-cresol (and salts)</v>
      </c>
      <c r="D23" s="115">
        <f>IFERROR(IF(OR($B23="",$B23="No CAS"),INDEX('DEQ Pollutant List'!$A$7:$A$611,MATCH($C23,'DEQ Pollutant List'!$C$7:$C$611,0)),INDEX('DEQ Pollutant List'!$A$7:$A$611,MATCH($B23,'DEQ Pollutant List'!$B$7:$B$611,0))),"")</f>
        <v>215</v>
      </c>
      <c r="E23" s="101">
        <v>0</v>
      </c>
      <c r="F23" s="102">
        <v>2.0999999999999998E-6</v>
      </c>
      <c r="G23" s="103">
        <v>2.0999999999999998E-6</v>
      </c>
      <c r="H23" s="83" t="s">
        <v>173</v>
      </c>
      <c r="I23" s="104" t="s">
        <v>174</v>
      </c>
      <c r="J23" s="102">
        <f>F23*'2. Emissions Units &amp; Activities'!H23</f>
        <v>0.91411319999999996</v>
      </c>
      <c r="K23" s="105">
        <f>F23*'2. Emissions Units &amp; Activities'!I23</f>
        <v>4.1085029999999998</v>
      </c>
      <c r="L23" s="83">
        <f>F23*'2. Emissions Units &amp; Activities'!J23</f>
        <v>4.1085029999999998</v>
      </c>
      <c r="M23" s="102">
        <f>G23*'2. Emissions Units &amp; Activities'!K23</f>
        <v>1.0224899999999999E-2</v>
      </c>
      <c r="N23" s="105">
        <f>G23*'2. Emissions Units &amp; Activities'!L23</f>
        <v>1.2549599999999999E-2</v>
      </c>
      <c r="O23" s="83">
        <f>G23*'2. Emissions Units &amp; Activities'!M23</f>
        <v>1.2549599999999999E-2</v>
      </c>
    </row>
    <row r="24" spans="1:15">
      <c r="A24" s="79" t="s">
        <v>114</v>
      </c>
      <c r="B24" s="100" t="s">
        <v>182</v>
      </c>
      <c r="C24" s="81" t="str">
        <f>IFERROR(IF(B24="No CAS","",INDEX('DEQ Pollutant List'!$C$7:$C$611,MATCH('3. Pollutant Emissions - EF'!B24,'DEQ Pollutant List'!$B$7:$B$611,0))),"")</f>
        <v>4-Nitrophenol</v>
      </c>
      <c r="D24" s="115">
        <f>IFERROR(IF(OR($B24="",$B24="No CAS"),INDEX('DEQ Pollutant List'!$A$7:$A$611,MATCH($C24,'DEQ Pollutant List'!$C$7:$C$611,0)),INDEX('DEQ Pollutant List'!$A$7:$A$611,MATCH($B24,'DEQ Pollutant List'!$B$7:$B$611,0))),"")</f>
        <v>388</v>
      </c>
      <c r="E24" s="101">
        <v>0</v>
      </c>
      <c r="F24" s="102">
        <v>1.14E-7</v>
      </c>
      <c r="G24" s="103">
        <v>1.14E-7</v>
      </c>
      <c r="H24" s="83" t="s">
        <v>173</v>
      </c>
      <c r="I24" s="104" t="s">
        <v>174</v>
      </c>
      <c r="J24" s="102">
        <f>F24*'2. Emissions Units &amp; Activities'!H24</f>
        <v>4.9623288000000002E-2</v>
      </c>
      <c r="K24" s="105">
        <f>F24*'2. Emissions Units &amp; Activities'!I24</f>
        <v>0.22303302</v>
      </c>
      <c r="L24" s="83">
        <f>F24*'2. Emissions Units &amp; Activities'!J24</f>
        <v>0.22303302</v>
      </c>
      <c r="M24" s="102">
        <f>G24*'2. Emissions Units &amp; Activities'!K24</f>
        <v>5.55066E-4</v>
      </c>
      <c r="N24" s="105">
        <f>G24*'2. Emissions Units &amp; Activities'!L24</f>
        <v>6.81264E-4</v>
      </c>
      <c r="O24" s="83">
        <f>G24*'2. Emissions Units &amp; Activities'!M24</f>
        <v>6.81264E-4</v>
      </c>
    </row>
    <row r="25" spans="1:15">
      <c r="A25" s="79" t="s">
        <v>114</v>
      </c>
      <c r="B25" s="100" t="s">
        <v>183</v>
      </c>
      <c r="C25" s="81" t="str">
        <f>IFERROR(IF(B25="No CAS","",INDEX('DEQ Pollutant List'!$C$7:$C$611,MATCH('3. Pollutant Emissions - EF'!B25,'DEQ Pollutant List'!$B$7:$B$611,0))),"")</f>
        <v>Acetaldehyde</v>
      </c>
      <c r="D25" s="115">
        <f>IFERROR(IF(OR($B25="",$B25="No CAS"),INDEX('DEQ Pollutant List'!$A$7:$A$611,MATCH($C25,'DEQ Pollutant List'!$C$7:$C$611,0)),INDEX('DEQ Pollutant List'!$A$7:$A$611,MATCH($B25,'DEQ Pollutant List'!$B$7:$B$611,0))),"")</f>
        <v>1</v>
      </c>
      <c r="E25" s="101">
        <v>0</v>
      </c>
      <c r="F25" s="102">
        <v>2.8299999999999999E-4</v>
      </c>
      <c r="G25" s="103">
        <v>2.8299999999999999E-4</v>
      </c>
      <c r="H25" s="83" t="s">
        <v>173</v>
      </c>
      <c r="I25" s="104" t="s">
        <v>174</v>
      </c>
      <c r="J25" s="102">
        <f>F25*'2. Emissions Units &amp; Activities'!H25</f>
        <v>123.187636</v>
      </c>
      <c r="K25" s="105">
        <f>F25*'2. Emissions Units &amp; Activities'!I25</f>
        <v>553.66968999999995</v>
      </c>
      <c r="L25" s="83">
        <f>F25*'2. Emissions Units &amp; Activities'!J25</f>
        <v>553.66968999999995</v>
      </c>
      <c r="M25" s="102">
        <f>G25*'2. Emissions Units &amp; Activities'!K25</f>
        <v>1.3779269999999999</v>
      </c>
      <c r="N25" s="105">
        <f>G25*'2. Emissions Units &amp; Activities'!L25</f>
        <v>1.691208</v>
      </c>
      <c r="O25" s="83">
        <f>G25*'2. Emissions Units &amp; Activities'!M25</f>
        <v>1.691208</v>
      </c>
    </row>
    <row r="26" spans="1:15">
      <c r="A26" s="79" t="s">
        <v>114</v>
      </c>
      <c r="B26" s="100" t="s">
        <v>184</v>
      </c>
      <c r="C26" s="81" t="str">
        <f>IFERROR(IF(B26="No CAS","",INDEX('DEQ Pollutant List'!$C$7:$C$611,MATCH('3. Pollutant Emissions - EF'!B26,'DEQ Pollutant List'!$B$7:$B$611,0))),"")</f>
        <v>Acetone</v>
      </c>
      <c r="D26" s="115">
        <f>IFERROR(IF(OR($B26="",$B26="No CAS"),INDEX('DEQ Pollutant List'!$A$7:$A$611,MATCH($C26,'DEQ Pollutant List'!$C$7:$C$611,0)),INDEX('DEQ Pollutant List'!$A$7:$A$611,MATCH($B26,'DEQ Pollutant List'!$B$7:$B$611,0))),"")</f>
        <v>634</v>
      </c>
      <c r="E26" s="101">
        <v>0</v>
      </c>
      <c r="F26" s="102">
        <v>5.2899999999999996E-4</v>
      </c>
      <c r="G26" s="103">
        <v>5.2899999999999996E-4</v>
      </c>
      <c r="H26" s="83" t="s">
        <v>173</v>
      </c>
      <c r="I26" s="104" t="s">
        <v>174</v>
      </c>
      <c r="J26" s="102">
        <f>F26*'2. Emissions Units &amp; Activities'!H26</f>
        <v>230.26946799999999</v>
      </c>
      <c r="K26" s="105">
        <f>F26*'2. Emissions Units &amp; Activities'!I26</f>
        <v>1034.95147</v>
      </c>
      <c r="L26" s="83">
        <f>F26*'2. Emissions Units &amp; Activities'!J26</f>
        <v>1034.95147</v>
      </c>
      <c r="M26" s="102">
        <f>G26*'2. Emissions Units &amp; Activities'!K26</f>
        <v>2.5757009999999996</v>
      </c>
      <c r="N26" s="105">
        <f>G26*'2. Emissions Units &amp; Activities'!L26</f>
        <v>3.1613039999999999</v>
      </c>
      <c r="O26" s="83">
        <f>G26*'2. Emissions Units &amp; Activities'!M26</f>
        <v>3.1613039999999999</v>
      </c>
    </row>
    <row r="27" spans="1:15">
      <c r="A27" s="79" t="s">
        <v>114</v>
      </c>
      <c r="B27" s="100" t="s">
        <v>185</v>
      </c>
      <c r="C27" s="81" t="str">
        <f>IFERROR(IF(B27="No CAS","",INDEX('DEQ Pollutant List'!$C$7:$C$611,MATCH('3. Pollutant Emissions - EF'!B27,'DEQ Pollutant List'!$B$7:$B$611,0))),"")</f>
        <v>Acetophenone</v>
      </c>
      <c r="D27" s="115">
        <f>IFERROR(IF(OR($B27="",$B27="No CAS"),INDEX('DEQ Pollutant List'!$A$7:$A$611,MATCH($C27,'DEQ Pollutant List'!$C$7:$C$611,0)),INDEX('DEQ Pollutant List'!$A$7:$A$611,MATCH($B27,'DEQ Pollutant List'!$B$7:$B$611,0))),"")</f>
        <v>4</v>
      </c>
      <c r="E27" s="101">
        <v>0</v>
      </c>
      <c r="F27" s="102">
        <v>1.84E-6</v>
      </c>
      <c r="G27" s="103">
        <v>1.84E-6</v>
      </c>
      <c r="H27" s="83" t="s">
        <v>173</v>
      </c>
      <c r="I27" s="104" t="s">
        <v>174</v>
      </c>
      <c r="J27" s="102">
        <f>F27*'2. Emissions Units &amp; Activities'!H27</f>
        <v>0.80093727999999997</v>
      </c>
      <c r="K27" s="105">
        <f>F27*'2. Emissions Units &amp; Activities'!I27</f>
        <v>3.5998312000000001</v>
      </c>
      <c r="L27" s="83">
        <f>F27*'2. Emissions Units &amp; Activities'!J27</f>
        <v>3.5998312000000001</v>
      </c>
      <c r="M27" s="102">
        <f>G27*'2. Emissions Units &amp; Activities'!K27</f>
        <v>8.9589600000000002E-3</v>
      </c>
      <c r="N27" s="105">
        <f>G27*'2. Emissions Units &amp; Activities'!L27</f>
        <v>1.099584E-2</v>
      </c>
      <c r="O27" s="83">
        <f>G27*'2. Emissions Units &amp; Activities'!M27</f>
        <v>1.099584E-2</v>
      </c>
    </row>
    <row r="28" spans="1:15">
      <c r="A28" s="79" t="s">
        <v>114</v>
      </c>
      <c r="B28" s="100" t="s">
        <v>186</v>
      </c>
      <c r="C28" s="81" t="str">
        <f>IFERROR(IF(B28="No CAS","",INDEX('DEQ Pollutant List'!$C$7:$C$611,MATCH('3. Pollutant Emissions - EF'!B28,'DEQ Pollutant List'!$B$7:$B$611,0))),"")</f>
        <v>Acrolein</v>
      </c>
      <c r="D28" s="115">
        <f>IFERROR(IF(OR($B28="",$B28="No CAS"),INDEX('DEQ Pollutant List'!$A$7:$A$611,MATCH($C28,'DEQ Pollutant List'!$C$7:$C$611,0)),INDEX('DEQ Pollutant List'!$A$7:$A$611,MATCH($B28,'DEQ Pollutant List'!$B$7:$B$611,0))),"")</f>
        <v>5</v>
      </c>
      <c r="E28" s="101">
        <v>0</v>
      </c>
      <c r="F28" s="102">
        <v>7.6000000000000004E-4</v>
      </c>
      <c r="G28" s="103">
        <v>7.6000000000000004E-4</v>
      </c>
      <c r="H28" s="83" t="s">
        <v>187</v>
      </c>
      <c r="I28" s="104" t="s">
        <v>188</v>
      </c>
      <c r="J28" s="102">
        <f>F28*'2. Emissions Units &amp; Activities'!H28</f>
        <v>232.48248000000001</v>
      </c>
      <c r="K28" s="105">
        <f>F28*'2. Emissions Units &amp; Activities'!I28</f>
        <v>1045</v>
      </c>
      <c r="L28" s="83">
        <f>F28*'2. Emissions Units &amp; Activities'!J28</f>
        <v>1045</v>
      </c>
      <c r="M28" s="102">
        <f>G28*'2. Emissions Units &amp; Activities'!K28</f>
        <v>2.6007200000000004</v>
      </c>
      <c r="N28" s="105">
        <f>G28*'2. Emissions Units &amp; Activities'!L28</f>
        <v>3.1920000000000002</v>
      </c>
      <c r="O28" s="83">
        <f>G28*'2. Emissions Units &amp; Activities'!M28</f>
        <v>3.1920000000000002</v>
      </c>
    </row>
    <row r="29" spans="1:15">
      <c r="A29" s="79" t="s">
        <v>114</v>
      </c>
      <c r="B29" s="100" t="s">
        <v>189</v>
      </c>
      <c r="C29" s="81" t="str">
        <f>IFERROR(IF(B29="No CAS","",INDEX('DEQ Pollutant List'!$C$7:$C$611,MATCH('3. Pollutant Emissions - EF'!B29,'DEQ Pollutant List'!$B$7:$B$611,0))),"")</f>
        <v>Benzene</v>
      </c>
      <c r="D29" s="115">
        <f>IFERROR(IF(OR($B29="",$B29="No CAS"),INDEX('DEQ Pollutant List'!$A$7:$A$611,MATCH($C29,'DEQ Pollutant List'!$C$7:$C$611,0)),INDEX('DEQ Pollutant List'!$A$7:$A$611,MATCH($B29,'DEQ Pollutant List'!$B$7:$B$611,0))),"")</f>
        <v>46</v>
      </c>
      <c r="E29" s="101">
        <v>0</v>
      </c>
      <c r="F29" s="102">
        <v>3.8999999999999999E-5</v>
      </c>
      <c r="G29" s="103">
        <v>3.8999999999999999E-5</v>
      </c>
      <c r="H29" s="83" t="s">
        <v>187</v>
      </c>
      <c r="I29" s="104" t="s">
        <v>188</v>
      </c>
      <c r="J29" s="102">
        <f>F29*'2. Emissions Units &amp; Activities'!H29</f>
        <v>11.930021999999999</v>
      </c>
      <c r="K29" s="105">
        <f>F29*'2. Emissions Units &amp; Activities'!I29</f>
        <v>53.625</v>
      </c>
      <c r="L29" s="83">
        <f>F29*'2. Emissions Units &amp; Activities'!J29</f>
        <v>53.625</v>
      </c>
      <c r="M29" s="102">
        <f>G29*'2. Emissions Units &amp; Activities'!K29</f>
        <v>0.13345799999999999</v>
      </c>
      <c r="N29" s="105">
        <f>G29*'2. Emissions Units &amp; Activities'!L29</f>
        <v>0.1638</v>
      </c>
      <c r="O29" s="83">
        <f>G29*'2. Emissions Units &amp; Activities'!M29</f>
        <v>0.1638</v>
      </c>
    </row>
    <row r="30" spans="1:15">
      <c r="A30" s="79" t="s">
        <v>114</v>
      </c>
      <c r="B30" s="100" t="s">
        <v>190</v>
      </c>
      <c r="C30" s="81" t="str">
        <f>IFERROR(IF(B30="No CAS","",INDEX('DEQ Pollutant List'!$C$7:$C$611,MATCH('3. Pollutant Emissions - EF'!B30,'DEQ Pollutant List'!$B$7:$B$611,0))),"")</f>
        <v>bis(2-Ethylhexyl) phthalate (DEHP)</v>
      </c>
      <c r="D30" s="115">
        <f>IFERROR(IF(OR($B30="",$B30="No CAS"),INDEX('DEQ Pollutant List'!$A$7:$A$611,MATCH($C30,'DEQ Pollutant List'!$C$7:$C$611,0)),INDEX('DEQ Pollutant List'!$A$7:$A$611,MATCH($B30,'DEQ Pollutant List'!$B$7:$B$611,0))),"")</f>
        <v>522</v>
      </c>
      <c r="E30" s="101">
        <v>0</v>
      </c>
      <c r="F30" s="102">
        <v>4.6499999999999999E-8</v>
      </c>
      <c r="G30" s="103">
        <v>4.6499999999999999E-8</v>
      </c>
      <c r="H30" s="83" t="s">
        <v>173</v>
      </c>
      <c r="I30" s="104" t="s">
        <v>174</v>
      </c>
      <c r="J30" s="102">
        <f>F30*'2. Emissions Units &amp; Activities'!H30</f>
        <v>2.0241077999999999E-2</v>
      </c>
      <c r="K30" s="105">
        <f>F30*'2. Emissions Units &amp; Activities'!I30</f>
        <v>9.0973995000000002E-2</v>
      </c>
      <c r="L30" s="83">
        <f>F30*'2. Emissions Units &amp; Activities'!J30</f>
        <v>9.0973995000000002E-2</v>
      </c>
      <c r="M30" s="102">
        <f>G30*'2. Emissions Units &amp; Activities'!K30</f>
        <v>2.264085E-4</v>
      </c>
      <c r="N30" s="105">
        <f>G30*'2. Emissions Units &amp; Activities'!L30</f>
        <v>2.77884E-4</v>
      </c>
      <c r="O30" s="83">
        <f>G30*'2. Emissions Units &amp; Activities'!M30</f>
        <v>2.77884E-4</v>
      </c>
    </row>
    <row r="31" spans="1:15">
      <c r="A31" s="79" t="s">
        <v>114</v>
      </c>
      <c r="B31" s="100" t="s">
        <v>191</v>
      </c>
      <c r="C31" s="81" t="str">
        <f>IFERROR(IF(B31="No CAS","",INDEX('DEQ Pollutant List'!$C$7:$C$611,MATCH('3. Pollutant Emissions - EF'!B31,'DEQ Pollutant List'!$B$7:$B$611,0))),"")</f>
        <v>Bromomethane (methyl bromide)</v>
      </c>
      <c r="D31" s="115">
        <f>IFERROR(IF(OR($B31="",$B31="No CAS"),INDEX('DEQ Pollutant List'!$A$7:$A$611,MATCH($C31,'DEQ Pollutant List'!$C$7:$C$611,0)),INDEX('DEQ Pollutant List'!$A$7:$A$611,MATCH($B31,'DEQ Pollutant List'!$B$7:$B$611,0))),"")</f>
        <v>324</v>
      </c>
      <c r="E31" s="101">
        <v>0</v>
      </c>
      <c r="F31" s="102">
        <v>1.13E-5</v>
      </c>
      <c r="G31" s="103">
        <v>1.13E-5</v>
      </c>
      <c r="H31" s="83" t="s">
        <v>173</v>
      </c>
      <c r="I31" s="104" t="s">
        <v>174</v>
      </c>
      <c r="J31" s="102">
        <f>F31*'2. Emissions Units &amp; Activities'!H31</f>
        <v>4.9187995999999998</v>
      </c>
      <c r="K31" s="105">
        <f>F31*'2. Emissions Units &amp; Activities'!I31</f>
        <v>22.107659000000002</v>
      </c>
      <c r="L31" s="83">
        <f>F31*'2. Emissions Units &amp; Activities'!J31</f>
        <v>22.107659000000002</v>
      </c>
      <c r="M31" s="102">
        <f>G31*'2. Emissions Units &amp; Activities'!K31</f>
        <v>5.5019699999999998E-2</v>
      </c>
      <c r="N31" s="105">
        <f>G31*'2. Emissions Units &amp; Activities'!L31</f>
        <v>6.75288E-2</v>
      </c>
      <c r="O31" s="83">
        <f>G31*'2. Emissions Units &amp; Activities'!M31</f>
        <v>6.75288E-2</v>
      </c>
    </row>
    <row r="32" spans="1:15">
      <c r="A32" s="79" t="s">
        <v>114</v>
      </c>
      <c r="B32" s="100" t="s">
        <v>192</v>
      </c>
      <c r="C32" s="81" t="str">
        <f>IFERROR(IF(B32="No CAS","",INDEX('DEQ Pollutant List'!$C$7:$C$611,MATCH('3. Pollutant Emissions - EF'!B32,'DEQ Pollutant List'!$B$7:$B$611,0))),"")</f>
        <v>Butyl benzyl phthalate</v>
      </c>
      <c r="D32" s="115">
        <f>IFERROR(IF(OR($B32="",$B32="No CAS"),INDEX('DEQ Pollutant List'!$A$7:$A$611,MATCH($C32,'DEQ Pollutant List'!$C$7:$C$611,0)),INDEX('DEQ Pollutant List'!$A$7:$A$611,MATCH($B32,'DEQ Pollutant List'!$B$7:$B$611,0))),"")</f>
        <v>519</v>
      </c>
      <c r="E32" s="101">
        <v>0</v>
      </c>
      <c r="F32" s="102">
        <v>2.6800000000000001E-5</v>
      </c>
      <c r="G32" s="103">
        <v>2.6800000000000001E-5</v>
      </c>
      <c r="H32" s="83" t="s">
        <v>173</v>
      </c>
      <c r="I32" s="104" t="s">
        <v>174</v>
      </c>
      <c r="J32" s="102">
        <f>F32*'2. Emissions Units &amp; Activities'!H32</f>
        <v>11.6658256</v>
      </c>
      <c r="K32" s="105">
        <f>F32*'2. Emissions Units &amp; Activities'!I32</f>
        <v>52.432324000000001</v>
      </c>
      <c r="L32" s="83">
        <f>F32*'2. Emissions Units &amp; Activities'!J32</f>
        <v>52.432324000000001</v>
      </c>
      <c r="M32" s="102">
        <f>G32*'2. Emissions Units &amp; Activities'!K32</f>
        <v>0.1304892</v>
      </c>
      <c r="N32" s="105">
        <f>G32*'2. Emissions Units &amp; Activities'!L32</f>
        <v>0.16015680000000002</v>
      </c>
      <c r="O32" s="83">
        <f>G32*'2. Emissions Units &amp; Activities'!M32</f>
        <v>0.16015680000000002</v>
      </c>
    </row>
    <row r="33" spans="1:15">
      <c r="A33" s="79" t="s">
        <v>114</v>
      </c>
      <c r="B33" s="100" t="s">
        <v>193</v>
      </c>
      <c r="C33" s="81" t="str">
        <f>IFERROR(IF(B33="No CAS","",INDEX('DEQ Pollutant List'!$C$7:$C$611,MATCH('3. Pollutant Emissions - EF'!B33,'DEQ Pollutant List'!$B$7:$B$611,0))),"")</f>
        <v>Carbon tetrachloride</v>
      </c>
      <c r="D33" s="115">
        <f>IFERROR(IF(OR($B33="",$B33="No CAS"),INDEX('DEQ Pollutant List'!$A$7:$A$611,MATCH($C33,'DEQ Pollutant List'!$C$7:$C$611,0)),INDEX('DEQ Pollutant List'!$A$7:$A$611,MATCH($B33,'DEQ Pollutant List'!$B$7:$B$611,0))),"")</f>
        <v>91</v>
      </c>
      <c r="E33" s="101">
        <v>0</v>
      </c>
      <c r="F33" s="102">
        <v>9.8700000000000004E-6</v>
      </c>
      <c r="G33" s="103">
        <v>9.8700000000000004E-6</v>
      </c>
      <c r="H33" s="83" t="s">
        <v>173</v>
      </c>
      <c r="I33" s="104" t="s">
        <v>174</v>
      </c>
      <c r="J33" s="102">
        <f>F33*'2. Emissions Units &amp; Activities'!H33</f>
        <v>4.2963320400000002</v>
      </c>
      <c r="K33" s="105">
        <f>F33*'2. Emissions Units &amp; Activities'!I33</f>
        <v>19.309964100000002</v>
      </c>
      <c r="L33" s="83">
        <f>F33*'2. Emissions Units &amp; Activities'!J33</f>
        <v>19.309964100000002</v>
      </c>
      <c r="M33" s="102">
        <f>G33*'2. Emissions Units &amp; Activities'!K33</f>
        <v>4.8057030000000001E-2</v>
      </c>
      <c r="N33" s="105">
        <f>G33*'2. Emissions Units &amp; Activities'!L33</f>
        <v>5.898312E-2</v>
      </c>
      <c r="O33" s="83">
        <f>G33*'2. Emissions Units &amp; Activities'!M33</f>
        <v>5.898312E-2</v>
      </c>
    </row>
    <row r="34" spans="1:15">
      <c r="A34" s="79" t="s">
        <v>114</v>
      </c>
      <c r="B34" s="100" t="s">
        <v>194</v>
      </c>
      <c r="C34" s="81" t="str">
        <f>IFERROR(IF(B34="No CAS","",INDEX('DEQ Pollutant List'!$C$7:$C$611,MATCH('3. Pollutant Emissions - EF'!B34,'DEQ Pollutant List'!$B$7:$B$611,0))),"")</f>
        <v>Chlorine</v>
      </c>
      <c r="D34" s="115">
        <f>IFERROR(IF(OR($B34="",$B34="No CAS"),INDEX('DEQ Pollutant List'!$A$7:$A$611,MATCH($C34,'DEQ Pollutant List'!$C$7:$C$611,0)),INDEX('DEQ Pollutant List'!$A$7:$A$611,MATCH($B34,'DEQ Pollutant List'!$B$7:$B$611,0))),"")</f>
        <v>101</v>
      </c>
      <c r="E34" s="101">
        <v>0</v>
      </c>
      <c r="F34" s="102">
        <v>9.4879999999999996E-6</v>
      </c>
      <c r="G34" s="103">
        <v>9.4879999999999996E-6</v>
      </c>
      <c r="H34" s="83" t="s">
        <v>173</v>
      </c>
      <c r="I34" s="104" t="s">
        <v>195</v>
      </c>
      <c r="J34" s="102">
        <f>F34*'2. Emissions Units &amp; Activities'!H34</f>
        <v>4.130050496</v>
      </c>
      <c r="K34" s="105">
        <f>F34*'2. Emissions Units &amp; Activities'!I34</f>
        <v>18.562607839999998</v>
      </c>
      <c r="L34" s="83">
        <f>F34*'2. Emissions Units &amp; Activities'!J34</f>
        <v>18.562607839999998</v>
      </c>
      <c r="M34" s="102">
        <f>G34*'2. Emissions Units &amp; Activities'!K34</f>
        <v>4.6197071999999999E-2</v>
      </c>
      <c r="N34" s="105">
        <f>G34*'2. Emissions Units &amp; Activities'!L34</f>
        <v>5.6700287999999995E-2</v>
      </c>
      <c r="O34" s="83">
        <f>G34*'2. Emissions Units &amp; Activities'!M34</f>
        <v>5.6700287999999995E-2</v>
      </c>
    </row>
    <row r="35" spans="1:15">
      <c r="A35" s="79" t="s">
        <v>114</v>
      </c>
      <c r="B35" s="100" t="s">
        <v>196</v>
      </c>
      <c r="C35" s="81" t="str">
        <f>IFERROR(IF(B35="No CAS","",INDEX('DEQ Pollutant List'!$C$7:$C$611,MATCH('3. Pollutant Emissions - EF'!B35,'DEQ Pollutant List'!$B$7:$B$611,0))),"")</f>
        <v>Chlorobenzene</v>
      </c>
      <c r="D35" s="115">
        <f>IFERROR(IF(OR($B35="",$B35="No CAS"),INDEX('DEQ Pollutant List'!$A$7:$A$611,MATCH($C35,'DEQ Pollutant List'!$C$7:$C$611,0)),INDEX('DEQ Pollutant List'!$A$7:$A$611,MATCH($B35,'DEQ Pollutant List'!$B$7:$B$611,0))),"")</f>
        <v>108</v>
      </c>
      <c r="E35" s="101">
        <v>0</v>
      </c>
      <c r="F35" s="102">
        <v>1.66E-5</v>
      </c>
      <c r="G35" s="103">
        <v>1.66E-5</v>
      </c>
      <c r="H35" s="83" t="s">
        <v>173</v>
      </c>
      <c r="I35" s="104" t="s">
        <v>174</v>
      </c>
      <c r="J35" s="102">
        <f>F35*'2. Emissions Units &amp; Activities'!H35</f>
        <v>7.2258472000000005</v>
      </c>
      <c r="K35" s="105">
        <f>F35*'2. Emissions Units &amp; Activities'!I35</f>
        <v>32.476737999999997</v>
      </c>
      <c r="L35" s="83">
        <f>F35*'2. Emissions Units &amp; Activities'!J35</f>
        <v>32.476737999999997</v>
      </c>
      <c r="M35" s="102">
        <f>G35*'2. Emissions Units &amp; Activities'!K35</f>
        <v>8.0825400000000006E-2</v>
      </c>
      <c r="N35" s="105">
        <f>G35*'2. Emissions Units &amp; Activities'!L35</f>
        <v>9.9201600000000001E-2</v>
      </c>
      <c r="O35" s="83">
        <f>G35*'2. Emissions Units &amp; Activities'!M35</f>
        <v>9.9201600000000001E-2</v>
      </c>
    </row>
    <row r="36" spans="1:15">
      <c r="A36" s="79" t="s">
        <v>114</v>
      </c>
      <c r="B36" s="100" t="s">
        <v>197</v>
      </c>
      <c r="C36" s="81" t="str">
        <f>IFERROR(IF(B36="No CAS","",INDEX('DEQ Pollutant List'!$C$7:$C$611,MATCH('3. Pollutant Emissions - EF'!B36,'DEQ Pollutant List'!$B$7:$B$611,0))),"")</f>
        <v>Chloroform</v>
      </c>
      <c r="D36" s="115">
        <f>IFERROR(IF(OR($B36="",$B36="No CAS"),INDEX('DEQ Pollutant List'!$A$7:$A$611,MATCH($C36,'DEQ Pollutant List'!$C$7:$C$611,0)),INDEX('DEQ Pollutant List'!$A$7:$A$611,MATCH($B36,'DEQ Pollutant List'!$B$7:$B$611,0))),"")</f>
        <v>118</v>
      </c>
      <c r="E36" s="101">
        <v>0</v>
      </c>
      <c r="F36" s="102">
        <v>2.0100000000000001E-5</v>
      </c>
      <c r="G36" s="103">
        <v>2.0100000000000001E-5</v>
      </c>
      <c r="H36" s="83" t="s">
        <v>173</v>
      </c>
      <c r="I36" s="104" t="s">
        <v>174</v>
      </c>
      <c r="J36" s="102">
        <f>F36*'2. Emissions Units &amp; Activities'!H36</f>
        <v>8.7493692000000003</v>
      </c>
      <c r="K36" s="105">
        <f>F36*'2. Emissions Units &amp; Activities'!I36</f>
        <v>39.324243000000003</v>
      </c>
      <c r="L36" s="83">
        <f>F36*'2. Emissions Units &amp; Activities'!J36</f>
        <v>39.324243000000003</v>
      </c>
      <c r="M36" s="102">
        <f>G36*'2. Emissions Units &amp; Activities'!K36</f>
        <v>9.7866900000000007E-2</v>
      </c>
      <c r="N36" s="105">
        <f>G36*'2. Emissions Units &amp; Activities'!L36</f>
        <v>0.1201176</v>
      </c>
      <c r="O36" s="83">
        <f>G36*'2. Emissions Units &amp; Activities'!M36</f>
        <v>0.1201176</v>
      </c>
    </row>
    <row r="37" spans="1:15">
      <c r="A37" s="79" t="s">
        <v>114</v>
      </c>
      <c r="B37" s="100" t="s">
        <v>198</v>
      </c>
      <c r="C37" s="81" t="str">
        <f>IFERROR(IF(B37="No CAS","",INDEX('DEQ Pollutant List'!$C$7:$C$611,MATCH('3. Pollutant Emissions - EF'!B37,'DEQ Pollutant List'!$B$7:$B$611,0))),"")</f>
        <v>Chloromethane (methyl chloride)</v>
      </c>
      <c r="D37" s="115">
        <f>IFERROR(IF(OR($B37="",$B37="No CAS"),INDEX('DEQ Pollutant List'!$A$7:$A$611,MATCH($C37,'DEQ Pollutant List'!$C$7:$C$611,0)),INDEX('DEQ Pollutant List'!$A$7:$A$611,MATCH($B37,'DEQ Pollutant List'!$B$7:$B$611,0))),"")</f>
        <v>325</v>
      </c>
      <c r="E37" s="101">
        <v>0</v>
      </c>
      <c r="F37" s="102">
        <v>4.35E-5</v>
      </c>
      <c r="G37" s="103">
        <v>4.35E-5</v>
      </c>
      <c r="H37" s="83" t="s">
        <v>173</v>
      </c>
      <c r="I37" s="104" t="s">
        <v>174</v>
      </c>
      <c r="J37" s="102">
        <f>F37*'2. Emissions Units &amp; Activities'!H37</f>
        <v>18.935202</v>
      </c>
      <c r="K37" s="105">
        <f>F37*'2. Emissions Units &amp; Activities'!I37</f>
        <v>85.104704999999996</v>
      </c>
      <c r="L37" s="83">
        <f>F37*'2. Emissions Units &amp; Activities'!J37</f>
        <v>85.104704999999996</v>
      </c>
      <c r="M37" s="102">
        <f>G37*'2. Emissions Units &amp; Activities'!K37</f>
        <v>0.2118015</v>
      </c>
      <c r="N37" s="105">
        <f>G37*'2. Emissions Units &amp; Activities'!L37</f>
        <v>0.25995600000000002</v>
      </c>
      <c r="O37" s="83">
        <f>G37*'2. Emissions Units &amp; Activities'!M37</f>
        <v>0.25995600000000002</v>
      </c>
    </row>
    <row r="38" spans="1:15">
      <c r="A38" s="79" t="s">
        <v>114</v>
      </c>
      <c r="B38" s="100" t="s">
        <v>199</v>
      </c>
      <c r="C38" s="81" t="str">
        <f>IFERROR(IF(B38="No CAS","",INDEX('DEQ Pollutant List'!$C$7:$C$611,MATCH('3. Pollutant Emissions - EF'!B38,'DEQ Pollutant List'!$B$7:$B$611,0))),"")</f>
        <v>Crotonaldehyde</v>
      </c>
      <c r="D38" s="115">
        <f>IFERROR(IF(OR($B38="",$B38="No CAS"),INDEX('DEQ Pollutant List'!$A$7:$A$611,MATCH($C38,'DEQ Pollutant List'!$C$7:$C$611,0)),INDEX('DEQ Pollutant List'!$A$7:$A$611,MATCH($B38,'DEQ Pollutant List'!$B$7:$B$611,0))),"")</f>
        <v>156</v>
      </c>
      <c r="E38" s="101">
        <v>0</v>
      </c>
      <c r="F38" s="102">
        <v>4.4799999999999998E-5</v>
      </c>
      <c r="G38" s="103">
        <v>4.4799999999999998E-5</v>
      </c>
      <c r="H38" s="83" t="s">
        <v>173</v>
      </c>
      <c r="I38" s="104" t="s">
        <v>174</v>
      </c>
      <c r="J38" s="102">
        <f>F38*'2. Emissions Units &amp; Activities'!H38</f>
        <v>19.501081599999999</v>
      </c>
      <c r="K38" s="105">
        <f>F38*'2. Emissions Units &amp; Activities'!I38</f>
        <v>87.648063999999991</v>
      </c>
      <c r="L38" s="83">
        <f>F38*'2. Emissions Units &amp; Activities'!J38</f>
        <v>87.648063999999991</v>
      </c>
      <c r="M38" s="102">
        <f>G38*'2. Emissions Units &amp; Activities'!K38</f>
        <v>0.2181312</v>
      </c>
      <c r="N38" s="105">
        <f>G38*'2. Emissions Units &amp; Activities'!L38</f>
        <v>0.26772479999999999</v>
      </c>
      <c r="O38" s="83">
        <f>G38*'2. Emissions Units &amp; Activities'!M38</f>
        <v>0.26772479999999999</v>
      </c>
    </row>
    <row r="39" spans="1:15">
      <c r="A39" s="79" t="s">
        <v>114</v>
      </c>
      <c r="B39" s="100" t="s">
        <v>200</v>
      </c>
      <c r="C39" s="81" t="str">
        <f>IFERROR(IF(B39="No CAS","",INDEX('DEQ Pollutant List'!$C$7:$C$611,MATCH('3. Pollutant Emissions - EF'!B39,'DEQ Pollutant List'!$B$7:$B$611,0))),"")</f>
        <v>Cyanide, hydrogen</v>
      </c>
      <c r="D39" s="115">
        <f>IFERROR(IF(OR($B39="",$B39="No CAS"),INDEX('DEQ Pollutant List'!$A$7:$A$611,MATCH($C39,'DEQ Pollutant List'!$C$7:$C$611,0)),INDEX('DEQ Pollutant List'!$A$7:$A$611,MATCH($B39,'DEQ Pollutant List'!$B$7:$B$611,0))),"")</f>
        <v>161</v>
      </c>
      <c r="E39" s="101">
        <v>0</v>
      </c>
      <c r="F39" s="102">
        <v>2.05E-5</v>
      </c>
      <c r="G39" s="103">
        <v>2.05E-5</v>
      </c>
      <c r="H39" s="83" t="s">
        <v>173</v>
      </c>
      <c r="I39" s="104" t="s">
        <v>174</v>
      </c>
      <c r="J39" s="102">
        <f>F39*'2. Emissions Units &amp; Activities'!H39</f>
        <v>8.9234860000000005</v>
      </c>
      <c r="K39" s="105">
        <f>F39*'2. Emissions Units &amp; Activities'!I39</f>
        <v>40.106814999999997</v>
      </c>
      <c r="L39" s="83">
        <f>F39*'2. Emissions Units &amp; Activities'!J39</f>
        <v>40.106814999999997</v>
      </c>
      <c r="M39" s="102">
        <f>G39*'2. Emissions Units &amp; Activities'!K39</f>
        <v>9.98145E-2</v>
      </c>
      <c r="N39" s="105">
        <f>G39*'2. Emissions Units &amp; Activities'!L39</f>
        <v>0.12250800000000001</v>
      </c>
      <c r="O39" s="83">
        <f>G39*'2. Emissions Units &amp; Activities'!M39</f>
        <v>0.12250800000000001</v>
      </c>
    </row>
    <row r="40" spans="1:15">
      <c r="A40" s="79" t="s">
        <v>114</v>
      </c>
      <c r="B40" s="100" t="s">
        <v>201</v>
      </c>
      <c r="C40" s="81" t="str">
        <f>IFERROR(IF(B40="No CAS","",INDEX('DEQ Pollutant List'!$C$7:$C$611,MATCH('3. Pollutant Emissions - EF'!B40,'DEQ Pollutant List'!$B$7:$B$611,0))),"")</f>
        <v>Dibutyl phthalate</v>
      </c>
      <c r="D40" s="115">
        <f>IFERROR(IF(OR($B40="",$B40="No CAS"),INDEX('DEQ Pollutant List'!$A$7:$A$611,MATCH($C40,'DEQ Pollutant List'!$C$7:$C$611,0)),INDEX('DEQ Pollutant List'!$A$7:$A$611,MATCH($B40,'DEQ Pollutant List'!$B$7:$B$611,0))),"")</f>
        <v>520</v>
      </c>
      <c r="E40" s="101">
        <v>0</v>
      </c>
      <c r="F40" s="102">
        <v>3.3300000000000003E-5</v>
      </c>
      <c r="G40" s="103">
        <v>3.3300000000000003E-5</v>
      </c>
      <c r="H40" s="83" t="s">
        <v>173</v>
      </c>
      <c r="I40" s="104" t="s">
        <v>174</v>
      </c>
      <c r="J40" s="102">
        <f>F40*'2. Emissions Units &amp; Activities'!H40</f>
        <v>14.495223600000001</v>
      </c>
      <c r="K40" s="105">
        <f>F40*'2. Emissions Units &amp; Activities'!I40</f>
        <v>65.149118999999999</v>
      </c>
      <c r="L40" s="83">
        <f>F40*'2. Emissions Units &amp; Activities'!J40</f>
        <v>65.149118999999999</v>
      </c>
      <c r="M40" s="102">
        <f>G40*'2. Emissions Units &amp; Activities'!K40</f>
        <v>0.16213770000000002</v>
      </c>
      <c r="N40" s="105">
        <f>G40*'2. Emissions Units &amp; Activities'!L40</f>
        <v>0.19900080000000001</v>
      </c>
      <c r="O40" s="83">
        <f>G40*'2. Emissions Units &amp; Activities'!M40</f>
        <v>0.19900080000000001</v>
      </c>
    </row>
    <row r="41" spans="1:15">
      <c r="A41" s="79" t="s">
        <v>114</v>
      </c>
      <c r="B41" s="100" t="s">
        <v>202</v>
      </c>
      <c r="C41" s="81" t="str">
        <f>IFERROR(IF(B41="No CAS","",INDEX('DEQ Pollutant List'!$C$7:$C$611,MATCH('3. Pollutant Emissions - EF'!B41,'DEQ Pollutant List'!$B$7:$B$611,0))),"")</f>
        <v>Dichloromethane (methylene chloride)</v>
      </c>
      <c r="D41" s="115">
        <f>IFERROR(IF(OR($B41="",$B41="No CAS"),INDEX('DEQ Pollutant List'!$A$7:$A$611,MATCH($C41,'DEQ Pollutant List'!$C$7:$C$611,0)),INDEX('DEQ Pollutant List'!$A$7:$A$611,MATCH($B41,'DEQ Pollutant List'!$B$7:$B$611,0))),"")</f>
        <v>328</v>
      </c>
      <c r="E41" s="101">
        <v>0</v>
      </c>
      <c r="F41" s="102">
        <v>3.9800000000000002E-4</v>
      </c>
      <c r="G41" s="103">
        <v>3.9800000000000002E-4</v>
      </c>
      <c r="H41" s="83" t="s">
        <v>173</v>
      </c>
      <c r="I41" s="104" t="s">
        <v>174</v>
      </c>
      <c r="J41" s="102">
        <f>F41*'2. Emissions Units &amp; Activities'!H41</f>
        <v>173.246216</v>
      </c>
      <c r="K41" s="105">
        <f>F41*'2. Emissions Units &amp; Activities'!I41</f>
        <v>778.65914000000009</v>
      </c>
      <c r="L41" s="83">
        <f>F41*'2. Emissions Units &amp; Activities'!J41</f>
        <v>778.65914000000009</v>
      </c>
      <c r="M41" s="102">
        <f>G41*'2. Emissions Units &amp; Activities'!K41</f>
        <v>1.9378620000000002</v>
      </c>
      <c r="N41" s="105">
        <f>G41*'2. Emissions Units &amp; Activities'!L41</f>
        <v>2.3784480000000001</v>
      </c>
      <c r="O41" s="83">
        <f>G41*'2. Emissions Units &amp; Activities'!M41</f>
        <v>2.3784480000000001</v>
      </c>
    </row>
    <row r="42" spans="1:15">
      <c r="A42" s="79" t="s">
        <v>114</v>
      </c>
      <c r="B42" s="100" t="s">
        <v>203</v>
      </c>
      <c r="C42" s="81" t="str">
        <f>IFERROR(IF(B42="No CAS","",INDEX('DEQ Pollutant List'!$C$7:$C$611,MATCH('3. Pollutant Emissions - EF'!B42,'DEQ Pollutant List'!$B$7:$B$611,0))),"")</f>
        <v>Diethylphthalate</v>
      </c>
      <c r="D42" s="115">
        <f>IFERROR(IF(OR($B42="",$B42="No CAS"),INDEX('DEQ Pollutant List'!$A$7:$A$611,MATCH($C42,'DEQ Pollutant List'!$C$7:$C$611,0)),INDEX('DEQ Pollutant List'!$A$7:$A$611,MATCH($B42,'DEQ Pollutant List'!$B$7:$B$611,0))),"")</f>
        <v>523</v>
      </c>
      <c r="E42" s="101">
        <v>0</v>
      </c>
      <c r="F42" s="102">
        <v>4.3600000000000003E-5</v>
      </c>
      <c r="G42" s="103">
        <v>4.3600000000000003E-5</v>
      </c>
      <c r="H42" s="83" t="s">
        <v>173</v>
      </c>
      <c r="I42" s="104" t="s">
        <v>174</v>
      </c>
      <c r="J42" s="102">
        <f>F42*'2. Emissions Units &amp; Activities'!H42</f>
        <v>18.978731200000002</v>
      </c>
      <c r="K42" s="105">
        <f>F42*'2. Emissions Units &amp; Activities'!I42</f>
        <v>85.300348</v>
      </c>
      <c r="L42" s="83">
        <f>F42*'2. Emissions Units &amp; Activities'!J42</f>
        <v>85.300348</v>
      </c>
      <c r="M42" s="102">
        <f>G42*'2. Emissions Units &amp; Activities'!K42</f>
        <v>0.21228840000000002</v>
      </c>
      <c r="N42" s="105">
        <f>G42*'2. Emissions Units &amp; Activities'!L42</f>
        <v>0.2605536</v>
      </c>
      <c r="O42" s="83">
        <f>G42*'2. Emissions Units &amp; Activities'!M42</f>
        <v>0.2605536</v>
      </c>
    </row>
    <row r="43" spans="1:15">
      <c r="A43" s="79" t="s">
        <v>114</v>
      </c>
      <c r="B43" s="100">
        <v>518</v>
      </c>
      <c r="C43" s="81" t="str">
        <f>IFERROR(IF(B43="No CAS","",INDEX('DEQ Pollutant List'!$C$7:$C$611,MATCH('3. Pollutant Emissions - EF'!B43,'DEQ Pollutant List'!$B$7:$B$611,0))),"")</f>
        <v>Phthalates</v>
      </c>
      <c r="D43" s="115">
        <f>IFERROR(IF(OR($B43="",$B43="No CAS"),INDEX('DEQ Pollutant List'!$A$7:$A$611,MATCH($C43,'DEQ Pollutant List'!$C$7:$C$611,0)),INDEX('DEQ Pollutant List'!$A$7:$A$611,MATCH($B43,'DEQ Pollutant List'!$B$7:$B$611,0))),"")</f>
        <v>518</v>
      </c>
      <c r="E43" s="101">
        <v>0</v>
      </c>
      <c r="F43" s="102">
        <v>1.1000000000000001E-7</v>
      </c>
      <c r="G43" s="103">
        <v>1.1000000000000001E-7</v>
      </c>
      <c r="H43" s="83" t="s">
        <v>173</v>
      </c>
      <c r="I43" s="104" t="s">
        <v>174</v>
      </c>
      <c r="J43" s="102">
        <f>F43*'2. Emissions Units &amp; Activities'!H43</f>
        <v>4.788212E-2</v>
      </c>
      <c r="K43" s="105">
        <f>F43*'2. Emissions Units &amp; Activities'!I43</f>
        <v>0.21520730000000002</v>
      </c>
      <c r="L43" s="83">
        <f>F43*'2. Emissions Units &amp; Activities'!J43</f>
        <v>0.21520730000000002</v>
      </c>
      <c r="M43" s="102">
        <f>G43*'2. Emissions Units &amp; Activities'!K43</f>
        <v>5.3559000000000007E-4</v>
      </c>
      <c r="N43" s="105">
        <f>G43*'2. Emissions Units &amp; Activities'!L43</f>
        <v>6.5736000000000006E-4</v>
      </c>
      <c r="O43" s="83">
        <f>G43*'2. Emissions Units &amp; Activities'!M43</f>
        <v>6.5736000000000006E-4</v>
      </c>
    </row>
    <row r="44" spans="1:15">
      <c r="A44" s="79" t="s">
        <v>114</v>
      </c>
      <c r="B44" s="100" t="s">
        <v>204</v>
      </c>
      <c r="C44" s="81" t="str">
        <f>IFERROR(IF(B44="No CAS","",INDEX('DEQ Pollutant List'!$C$7:$C$611,MATCH('3. Pollutant Emissions - EF'!B44,'DEQ Pollutant List'!$B$7:$B$611,0))),"")</f>
        <v>Ethyl benzene</v>
      </c>
      <c r="D44" s="115">
        <f>IFERROR(IF(OR($B44="",$B44="No CAS"),INDEX('DEQ Pollutant List'!$A$7:$A$611,MATCH($C44,'DEQ Pollutant List'!$C$7:$C$611,0)),INDEX('DEQ Pollutant List'!$A$7:$A$611,MATCH($B44,'DEQ Pollutant List'!$B$7:$B$611,0))),"")</f>
        <v>229</v>
      </c>
      <c r="E44" s="101">
        <v>0</v>
      </c>
      <c r="F44" s="102">
        <v>1.22E-5</v>
      </c>
      <c r="G44" s="103">
        <v>1.22E-5</v>
      </c>
      <c r="H44" s="83" t="s">
        <v>173</v>
      </c>
      <c r="I44" s="104" t="s">
        <v>174</v>
      </c>
      <c r="J44" s="102">
        <f>F44*'2. Emissions Units &amp; Activities'!H44</f>
        <v>5.3105624000000002</v>
      </c>
      <c r="K44" s="105">
        <f>F44*'2. Emissions Units &amp; Activities'!I44</f>
        <v>23.868445999999999</v>
      </c>
      <c r="L44" s="83">
        <f>F44*'2. Emissions Units &amp; Activities'!J44</f>
        <v>23.868445999999999</v>
      </c>
      <c r="M44" s="102">
        <f>G44*'2. Emissions Units &amp; Activities'!K44</f>
        <v>5.9401799999999998E-2</v>
      </c>
      <c r="N44" s="105">
        <f>G44*'2. Emissions Units &amp; Activities'!L44</f>
        <v>7.2907200000000005E-2</v>
      </c>
      <c r="O44" s="83">
        <f>G44*'2. Emissions Units &amp; Activities'!M44</f>
        <v>7.2907200000000005E-2</v>
      </c>
    </row>
    <row r="45" spans="1:15">
      <c r="A45" s="79" t="s">
        <v>114</v>
      </c>
      <c r="B45" s="100" t="s">
        <v>205</v>
      </c>
      <c r="C45" s="81" t="str">
        <f>IFERROR(IF(B45="No CAS","",INDEX('DEQ Pollutant List'!$C$7:$C$611,MATCH('3. Pollutant Emissions - EF'!B45,'DEQ Pollutant List'!$B$7:$B$611,0))),"")</f>
        <v>Ethylene dichloride (EDC, 1,2-dichloroethane)</v>
      </c>
      <c r="D45" s="115">
        <f>IFERROR(IF(OR($B45="",$B45="No CAS"),INDEX('DEQ Pollutant List'!$A$7:$A$611,MATCH($C45,'DEQ Pollutant List'!$C$7:$C$611,0)),INDEX('DEQ Pollutant List'!$A$7:$A$611,MATCH($B45,'DEQ Pollutant List'!$B$7:$B$611,0))),"")</f>
        <v>233</v>
      </c>
      <c r="E45" s="101">
        <v>0</v>
      </c>
      <c r="F45" s="102">
        <v>2.9200000000000002E-5</v>
      </c>
      <c r="G45" s="103">
        <v>2.9200000000000002E-5</v>
      </c>
      <c r="H45" s="83" t="s">
        <v>173</v>
      </c>
      <c r="I45" s="104" t="s">
        <v>174</v>
      </c>
      <c r="J45" s="102">
        <f>F45*'2. Emissions Units &amp; Activities'!H45</f>
        <v>12.710526400000001</v>
      </c>
      <c r="K45" s="105">
        <f>F45*'2. Emissions Units &amp; Activities'!I45</f>
        <v>57.127756000000005</v>
      </c>
      <c r="L45" s="83">
        <f>F45*'2. Emissions Units &amp; Activities'!J45</f>
        <v>57.127756000000005</v>
      </c>
      <c r="M45" s="102">
        <f>G45*'2. Emissions Units &amp; Activities'!K45</f>
        <v>0.14217480000000002</v>
      </c>
      <c r="N45" s="105">
        <f>G45*'2. Emissions Units &amp; Activities'!L45</f>
        <v>0.17449920000000002</v>
      </c>
      <c r="O45" s="83">
        <f>G45*'2. Emissions Units &amp; Activities'!M45</f>
        <v>0.17449920000000002</v>
      </c>
    </row>
    <row r="46" spans="1:15">
      <c r="A46" s="79" t="s">
        <v>114</v>
      </c>
      <c r="B46" s="100" t="s">
        <v>206</v>
      </c>
      <c r="C46" s="81" t="str">
        <f>IFERROR(IF(B46="No CAS","",INDEX('DEQ Pollutant List'!$C$7:$C$611,MATCH('3. Pollutant Emissions - EF'!B46,'DEQ Pollutant List'!$B$7:$B$611,0))),"")</f>
        <v>Formaldehyde</v>
      </c>
      <c r="D46" s="115">
        <f>IFERROR(IF(OR($B46="",$B46="No CAS"),INDEX('DEQ Pollutant List'!$A$7:$A$611,MATCH($C46,'DEQ Pollutant List'!$C$7:$C$611,0)),INDEX('DEQ Pollutant List'!$A$7:$A$611,MATCH($B46,'DEQ Pollutant List'!$B$7:$B$611,0))),"")</f>
        <v>250</v>
      </c>
      <c r="E46" s="101">
        <v>0</v>
      </c>
      <c r="F46" s="102">
        <v>2.9E-4</v>
      </c>
      <c r="G46" s="103">
        <v>2.9E-4</v>
      </c>
      <c r="H46" s="83" t="s">
        <v>187</v>
      </c>
      <c r="I46" s="104" t="s">
        <v>188</v>
      </c>
      <c r="J46" s="102">
        <f>F46*'2. Emissions Units &amp; Activities'!H46</f>
        <v>88.710419999999999</v>
      </c>
      <c r="K46" s="105">
        <f>F46*'2. Emissions Units &amp; Activities'!I46</f>
        <v>398.75</v>
      </c>
      <c r="L46" s="83">
        <f>F46*'2. Emissions Units &amp; Activities'!J46</f>
        <v>398.75</v>
      </c>
      <c r="M46" s="102">
        <f>G46*'2. Emissions Units &amp; Activities'!K46</f>
        <v>0.99238000000000004</v>
      </c>
      <c r="N46" s="105">
        <f>G46*'2. Emissions Units &amp; Activities'!L46</f>
        <v>1.218</v>
      </c>
      <c r="O46" s="83">
        <f>G46*'2. Emissions Units &amp; Activities'!M46</f>
        <v>1.218</v>
      </c>
    </row>
    <row r="47" spans="1:15">
      <c r="A47" s="79" t="s">
        <v>114</v>
      </c>
      <c r="B47" s="100" t="s">
        <v>207</v>
      </c>
      <c r="C47" s="81" t="str">
        <f>IFERROR(IF(B47="No CAS","",INDEX('DEQ Pollutant List'!$C$7:$C$611,MATCH('3. Pollutant Emissions - EF'!B47,'DEQ Pollutant List'!$B$7:$B$611,0))),"")</f>
        <v>Hexane</v>
      </c>
      <c r="D47" s="115">
        <f>IFERROR(IF(OR($B47="",$B47="No CAS"),INDEX('DEQ Pollutant List'!$A$7:$A$611,MATCH($C47,'DEQ Pollutant List'!$C$7:$C$611,0)),INDEX('DEQ Pollutant List'!$A$7:$A$611,MATCH($B47,'DEQ Pollutant List'!$B$7:$B$611,0))),"")</f>
        <v>289</v>
      </c>
      <c r="E47" s="101">
        <v>0</v>
      </c>
      <c r="F47" s="102">
        <v>2.8800000000000001E-4</v>
      </c>
      <c r="G47" s="103">
        <v>2.8800000000000001E-4</v>
      </c>
      <c r="H47" s="83" t="s">
        <v>173</v>
      </c>
      <c r="I47" s="104" t="s">
        <v>174</v>
      </c>
      <c r="J47" s="102">
        <f>F47*'2. Emissions Units &amp; Activities'!H47</f>
        <v>125.364096</v>
      </c>
      <c r="K47" s="105">
        <f>F47*'2. Emissions Units &amp; Activities'!I47</f>
        <v>563.45184000000006</v>
      </c>
      <c r="L47" s="83">
        <f>F47*'2. Emissions Units &amp; Activities'!J47</f>
        <v>563.45184000000006</v>
      </c>
      <c r="M47" s="102">
        <f>G47*'2. Emissions Units &amp; Activities'!K47</f>
        <v>1.402272</v>
      </c>
      <c r="N47" s="105">
        <f>G47*'2. Emissions Units &amp; Activities'!L47</f>
        <v>1.721088</v>
      </c>
      <c r="O47" s="83">
        <f>G47*'2. Emissions Units &amp; Activities'!M47</f>
        <v>1.721088</v>
      </c>
    </row>
    <row r="48" spans="1:15">
      <c r="A48" s="79" t="s">
        <v>114</v>
      </c>
      <c r="B48" s="100" t="s">
        <v>208</v>
      </c>
      <c r="C48" s="81" t="str">
        <f>IFERROR(IF(B48="No CAS","",INDEX('DEQ Pollutant List'!$C$7:$C$611,MATCH('3. Pollutant Emissions - EF'!B48,'DEQ Pollutant List'!$B$7:$B$611,0))),"")</f>
        <v>Hydrochloric acid</v>
      </c>
      <c r="D48" s="115">
        <f>IFERROR(IF(OR($B48="",$B48="No CAS"),INDEX('DEQ Pollutant List'!$A$7:$A$611,MATCH($C48,'DEQ Pollutant List'!$C$7:$C$611,0)),INDEX('DEQ Pollutant List'!$A$7:$A$611,MATCH($B48,'DEQ Pollutant List'!$B$7:$B$611,0))),"")</f>
        <v>292</v>
      </c>
      <c r="E48" s="101">
        <v>0</v>
      </c>
      <c r="F48" s="102">
        <v>4.9410000000000003E-5</v>
      </c>
      <c r="G48" s="103">
        <v>4.9410000000000003E-5</v>
      </c>
      <c r="H48" s="83" t="s">
        <v>173</v>
      </c>
      <c r="I48" s="104" t="s">
        <v>195</v>
      </c>
      <c r="J48" s="102">
        <f>F48*'2. Emissions Units &amp; Activities'!H48</f>
        <v>21.50777772</v>
      </c>
      <c r="K48" s="105">
        <f>F48*'2. Emissions Units &amp; Activities'!I48</f>
        <v>96.667206300000004</v>
      </c>
      <c r="L48" s="83">
        <f>F48*'2. Emissions Units &amp; Activities'!J48</f>
        <v>96.667206300000004</v>
      </c>
      <c r="M48" s="102">
        <f>G48*'2. Emissions Units &amp; Activities'!K48</f>
        <v>0.24057729000000003</v>
      </c>
      <c r="N48" s="105">
        <f>G48*'2. Emissions Units &amp; Activities'!L48</f>
        <v>0.29527416000000001</v>
      </c>
      <c r="O48" s="83">
        <f>G48*'2. Emissions Units &amp; Activities'!M48</f>
        <v>0.29527416000000001</v>
      </c>
    </row>
    <row r="49" spans="1:15">
      <c r="A49" s="79" t="s">
        <v>114</v>
      </c>
      <c r="B49" s="100" t="s">
        <v>209</v>
      </c>
      <c r="C49" s="81" t="str">
        <f>IFERROR(IF(B49="No CAS","",INDEX('DEQ Pollutant List'!$C$7:$C$611,MATCH('3. Pollutant Emissions - EF'!B49,'DEQ Pollutant List'!$B$7:$B$611,0))),"")</f>
        <v>Hydrogen fluoride</v>
      </c>
      <c r="D49" s="115">
        <f>IFERROR(IF(OR($B49="",$B49="No CAS"),INDEX('DEQ Pollutant List'!$A$7:$A$611,MATCH($C49,'DEQ Pollutant List'!$C$7:$C$611,0)),INDEX('DEQ Pollutant List'!$A$7:$A$611,MATCH($B49,'DEQ Pollutant List'!$B$7:$B$611,0))),"")</f>
        <v>240</v>
      </c>
      <c r="E49" s="101">
        <v>0</v>
      </c>
      <c r="F49" s="102">
        <v>9.0500000000000004E-5</v>
      </c>
      <c r="G49" s="103">
        <v>9.0500000000000004E-5</v>
      </c>
      <c r="H49" s="83" t="s">
        <v>173</v>
      </c>
      <c r="I49" s="104" t="s">
        <v>174</v>
      </c>
      <c r="J49" s="102">
        <f>F49*'2. Emissions Units &amp; Activities'!H49</f>
        <v>39.393926</v>
      </c>
      <c r="K49" s="105">
        <f>F49*'2. Emissions Units &amp; Activities'!I49</f>
        <v>177.056915</v>
      </c>
      <c r="L49" s="83">
        <f>F49*'2. Emissions Units &amp; Activities'!J49</f>
        <v>177.056915</v>
      </c>
      <c r="M49" s="102">
        <f>G49*'2. Emissions Units &amp; Activities'!K49</f>
        <v>0.44064449999999999</v>
      </c>
      <c r="N49" s="105">
        <f>G49*'2. Emissions Units &amp; Activities'!L49</f>
        <v>0.54082799999999998</v>
      </c>
      <c r="O49" s="83">
        <f>G49*'2. Emissions Units &amp; Activities'!M49</f>
        <v>0.54082799999999998</v>
      </c>
    </row>
    <row r="50" spans="1:15">
      <c r="A50" s="79" t="s">
        <v>114</v>
      </c>
      <c r="B50" s="100" t="s">
        <v>210</v>
      </c>
      <c r="C50" s="81" t="str">
        <f>IFERROR(IF(B50="No CAS","",INDEX('DEQ Pollutant List'!$C$7:$C$611,MATCH('3. Pollutant Emissions - EF'!B50,'DEQ Pollutant List'!$B$7:$B$611,0))),"")</f>
        <v>Isopropyl alcohol</v>
      </c>
      <c r="D50" s="115">
        <f>IFERROR(IF(OR($B50="",$B50="No CAS"),INDEX('DEQ Pollutant List'!$A$7:$A$611,MATCH($C50,'DEQ Pollutant List'!$C$7:$C$611,0)),INDEX('DEQ Pollutant List'!$A$7:$A$611,MATCH($B50,'DEQ Pollutant List'!$B$7:$B$611,0))),"")</f>
        <v>302</v>
      </c>
      <c r="E50" s="101">
        <v>0</v>
      </c>
      <c r="F50" s="102">
        <v>4.5199999999999997E-3</v>
      </c>
      <c r="G50" s="103">
        <v>4.5199999999999997E-3</v>
      </c>
      <c r="H50" s="83" t="s">
        <v>173</v>
      </c>
      <c r="I50" s="104" t="s">
        <v>174</v>
      </c>
      <c r="J50" s="102">
        <f>F50*'2. Emissions Units &amp; Activities'!H50</f>
        <v>1967.5198399999999</v>
      </c>
      <c r="K50" s="105">
        <f>F50*'2. Emissions Units &amp; Activities'!I50</f>
        <v>8843.0635999999995</v>
      </c>
      <c r="L50" s="83">
        <f>F50*'2. Emissions Units &amp; Activities'!J50</f>
        <v>8843.0635999999995</v>
      </c>
      <c r="M50" s="102">
        <f>G50*'2. Emissions Units &amp; Activities'!K50</f>
        <v>22.00788</v>
      </c>
      <c r="N50" s="105">
        <f>G50*'2. Emissions Units &amp; Activities'!L50</f>
        <v>27.011519999999997</v>
      </c>
      <c r="O50" s="83">
        <f>G50*'2. Emissions Units &amp; Activities'!M50</f>
        <v>27.011519999999997</v>
      </c>
    </row>
    <row r="51" spans="1:15">
      <c r="A51" s="79" t="s">
        <v>114</v>
      </c>
      <c r="B51" s="100" t="s">
        <v>211</v>
      </c>
      <c r="C51" s="81" t="str">
        <f>IFERROR(IF(B51="No CAS","",INDEX('DEQ Pollutant List'!$C$7:$C$611,MATCH('3. Pollutant Emissions - EF'!B51,'DEQ Pollutant List'!$B$7:$B$611,0))),"")</f>
        <v>Isopropylbenzene (cumene)</v>
      </c>
      <c r="D51" s="115">
        <f>IFERROR(IF(OR($B51="",$B51="No CAS"),INDEX('DEQ Pollutant List'!$A$7:$A$611,MATCH($C51,'DEQ Pollutant List'!$C$7:$C$611,0)),INDEX('DEQ Pollutant List'!$A$7:$A$611,MATCH($B51,'DEQ Pollutant List'!$B$7:$B$611,0))),"")</f>
        <v>157</v>
      </c>
      <c r="E51" s="101">
        <v>0</v>
      </c>
      <c r="F51" s="102">
        <v>1.77E-5</v>
      </c>
      <c r="G51" s="103">
        <v>1.77E-5</v>
      </c>
      <c r="H51" s="83" t="s">
        <v>173</v>
      </c>
      <c r="I51" s="104" t="s">
        <v>174</v>
      </c>
      <c r="J51" s="102">
        <f>F51*'2. Emissions Units &amp; Activities'!H51</f>
        <v>7.7046684000000001</v>
      </c>
      <c r="K51" s="105">
        <f>F51*'2. Emissions Units &amp; Activities'!I51</f>
        <v>34.628810999999999</v>
      </c>
      <c r="L51" s="83">
        <f>F51*'2. Emissions Units &amp; Activities'!J51</f>
        <v>34.628810999999999</v>
      </c>
      <c r="M51" s="102">
        <f>G51*'2. Emissions Units &amp; Activities'!K51</f>
        <v>8.6181300000000002E-2</v>
      </c>
      <c r="N51" s="105">
        <f>G51*'2. Emissions Units &amp; Activities'!L51</f>
        <v>0.1057752</v>
      </c>
      <c r="O51" s="83">
        <f>G51*'2. Emissions Units &amp; Activities'!M51</f>
        <v>0.1057752</v>
      </c>
    </row>
    <row r="52" spans="1:15">
      <c r="A52" s="79" t="s">
        <v>114</v>
      </c>
      <c r="B52" s="100" t="s">
        <v>212</v>
      </c>
      <c r="C52" s="81" t="str">
        <f>IFERROR(IF(B52="No CAS","",INDEX('DEQ Pollutant List'!$C$7:$C$611,MATCH('3. Pollutant Emissions - EF'!B52,'DEQ Pollutant List'!$B$7:$B$611,0))),"")</f>
        <v>Methanol</v>
      </c>
      <c r="D52" s="115">
        <f>IFERROR(IF(OR($B52="",$B52="No CAS"),INDEX('DEQ Pollutant List'!$A$7:$A$611,MATCH($C52,'DEQ Pollutant List'!$C$7:$C$611,0)),INDEX('DEQ Pollutant List'!$A$7:$A$611,MATCH($B52,'DEQ Pollutant List'!$B$7:$B$611,0))),"")</f>
        <v>321</v>
      </c>
      <c r="E52" s="101">
        <v>0</v>
      </c>
      <c r="F52" s="102">
        <v>7.3200000000000001E-4</v>
      </c>
      <c r="G52" s="103">
        <v>7.3200000000000001E-4</v>
      </c>
      <c r="H52" s="83" t="s">
        <v>173</v>
      </c>
      <c r="I52" s="104" t="s">
        <v>174</v>
      </c>
      <c r="J52" s="102">
        <f>F52*'2. Emissions Units &amp; Activities'!H52</f>
        <v>318.63374399999998</v>
      </c>
      <c r="K52" s="105">
        <f>F52*'2. Emissions Units &amp; Activities'!I52</f>
        <v>1432.1067600000001</v>
      </c>
      <c r="L52" s="83">
        <f>F52*'2. Emissions Units &amp; Activities'!J52</f>
        <v>1432.1067600000001</v>
      </c>
      <c r="M52" s="102">
        <f>G52*'2. Emissions Units &amp; Activities'!K52</f>
        <v>3.5641080000000001</v>
      </c>
      <c r="N52" s="105">
        <f>G52*'2. Emissions Units &amp; Activities'!L52</f>
        <v>4.3744319999999997</v>
      </c>
      <c r="O52" s="83">
        <f>G52*'2. Emissions Units &amp; Activities'!M52</f>
        <v>4.3744319999999997</v>
      </c>
    </row>
    <row r="53" spans="1:15">
      <c r="A53" s="79" t="s">
        <v>114</v>
      </c>
      <c r="B53" s="100" t="s">
        <v>213</v>
      </c>
      <c r="C53" s="81" t="str">
        <f>IFERROR(IF(B53="No CAS","",INDEX('DEQ Pollutant List'!$C$7:$C$611,MATCH('3. Pollutant Emissions - EF'!B53,'DEQ Pollutant List'!$B$7:$B$611,0))),"")</f>
        <v>Methyl isobutyl ketone (MIBK, hexone)</v>
      </c>
      <c r="D53" s="115">
        <f>IFERROR(IF(OR($B53="",$B53="No CAS"),INDEX('DEQ Pollutant List'!$A$7:$A$611,MATCH($C53,'DEQ Pollutant List'!$C$7:$C$611,0)),INDEX('DEQ Pollutant List'!$A$7:$A$611,MATCH($B53,'DEQ Pollutant List'!$B$7:$B$611,0))),"")</f>
        <v>337</v>
      </c>
      <c r="E53" s="101">
        <v>0</v>
      </c>
      <c r="F53" s="102">
        <v>4.4499999999999997E-4</v>
      </c>
      <c r="G53" s="103">
        <v>4.4499999999999997E-4</v>
      </c>
      <c r="H53" s="83" t="s">
        <v>173</v>
      </c>
      <c r="I53" s="104" t="s">
        <v>174</v>
      </c>
      <c r="J53" s="102">
        <f>F53*'2. Emissions Units &amp; Activities'!H53</f>
        <v>193.70493999999999</v>
      </c>
      <c r="K53" s="105">
        <f>F53*'2. Emissions Units &amp; Activities'!I53</f>
        <v>870.6113499999999</v>
      </c>
      <c r="L53" s="83">
        <f>F53*'2. Emissions Units &amp; Activities'!J53</f>
        <v>870.6113499999999</v>
      </c>
      <c r="M53" s="102">
        <f>G53*'2. Emissions Units &amp; Activities'!K53</f>
        <v>2.1667049999999999</v>
      </c>
      <c r="N53" s="105">
        <f>G53*'2. Emissions Units &amp; Activities'!L53</f>
        <v>2.6593199999999997</v>
      </c>
      <c r="O53" s="83">
        <f>G53*'2. Emissions Units &amp; Activities'!M53</f>
        <v>2.6593199999999997</v>
      </c>
    </row>
    <row r="54" spans="1:15">
      <c r="A54" s="79" t="s">
        <v>114</v>
      </c>
      <c r="B54" s="100" t="s">
        <v>214</v>
      </c>
      <c r="C54" s="81" t="str">
        <f>IFERROR(IF(B54="No CAS","",INDEX('DEQ Pollutant List'!$C$7:$C$611,MATCH('3. Pollutant Emissions - EF'!B54,'DEQ Pollutant List'!$B$7:$B$611,0))),"")</f>
        <v>p-Dichlorobenzene (1,4-dichlorobenzene)</v>
      </c>
      <c r="D54" s="115">
        <f>IFERROR(IF(OR($B54="",$B54="No CAS"),INDEX('DEQ Pollutant List'!$A$7:$A$611,MATCH($C54,'DEQ Pollutant List'!$C$7:$C$611,0)),INDEX('DEQ Pollutant List'!$A$7:$A$611,MATCH($B54,'DEQ Pollutant List'!$B$7:$B$611,0))),"")</f>
        <v>112</v>
      </c>
      <c r="E54" s="101">
        <v>0</v>
      </c>
      <c r="F54" s="102">
        <v>2.7900000000000001E-4</v>
      </c>
      <c r="G54" s="103">
        <v>2.7900000000000001E-4</v>
      </c>
      <c r="H54" s="83" t="s">
        <v>173</v>
      </c>
      <c r="I54" s="104" t="s">
        <v>174</v>
      </c>
      <c r="J54" s="102">
        <f>F54*'2. Emissions Units &amp; Activities'!H54</f>
        <v>121.446468</v>
      </c>
      <c r="K54" s="105">
        <f>F54*'2. Emissions Units &amp; Activities'!I54</f>
        <v>545.84397000000001</v>
      </c>
      <c r="L54" s="83">
        <f>F54*'2. Emissions Units &amp; Activities'!J54</f>
        <v>545.84397000000001</v>
      </c>
      <c r="M54" s="102">
        <f>G54*'2. Emissions Units &amp; Activities'!K54</f>
        <v>1.3584510000000001</v>
      </c>
      <c r="N54" s="105">
        <f>G54*'2. Emissions Units &amp; Activities'!L54</f>
        <v>1.6673040000000001</v>
      </c>
      <c r="O54" s="83">
        <f>G54*'2. Emissions Units &amp; Activities'!M54</f>
        <v>1.6673040000000001</v>
      </c>
    </row>
    <row r="55" spans="1:15">
      <c r="A55" s="79" t="s">
        <v>114</v>
      </c>
      <c r="B55" s="100" t="s">
        <v>215</v>
      </c>
      <c r="C55" s="81" t="str">
        <f>IFERROR(IF(B55="No CAS","",INDEX('DEQ Pollutant List'!$C$7:$C$611,MATCH('3. Pollutant Emissions - EF'!B55,'DEQ Pollutant List'!$B$7:$B$611,0))),"")</f>
        <v>Pentachlorophenol</v>
      </c>
      <c r="D55" s="115">
        <f>IFERROR(IF(OR($B55="",$B55="No CAS"),INDEX('DEQ Pollutant List'!$A$7:$A$611,MATCH($C55,'DEQ Pollutant List'!$C$7:$C$611,0)),INDEX('DEQ Pollutant List'!$A$7:$A$611,MATCH($B55,'DEQ Pollutant List'!$B$7:$B$611,0))),"")</f>
        <v>124</v>
      </c>
      <c r="E55" s="101">
        <v>0</v>
      </c>
      <c r="F55" s="102">
        <v>2.1400000000000001E-7</v>
      </c>
      <c r="G55" s="103">
        <v>2.1400000000000001E-7</v>
      </c>
      <c r="H55" s="83" t="s">
        <v>173</v>
      </c>
      <c r="I55" s="104" t="s">
        <v>174</v>
      </c>
      <c r="J55" s="102">
        <f>F55*'2. Emissions Units &amp; Activities'!H55</f>
        <v>9.3152488000000006E-2</v>
      </c>
      <c r="K55" s="105">
        <f>F55*'2. Emissions Units &amp; Activities'!I55</f>
        <v>0.41867602000000004</v>
      </c>
      <c r="L55" s="83">
        <f>F55*'2. Emissions Units &amp; Activities'!J55</f>
        <v>0.41867602000000004</v>
      </c>
      <c r="M55" s="102">
        <f>G55*'2. Emissions Units &amp; Activities'!K55</f>
        <v>1.0419660000000001E-3</v>
      </c>
      <c r="N55" s="105">
        <f>G55*'2. Emissions Units &amp; Activities'!L55</f>
        <v>1.278864E-3</v>
      </c>
      <c r="O55" s="83">
        <f>G55*'2. Emissions Units &amp; Activities'!M55</f>
        <v>1.278864E-3</v>
      </c>
    </row>
    <row r="56" spans="1:15">
      <c r="A56" s="79" t="s">
        <v>114</v>
      </c>
      <c r="B56" s="100" t="s">
        <v>216</v>
      </c>
      <c r="C56" s="81" t="str">
        <f>IFERROR(IF(B56="No CAS","",INDEX('DEQ Pollutant List'!$C$7:$C$611,MATCH('3. Pollutant Emissions - EF'!B56,'DEQ Pollutant List'!$B$7:$B$611,0))),"")</f>
        <v>Phenol</v>
      </c>
      <c r="D56" s="115">
        <f>IFERROR(IF(OR($B56="",$B56="No CAS"),INDEX('DEQ Pollutant List'!$A$7:$A$611,MATCH($C56,'DEQ Pollutant List'!$C$7:$C$611,0)),INDEX('DEQ Pollutant List'!$A$7:$A$611,MATCH($B56,'DEQ Pollutant List'!$B$7:$B$611,0))),"")</f>
        <v>497</v>
      </c>
      <c r="E56" s="101">
        <v>0</v>
      </c>
      <c r="F56" s="102">
        <v>1.6000000000000001E-4</v>
      </c>
      <c r="G56" s="103">
        <v>1.6000000000000001E-4</v>
      </c>
      <c r="H56" s="83" t="s">
        <v>173</v>
      </c>
      <c r="I56" s="104" t="s">
        <v>174</v>
      </c>
      <c r="J56" s="102">
        <f>F56*'2. Emissions Units &amp; Activities'!H56</f>
        <v>69.646720000000002</v>
      </c>
      <c r="K56" s="105">
        <f>F56*'2. Emissions Units &amp; Activities'!I56</f>
        <v>313.02880000000005</v>
      </c>
      <c r="L56" s="83">
        <f>F56*'2. Emissions Units &amp; Activities'!J56</f>
        <v>313.02880000000005</v>
      </c>
      <c r="M56" s="102">
        <f>G56*'2. Emissions Units &amp; Activities'!K56</f>
        <v>0.77904000000000007</v>
      </c>
      <c r="N56" s="105">
        <f>G56*'2. Emissions Units &amp; Activities'!L56</f>
        <v>0.95616000000000012</v>
      </c>
      <c r="O56" s="83">
        <f>G56*'2. Emissions Units &amp; Activities'!M56</f>
        <v>0.95616000000000012</v>
      </c>
    </row>
    <row r="57" spans="1:15">
      <c r="A57" s="79" t="s">
        <v>114</v>
      </c>
      <c r="B57" s="100" t="s">
        <v>217</v>
      </c>
      <c r="C57" s="81" t="str">
        <f>IFERROR(IF(B57="No CAS","",INDEX('DEQ Pollutant List'!$C$7:$C$611,MATCH('3. Pollutant Emissions - EF'!B57,'DEQ Pollutant List'!$B$7:$B$611,0))),"")</f>
        <v>Propionaldehyde</v>
      </c>
      <c r="D57" s="115">
        <f>IFERROR(IF(OR($B57="",$B57="No CAS"),INDEX('DEQ Pollutant List'!$A$7:$A$611,MATCH($C57,'DEQ Pollutant List'!$C$7:$C$611,0)),INDEX('DEQ Pollutant List'!$A$7:$A$611,MATCH($B57,'DEQ Pollutant List'!$B$7:$B$611,0))),"")</f>
        <v>559</v>
      </c>
      <c r="E57" s="101">
        <v>0</v>
      </c>
      <c r="F57" s="102">
        <v>3.1100000000000002E-4</v>
      </c>
      <c r="G57" s="103">
        <v>3.1100000000000002E-4</v>
      </c>
      <c r="H57" s="83" t="s">
        <v>173</v>
      </c>
      <c r="I57" s="104" t="s">
        <v>174</v>
      </c>
      <c r="J57" s="102">
        <f>F57*'2. Emissions Units &amp; Activities'!H57</f>
        <v>135.37581200000002</v>
      </c>
      <c r="K57" s="105">
        <f>F57*'2. Emissions Units &amp; Activities'!I57</f>
        <v>608.44973000000005</v>
      </c>
      <c r="L57" s="83">
        <f>F57*'2. Emissions Units &amp; Activities'!J57</f>
        <v>608.44973000000005</v>
      </c>
      <c r="M57" s="102">
        <f>G57*'2. Emissions Units &amp; Activities'!K57</f>
        <v>1.514259</v>
      </c>
      <c r="N57" s="105">
        <f>G57*'2. Emissions Units &amp; Activities'!L57</f>
        <v>1.8585360000000002</v>
      </c>
      <c r="O57" s="83">
        <f>G57*'2. Emissions Units &amp; Activities'!M57</f>
        <v>1.8585360000000002</v>
      </c>
    </row>
    <row r="58" spans="1:15">
      <c r="A58" s="79" t="s">
        <v>114</v>
      </c>
      <c r="B58" s="100" t="s">
        <v>218</v>
      </c>
      <c r="C58" s="81" t="str">
        <f>IFERROR(IF(B58="No CAS","",INDEX('DEQ Pollutant List'!$C$7:$C$611,MATCH('3. Pollutant Emissions - EF'!B58,'DEQ Pollutant List'!$B$7:$B$611,0))),"")</f>
        <v>Styrene</v>
      </c>
      <c r="D58" s="115">
        <f>IFERROR(IF(OR($B58="",$B58="No CAS"),INDEX('DEQ Pollutant List'!$A$7:$A$611,MATCH($C58,'DEQ Pollutant List'!$C$7:$C$611,0)),INDEX('DEQ Pollutant List'!$A$7:$A$611,MATCH($B58,'DEQ Pollutant List'!$B$7:$B$611,0))),"")</f>
        <v>585</v>
      </c>
      <c r="E58" s="101">
        <v>0</v>
      </c>
      <c r="F58" s="102">
        <v>6.2999999999999998E-6</v>
      </c>
      <c r="G58" s="103">
        <v>6.2999999999999998E-6</v>
      </c>
      <c r="H58" s="83" t="s">
        <v>187</v>
      </c>
      <c r="I58" s="104" t="s">
        <v>188</v>
      </c>
      <c r="J58" s="102">
        <f>F58*'2. Emissions Units &amp; Activities'!H58</f>
        <v>1.9271574</v>
      </c>
      <c r="K58" s="105">
        <f>F58*'2. Emissions Units &amp; Activities'!I58</f>
        <v>8.6624999999999996</v>
      </c>
      <c r="L58" s="83">
        <f>F58*'2. Emissions Units &amp; Activities'!J58</f>
        <v>8.6624999999999996</v>
      </c>
      <c r="M58" s="102">
        <f>G58*'2. Emissions Units &amp; Activities'!K58</f>
        <v>2.1558600000000001E-2</v>
      </c>
      <c r="N58" s="105">
        <f>G58*'2. Emissions Units &amp; Activities'!L58</f>
        <v>2.6460000000000001E-2</v>
      </c>
      <c r="O58" s="83">
        <f>G58*'2. Emissions Units &amp; Activities'!M58</f>
        <v>2.6460000000000001E-2</v>
      </c>
    </row>
    <row r="59" spans="1:15">
      <c r="A59" s="79" t="s">
        <v>114</v>
      </c>
      <c r="B59" s="100" t="s">
        <v>219</v>
      </c>
      <c r="C59" s="81" t="str">
        <f>IFERROR(IF(B59="No CAS","",INDEX('DEQ Pollutant List'!$C$7:$C$611,MATCH('3. Pollutant Emissions - EF'!B59,'DEQ Pollutant List'!$B$7:$B$611,0))),"")</f>
        <v>Tetrachloroethene (perchloroethylene)</v>
      </c>
      <c r="D59" s="115">
        <f>IFERROR(IF(OR($B59="",$B59="No CAS"),INDEX('DEQ Pollutant List'!$A$7:$A$611,MATCH($C59,'DEQ Pollutant List'!$C$7:$C$611,0)),INDEX('DEQ Pollutant List'!$A$7:$A$611,MATCH($B59,'DEQ Pollutant List'!$B$7:$B$611,0))),"")</f>
        <v>488</v>
      </c>
      <c r="E59" s="101">
        <v>0</v>
      </c>
      <c r="F59" s="102">
        <v>2.4600000000000002E-5</v>
      </c>
      <c r="G59" s="103">
        <v>2.4600000000000002E-5</v>
      </c>
      <c r="H59" s="83" t="s">
        <v>173</v>
      </c>
      <c r="I59" s="104" t="s">
        <v>174</v>
      </c>
      <c r="J59" s="102">
        <f>F59*'2. Emissions Units &amp; Activities'!H59</f>
        <v>10.708183200000001</v>
      </c>
      <c r="K59" s="105">
        <f>F59*'2. Emissions Units &amp; Activities'!I59</f>
        <v>48.128178000000005</v>
      </c>
      <c r="L59" s="83">
        <f>F59*'2. Emissions Units &amp; Activities'!J59</f>
        <v>48.128178000000005</v>
      </c>
      <c r="M59" s="102">
        <f>G59*'2. Emissions Units &amp; Activities'!K59</f>
        <v>0.11977740000000001</v>
      </c>
      <c r="N59" s="105">
        <f>G59*'2. Emissions Units &amp; Activities'!L59</f>
        <v>0.14700960000000002</v>
      </c>
      <c r="O59" s="83">
        <f>G59*'2. Emissions Units &amp; Activities'!M59</f>
        <v>0.14700960000000002</v>
      </c>
    </row>
    <row r="60" spans="1:15">
      <c r="A60" s="79" t="s">
        <v>114</v>
      </c>
      <c r="B60" s="100" t="s">
        <v>220</v>
      </c>
      <c r="C60" s="81" t="str">
        <f>IFERROR(IF(B60="No CAS","",INDEX('DEQ Pollutant List'!$C$7:$C$611,MATCH('3. Pollutant Emissions - EF'!B60,'DEQ Pollutant List'!$B$7:$B$611,0))),"")</f>
        <v>Toluene</v>
      </c>
      <c r="D60" s="115">
        <f>IFERROR(IF(OR($B60="",$B60="No CAS"),INDEX('DEQ Pollutant List'!$A$7:$A$611,MATCH($C60,'DEQ Pollutant List'!$C$7:$C$611,0)),INDEX('DEQ Pollutant List'!$A$7:$A$611,MATCH($B60,'DEQ Pollutant List'!$B$7:$B$611,0))),"")</f>
        <v>600</v>
      </c>
      <c r="E60" s="101">
        <v>0</v>
      </c>
      <c r="F60" s="102">
        <v>1.1399999999999999E-5</v>
      </c>
      <c r="G60" s="103">
        <v>1.1399999999999999E-5</v>
      </c>
      <c r="H60" s="83" t="s">
        <v>173</v>
      </c>
      <c r="I60" s="104" t="s">
        <v>174</v>
      </c>
      <c r="J60" s="102">
        <f>F60*'2. Emissions Units &amp; Activities'!H60</f>
        <v>4.9623287999999999</v>
      </c>
      <c r="K60" s="105">
        <f>F60*'2. Emissions Units &amp; Activities'!I60</f>
        <v>22.303301999999999</v>
      </c>
      <c r="L60" s="83">
        <f>F60*'2. Emissions Units &amp; Activities'!J60</f>
        <v>22.303301999999999</v>
      </c>
      <c r="M60" s="102">
        <f>G60*'2. Emissions Units &amp; Activities'!K60</f>
        <v>5.5506599999999996E-2</v>
      </c>
      <c r="N60" s="105">
        <f>G60*'2. Emissions Units &amp; Activities'!L60</f>
        <v>6.812639999999999E-2</v>
      </c>
      <c r="O60" s="83">
        <f>G60*'2. Emissions Units &amp; Activities'!M60</f>
        <v>6.812639999999999E-2</v>
      </c>
    </row>
    <row r="61" spans="1:15">
      <c r="A61" s="79" t="s">
        <v>114</v>
      </c>
      <c r="B61" s="100" t="s">
        <v>221</v>
      </c>
      <c r="C61" s="81" t="str">
        <f>IFERROR(IF(B61="No CAS","",INDEX('DEQ Pollutant List'!$C$7:$C$611,MATCH('3. Pollutant Emissions - EF'!B61,'DEQ Pollutant List'!$B$7:$B$611,0))),"")</f>
        <v>Trichloroethene (TCE, trichloroethylene)</v>
      </c>
      <c r="D61" s="115">
        <f>IFERROR(IF(OR($B61="",$B61="No CAS"),INDEX('DEQ Pollutant List'!$A$7:$A$611,MATCH($C61,'DEQ Pollutant List'!$C$7:$C$611,0)),INDEX('DEQ Pollutant List'!$A$7:$A$611,MATCH($B61,'DEQ Pollutant List'!$B$7:$B$611,0))),"")</f>
        <v>608</v>
      </c>
      <c r="E61" s="101">
        <v>0</v>
      </c>
      <c r="F61" s="102">
        <v>1.9899999999999999E-5</v>
      </c>
      <c r="G61" s="103">
        <v>1.9899999999999999E-5</v>
      </c>
      <c r="H61" s="83" t="s">
        <v>173</v>
      </c>
      <c r="I61" s="104" t="s">
        <v>174</v>
      </c>
      <c r="J61" s="102">
        <f>F61*'2. Emissions Units &amp; Activities'!H61</f>
        <v>8.6623108000000002</v>
      </c>
      <c r="K61" s="105">
        <f>F61*'2. Emissions Units &amp; Activities'!I61</f>
        <v>38.932957000000002</v>
      </c>
      <c r="L61" s="83">
        <f>F61*'2. Emissions Units &amp; Activities'!J61</f>
        <v>38.932957000000002</v>
      </c>
      <c r="M61" s="102">
        <f>G61*'2. Emissions Units &amp; Activities'!K61</f>
        <v>9.6893099999999996E-2</v>
      </c>
      <c r="N61" s="105">
        <f>G61*'2. Emissions Units &amp; Activities'!L61</f>
        <v>0.1189224</v>
      </c>
      <c r="O61" s="83">
        <f>G61*'2. Emissions Units &amp; Activities'!M61</f>
        <v>0.1189224</v>
      </c>
    </row>
    <row r="62" spans="1:15">
      <c r="A62" s="79" t="s">
        <v>114</v>
      </c>
      <c r="B62" s="100" t="s">
        <v>222</v>
      </c>
      <c r="C62" s="81" t="str">
        <f>IFERROR(IF(B62="No CAS","",INDEX('DEQ Pollutant List'!$C$7:$C$611,MATCH('3. Pollutant Emissions - EF'!B62,'DEQ Pollutant List'!$B$7:$B$611,0))),"")</f>
        <v>Trichlorofluoromethane (Freon 11)</v>
      </c>
      <c r="D62" s="115">
        <f>IFERROR(IF(OR($B62="",$B62="No CAS"),INDEX('DEQ Pollutant List'!$A$7:$A$611,MATCH($C62,'DEQ Pollutant List'!$C$7:$C$611,0)),INDEX('DEQ Pollutant List'!$A$7:$A$611,MATCH($B62,'DEQ Pollutant List'!$B$7:$B$611,0))),"")</f>
        <v>249</v>
      </c>
      <c r="E62" s="101">
        <v>0</v>
      </c>
      <c r="F62" s="102">
        <v>1.3900000000000001E-5</v>
      </c>
      <c r="G62" s="103">
        <v>1.3900000000000001E-5</v>
      </c>
      <c r="H62" s="83" t="s">
        <v>173</v>
      </c>
      <c r="I62" s="104" t="s">
        <v>174</v>
      </c>
      <c r="J62" s="102">
        <f>F62*'2. Emissions Units &amp; Activities'!H62</f>
        <v>6.0505588000000001</v>
      </c>
      <c r="K62" s="105">
        <f>F62*'2. Emissions Units &amp; Activities'!I62</f>
        <v>27.194377000000003</v>
      </c>
      <c r="L62" s="83">
        <f>F62*'2. Emissions Units &amp; Activities'!J62</f>
        <v>27.194377000000003</v>
      </c>
      <c r="M62" s="102">
        <f>G62*'2. Emissions Units &amp; Activities'!K62</f>
        <v>6.7679100000000006E-2</v>
      </c>
      <c r="N62" s="105">
        <f>G62*'2. Emissions Units &amp; Activities'!L62</f>
        <v>8.3066399999999999E-2</v>
      </c>
      <c r="O62" s="83">
        <f>G62*'2. Emissions Units &amp; Activities'!M62</f>
        <v>8.3066399999999999E-2</v>
      </c>
    </row>
    <row r="63" spans="1:15">
      <c r="A63" s="79" t="s">
        <v>114</v>
      </c>
      <c r="B63" s="100" t="s">
        <v>223</v>
      </c>
      <c r="C63" s="81" t="str">
        <f>IFERROR(IF(B63="No CAS","",INDEX('DEQ Pollutant List'!$C$7:$C$611,MATCH('3. Pollutant Emissions - EF'!B63,'DEQ Pollutant List'!$B$7:$B$611,0))),"")</f>
        <v>Vinyl chloride</v>
      </c>
      <c r="D63" s="115">
        <f>IFERROR(IF(OR($B63="",$B63="No CAS"),INDEX('DEQ Pollutant List'!$A$7:$A$611,MATCH($C63,'DEQ Pollutant List'!$C$7:$C$611,0)),INDEX('DEQ Pollutant List'!$A$7:$A$611,MATCH($B63,'DEQ Pollutant List'!$B$7:$B$611,0))),"")</f>
        <v>624</v>
      </c>
      <c r="E63" s="101">
        <v>0</v>
      </c>
      <c r="F63" s="102">
        <v>1.84E-5</v>
      </c>
      <c r="G63" s="103">
        <v>1.84E-5</v>
      </c>
      <c r="H63" s="83" t="s">
        <v>173</v>
      </c>
      <c r="I63" s="104" t="s">
        <v>174</v>
      </c>
      <c r="J63" s="102">
        <f>F63*'2. Emissions Units &amp; Activities'!H63</f>
        <v>8.0093727999999995</v>
      </c>
      <c r="K63" s="105">
        <f>F63*'2. Emissions Units &amp; Activities'!I63</f>
        <v>35.998311999999999</v>
      </c>
      <c r="L63" s="83">
        <f>F63*'2. Emissions Units &amp; Activities'!J63</f>
        <v>35.998311999999999</v>
      </c>
      <c r="M63" s="102">
        <f>G63*'2. Emissions Units &amp; Activities'!K63</f>
        <v>8.9589600000000005E-2</v>
      </c>
      <c r="N63" s="105">
        <f>G63*'2. Emissions Units &amp; Activities'!L63</f>
        <v>0.1099584</v>
      </c>
      <c r="O63" s="83">
        <f>G63*'2. Emissions Units &amp; Activities'!M63</f>
        <v>0.1099584</v>
      </c>
    </row>
    <row r="64" spans="1:15">
      <c r="A64" s="79" t="s">
        <v>114</v>
      </c>
      <c r="B64" s="100" t="s">
        <v>224</v>
      </c>
      <c r="C64" s="81" t="str">
        <f>IFERROR(IF(B64="No CAS","",INDEX('DEQ Pollutant List'!$C$7:$C$611,MATCH('3. Pollutant Emissions - EF'!B64,'DEQ Pollutant List'!$B$7:$B$611,0))),"")</f>
        <v>Xylene (mixture), including m-xylene, o-xylene, p-xylene</v>
      </c>
      <c r="D64" s="115">
        <f>IFERROR(IF(OR($B64="",$B64="No CAS"),INDEX('DEQ Pollutant List'!$A$7:$A$611,MATCH($C64,'DEQ Pollutant List'!$C$7:$C$611,0)),INDEX('DEQ Pollutant List'!$A$7:$A$611,MATCH($B64,'DEQ Pollutant List'!$B$7:$B$611,0))),"")</f>
        <v>628</v>
      </c>
      <c r="E64" s="101">
        <v>0</v>
      </c>
      <c r="F64" s="102">
        <v>5.22E-6</v>
      </c>
      <c r="G64" s="103">
        <v>5.22E-6</v>
      </c>
      <c r="H64" s="83" t="s">
        <v>173</v>
      </c>
      <c r="I64" s="104" t="s">
        <v>174</v>
      </c>
      <c r="J64" s="102">
        <f>F64*'2. Emissions Units &amp; Activities'!H64</f>
        <v>2.2722242399999999</v>
      </c>
      <c r="K64" s="105">
        <f>F64*'2. Emissions Units &amp; Activities'!I64</f>
        <v>10.2125646</v>
      </c>
      <c r="L64" s="83">
        <f>F64*'2. Emissions Units &amp; Activities'!J64</f>
        <v>10.2125646</v>
      </c>
      <c r="M64" s="102">
        <f>G64*'2. Emissions Units &amp; Activities'!K64</f>
        <v>2.541618E-2</v>
      </c>
      <c r="N64" s="105">
        <f>G64*'2. Emissions Units &amp; Activities'!L64</f>
        <v>3.1194719999999999E-2</v>
      </c>
      <c r="O64" s="83">
        <f>G64*'2. Emissions Units &amp; Activities'!M64</f>
        <v>3.1194719999999999E-2</v>
      </c>
    </row>
    <row r="65" spans="1:15">
      <c r="A65" s="79" t="s">
        <v>114</v>
      </c>
      <c r="B65" s="100" t="s">
        <v>225</v>
      </c>
      <c r="C65" s="81" t="str">
        <f>IFERROR(IF(B65="No CAS","",INDEX('DEQ Pollutant List'!$C$7:$C$611,MATCH('3. Pollutant Emissions - EF'!B65,'DEQ Pollutant List'!$B$7:$B$611,0))),"")</f>
        <v>Antimony and compounds</v>
      </c>
      <c r="D65" s="115">
        <f>IFERROR(IF(OR($B65="",$B65="No CAS"),INDEX('DEQ Pollutant List'!$A$7:$A$611,MATCH($C65,'DEQ Pollutant List'!$C$7:$C$611,0)),INDEX('DEQ Pollutant List'!$A$7:$A$611,MATCH($B65,'DEQ Pollutant List'!$B$7:$B$611,0))),"")</f>
        <v>33</v>
      </c>
      <c r="E65" s="101">
        <v>0</v>
      </c>
      <c r="F65" s="196">
        <v>1.46E-6</v>
      </c>
      <c r="G65" s="103">
        <v>1.46E-6</v>
      </c>
      <c r="H65" s="83" t="s">
        <v>187</v>
      </c>
      <c r="I65" s="104" t="s">
        <v>195</v>
      </c>
      <c r="J65" s="102">
        <f>F65*'2. Emissions Units &amp; Activities'!H65</f>
        <v>0.44661107999999999</v>
      </c>
      <c r="K65" s="105">
        <f>F65*'2. Emissions Units &amp; Activities'!I65</f>
        <v>2.0074999999999998</v>
      </c>
      <c r="L65" s="83">
        <f>F65*'2. Emissions Units &amp; Activities'!J65</f>
        <v>2.0074999999999998</v>
      </c>
      <c r="M65" s="102">
        <f>G65*'2. Emissions Units &amp; Activities'!K65</f>
        <v>4.9961199999999997E-3</v>
      </c>
      <c r="N65" s="105">
        <f>G65*'2. Emissions Units &amp; Activities'!L65</f>
        <v>6.1320000000000003E-3</v>
      </c>
      <c r="O65" s="83">
        <f>G65*'2. Emissions Units &amp; Activities'!M65</f>
        <v>6.1320000000000003E-3</v>
      </c>
    </row>
    <row r="66" spans="1:15">
      <c r="A66" s="79" t="s">
        <v>114</v>
      </c>
      <c r="B66" s="100" t="s">
        <v>170</v>
      </c>
      <c r="C66" s="81" t="str">
        <f>IFERROR(IF(B66="No CAS","",INDEX('DEQ Pollutant List'!$C$7:$C$611,MATCH('3. Pollutant Emissions - EF'!B66,'DEQ Pollutant List'!$B$7:$B$611,0))),"")</f>
        <v>Arsenic and compounds</v>
      </c>
      <c r="D66" s="115">
        <f>IFERROR(IF(OR($B66="",$B66="No CAS"),INDEX('DEQ Pollutant List'!$A$7:$A$611,MATCH($C66,'DEQ Pollutant List'!$C$7:$C$611,0)),INDEX('DEQ Pollutant List'!$A$7:$A$611,MATCH($B66,'DEQ Pollutant List'!$B$7:$B$611,0))),"")</f>
        <v>37</v>
      </c>
      <c r="E66" s="101">
        <v>0</v>
      </c>
      <c r="F66" s="196">
        <v>9.4900000000000006E-6</v>
      </c>
      <c r="G66" s="197">
        <v>9.4900000000000006E-6</v>
      </c>
      <c r="H66" s="83" t="s">
        <v>187</v>
      </c>
      <c r="I66" s="104" t="s">
        <v>195</v>
      </c>
      <c r="J66" s="102">
        <f>F66*'2. Emissions Units &amp; Activities'!H66</f>
        <v>2.90297202</v>
      </c>
      <c r="K66" s="105">
        <f>F66*'2. Emissions Units &amp; Activities'!I66</f>
        <v>13.04875</v>
      </c>
      <c r="L66" s="83">
        <f>F66*'2. Emissions Units &amp; Activities'!J66</f>
        <v>13.04875</v>
      </c>
      <c r="M66" s="102">
        <f>G66*'2. Emissions Units &amp; Activities'!K66</f>
        <v>3.2474780000000002E-2</v>
      </c>
      <c r="N66" s="105">
        <f>G66*'2. Emissions Units &amp; Activities'!L66</f>
        <v>3.9858000000000005E-2</v>
      </c>
      <c r="O66" s="83">
        <f>G66*'2. Emissions Units &amp; Activities'!M66</f>
        <v>3.9858000000000005E-2</v>
      </c>
    </row>
    <row r="67" spans="1:15">
      <c r="A67" s="79" t="s">
        <v>114</v>
      </c>
      <c r="B67" s="100" t="s">
        <v>226</v>
      </c>
      <c r="C67" s="81" t="str">
        <f>IFERROR(IF(B67="No CAS","",INDEX('DEQ Pollutant List'!$C$7:$C$611,MATCH('3. Pollutant Emissions - EF'!B67,'DEQ Pollutant List'!$B$7:$B$611,0))),"")</f>
        <v>Barium and compounds</v>
      </c>
      <c r="D67" s="115">
        <f>IFERROR(IF(OR($B67="",$B67="No CAS"),INDEX('DEQ Pollutant List'!$A$7:$A$611,MATCH($C67,'DEQ Pollutant List'!$C$7:$C$611,0)),INDEX('DEQ Pollutant List'!$A$7:$A$611,MATCH($B67,'DEQ Pollutant List'!$B$7:$B$611,0))),"")</f>
        <v>45</v>
      </c>
      <c r="E67" s="101">
        <v>0</v>
      </c>
      <c r="F67" s="102">
        <v>2.0900000000000001E-4</v>
      </c>
      <c r="G67" s="103">
        <v>2.0900000000000001E-4</v>
      </c>
      <c r="H67" s="83" t="s">
        <v>173</v>
      </c>
      <c r="I67" s="104" t="s">
        <v>174</v>
      </c>
      <c r="J67" s="102">
        <f>F67*'2. Emissions Units &amp; Activities'!H67</f>
        <v>90.976027999999999</v>
      </c>
      <c r="K67" s="105">
        <f>F67*'2. Emissions Units &amp; Activities'!I67</f>
        <v>408.89387000000005</v>
      </c>
      <c r="L67" s="83">
        <f>F67*'2. Emissions Units &amp; Activities'!J67</f>
        <v>408.89387000000005</v>
      </c>
      <c r="M67" s="102">
        <f>G67*'2. Emissions Units &amp; Activities'!K67</f>
        <v>1.0176210000000001</v>
      </c>
      <c r="N67" s="105">
        <f>G67*'2. Emissions Units &amp; Activities'!L67</f>
        <v>1.2489840000000001</v>
      </c>
      <c r="O67" s="83">
        <f>G67*'2. Emissions Units &amp; Activities'!M67</f>
        <v>1.2489840000000001</v>
      </c>
    </row>
    <row r="68" spans="1:15">
      <c r="A68" s="79" t="s">
        <v>114</v>
      </c>
      <c r="B68" s="100" t="s">
        <v>227</v>
      </c>
      <c r="C68" s="81" t="str">
        <f>IFERROR(IF(B68="No CAS","",INDEX('DEQ Pollutant List'!$C$7:$C$611,MATCH('3. Pollutant Emissions - EF'!B68,'DEQ Pollutant List'!$B$7:$B$611,0))),"")</f>
        <v>Beryllium and compounds</v>
      </c>
      <c r="D68" s="115">
        <f>IFERROR(IF(OR($B68="",$B68="No CAS"),INDEX('DEQ Pollutant List'!$A$7:$A$611,MATCH($C68,'DEQ Pollutant List'!$C$7:$C$611,0)),INDEX('DEQ Pollutant List'!$A$7:$A$611,MATCH($B68,'DEQ Pollutant List'!$B$7:$B$611,0))),"")</f>
        <v>58</v>
      </c>
      <c r="E68" s="101">
        <v>0</v>
      </c>
      <c r="F68" s="102">
        <v>0</v>
      </c>
      <c r="G68" s="103">
        <v>0</v>
      </c>
      <c r="H68" s="83" t="s">
        <v>187</v>
      </c>
      <c r="I68" s="104" t="s">
        <v>195</v>
      </c>
      <c r="J68" s="102">
        <f>F68*'2. Emissions Units &amp; Activities'!H68</f>
        <v>0</v>
      </c>
      <c r="K68" s="105">
        <f>F68*'2. Emissions Units &amp; Activities'!I68</f>
        <v>0</v>
      </c>
      <c r="L68" s="83">
        <f>F68*'2. Emissions Units &amp; Activities'!J68</f>
        <v>0</v>
      </c>
      <c r="M68" s="102">
        <f>G68*'2. Emissions Units &amp; Activities'!K68</f>
        <v>0</v>
      </c>
      <c r="N68" s="105">
        <f>G68*'2. Emissions Units &amp; Activities'!L68</f>
        <v>0</v>
      </c>
      <c r="O68" s="83">
        <f>G68*'2. Emissions Units &amp; Activities'!M68</f>
        <v>0</v>
      </c>
    </row>
    <row r="69" spans="1:15">
      <c r="A69" s="79" t="s">
        <v>114</v>
      </c>
      <c r="B69" s="100" t="s">
        <v>228</v>
      </c>
      <c r="C69" s="81" t="str">
        <f>IFERROR(IF(B69="No CAS","",INDEX('DEQ Pollutant List'!$C$7:$C$611,MATCH('3. Pollutant Emissions - EF'!B69,'DEQ Pollutant List'!$B$7:$B$611,0))),"")</f>
        <v>Cadmium and compounds</v>
      </c>
      <c r="D69" s="115">
        <f>IFERROR(IF(OR($B69="",$B69="No CAS"),INDEX('DEQ Pollutant List'!$A$7:$A$611,MATCH($C69,'DEQ Pollutant List'!$C$7:$C$611,0)),INDEX('DEQ Pollutant List'!$A$7:$A$611,MATCH($B69,'DEQ Pollutant List'!$B$7:$B$611,0))),"")</f>
        <v>83</v>
      </c>
      <c r="E69" s="101">
        <v>0</v>
      </c>
      <c r="F69" s="102">
        <v>2.9499999999999999E-8</v>
      </c>
      <c r="G69" s="103">
        <v>2.9499999999999999E-8</v>
      </c>
      <c r="H69" s="83" t="s">
        <v>187</v>
      </c>
      <c r="I69" s="104" t="s">
        <v>195</v>
      </c>
      <c r="J69" s="102">
        <f>F69*'2. Emissions Units &amp; Activities'!H69</f>
        <v>9.0239910000000003E-3</v>
      </c>
      <c r="K69" s="105">
        <f>F69*'2. Emissions Units &amp; Activities'!I69</f>
        <v>4.0562500000000001E-2</v>
      </c>
      <c r="L69" s="83">
        <f>F69*'2. Emissions Units &amp; Activities'!J69</f>
        <v>4.0562500000000001E-2</v>
      </c>
      <c r="M69" s="102">
        <f>G69*'2. Emissions Units &amp; Activities'!K69</f>
        <v>1.00949E-4</v>
      </c>
      <c r="N69" s="105">
        <f>G69*'2. Emissions Units &amp; Activities'!L69</f>
        <v>1.239E-4</v>
      </c>
      <c r="O69" s="83">
        <f>G69*'2. Emissions Units &amp; Activities'!M69</f>
        <v>1.239E-4</v>
      </c>
    </row>
    <row r="70" spans="1:15">
      <c r="A70" s="79" t="s">
        <v>114</v>
      </c>
      <c r="B70" s="100" t="s">
        <v>229</v>
      </c>
      <c r="C70" s="81" t="str">
        <f>IFERROR(IF(B70="No CAS","",INDEX('DEQ Pollutant List'!$C$7:$C$611,MATCH('3. Pollutant Emissions - EF'!B70,'DEQ Pollutant List'!$B$7:$B$611,0))),"")</f>
        <v>Chromium VI, chromate and dichromate particulate</v>
      </c>
      <c r="D70" s="115">
        <f>IFERROR(IF(OR($B70="",$B70="No CAS"),INDEX('DEQ Pollutant List'!$A$7:$A$611,MATCH($C70,'DEQ Pollutant List'!$C$7:$C$611,0)),INDEX('DEQ Pollutant List'!$A$7:$A$611,MATCH($B70,'DEQ Pollutant List'!$B$7:$B$611,0))),"")</f>
        <v>136</v>
      </c>
      <c r="E70" s="101">
        <v>0</v>
      </c>
      <c r="F70" s="102">
        <v>2.72E-7</v>
      </c>
      <c r="G70" s="103">
        <v>2.72E-7</v>
      </c>
      <c r="H70" s="83" t="s">
        <v>173</v>
      </c>
      <c r="I70" s="104" t="s">
        <v>174</v>
      </c>
      <c r="J70" s="102">
        <f>F70*'2. Emissions Units &amp; Activities'!H70</f>
        <v>0.118399424</v>
      </c>
      <c r="K70" s="105">
        <f>F70*'2. Emissions Units &amp; Activities'!I70</f>
        <v>0.53214896</v>
      </c>
      <c r="L70" s="83">
        <f>F70*'2. Emissions Units &amp; Activities'!J70</f>
        <v>0.53214896</v>
      </c>
      <c r="M70" s="102">
        <f>G70*'2. Emissions Units &amp; Activities'!K70</f>
        <v>1.324368E-3</v>
      </c>
      <c r="N70" s="105">
        <f>G70*'2. Emissions Units &amp; Activities'!L70</f>
        <v>1.625472E-3</v>
      </c>
      <c r="O70" s="83">
        <f>G70*'2. Emissions Units &amp; Activities'!M70</f>
        <v>1.625472E-3</v>
      </c>
    </row>
    <row r="71" spans="1:15">
      <c r="A71" s="79" t="s">
        <v>114</v>
      </c>
      <c r="B71" s="100" t="s">
        <v>230</v>
      </c>
      <c r="C71" s="81" t="str">
        <f>IFERROR(IF(B71="No CAS","",INDEX('DEQ Pollutant List'!$C$7:$C$611,MATCH('3. Pollutant Emissions - EF'!B71,'DEQ Pollutant List'!$B$7:$B$611,0))),"")</f>
        <v>Cobalt and compounds</v>
      </c>
      <c r="D71" s="115">
        <f>IFERROR(IF(OR($B71="",$B71="No CAS"),INDEX('DEQ Pollutant List'!$A$7:$A$611,MATCH($C71,'DEQ Pollutant List'!$C$7:$C$611,0)),INDEX('DEQ Pollutant List'!$A$7:$A$611,MATCH($B71,'DEQ Pollutant List'!$B$7:$B$611,0))),"")</f>
        <v>146</v>
      </c>
      <c r="E71" s="101">
        <v>0</v>
      </c>
      <c r="F71" s="196">
        <v>2.17E-7</v>
      </c>
      <c r="G71" s="103">
        <v>2.17E-7</v>
      </c>
      <c r="H71" s="83" t="s">
        <v>187</v>
      </c>
      <c r="I71" s="104" t="s">
        <v>195</v>
      </c>
      <c r="J71" s="102">
        <f>F71*'2. Emissions Units &amp; Activities'!H71</f>
        <v>6.6379865999999996E-2</v>
      </c>
      <c r="K71" s="105">
        <f>F71*'2. Emissions Units &amp; Activities'!I71</f>
        <v>0.298375</v>
      </c>
      <c r="L71" s="83">
        <f>F71*'2. Emissions Units &amp; Activities'!J71</f>
        <v>0.298375</v>
      </c>
      <c r="M71" s="102">
        <f>G71*'2. Emissions Units &amp; Activities'!K71</f>
        <v>7.4257399999999997E-4</v>
      </c>
      <c r="N71" s="105">
        <f>G71*'2. Emissions Units &amp; Activities'!L71</f>
        <v>9.1140000000000004E-4</v>
      </c>
      <c r="O71" s="83">
        <f>G71*'2. Emissions Units &amp; Activities'!M71</f>
        <v>9.1140000000000004E-4</v>
      </c>
    </row>
    <row r="72" spans="1:15">
      <c r="A72" s="79" t="s">
        <v>114</v>
      </c>
      <c r="B72" s="100" t="s">
        <v>231</v>
      </c>
      <c r="C72" s="81" t="str">
        <f>IFERROR(IF(B72="No CAS","",INDEX('DEQ Pollutant List'!$C$7:$C$611,MATCH('3. Pollutant Emissions - EF'!B72,'DEQ Pollutant List'!$B$7:$B$611,0))),"")</f>
        <v>Copper and compounds</v>
      </c>
      <c r="D72" s="115">
        <f>IFERROR(IF(OR($B72="",$B72="No CAS"),INDEX('DEQ Pollutant List'!$A$7:$A$611,MATCH($C72,'DEQ Pollutant List'!$C$7:$C$611,0)),INDEX('DEQ Pollutant List'!$A$7:$A$611,MATCH($B72,'DEQ Pollutant List'!$B$7:$B$611,0))),"")</f>
        <v>149</v>
      </c>
      <c r="E72" s="101">
        <v>0</v>
      </c>
      <c r="F72" s="102">
        <v>3.7900000000000001E-6</v>
      </c>
      <c r="G72" s="103">
        <v>3.7900000000000001E-6</v>
      </c>
      <c r="H72" s="83" t="s">
        <v>173</v>
      </c>
      <c r="I72" s="104" t="s">
        <v>174</v>
      </c>
      <c r="J72" s="102">
        <f>F72*'2. Emissions Units &amp; Activities'!H72</f>
        <v>1.6497566800000001</v>
      </c>
      <c r="K72" s="105">
        <f>F72*'2. Emissions Units &amp; Activities'!I72</f>
        <v>7.4148697000000006</v>
      </c>
      <c r="L72" s="83">
        <f>F72*'2. Emissions Units &amp; Activities'!J72</f>
        <v>7.4148697000000006</v>
      </c>
      <c r="M72" s="102">
        <f>G72*'2. Emissions Units &amp; Activities'!K72</f>
        <v>1.8453509999999999E-2</v>
      </c>
      <c r="N72" s="105">
        <f>G72*'2. Emissions Units &amp; Activities'!L72</f>
        <v>2.2649040000000002E-2</v>
      </c>
      <c r="O72" s="83">
        <f>G72*'2. Emissions Units &amp; Activities'!M72</f>
        <v>2.2649040000000002E-2</v>
      </c>
    </row>
    <row r="73" spans="1:15">
      <c r="A73" s="79" t="s">
        <v>114</v>
      </c>
      <c r="B73" s="100" t="s">
        <v>232</v>
      </c>
      <c r="C73" s="81" t="str">
        <f>IFERROR(IF(B73="No CAS","",INDEX('DEQ Pollutant List'!$C$7:$C$611,MATCH('3. Pollutant Emissions - EF'!B73,'DEQ Pollutant List'!$B$7:$B$611,0))),"")</f>
        <v>Lead and compounds</v>
      </c>
      <c r="D73" s="115">
        <f>IFERROR(IF(OR($B73="",$B73="No CAS"),INDEX('DEQ Pollutant List'!$A$7:$A$611,MATCH($C73,'DEQ Pollutant List'!$C$7:$C$611,0)),INDEX('DEQ Pollutant List'!$A$7:$A$611,MATCH($B73,'DEQ Pollutant List'!$B$7:$B$611,0))),"")</f>
        <v>305</v>
      </c>
      <c r="E73" s="101">
        <v>0</v>
      </c>
      <c r="F73" s="102">
        <v>0</v>
      </c>
      <c r="G73" s="103">
        <v>0</v>
      </c>
      <c r="H73" s="83" t="s">
        <v>187</v>
      </c>
      <c r="I73" s="104" t="s">
        <v>195</v>
      </c>
      <c r="J73" s="102">
        <f>F73*'2. Emissions Units &amp; Activities'!H73</f>
        <v>0</v>
      </c>
      <c r="K73" s="105">
        <f>F73*'2. Emissions Units &amp; Activities'!I73</f>
        <v>0</v>
      </c>
      <c r="L73" s="83">
        <f>F73*'2. Emissions Units &amp; Activities'!J73</f>
        <v>0</v>
      </c>
      <c r="M73" s="102">
        <f>G73*'2. Emissions Units &amp; Activities'!K73</f>
        <v>0</v>
      </c>
      <c r="N73" s="105">
        <f>G73*'2. Emissions Units &amp; Activities'!L73</f>
        <v>0</v>
      </c>
      <c r="O73" s="83">
        <f>G73*'2. Emissions Units &amp; Activities'!M73</f>
        <v>0</v>
      </c>
    </row>
    <row r="74" spans="1:15">
      <c r="A74" s="79" t="s">
        <v>114</v>
      </c>
      <c r="B74" s="100" t="s">
        <v>233</v>
      </c>
      <c r="C74" s="81" t="str">
        <f>IFERROR(IF(B74="No CAS","",INDEX('DEQ Pollutant List'!$C$7:$C$611,MATCH('3. Pollutant Emissions - EF'!B74,'DEQ Pollutant List'!$B$7:$B$611,0))),"")</f>
        <v>Manganese and compounds</v>
      </c>
      <c r="D74" s="115">
        <f>IFERROR(IF(OR($B74="",$B74="No CAS"),INDEX('DEQ Pollutant List'!$A$7:$A$611,MATCH($C74,'DEQ Pollutant List'!$C$7:$C$611,0)),INDEX('DEQ Pollutant List'!$A$7:$A$611,MATCH($B74,'DEQ Pollutant List'!$B$7:$B$611,0))),"")</f>
        <v>312</v>
      </c>
      <c r="E74" s="101">
        <v>0</v>
      </c>
      <c r="F74" s="102">
        <v>1.5999999999999999E-6</v>
      </c>
      <c r="G74" s="103">
        <v>1.5999999999999999E-6</v>
      </c>
      <c r="H74" s="83" t="s">
        <v>187</v>
      </c>
      <c r="I74" s="104" t="s">
        <v>195</v>
      </c>
      <c r="J74" s="102">
        <f>F74*'2. Emissions Units &amp; Activities'!H74</f>
        <v>0.48943680000000001</v>
      </c>
      <c r="K74" s="105">
        <f>F74*'2. Emissions Units &amp; Activities'!I74</f>
        <v>2.1999999999999997</v>
      </c>
      <c r="L74" s="83">
        <f>F74*'2. Emissions Units &amp; Activities'!J74</f>
        <v>2.1999999999999997</v>
      </c>
      <c r="M74" s="102">
        <f>G74*'2. Emissions Units &amp; Activities'!K74</f>
        <v>5.4751999999999995E-3</v>
      </c>
      <c r="N74" s="105">
        <f>G74*'2. Emissions Units &amp; Activities'!L74</f>
        <v>6.7199999999999994E-3</v>
      </c>
      <c r="O74" s="83">
        <f>G74*'2. Emissions Units &amp; Activities'!M74</f>
        <v>6.7199999999999994E-3</v>
      </c>
    </row>
    <row r="75" spans="1:15">
      <c r="A75" s="79" t="s">
        <v>114</v>
      </c>
      <c r="B75" s="100" t="s">
        <v>234</v>
      </c>
      <c r="C75" s="81" t="str">
        <f>IFERROR(IF(B75="No CAS","",INDEX('DEQ Pollutant List'!$C$7:$C$611,MATCH('3. Pollutant Emissions - EF'!B75,'DEQ Pollutant List'!$B$7:$B$611,0))),"")</f>
        <v>Mercury and compounds</v>
      </c>
      <c r="D75" s="115">
        <f>IFERROR(IF(OR($B75="",$B75="No CAS"),INDEX('DEQ Pollutant List'!$A$7:$A$611,MATCH($C75,'DEQ Pollutant List'!$C$7:$C$611,0)),INDEX('DEQ Pollutant List'!$A$7:$A$611,MATCH($B75,'DEQ Pollutant List'!$B$7:$B$611,0))),"")</f>
        <v>316</v>
      </c>
      <c r="E75" s="101">
        <v>0</v>
      </c>
      <c r="F75" s="102">
        <v>1.08E-6</v>
      </c>
      <c r="G75" s="103">
        <v>1.08E-6</v>
      </c>
      <c r="H75" s="83" t="s">
        <v>187</v>
      </c>
      <c r="I75" s="104" t="s">
        <v>195</v>
      </c>
      <c r="J75" s="102">
        <f>F75*'2. Emissions Units &amp; Activities'!H75</f>
        <v>0.33036984000000003</v>
      </c>
      <c r="K75" s="105">
        <f>F75*'2. Emissions Units &amp; Activities'!I75</f>
        <v>1.4850000000000001</v>
      </c>
      <c r="L75" s="83">
        <f>F75*'2. Emissions Units &amp; Activities'!J75</f>
        <v>1.4850000000000001</v>
      </c>
      <c r="M75" s="102">
        <f>G75*'2. Emissions Units &amp; Activities'!K75</f>
        <v>3.6957600000000002E-3</v>
      </c>
      <c r="N75" s="105">
        <f>G75*'2. Emissions Units &amp; Activities'!L75</f>
        <v>4.5360000000000001E-3</v>
      </c>
      <c r="O75" s="83">
        <f>G75*'2. Emissions Units &amp; Activities'!M75</f>
        <v>4.5360000000000001E-3</v>
      </c>
    </row>
    <row r="76" spans="1:15">
      <c r="A76" s="79" t="s">
        <v>114</v>
      </c>
      <c r="B76" s="100" t="s">
        <v>235</v>
      </c>
      <c r="C76" s="81" t="str">
        <f>IFERROR(IF(B76="No CAS","",INDEX('DEQ Pollutant List'!$C$7:$C$611,MATCH('3. Pollutant Emissions - EF'!B76,'DEQ Pollutant List'!$B$7:$B$611,0))),"")</f>
        <v>Molybdenum trioxide</v>
      </c>
      <c r="D76" s="115">
        <f>IFERROR(IF(OR($B76="",$B76="No CAS"),INDEX('DEQ Pollutant List'!$A$7:$A$611,MATCH($C76,'DEQ Pollutant List'!$C$7:$C$611,0)),INDEX('DEQ Pollutant List'!$A$7:$A$611,MATCH($B76,'DEQ Pollutant List'!$B$7:$B$611,0))),"")</f>
        <v>361</v>
      </c>
      <c r="E76" s="101">
        <v>0</v>
      </c>
      <c r="F76" s="102">
        <v>3.1099999999999999E-6</v>
      </c>
      <c r="G76" s="103">
        <v>3.1099999999999999E-6</v>
      </c>
      <c r="H76" s="83" t="s">
        <v>173</v>
      </c>
      <c r="I76" s="104" t="s">
        <v>236</v>
      </c>
      <c r="J76" s="102">
        <f>F76*'2. Emissions Units &amp; Activities'!H76</f>
        <v>1.35375812</v>
      </c>
      <c r="K76" s="105">
        <f>F76*'2. Emissions Units &amp; Activities'!I76</f>
        <v>6.0844972999999998</v>
      </c>
      <c r="L76" s="83">
        <f>F76*'2. Emissions Units &amp; Activities'!J76</f>
        <v>6.0844972999999998</v>
      </c>
      <c r="M76" s="102">
        <f>G76*'2. Emissions Units &amp; Activities'!K76</f>
        <v>1.5142589999999999E-2</v>
      </c>
      <c r="N76" s="105">
        <f>G76*'2. Emissions Units &amp; Activities'!L76</f>
        <v>1.8585359999999999E-2</v>
      </c>
      <c r="O76" s="83">
        <f>G76*'2. Emissions Units &amp; Activities'!M76</f>
        <v>1.8585359999999999E-2</v>
      </c>
    </row>
    <row r="77" spans="1:15">
      <c r="A77" s="79" t="s">
        <v>114</v>
      </c>
      <c r="B77" s="100" t="s">
        <v>237</v>
      </c>
      <c r="C77" s="81" t="str">
        <f>IFERROR(IF(B77="No CAS","",INDEX('DEQ Pollutant List'!$C$7:$C$611,MATCH('3. Pollutant Emissions - EF'!B77,'DEQ Pollutant List'!$B$7:$B$611,0))),"")</f>
        <v>Nickel and compounds</v>
      </c>
      <c r="D77" s="115">
        <f>IFERROR(IF(OR($B77="",$B77="No CAS"),INDEX('DEQ Pollutant List'!$A$7:$A$611,MATCH($C77,'DEQ Pollutant List'!$C$7:$C$611,0)),INDEX('DEQ Pollutant List'!$A$7:$A$611,MATCH($B77,'DEQ Pollutant List'!$B$7:$B$611,0))),"")</f>
        <v>364</v>
      </c>
      <c r="E77" s="101">
        <v>0</v>
      </c>
      <c r="F77" s="102">
        <v>7.92E-7</v>
      </c>
      <c r="G77" s="103">
        <v>7.92E-7</v>
      </c>
      <c r="H77" s="83" t="s">
        <v>187</v>
      </c>
      <c r="I77" s="104" t="s">
        <v>195</v>
      </c>
      <c r="J77" s="102">
        <f>F77*'2. Emissions Units &amp; Activities'!H77</f>
        <v>0.24227121600000001</v>
      </c>
      <c r="K77" s="105">
        <f>F77*'2. Emissions Units &amp; Activities'!I77</f>
        <v>1.089</v>
      </c>
      <c r="L77" s="83">
        <f>F77*'2. Emissions Units &amp; Activities'!J77</f>
        <v>1.089</v>
      </c>
      <c r="M77" s="102">
        <f>G77*'2. Emissions Units &amp; Activities'!K77</f>
        <v>2.7102239999999998E-3</v>
      </c>
      <c r="N77" s="105">
        <f>G77*'2. Emissions Units &amp; Activities'!L77</f>
        <v>3.3264000000000002E-3</v>
      </c>
      <c r="O77" s="83">
        <f>G77*'2. Emissions Units &amp; Activities'!M77</f>
        <v>3.3264000000000002E-3</v>
      </c>
    </row>
    <row r="78" spans="1:15">
      <c r="A78" s="79" t="s">
        <v>114</v>
      </c>
      <c r="B78" s="100" t="s">
        <v>238</v>
      </c>
      <c r="C78" s="81" t="s">
        <v>239</v>
      </c>
      <c r="D78" s="115" t="str">
        <f>IFERROR(IF(OR($B78="",$B78="No CAS"),INDEX('DEQ Pollutant List'!$A$7:$A$611,MATCH($C78,'DEQ Pollutant List'!$C$7:$C$611,0)),INDEX('DEQ Pollutant List'!$A$7:$A$611,MATCH($B78,'DEQ Pollutant List'!$B$7:$B$611,0))),"")</f>
        <v/>
      </c>
      <c r="E78" s="101">
        <v>0</v>
      </c>
      <c r="F78" s="102">
        <v>3.1E-4</v>
      </c>
      <c r="G78" s="103">
        <v>3.1E-4</v>
      </c>
      <c r="H78" s="83" t="s">
        <v>173</v>
      </c>
      <c r="I78" s="104" t="s">
        <v>174</v>
      </c>
      <c r="J78" s="102">
        <f>F78*'2. Emissions Units &amp; Activities'!H78</f>
        <v>134.94051999999999</v>
      </c>
      <c r="K78" s="105">
        <f>F78*'2. Emissions Units &amp; Activities'!I78</f>
        <v>606.49329999999998</v>
      </c>
      <c r="L78" s="83">
        <f>F78*'2. Emissions Units &amp; Activities'!J78</f>
        <v>606.49329999999998</v>
      </c>
      <c r="M78" s="102">
        <f>G78*'2. Emissions Units &amp; Activities'!K78</f>
        <v>1.50939</v>
      </c>
      <c r="N78" s="105">
        <f>G78*'2. Emissions Units &amp; Activities'!L78</f>
        <v>1.85256</v>
      </c>
      <c r="O78" s="83">
        <f>G78*'2. Emissions Units &amp; Activities'!M78</f>
        <v>1.85256</v>
      </c>
    </row>
    <row r="79" spans="1:15">
      <c r="A79" s="79" t="s">
        <v>114</v>
      </c>
      <c r="B79" s="100" t="s">
        <v>240</v>
      </c>
      <c r="C79" s="81" t="str">
        <f>IFERROR(IF(B79="No CAS","",INDEX('DEQ Pollutant List'!$C$7:$C$611,MATCH('3. Pollutant Emissions - EF'!B79,'DEQ Pollutant List'!$B$7:$B$611,0))),"")</f>
        <v>Selenium and compounds</v>
      </c>
      <c r="D79" s="115">
        <f>IFERROR(IF(OR($B79="",$B79="No CAS"),INDEX('DEQ Pollutant List'!$A$7:$A$611,MATCH($C79,'DEQ Pollutant List'!$C$7:$C$611,0)),INDEX('DEQ Pollutant List'!$A$7:$A$611,MATCH($B79,'DEQ Pollutant List'!$B$7:$B$611,0))),"")</f>
        <v>575</v>
      </c>
      <c r="E79" s="101">
        <v>0</v>
      </c>
      <c r="F79" s="102">
        <v>0</v>
      </c>
      <c r="G79" s="103">
        <v>0</v>
      </c>
      <c r="H79" s="83" t="s">
        <v>187</v>
      </c>
      <c r="I79" s="104" t="s">
        <v>195</v>
      </c>
      <c r="J79" s="102">
        <f>F79*'2. Emissions Units &amp; Activities'!H79</f>
        <v>0</v>
      </c>
      <c r="K79" s="105">
        <f>F79*'2. Emissions Units &amp; Activities'!I79</f>
        <v>0</v>
      </c>
      <c r="L79" s="83">
        <f>F79*'2. Emissions Units &amp; Activities'!J79</f>
        <v>0</v>
      </c>
      <c r="M79" s="102">
        <f>G79*'2. Emissions Units &amp; Activities'!K79</f>
        <v>0</v>
      </c>
      <c r="N79" s="105">
        <f>G79*'2. Emissions Units &amp; Activities'!L79</f>
        <v>0</v>
      </c>
      <c r="O79" s="83">
        <f>G79*'2. Emissions Units &amp; Activities'!M79</f>
        <v>0</v>
      </c>
    </row>
    <row r="80" spans="1:15">
      <c r="A80" s="79" t="s">
        <v>114</v>
      </c>
      <c r="B80" s="100" t="s">
        <v>241</v>
      </c>
      <c r="C80" s="81" t="str">
        <f>IFERROR(IF(B80="No CAS","",INDEX('DEQ Pollutant List'!$C$7:$C$611,MATCH('3. Pollutant Emissions - EF'!B80,'DEQ Pollutant List'!$B$7:$B$611,0))),"")</f>
        <v>Silver and compounds</v>
      </c>
      <c r="D80" s="115">
        <f>IFERROR(IF(OR($B80="",$B80="No CAS"),INDEX('DEQ Pollutant List'!$A$7:$A$611,MATCH($C80,'DEQ Pollutant List'!$C$7:$C$611,0)),INDEX('DEQ Pollutant List'!$A$7:$A$611,MATCH($B80,'DEQ Pollutant List'!$B$7:$B$611,0))),"")</f>
        <v>580</v>
      </c>
      <c r="E80" s="101">
        <v>0</v>
      </c>
      <c r="F80" s="102">
        <v>9.850000000000001E-7</v>
      </c>
      <c r="G80" s="103">
        <v>9.850000000000001E-7</v>
      </c>
      <c r="H80" s="83" t="s">
        <v>173</v>
      </c>
      <c r="I80" s="104" t="s">
        <v>174</v>
      </c>
      <c r="J80" s="102">
        <f>F80*'2. Emissions Units &amp; Activities'!H80</f>
        <v>0.42876262000000004</v>
      </c>
      <c r="K80" s="105">
        <f>F80*'2. Emissions Units &amp; Activities'!I80</f>
        <v>1.9270835500000001</v>
      </c>
      <c r="L80" s="83">
        <f>F80*'2. Emissions Units &amp; Activities'!J80</f>
        <v>1.9270835500000001</v>
      </c>
      <c r="M80" s="102">
        <f>G80*'2. Emissions Units &amp; Activities'!K80</f>
        <v>4.7959650000000001E-3</v>
      </c>
      <c r="N80" s="105">
        <f>G80*'2. Emissions Units &amp; Activities'!L80</f>
        <v>5.8863600000000002E-3</v>
      </c>
      <c r="O80" s="83">
        <f>G80*'2. Emissions Units &amp; Activities'!M80</f>
        <v>5.8863600000000002E-3</v>
      </c>
    </row>
    <row r="81" spans="1:15">
      <c r="A81" s="79" t="s">
        <v>114</v>
      </c>
      <c r="B81" s="100" t="s">
        <v>242</v>
      </c>
      <c r="C81" s="81" t="str">
        <f>IFERROR(IF(B81="No CAS","",INDEX('DEQ Pollutant List'!$C$7:$C$611,MATCH('3. Pollutant Emissions - EF'!B81,'DEQ Pollutant List'!$B$7:$B$611,0))),"")</f>
        <v>Thallium and compounds</v>
      </c>
      <c r="D81" s="115">
        <f>IFERROR(IF(OR($B81="",$B81="No CAS"),INDEX('DEQ Pollutant List'!$A$7:$A$611,MATCH($C81,'DEQ Pollutant List'!$C$7:$C$611,0)),INDEX('DEQ Pollutant List'!$A$7:$A$611,MATCH($B81,'DEQ Pollutant List'!$B$7:$B$611,0))),"")</f>
        <v>595</v>
      </c>
      <c r="E81" s="101">
        <v>0</v>
      </c>
      <c r="F81" s="102">
        <v>1.8500000000000001E-6</v>
      </c>
      <c r="G81" s="103">
        <v>1.8500000000000001E-6</v>
      </c>
      <c r="H81" s="83" t="s">
        <v>173</v>
      </c>
      <c r="I81" s="104" t="s">
        <v>174</v>
      </c>
      <c r="J81" s="102">
        <f>F81*'2. Emissions Units &amp; Activities'!H81</f>
        <v>0.80529020000000007</v>
      </c>
      <c r="K81" s="105">
        <f>F81*'2. Emissions Units &amp; Activities'!I81</f>
        <v>3.6193955</v>
      </c>
      <c r="L81" s="83">
        <f>F81*'2. Emissions Units &amp; Activities'!J81</f>
        <v>3.6193955</v>
      </c>
      <c r="M81" s="102">
        <f>G81*'2. Emissions Units &amp; Activities'!K81</f>
        <v>9.0076500000000007E-3</v>
      </c>
      <c r="N81" s="105">
        <f>G81*'2. Emissions Units &amp; Activities'!L81</f>
        <v>1.10556E-2</v>
      </c>
      <c r="O81" s="83">
        <f>G81*'2. Emissions Units &amp; Activities'!M81</f>
        <v>1.10556E-2</v>
      </c>
    </row>
    <row r="82" spans="1:15">
      <c r="A82" s="79" t="s">
        <v>114</v>
      </c>
      <c r="B82" s="100" t="s">
        <v>243</v>
      </c>
      <c r="C82" s="81" t="str">
        <f>IFERROR(IF(B82="No CAS","",INDEX('DEQ Pollutant List'!$C$7:$C$611,MATCH('3. Pollutant Emissions - EF'!B82,'DEQ Pollutant List'!$B$7:$B$611,0))),"")</f>
        <v>Vanadium (fume or dust)</v>
      </c>
      <c r="D82" s="115">
        <f>IFERROR(IF(OR($B82="",$B82="No CAS"),INDEX('DEQ Pollutant List'!$A$7:$A$611,MATCH($C82,'DEQ Pollutant List'!$C$7:$C$611,0)),INDEX('DEQ Pollutant List'!$A$7:$A$611,MATCH($B82,'DEQ Pollutant List'!$B$7:$B$611,0))),"")</f>
        <v>620</v>
      </c>
      <c r="E82" s="101">
        <v>0</v>
      </c>
      <c r="F82" s="102">
        <v>5.9400000000000005E-7</v>
      </c>
      <c r="G82" s="103">
        <v>5.9400000000000005E-7</v>
      </c>
      <c r="H82" s="83" t="s">
        <v>173</v>
      </c>
      <c r="I82" s="104" t="s">
        <v>244</v>
      </c>
      <c r="J82" s="102">
        <f>F82*'2. Emissions Units &amp; Activities'!H82</f>
        <v>0.25856344800000003</v>
      </c>
      <c r="K82" s="105">
        <f>F82*'2. Emissions Units &amp; Activities'!I82</f>
        <v>1.16211942</v>
      </c>
      <c r="L82" s="83">
        <f>F82*'2. Emissions Units &amp; Activities'!J82</f>
        <v>1.16211942</v>
      </c>
      <c r="M82" s="102">
        <f>G82*'2. Emissions Units &amp; Activities'!K82</f>
        <v>2.8921860000000001E-3</v>
      </c>
      <c r="N82" s="105">
        <f>G82*'2. Emissions Units &amp; Activities'!L82</f>
        <v>3.5497440000000005E-3</v>
      </c>
      <c r="O82" s="83">
        <f>G82*'2. Emissions Units &amp; Activities'!M82</f>
        <v>3.5497440000000005E-3</v>
      </c>
    </row>
    <row r="83" spans="1:15">
      <c r="A83" s="79" t="s">
        <v>114</v>
      </c>
      <c r="B83" s="100" t="s">
        <v>245</v>
      </c>
      <c r="C83" s="81" t="str">
        <f>IFERROR(IF(B83="No CAS","",INDEX('DEQ Pollutant List'!$C$7:$C$611,MATCH('3. Pollutant Emissions - EF'!B83,'DEQ Pollutant List'!$B$7:$B$611,0))),"")</f>
        <v>Zinc and compounds</v>
      </c>
      <c r="D83" s="115">
        <f>IFERROR(IF(OR($B83="",$B83="No CAS"),INDEX('DEQ Pollutant List'!$A$7:$A$611,MATCH($C83,'DEQ Pollutant List'!$C$7:$C$611,0)),INDEX('DEQ Pollutant List'!$A$7:$A$611,MATCH($B83,'DEQ Pollutant List'!$B$7:$B$611,0))),"")</f>
        <v>632</v>
      </c>
      <c r="E83" s="101">
        <v>0</v>
      </c>
      <c r="F83" s="102">
        <v>5.7599999999999997E-5</v>
      </c>
      <c r="G83" s="103">
        <v>5.7599999999999997E-5</v>
      </c>
      <c r="H83" s="83" t="s">
        <v>173</v>
      </c>
      <c r="I83" s="104" t="s">
        <v>174</v>
      </c>
      <c r="J83" s="102">
        <f>F83*'2. Emissions Units &amp; Activities'!H83</f>
        <v>25.072819199999998</v>
      </c>
      <c r="K83" s="105">
        <f>F83*'2. Emissions Units &amp; Activities'!I83</f>
        <v>112.69036799999999</v>
      </c>
      <c r="L83" s="83">
        <f>F83*'2. Emissions Units &amp; Activities'!J83</f>
        <v>112.69036799999999</v>
      </c>
      <c r="M83" s="102">
        <f>G83*'2. Emissions Units &amp; Activities'!K83</f>
        <v>0.28045439999999999</v>
      </c>
      <c r="N83" s="105">
        <f>G83*'2. Emissions Units &amp; Activities'!L83</f>
        <v>0.34421759999999996</v>
      </c>
      <c r="O83" s="83">
        <f>G83*'2. Emissions Units &amp; Activities'!M83</f>
        <v>0.34421759999999996</v>
      </c>
    </row>
    <row r="84" spans="1:15">
      <c r="A84" s="79" t="s">
        <v>114</v>
      </c>
      <c r="B84" s="100" t="s">
        <v>246</v>
      </c>
      <c r="C84" s="81" t="str">
        <f>IFERROR(IF(B84="No CAS","",INDEX('DEQ Pollutant List'!$C$7:$C$611,MATCH('3. Pollutant Emissions - EF'!B84,'DEQ Pollutant List'!$B$7:$B$611,0))),"")</f>
        <v>1-Methylphenanthrene</v>
      </c>
      <c r="D84" s="115">
        <f>IFERROR(IF(OR($B84="",$B84="No CAS"),INDEX('DEQ Pollutant List'!$A$7:$A$611,MATCH($C84,'DEQ Pollutant List'!$C$7:$C$611,0)),INDEX('DEQ Pollutant List'!$A$7:$A$611,MATCH($B84,'DEQ Pollutant List'!$B$7:$B$611,0))),"")</f>
        <v>343</v>
      </c>
      <c r="E84" s="101">
        <v>0</v>
      </c>
      <c r="F84" s="102">
        <v>2.5899999999999998E-7</v>
      </c>
      <c r="G84" s="103">
        <v>2.5899999999999998E-7</v>
      </c>
      <c r="H84" s="83" t="s">
        <v>173</v>
      </c>
      <c r="I84" s="104" t="s">
        <v>174</v>
      </c>
      <c r="J84" s="102">
        <f>F84*'2. Emissions Units &amp; Activities'!H84</f>
        <v>0.112740628</v>
      </c>
      <c r="K84" s="105">
        <f>F84*'2. Emissions Units &amp; Activities'!I84</f>
        <v>0.50671537</v>
      </c>
      <c r="L84" s="83">
        <f>F84*'2. Emissions Units &amp; Activities'!J84</f>
        <v>0.50671537</v>
      </c>
      <c r="M84" s="102">
        <f>G84*'2. Emissions Units &amp; Activities'!K84</f>
        <v>1.2610709999999999E-3</v>
      </c>
      <c r="N84" s="105">
        <f>G84*'2. Emissions Units &amp; Activities'!L84</f>
        <v>1.547784E-3</v>
      </c>
      <c r="O84" s="83">
        <f>G84*'2. Emissions Units &amp; Activities'!M84</f>
        <v>1.547784E-3</v>
      </c>
    </row>
    <row r="85" spans="1:15">
      <c r="A85" s="79" t="s">
        <v>114</v>
      </c>
      <c r="B85" s="100" t="s">
        <v>247</v>
      </c>
      <c r="C85" s="81" t="str">
        <f>IFERROR(IF(B85="No CAS","",INDEX('DEQ Pollutant List'!$C$7:$C$611,MATCH('3. Pollutant Emissions - EF'!B85,'DEQ Pollutant List'!$B$7:$B$611,0))),"")</f>
        <v>2-Methyl naphthalene</v>
      </c>
      <c r="D85" s="115">
        <f>IFERROR(IF(OR($B85="",$B85="No CAS"),INDEX('DEQ Pollutant List'!$A$7:$A$611,MATCH($C85,'DEQ Pollutant List'!$C$7:$C$611,0)),INDEX('DEQ Pollutant List'!$A$7:$A$611,MATCH($B85,'DEQ Pollutant List'!$B$7:$B$611,0))),"")</f>
        <v>427</v>
      </c>
      <c r="E85" s="101">
        <v>0</v>
      </c>
      <c r="F85" s="102">
        <v>5.3099999999999998E-7</v>
      </c>
      <c r="G85" s="103">
        <v>5.3099999999999998E-7</v>
      </c>
      <c r="H85" s="83" t="s">
        <v>187</v>
      </c>
      <c r="I85" s="104" t="s">
        <v>195</v>
      </c>
      <c r="J85" s="102">
        <f>F85*'2. Emissions Units &amp; Activities'!H85</f>
        <v>0.162431838</v>
      </c>
      <c r="K85" s="105">
        <f>F85*'2. Emissions Units &amp; Activities'!I85</f>
        <v>0.73012499999999991</v>
      </c>
      <c r="L85" s="83">
        <f>F85*'2. Emissions Units &amp; Activities'!J85</f>
        <v>0.73012499999999991</v>
      </c>
      <c r="M85" s="102">
        <f>G85*'2. Emissions Units &amp; Activities'!K85</f>
        <v>1.817082E-3</v>
      </c>
      <c r="N85" s="105">
        <f>G85*'2. Emissions Units &amp; Activities'!L85</f>
        <v>2.2301999999999999E-3</v>
      </c>
      <c r="O85" s="83">
        <f>G85*'2. Emissions Units &amp; Activities'!M85</f>
        <v>2.2301999999999999E-3</v>
      </c>
    </row>
    <row r="86" spans="1:15">
      <c r="A86" s="79" t="s">
        <v>114</v>
      </c>
      <c r="B86" s="100" t="s">
        <v>248</v>
      </c>
      <c r="C86" s="81" t="str">
        <f>IFERROR(IF(B86="No CAS","",INDEX('DEQ Pollutant List'!$C$7:$C$611,MATCH('3. Pollutant Emissions - EF'!B86,'DEQ Pollutant List'!$B$7:$B$611,0))),"")</f>
        <v>3-Methylcholanthrene</v>
      </c>
      <c r="D86" s="115">
        <f>IFERROR(IF(OR($B86="",$B86="No CAS"),INDEX('DEQ Pollutant List'!$A$7:$A$611,MATCH($C86,'DEQ Pollutant List'!$C$7:$C$611,0)),INDEX('DEQ Pollutant List'!$A$7:$A$611,MATCH($B86,'DEQ Pollutant List'!$B$7:$B$611,0))),"")</f>
        <v>439</v>
      </c>
      <c r="E86" s="101">
        <v>0</v>
      </c>
      <c r="F86" s="102">
        <v>8.6800000000000006E-9</v>
      </c>
      <c r="G86" s="103">
        <v>8.6800000000000006E-9</v>
      </c>
      <c r="H86" s="83" t="s">
        <v>173</v>
      </c>
      <c r="I86" s="104" t="s">
        <v>174</v>
      </c>
      <c r="J86" s="102">
        <f>F86*'2. Emissions Units &amp; Activities'!H86</f>
        <v>3.7783345600000003E-3</v>
      </c>
      <c r="K86" s="105">
        <f>F86*'2. Emissions Units &amp; Activities'!I86</f>
        <v>1.6981812400000001E-2</v>
      </c>
      <c r="L86" s="83">
        <f>F86*'2. Emissions Units &amp; Activities'!J86</f>
        <v>1.6981812400000001E-2</v>
      </c>
      <c r="M86" s="102">
        <f>G86*'2. Emissions Units &amp; Activities'!K86</f>
        <v>4.2262920000000006E-5</v>
      </c>
      <c r="N86" s="105">
        <f>G86*'2. Emissions Units &amp; Activities'!L86</f>
        <v>5.1871680000000005E-5</v>
      </c>
      <c r="O86" s="83">
        <f>G86*'2. Emissions Units &amp; Activities'!M86</f>
        <v>5.1871680000000005E-5</v>
      </c>
    </row>
    <row r="87" spans="1:15">
      <c r="A87" s="79" t="s">
        <v>114</v>
      </c>
      <c r="B87" s="100" t="s">
        <v>249</v>
      </c>
      <c r="C87" s="81" t="str">
        <f>IFERROR(IF(B87="No CAS","",INDEX('DEQ Pollutant List'!$C$7:$C$611,MATCH('3. Pollutant Emissions - EF'!B87,'DEQ Pollutant List'!$B$7:$B$611,0))),"")</f>
        <v>7,12-Dimethylbenz[a]anthracene</v>
      </c>
      <c r="D87" s="115">
        <f>IFERROR(IF(OR($B87="",$B87="No CAS"),INDEX('DEQ Pollutant List'!$A$7:$A$611,MATCH($C87,'DEQ Pollutant List'!$C$7:$C$611,0)),INDEX('DEQ Pollutant List'!$A$7:$A$611,MATCH($B87,'DEQ Pollutant List'!$B$7:$B$611,0))),"")</f>
        <v>436</v>
      </c>
      <c r="E87" s="101">
        <v>0</v>
      </c>
      <c r="F87" s="102">
        <v>4.5699999999999997E-9</v>
      </c>
      <c r="G87" s="103">
        <v>4.5699999999999997E-9</v>
      </c>
      <c r="H87" s="83" t="s">
        <v>173</v>
      </c>
      <c r="I87" s="104" t="s">
        <v>174</v>
      </c>
      <c r="J87" s="102">
        <f>F87*'2. Emissions Units &amp; Activities'!H87</f>
        <v>1.98928444E-3</v>
      </c>
      <c r="K87" s="105">
        <f>F87*'2. Emissions Units &amp; Activities'!I87</f>
        <v>8.9408850999999987E-3</v>
      </c>
      <c r="L87" s="83">
        <f>F87*'2. Emissions Units &amp; Activities'!J87</f>
        <v>8.9408850999999987E-3</v>
      </c>
      <c r="M87" s="102">
        <f>G87*'2. Emissions Units &amp; Activities'!K87</f>
        <v>2.225133E-5</v>
      </c>
      <c r="N87" s="105">
        <f>G87*'2. Emissions Units &amp; Activities'!L87</f>
        <v>2.731032E-5</v>
      </c>
      <c r="O87" s="83">
        <f>G87*'2. Emissions Units &amp; Activities'!M87</f>
        <v>2.731032E-5</v>
      </c>
    </row>
    <row r="88" spans="1:15">
      <c r="A88" s="79" t="s">
        <v>114</v>
      </c>
      <c r="B88" s="100" t="s">
        <v>250</v>
      </c>
      <c r="C88" s="81" t="str">
        <f>IFERROR(IF(B88="No CAS","",INDEX('DEQ Pollutant List'!$C$7:$C$611,MATCH('3. Pollutant Emissions - EF'!B88,'DEQ Pollutant List'!$B$7:$B$611,0))),"")</f>
        <v>Acenaphthene</v>
      </c>
      <c r="D88" s="115">
        <f>IFERROR(IF(OR($B88="",$B88="No CAS"),INDEX('DEQ Pollutant List'!$A$7:$A$611,MATCH($C88,'DEQ Pollutant List'!$C$7:$C$611,0)),INDEX('DEQ Pollutant List'!$A$7:$A$611,MATCH($B88,'DEQ Pollutant List'!$B$7:$B$611,0))),"")</f>
        <v>402</v>
      </c>
      <c r="E88" s="101">
        <v>0</v>
      </c>
      <c r="F88" s="102">
        <v>9.2299999999999999E-8</v>
      </c>
      <c r="G88" s="103">
        <v>9.2299999999999999E-8</v>
      </c>
      <c r="H88" s="83" t="s">
        <v>187</v>
      </c>
      <c r="I88" s="104" t="s">
        <v>195</v>
      </c>
      <c r="J88" s="102">
        <f>F88*'2. Emissions Units &amp; Activities'!H88</f>
        <v>2.8234385399999999E-2</v>
      </c>
      <c r="K88" s="105">
        <f>F88*'2. Emissions Units &amp; Activities'!I88</f>
        <v>0.12691250000000001</v>
      </c>
      <c r="L88" s="83">
        <f>F88*'2. Emissions Units &amp; Activities'!J88</f>
        <v>0.12691250000000001</v>
      </c>
      <c r="M88" s="102">
        <f>G88*'2. Emissions Units &amp; Activities'!K88</f>
        <v>3.1585059999999999E-4</v>
      </c>
      <c r="N88" s="105">
        <f>G88*'2. Emissions Units &amp; Activities'!L88</f>
        <v>3.8766000000000001E-4</v>
      </c>
      <c r="O88" s="83">
        <f>G88*'2. Emissions Units &amp; Activities'!M88</f>
        <v>3.8766000000000001E-4</v>
      </c>
    </row>
    <row r="89" spans="1:15">
      <c r="A89" s="79" t="s">
        <v>114</v>
      </c>
      <c r="B89" s="100" t="s">
        <v>251</v>
      </c>
      <c r="C89" s="81" t="str">
        <f>IFERROR(IF(B89="No CAS","",INDEX('DEQ Pollutant List'!$C$7:$C$611,MATCH('3. Pollutant Emissions - EF'!B89,'DEQ Pollutant List'!$B$7:$B$611,0))),"")</f>
        <v>Acenaphthylene</v>
      </c>
      <c r="D89" s="115">
        <f>IFERROR(IF(OR($B89="",$B89="No CAS"),INDEX('DEQ Pollutant List'!$A$7:$A$611,MATCH($C89,'DEQ Pollutant List'!$C$7:$C$611,0)),INDEX('DEQ Pollutant List'!$A$7:$A$611,MATCH($B89,'DEQ Pollutant List'!$B$7:$B$611,0))),"")</f>
        <v>403</v>
      </c>
      <c r="E89" s="101">
        <v>0</v>
      </c>
      <c r="F89" s="102">
        <v>5.04E-6</v>
      </c>
      <c r="G89" s="103">
        <v>5.04E-6</v>
      </c>
      <c r="H89" s="83" t="s">
        <v>187</v>
      </c>
      <c r="I89" s="104" t="s">
        <v>195</v>
      </c>
      <c r="J89" s="102">
        <f>F89*'2. Emissions Units &amp; Activities'!H89</f>
        <v>1.54172592</v>
      </c>
      <c r="K89" s="105">
        <f>F89*'2. Emissions Units &amp; Activities'!I89</f>
        <v>6.93</v>
      </c>
      <c r="L89" s="83">
        <f>F89*'2. Emissions Units &amp; Activities'!J89</f>
        <v>6.93</v>
      </c>
      <c r="M89" s="102">
        <f>G89*'2. Emissions Units &amp; Activities'!K89</f>
        <v>1.7246879999999999E-2</v>
      </c>
      <c r="N89" s="105">
        <f>G89*'2. Emissions Units &amp; Activities'!L89</f>
        <v>2.1167999999999999E-2</v>
      </c>
      <c r="O89" s="83">
        <f>G89*'2. Emissions Units &amp; Activities'!M89</f>
        <v>2.1167999999999999E-2</v>
      </c>
    </row>
    <row r="90" spans="1:15">
      <c r="A90" s="79" t="s">
        <v>114</v>
      </c>
      <c r="B90" s="100" t="s">
        <v>252</v>
      </c>
      <c r="C90" s="81" t="str">
        <f>IFERROR(IF(B90="No CAS","",INDEX('DEQ Pollutant List'!$C$7:$C$611,MATCH('3. Pollutant Emissions - EF'!B90,'DEQ Pollutant List'!$B$7:$B$611,0))),"")</f>
        <v>Anthracene</v>
      </c>
      <c r="D90" s="115">
        <f>IFERROR(IF(OR($B90="",$B90="No CAS"),INDEX('DEQ Pollutant List'!$A$7:$A$611,MATCH($C90,'DEQ Pollutant List'!$C$7:$C$611,0)),INDEX('DEQ Pollutant List'!$A$7:$A$611,MATCH($B90,'DEQ Pollutant List'!$B$7:$B$611,0))),"")</f>
        <v>404</v>
      </c>
      <c r="E90" s="101">
        <v>0</v>
      </c>
      <c r="F90" s="102">
        <v>8.6200000000000004E-8</v>
      </c>
      <c r="G90" s="103">
        <v>8.6200000000000004E-8</v>
      </c>
      <c r="H90" s="83" t="s">
        <v>187</v>
      </c>
      <c r="I90" s="104" t="s">
        <v>195</v>
      </c>
      <c r="J90" s="102">
        <f>F90*'2. Emissions Units &amp; Activities'!H90</f>
        <v>2.6368407600000001E-2</v>
      </c>
      <c r="K90" s="105">
        <f>F90*'2. Emissions Units &amp; Activities'!I90</f>
        <v>0.11852500000000001</v>
      </c>
      <c r="L90" s="83">
        <f>F90*'2. Emissions Units &amp; Activities'!J90</f>
        <v>0.11852500000000001</v>
      </c>
      <c r="M90" s="102">
        <f>G90*'2. Emissions Units &amp; Activities'!K90</f>
        <v>2.9497639999999999E-4</v>
      </c>
      <c r="N90" s="105">
        <f>G90*'2. Emissions Units &amp; Activities'!L90</f>
        <v>3.6204E-4</v>
      </c>
      <c r="O90" s="83">
        <f>G90*'2. Emissions Units &amp; Activities'!M90</f>
        <v>3.6204E-4</v>
      </c>
    </row>
    <row r="91" spans="1:15">
      <c r="A91" s="79" t="s">
        <v>114</v>
      </c>
      <c r="B91" s="100" t="s">
        <v>253</v>
      </c>
      <c r="C91" s="81" t="str">
        <f>IFERROR(IF(B91="No CAS","",INDEX('DEQ Pollutant List'!$C$7:$C$611,MATCH('3. Pollutant Emissions - EF'!B91,'DEQ Pollutant List'!$B$7:$B$611,0))),"")</f>
        <v>Benz[a]anthracene</v>
      </c>
      <c r="D91" s="115">
        <f>IFERROR(IF(OR($B91="",$B91="No CAS"),INDEX('DEQ Pollutant List'!$A$7:$A$611,MATCH($C91,'DEQ Pollutant List'!$C$7:$C$611,0)),INDEX('DEQ Pollutant List'!$A$7:$A$611,MATCH($B91,'DEQ Pollutant List'!$B$7:$B$611,0))),"")</f>
        <v>405</v>
      </c>
      <c r="E91" s="101">
        <v>0</v>
      </c>
      <c r="F91" s="102">
        <v>8.0600000000000007E-9</v>
      </c>
      <c r="G91" s="103">
        <v>8.0600000000000007E-9</v>
      </c>
      <c r="H91" s="83" t="s">
        <v>187</v>
      </c>
      <c r="I91" s="104" t="s">
        <v>195</v>
      </c>
      <c r="J91" s="102">
        <f>F91*'2. Emissions Units &amp; Activities'!H91</f>
        <v>2.4655378800000002E-3</v>
      </c>
      <c r="K91" s="105">
        <f>F91*'2. Emissions Units &amp; Activities'!I91</f>
        <v>1.10825E-2</v>
      </c>
      <c r="L91" s="83">
        <f>F91*'2. Emissions Units &amp; Activities'!J91</f>
        <v>1.10825E-2</v>
      </c>
      <c r="M91" s="102">
        <f>G91*'2. Emissions Units &amp; Activities'!K91</f>
        <v>2.7581320000000001E-5</v>
      </c>
      <c r="N91" s="105">
        <f>G91*'2. Emissions Units &amp; Activities'!L91</f>
        <v>3.3852E-5</v>
      </c>
      <c r="O91" s="83">
        <f>G91*'2. Emissions Units &amp; Activities'!M91</f>
        <v>3.3852E-5</v>
      </c>
    </row>
    <row r="92" spans="1:15">
      <c r="A92" s="79" t="s">
        <v>114</v>
      </c>
      <c r="B92" s="100" t="s">
        <v>254</v>
      </c>
      <c r="C92" s="81" t="str">
        <f>IFERROR(IF(B92="No CAS","",INDEX('DEQ Pollutant List'!$C$7:$C$611,MATCH('3. Pollutant Emissions - EF'!B92,'DEQ Pollutant List'!$B$7:$B$611,0))),"")</f>
        <v>Benzo[a]pyrene</v>
      </c>
      <c r="D92" s="115">
        <f>IFERROR(IF(OR($B92="",$B92="No CAS"),INDEX('DEQ Pollutant List'!$A$7:$A$611,MATCH($C92,'DEQ Pollutant List'!$C$7:$C$611,0)),INDEX('DEQ Pollutant List'!$A$7:$A$611,MATCH($B92,'DEQ Pollutant List'!$B$7:$B$611,0))),"")</f>
        <v>406</v>
      </c>
      <c r="E92" s="101">
        <v>0</v>
      </c>
      <c r="F92" s="102">
        <v>1.48E-8</v>
      </c>
      <c r="G92" s="103">
        <v>1.48E-8</v>
      </c>
      <c r="H92" s="83" t="s">
        <v>187</v>
      </c>
      <c r="I92" s="104" t="s">
        <v>195</v>
      </c>
      <c r="J92" s="102">
        <f>F92*'2. Emissions Units &amp; Activities'!H92</f>
        <v>4.5272903999999999E-3</v>
      </c>
      <c r="K92" s="105">
        <f>F92*'2. Emissions Units &amp; Activities'!I92</f>
        <v>2.035E-2</v>
      </c>
      <c r="L92" s="83">
        <f>F92*'2. Emissions Units &amp; Activities'!J92</f>
        <v>2.035E-2</v>
      </c>
      <c r="M92" s="102">
        <f>G92*'2. Emissions Units &amp; Activities'!K92</f>
        <v>5.0645600000000002E-5</v>
      </c>
      <c r="N92" s="105">
        <f>G92*'2. Emissions Units &amp; Activities'!L92</f>
        <v>6.2160000000000001E-5</v>
      </c>
      <c r="O92" s="83">
        <f>G92*'2. Emissions Units &amp; Activities'!M92</f>
        <v>6.2160000000000001E-5</v>
      </c>
    </row>
    <row r="93" spans="1:15">
      <c r="A93" s="79" t="s">
        <v>114</v>
      </c>
      <c r="B93" s="100" t="s">
        <v>255</v>
      </c>
      <c r="C93" s="81" t="str">
        <f>IFERROR(IF(B93="No CAS","",INDEX('DEQ Pollutant List'!$C$7:$C$611,MATCH('3. Pollutant Emissions - EF'!B93,'DEQ Pollutant List'!$B$7:$B$611,0))),"")</f>
        <v>Benzo[b]fluoranthene</v>
      </c>
      <c r="D93" s="115">
        <f>IFERROR(IF(OR($B93="",$B93="No CAS"),INDEX('DEQ Pollutant List'!$A$7:$A$611,MATCH($C93,'DEQ Pollutant List'!$C$7:$C$611,0)),INDEX('DEQ Pollutant List'!$A$7:$A$611,MATCH($B93,'DEQ Pollutant List'!$B$7:$B$611,0))),"")</f>
        <v>407</v>
      </c>
      <c r="E93" s="101">
        <v>0</v>
      </c>
      <c r="F93" s="102">
        <v>8.3300000000000008E-9</v>
      </c>
      <c r="G93" s="103">
        <v>8.3300000000000008E-9</v>
      </c>
      <c r="H93" s="83" t="s">
        <v>187</v>
      </c>
      <c r="I93" s="104" t="s">
        <v>195</v>
      </c>
      <c r="J93" s="102">
        <f>F93*'2. Emissions Units &amp; Activities'!H93</f>
        <v>2.5481303400000004E-3</v>
      </c>
      <c r="K93" s="105">
        <f>F93*'2. Emissions Units &amp; Activities'!I93</f>
        <v>1.145375E-2</v>
      </c>
      <c r="L93" s="83">
        <f>F93*'2. Emissions Units &amp; Activities'!J93</f>
        <v>1.145375E-2</v>
      </c>
      <c r="M93" s="102">
        <f>G93*'2. Emissions Units &amp; Activities'!K93</f>
        <v>2.8505260000000004E-5</v>
      </c>
      <c r="N93" s="105">
        <f>G93*'2. Emissions Units &amp; Activities'!L93</f>
        <v>3.4986E-5</v>
      </c>
      <c r="O93" s="83">
        <f>G93*'2. Emissions Units &amp; Activities'!M93</f>
        <v>3.4986E-5</v>
      </c>
    </row>
    <row r="94" spans="1:15">
      <c r="A94" s="79" t="s">
        <v>114</v>
      </c>
      <c r="B94" s="100" t="s">
        <v>256</v>
      </c>
      <c r="C94" s="81" t="str">
        <f>IFERROR(IF(B94="No CAS","",INDEX('DEQ Pollutant List'!$C$7:$C$611,MATCH('3. Pollutant Emissions - EF'!B94,'DEQ Pollutant List'!$B$7:$B$611,0))),"")</f>
        <v>Benzo[e]pyrene</v>
      </c>
      <c r="D94" s="115">
        <f>IFERROR(IF(OR($B94="",$B94="No CAS"),INDEX('DEQ Pollutant List'!$A$7:$A$611,MATCH($C94,'DEQ Pollutant List'!$C$7:$C$611,0)),INDEX('DEQ Pollutant List'!$A$7:$A$611,MATCH($B94,'DEQ Pollutant List'!$B$7:$B$611,0))),"")</f>
        <v>409</v>
      </c>
      <c r="E94" s="101">
        <v>0</v>
      </c>
      <c r="F94" s="102">
        <v>1.96E-8</v>
      </c>
      <c r="G94" s="103">
        <v>1.96E-8</v>
      </c>
      <c r="H94" s="83" t="s">
        <v>187</v>
      </c>
      <c r="I94" s="104" t="s">
        <v>195</v>
      </c>
      <c r="J94" s="102">
        <f>F94*'2. Emissions Units &amp; Activities'!H94</f>
        <v>5.9956007999999996E-3</v>
      </c>
      <c r="K94" s="105">
        <f>F94*'2. Emissions Units &amp; Activities'!I94</f>
        <v>2.6950000000000002E-2</v>
      </c>
      <c r="L94" s="83">
        <f>F94*'2. Emissions Units &amp; Activities'!J94</f>
        <v>2.6950000000000002E-2</v>
      </c>
      <c r="M94" s="102">
        <f>G94*'2. Emissions Units &amp; Activities'!K94</f>
        <v>6.7071199999999996E-5</v>
      </c>
      <c r="N94" s="105">
        <f>G94*'2. Emissions Units &amp; Activities'!L94</f>
        <v>8.2319999999999998E-5</v>
      </c>
      <c r="O94" s="83">
        <f>G94*'2. Emissions Units &amp; Activities'!M94</f>
        <v>8.2319999999999998E-5</v>
      </c>
    </row>
    <row r="95" spans="1:15">
      <c r="A95" s="79" t="s">
        <v>114</v>
      </c>
      <c r="B95" s="100" t="s">
        <v>257</v>
      </c>
      <c r="C95" s="81" t="str">
        <f>IFERROR(IF(B95="No CAS","",INDEX('DEQ Pollutant List'!$C$7:$C$611,MATCH('3. Pollutant Emissions - EF'!B95,'DEQ Pollutant List'!$B$7:$B$611,0))),"")</f>
        <v>Benzo[g,h,i]perylene</v>
      </c>
      <c r="D95" s="115">
        <f>IFERROR(IF(OR($B95="",$B95="No CAS"),INDEX('DEQ Pollutant List'!$A$7:$A$611,MATCH($C95,'DEQ Pollutant List'!$C$7:$C$611,0)),INDEX('DEQ Pollutant List'!$A$7:$A$611,MATCH($B95,'DEQ Pollutant List'!$B$7:$B$611,0))),"")</f>
        <v>410</v>
      </c>
      <c r="E95" s="101">
        <v>0</v>
      </c>
      <c r="F95" s="102">
        <v>5.0600000000000003E-8</v>
      </c>
      <c r="G95" s="103">
        <v>5.0600000000000003E-8</v>
      </c>
      <c r="H95" s="83" t="s">
        <v>187</v>
      </c>
      <c r="I95" s="104" t="s">
        <v>195</v>
      </c>
      <c r="J95" s="102">
        <f>F95*'2. Emissions Units &amp; Activities'!H95</f>
        <v>1.5478438800000001E-2</v>
      </c>
      <c r="K95" s="105">
        <f>F95*'2. Emissions Units &amp; Activities'!I95</f>
        <v>6.9574999999999998E-2</v>
      </c>
      <c r="L95" s="83">
        <f>F95*'2. Emissions Units &amp; Activities'!J95</f>
        <v>6.9574999999999998E-2</v>
      </c>
      <c r="M95" s="102">
        <f>G95*'2. Emissions Units &amp; Activities'!K95</f>
        <v>1.7315320000000001E-4</v>
      </c>
      <c r="N95" s="105">
        <f>G95*'2. Emissions Units &amp; Activities'!L95</f>
        <v>2.1252E-4</v>
      </c>
      <c r="O95" s="83">
        <f>G95*'2. Emissions Units &amp; Activities'!M95</f>
        <v>2.1252E-4</v>
      </c>
    </row>
    <row r="96" spans="1:15">
      <c r="A96" s="79" t="s">
        <v>114</v>
      </c>
      <c r="B96" s="100" t="s">
        <v>258</v>
      </c>
      <c r="C96" s="81" t="str">
        <f>IFERROR(IF(B96="No CAS","",INDEX('DEQ Pollutant List'!$C$7:$C$611,MATCH('3. Pollutant Emissions - EF'!B96,'DEQ Pollutant List'!$B$7:$B$611,0))),"")</f>
        <v>Benzo[j]fluoranthene</v>
      </c>
      <c r="D96" s="115">
        <f>IFERROR(IF(OR($B96="",$B96="No CAS"),INDEX('DEQ Pollutant List'!$A$7:$A$611,MATCH($C96,'DEQ Pollutant List'!$C$7:$C$611,0)),INDEX('DEQ Pollutant List'!$A$7:$A$611,MATCH($B96,'DEQ Pollutant List'!$B$7:$B$611,0))),"")</f>
        <v>411</v>
      </c>
      <c r="E96" s="101">
        <v>0</v>
      </c>
      <c r="F96" s="102">
        <v>1.5599999999999999E-7</v>
      </c>
      <c r="G96" s="103">
        <v>1.5599999999999999E-7</v>
      </c>
      <c r="H96" s="83" t="s">
        <v>173</v>
      </c>
      <c r="I96" s="104" t="s">
        <v>174</v>
      </c>
      <c r="J96" s="102">
        <f>F96*'2. Emissions Units &amp; Activities'!H96</f>
        <v>6.7905551999999994E-2</v>
      </c>
      <c r="K96" s="105">
        <f>F96*'2. Emissions Units &amp; Activities'!I96</f>
        <v>0.30520308000000002</v>
      </c>
      <c r="L96" s="83">
        <f>F96*'2. Emissions Units &amp; Activities'!J96</f>
        <v>0.30520308000000002</v>
      </c>
      <c r="M96" s="102">
        <f>G96*'2. Emissions Units &amp; Activities'!K96</f>
        <v>7.5956400000000001E-4</v>
      </c>
      <c r="N96" s="105">
        <f>G96*'2. Emissions Units &amp; Activities'!L96</f>
        <v>9.3225600000000001E-4</v>
      </c>
      <c r="O96" s="83">
        <f>G96*'2. Emissions Units &amp; Activities'!M96</f>
        <v>9.3225600000000001E-4</v>
      </c>
    </row>
    <row r="97" spans="1:15">
      <c r="A97" s="79" t="s">
        <v>114</v>
      </c>
      <c r="B97" s="100" t="s">
        <v>259</v>
      </c>
      <c r="C97" s="81" t="str">
        <f>IFERROR(IF(B97="No CAS","",INDEX('DEQ Pollutant List'!$C$7:$C$611,MATCH('3. Pollutant Emissions - EF'!B97,'DEQ Pollutant List'!$B$7:$B$611,0))),"")</f>
        <v>Benzo[k]fluoranthene</v>
      </c>
      <c r="D97" s="115">
        <f>IFERROR(IF(OR($B97="",$B97="No CAS"),INDEX('DEQ Pollutant List'!$A$7:$A$611,MATCH($C97,'DEQ Pollutant List'!$C$7:$C$611,0)),INDEX('DEQ Pollutant List'!$A$7:$A$611,MATCH($B97,'DEQ Pollutant List'!$B$7:$B$611,0))),"")</f>
        <v>412</v>
      </c>
      <c r="E97" s="101">
        <v>0</v>
      </c>
      <c r="F97" s="102">
        <v>2.1999999999999998E-9</v>
      </c>
      <c r="G97" s="103">
        <v>2.1999999999999998E-9</v>
      </c>
      <c r="H97" s="83" t="s">
        <v>187</v>
      </c>
      <c r="I97" s="104" t="s">
        <v>195</v>
      </c>
      <c r="J97" s="102">
        <f>F97*'2. Emissions Units &amp; Activities'!H97</f>
        <v>6.7297559999999991E-4</v>
      </c>
      <c r="K97" s="105">
        <f>F97*'2. Emissions Units &amp; Activities'!I97</f>
        <v>3.0249999999999999E-3</v>
      </c>
      <c r="L97" s="83">
        <f>F97*'2. Emissions Units &amp; Activities'!J97</f>
        <v>3.0249999999999999E-3</v>
      </c>
      <c r="M97" s="102">
        <f>G97*'2. Emissions Units &amp; Activities'!K97</f>
        <v>7.5283999999999998E-6</v>
      </c>
      <c r="N97" s="105">
        <f>G97*'2. Emissions Units &amp; Activities'!L97</f>
        <v>9.2399999999999996E-6</v>
      </c>
      <c r="O97" s="83">
        <f>G97*'2. Emissions Units &amp; Activities'!M97</f>
        <v>9.2399999999999996E-6</v>
      </c>
    </row>
    <row r="98" spans="1:15">
      <c r="A98" s="79" t="s">
        <v>114</v>
      </c>
      <c r="B98" s="100" t="s">
        <v>260</v>
      </c>
      <c r="C98" s="81" t="str">
        <f>IFERROR(IF(B98="No CAS","",INDEX('DEQ Pollutant List'!$C$7:$C$611,MATCH('3. Pollutant Emissions - EF'!B98,'DEQ Pollutant List'!$B$7:$B$611,0))),"")</f>
        <v>Chrysene</v>
      </c>
      <c r="D98" s="115">
        <f>IFERROR(IF(OR($B98="",$B98="No CAS"),INDEX('DEQ Pollutant List'!$A$7:$A$611,MATCH($C98,'DEQ Pollutant List'!$C$7:$C$611,0)),INDEX('DEQ Pollutant List'!$A$7:$A$611,MATCH($B98,'DEQ Pollutant List'!$B$7:$B$611,0))),"")</f>
        <v>414</v>
      </c>
      <c r="E98" s="101">
        <v>0</v>
      </c>
      <c r="F98" s="102">
        <v>6.2499999999999997E-9</v>
      </c>
      <c r="G98" s="103">
        <v>6.2499999999999997E-9</v>
      </c>
      <c r="H98" s="83" t="s">
        <v>187</v>
      </c>
      <c r="I98" s="104" t="s">
        <v>195</v>
      </c>
      <c r="J98" s="102">
        <f>F98*'2. Emissions Units &amp; Activities'!H98</f>
        <v>1.9118625E-3</v>
      </c>
      <c r="K98" s="105">
        <f>F98*'2. Emissions Units &amp; Activities'!I98</f>
        <v>8.593749999999999E-3</v>
      </c>
      <c r="L98" s="83">
        <f>F98*'2. Emissions Units &amp; Activities'!J98</f>
        <v>8.593749999999999E-3</v>
      </c>
      <c r="M98" s="102">
        <f>G98*'2. Emissions Units &amp; Activities'!K98</f>
        <v>2.1387499999999998E-5</v>
      </c>
      <c r="N98" s="105">
        <f>G98*'2. Emissions Units &amp; Activities'!L98</f>
        <v>2.6249999999999998E-5</v>
      </c>
      <c r="O98" s="83">
        <f>G98*'2. Emissions Units &amp; Activities'!M98</f>
        <v>2.6249999999999998E-5</v>
      </c>
    </row>
    <row r="99" spans="1:15">
      <c r="A99" s="79" t="s">
        <v>114</v>
      </c>
      <c r="B99" s="100" t="s">
        <v>261</v>
      </c>
      <c r="C99" s="81" t="str">
        <f>IFERROR(IF(B99="No CAS","",INDEX('DEQ Pollutant List'!$C$7:$C$611,MATCH('3. Pollutant Emissions - EF'!B99,'DEQ Pollutant List'!$B$7:$B$611,0))),"")</f>
        <v>Fluoranthene</v>
      </c>
      <c r="D99" s="115">
        <f>IFERROR(IF(OR($B99="",$B99="No CAS"),INDEX('DEQ Pollutant List'!$A$7:$A$611,MATCH($C99,'DEQ Pollutant List'!$C$7:$C$611,0)),INDEX('DEQ Pollutant List'!$A$7:$A$611,MATCH($B99,'DEQ Pollutant List'!$B$7:$B$611,0))),"")</f>
        <v>424</v>
      </c>
      <c r="E99" s="101">
        <v>0</v>
      </c>
      <c r="F99" s="102">
        <v>3.2600000000000001E-6</v>
      </c>
      <c r="G99" s="103">
        <v>3.2600000000000001E-6</v>
      </c>
      <c r="H99" s="83" t="s">
        <v>187</v>
      </c>
      <c r="I99" s="104" t="s">
        <v>195</v>
      </c>
      <c r="J99" s="102">
        <f>F99*'2. Emissions Units &amp; Activities'!H99</f>
        <v>0.99722748000000005</v>
      </c>
      <c r="K99" s="105">
        <f>F99*'2. Emissions Units &amp; Activities'!I99</f>
        <v>4.4824999999999999</v>
      </c>
      <c r="L99" s="83">
        <f>F99*'2. Emissions Units &amp; Activities'!J99</f>
        <v>4.4824999999999999</v>
      </c>
      <c r="M99" s="102">
        <f>G99*'2. Emissions Units &amp; Activities'!K99</f>
        <v>1.1155720000000001E-2</v>
      </c>
      <c r="N99" s="105">
        <f>G99*'2. Emissions Units &amp; Activities'!L99</f>
        <v>1.3692000000000001E-2</v>
      </c>
      <c r="O99" s="83">
        <f>G99*'2. Emissions Units &amp; Activities'!M99</f>
        <v>1.3692000000000001E-2</v>
      </c>
    </row>
    <row r="100" spans="1:15">
      <c r="A100" s="79" t="s">
        <v>114</v>
      </c>
      <c r="B100" s="100" t="s">
        <v>262</v>
      </c>
      <c r="C100" s="81" t="str">
        <f>IFERROR(IF(B100="No CAS","",INDEX('DEQ Pollutant List'!$C$7:$C$611,MATCH('3. Pollutant Emissions - EF'!B100,'DEQ Pollutant List'!$B$7:$B$611,0))),"")</f>
        <v>Fluorene</v>
      </c>
      <c r="D100" s="115">
        <f>IFERROR(IF(OR($B100="",$B100="No CAS"),INDEX('DEQ Pollutant List'!$A$7:$A$611,MATCH($C100,'DEQ Pollutant List'!$C$7:$C$611,0)),INDEX('DEQ Pollutant List'!$A$7:$A$611,MATCH($B100,'DEQ Pollutant List'!$B$7:$B$611,0))),"")</f>
        <v>425</v>
      </c>
      <c r="E100" s="101">
        <v>0</v>
      </c>
      <c r="F100" s="102">
        <v>1.6299999999999999E-7</v>
      </c>
      <c r="G100" s="103">
        <v>1.6299999999999999E-7</v>
      </c>
      <c r="H100" s="83" t="s">
        <v>187</v>
      </c>
      <c r="I100" s="104" t="s">
        <v>195</v>
      </c>
      <c r="J100" s="102">
        <f>F100*'2. Emissions Units &amp; Activities'!H100</f>
        <v>4.9861374E-2</v>
      </c>
      <c r="K100" s="105">
        <f>F100*'2. Emissions Units &amp; Activities'!I100</f>
        <v>0.22412499999999999</v>
      </c>
      <c r="L100" s="83">
        <f>F100*'2. Emissions Units &amp; Activities'!J100</f>
        <v>0.22412499999999999</v>
      </c>
      <c r="M100" s="102">
        <f>G100*'2. Emissions Units &amp; Activities'!K100</f>
        <v>5.57786E-4</v>
      </c>
      <c r="N100" s="105">
        <f>G100*'2. Emissions Units &amp; Activities'!L100</f>
        <v>6.8459999999999994E-4</v>
      </c>
      <c r="O100" s="83">
        <f>G100*'2. Emissions Units &amp; Activities'!M100</f>
        <v>6.8459999999999994E-4</v>
      </c>
    </row>
    <row r="101" spans="1:15">
      <c r="A101" s="79" t="s">
        <v>114</v>
      </c>
      <c r="B101" s="100" t="s">
        <v>263</v>
      </c>
      <c r="C101" s="81" t="str">
        <f>IFERROR(IF(B101="No CAS","",INDEX('DEQ Pollutant List'!$C$7:$C$611,MATCH('3. Pollutant Emissions - EF'!B101,'DEQ Pollutant List'!$B$7:$B$611,0))),"")</f>
        <v>Indeno[1,2,3-cd]pyrene</v>
      </c>
      <c r="D101" s="115">
        <f>IFERROR(IF(OR($B101="",$B101="No CAS"),INDEX('DEQ Pollutant List'!$A$7:$A$611,MATCH($C101,'DEQ Pollutant List'!$C$7:$C$611,0)),INDEX('DEQ Pollutant List'!$A$7:$A$611,MATCH($B101,'DEQ Pollutant List'!$B$7:$B$611,0))),"")</f>
        <v>426</v>
      </c>
      <c r="E101" s="101">
        <v>0</v>
      </c>
      <c r="F101" s="102">
        <v>1.15E-8</v>
      </c>
      <c r="G101" s="103">
        <v>1.15E-8</v>
      </c>
      <c r="H101" s="83" t="s">
        <v>187</v>
      </c>
      <c r="I101" s="104" t="s">
        <v>195</v>
      </c>
      <c r="J101" s="102">
        <f>F101*'2. Emissions Units &amp; Activities'!H101</f>
        <v>3.5178270000000003E-3</v>
      </c>
      <c r="K101" s="105">
        <f>F101*'2. Emissions Units &amp; Activities'!I101</f>
        <v>1.58125E-2</v>
      </c>
      <c r="L101" s="83">
        <f>F101*'2. Emissions Units &amp; Activities'!J101</f>
        <v>1.58125E-2</v>
      </c>
      <c r="M101" s="102">
        <f>G101*'2. Emissions Units &amp; Activities'!K101</f>
        <v>3.9353000000000001E-5</v>
      </c>
      <c r="N101" s="105">
        <f>G101*'2. Emissions Units &amp; Activities'!L101</f>
        <v>4.8300000000000002E-5</v>
      </c>
      <c r="O101" s="83">
        <f>G101*'2. Emissions Units &amp; Activities'!M101</f>
        <v>4.8300000000000002E-5</v>
      </c>
    </row>
    <row r="102" spans="1:15">
      <c r="A102" s="79" t="s">
        <v>114</v>
      </c>
      <c r="B102" s="100" t="s">
        <v>264</v>
      </c>
      <c r="C102" s="81" t="str">
        <f>IFERROR(IF(B102="No CAS","",INDEX('DEQ Pollutant List'!$C$7:$C$611,MATCH('3. Pollutant Emissions - EF'!B102,'DEQ Pollutant List'!$B$7:$B$611,0))),"")</f>
        <v>Naphthalene</v>
      </c>
      <c r="D102" s="115">
        <f>IFERROR(IF(OR($B102="",$B102="No CAS"),INDEX('DEQ Pollutant List'!$A$7:$A$611,MATCH($C102,'DEQ Pollutant List'!$C$7:$C$611,0)),INDEX('DEQ Pollutant List'!$A$7:$A$611,MATCH($B102,'DEQ Pollutant List'!$B$7:$B$611,0))),"")</f>
        <v>428</v>
      </c>
      <c r="E102" s="101">
        <v>0</v>
      </c>
      <c r="F102" s="102">
        <v>2.3300000000000001E-6</v>
      </c>
      <c r="G102" s="103">
        <v>2.3300000000000001E-6</v>
      </c>
      <c r="H102" s="83" t="s">
        <v>187</v>
      </c>
      <c r="I102" s="104" t="s">
        <v>195</v>
      </c>
      <c r="J102" s="102">
        <f>F102*'2. Emissions Units &amp; Activities'!H102</f>
        <v>0.71274234000000003</v>
      </c>
      <c r="K102" s="105">
        <f>F102*'2. Emissions Units &amp; Activities'!I102</f>
        <v>3.2037500000000003</v>
      </c>
      <c r="L102" s="83">
        <f>F102*'2. Emissions Units &amp; Activities'!J102</f>
        <v>3.2037500000000003</v>
      </c>
      <c r="M102" s="102">
        <f>G102*'2. Emissions Units &amp; Activities'!K102</f>
        <v>7.9732600000000011E-3</v>
      </c>
      <c r="N102" s="105">
        <f>G102*'2. Emissions Units &amp; Activities'!L102</f>
        <v>9.7860000000000013E-3</v>
      </c>
      <c r="O102" s="83">
        <f>G102*'2. Emissions Units &amp; Activities'!M102</f>
        <v>9.7860000000000013E-3</v>
      </c>
    </row>
    <row r="103" spans="1:15">
      <c r="A103" s="79" t="s">
        <v>114</v>
      </c>
      <c r="B103" s="100" t="s">
        <v>265</v>
      </c>
      <c r="C103" s="81" t="str">
        <f>IFERROR(IF(B103="No CAS","",INDEX('DEQ Pollutant List'!$C$7:$C$611,MATCH('3. Pollutant Emissions - EF'!B103,'DEQ Pollutant List'!$B$7:$B$611,0))),"")</f>
        <v>Perylene</v>
      </c>
      <c r="D103" s="115">
        <f>IFERROR(IF(OR($B103="",$B103="No CAS"),INDEX('DEQ Pollutant List'!$A$7:$A$611,MATCH($C103,'DEQ Pollutant List'!$C$7:$C$611,0)),INDEX('DEQ Pollutant List'!$A$7:$A$611,MATCH($B103,'DEQ Pollutant List'!$B$7:$B$611,0))),"")</f>
        <v>429</v>
      </c>
      <c r="E103" s="101">
        <v>0</v>
      </c>
      <c r="F103" s="102">
        <v>5.4299999999999997E-9</v>
      </c>
      <c r="G103" s="103">
        <v>5.4299999999999997E-9</v>
      </c>
      <c r="H103" s="83" t="s">
        <v>187</v>
      </c>
      <c r="I103" s="104" t="s">
        <v>195</v>
      </c>
      <c r="J103" s="102">
        <f>F103*'2. Emissions Units &amp; Activities'!H103</f>
        <v>1.66102614E-3</v>
      </c>
      <c r="K103" s="105">
        <f>F103*'2. Emissions Units &amp; Activities'!I103</f>
        <v>7.4662499999999998E-3</v>
      </c>
      <c r="L103" s="83">
        <f>F103*'2. Emissions Units &amp; Activities'!J103</f>
        <v>7.4662499999999998E-3</v>
      </c>
      <c r="M103" s="102">
        <f>G103*'2. Emissions Units &amp; Activities'!K103</f>
        <v>1.8581459999999999E-5</v>
      </c>
      <c r="N103" s="105">
        <f>G103*'2. Emissions Units &amp; Activities'!L103</f>
        <v>2.2805999999999998E-5</v>
      </c>
      <c r="O103" s="83">
        <f>G103*'2. Emissions Units &amp; Activities'!M103</f>
        <v>2.2805999999999998E-5</v>
      </c>
    </row>
    <row r="104" spans="1:15">
      <c r="A104" s="79" t="s">
        <v>114</v>
      </c>
      <c r="B104" s="100" t="s">
        <v>266</v>
      </c>
      <c r="C104" s="81" t="str">
        <f>IFERROR(IF(B104="No CAS","",INDEX('DEQ Pollutant List'!$C$7:$C$611,MATCH('3. Pollutant Emissions - EF'!B104,'DEQ Pollutant List'!$B$7:$B$611,0))),"")</f>
        <v>Phenanthrene</v>
      </c>
      <c r="D104" s="115">
        <f>IFERROR(IF(OR($B104="",$B104="No CAS"),INDEX('DEQ Pollutant List'!$A$7:$A$611,MATCH($C104,'DEQ Pollutant List'!$C$7:$C$611,0)),INDEX('DEQ Pollutant List'!$A$7:$A$611,MATCH($B104,'DEQ Pollutant List'!$B$7:$B$611,0))),"")</f>
        <v>430</v>
      </c>
      <c r="E104" s="101">
        <v>0</v>
      </c>
      <c r="F104" s="102">
        <v>3.9199999999999997E-6</v>
      </c>
      <c r="G104" s="103">
        <v>3.9199999999999997E-6</v>
      </c>
      <c r="H104" s="83" t="s">
        <v>187</v>
      </c>
      <c r="I104" s="104" t="s">
        <v>195</v>
      </c>
      <c r="J104" s="102">
        <f>F104*'2. Emissions Units &amp; Activities'!H104</f>
        <v>1.1991201599999999</v>
      </c>
      <c r="K104" s="105">
        <f>F104*'2. Emissions Units &amp; Activities'!I104</f>
        <v>5.39</v>
      </c>
      <c r="L104" s="83">
        <f>F104*'2. Emissions Units &amp; Activities'!J104</f>
        <v>5.39</v>
      </c>
      <c r="M104" s="102">
        <f>G104*'2. Emissions Units &amp; Activities'!K104</f>
        <v>1.3414239999999999E-2</v>
      </c>
      <c r="N104" s="105">
        <f>G104*'2. Emissions Units &amp; Activities'!L104</f>
        <v>1.6463999999999999E-2</v>
      </c>
      <c r="O104" s="83">
        <f>G104*'2. Emissions Units &amp; Activities'!M104</f>
        <v>1.6463999999999999E-2</v>
      </c>
    </row>
    <row r="105" spans="1:15">
      <c r="A105" s="79" t="s">
        <v>114</v>
      </c>
      <c r="B105" s="100" t="s">
        <v>267</v>
      </c>
      <c r="C105" s="81" t="str">
        <f>IFERROR(IF(B105="No CAS","",INDEX('DEQ Pollutant List'!$C$7:$C$611,MATCH('3. Pollutant Emissions - EF'!B105,'DEQ Pollutant List'!$B$7:$B$611,0))),"")</f>
        <v>Pyrene</v>
      </c>
      <c r="D105" s="115">
        <f>IFERROR(IF(OR($B105="",$B105="No CAS"),INDEX('DEQ Pollutant List'!$A$7:$A$611,MATCH($C105,'DEQ Pollutant List'!$C$7:$C$611,0)),INDEX('DEQ Pollutant List'!$A$7:$A$611,MATCH($B105,'DEQ Pollutant List'!$B$7:$B$611,0))),"")</f>
        <v>431</v>
      </c>
      <c r="E105" s="101">
        <v>0</v>
      </c>
      <c r="F105" s="102">
        <v>6.7499999999999997E-6</v>
      </c>
      <c r="G105" s="103">
        <v>6.7499999999999997E-6</v>
      </c>
      <c r="H105" s="83" t="s">
        <v>187</v>
      </c>
      <c r="I105" s="104" t="s">
        <v>195</v>
      </c>
      <c r="J105" s="102">
        <f>F105*'2. Emissions Units &amp; Activities'!H105</f>
        <v>2.0648114999999998</v>
      </c>
      <c r="K105" s="105">
        <f>F105*'2. Emissions Units &amp; Activities'!I105</f>
        <v>9.28125</v>
      </c>
      <c r="L105" s="83">
        <f>F105*'2. Emissions Units &amp; Activities'!J105</f>
        <v>9.28125</v>
      </c>
      <c r="M105" s="102">
        <f>G105*'2. Emissions Units &amp; Activities'!K105</f>
        <v>2.3098499999999998E-2</v>
      </c>
      <c r="N105" s="105">
        <f>G105*'2. Emissions Units &amp; Activities'!L105</f>
        <v>2.835E-2</v>
      </c>
      <c r="O105" s="83">
        <f>G105*'2. Emissions Units &amp; Activities'!M105</f>
        <v>2.835E-2</v>
      </c>
    </row>
    <row r="106" spans="1:15">
      <c r="A106" s="79" t="s">
        <v>114</v>
      </c>
      <c r="B106" s="100" t="s">
        <v>268</v>
      </c>
      <c r="C106" s="81" t="str">
        <f>IFERROR(IF(B106="No CAS","",INDEX('DEQ Pollutant List'!$C$7:$C$611,MATCH('3. Pollutant Emissions - EF'!B106,'DEQ Pollutant List'!$B$7:$B$611,0))),"")</f>
        <v>Dibenz[a,h]anthracene</v>
      </c>
      <c r="D106" s="115">
        <f>IFERROR(IF(OR($B106="",$B106="No CAS"),INDEX('DEQ Pollutant List'!$A$7:$A$611,MATCH($C106,'DEQ Pollutant List'!$C$7:$C$611,0)),INDEX('DEQ Pollutant List'!$A$7:$A$611,MATCH($B106,'DEQ Pollutant List'!$B$7:$B$611,0))),"")</f>
        <v>419</v>
      </c>
      <c r="E106" s="101">
        <v>0</v>
      </c>
      <c r="F106" s="102">
        <v>2.3000000000000001E-10</v>
      </c>
      <c r="G106" s="103">
        <v>2.3000000000000001E-10</v>
      </c>
      <c r="H106" s="83" t="s">
        <v>173</v>
      </c>
      <c r="I106" s="104" t="s">
        <v>195</v>
      </c>
      <c r="J106" s="102">
        <f>F106*'2. Emissions Units &amp; Activities'!H106</f>
        <v>1.0011716E-4</v>
      </c>
      <c r="K106" s="105">
        <f>F106*'2. Emissions Units &amp; Activities'!I106</f>
        <v>4.499789E-4</v>
      </c>
      <c r="L106" s="83">
        <f>F106*'2. Emissions Units &amp; Activities'!J106</f>
        <v>4.499789E-4</v>
      </c>
      <c r="M106" s="102">
        <f>G106*'2. Emissions Units &amp; Activities'!K106</f>
        <v>1.1198700000000001E-6</v>
      </c>
      <c r="N106" s="105">
        <f>G106*'2. Emissions Units &amp; Activities'!L106</f>
        <v>1.37448E-6</v>
      </c>
      <c r="O106" s="83">
        <f>G106*'2. Emissions Units &amp; Activities'!M106</f>
        <v>1.37448E-6</v>
      </c>
    </row>
    <row r="107" spans="1:15">
      <c r="A107" s="79" t="s">
        <v>114</v>
      </c>
      <c r="B107" s="100" t="s">
        <v>269</v>
      </c>
      <c r="C107" s="81" t="str">
        <f>IFERROR(IF(B107="No CAS","",INDEX('DEQ Pollutant List'!$C$7:$C$611,MATCH('3. Pollutant Emissions - EF'!B107,'DEQ Pollutant List'!$B$7:$B$611,0))),"")</f>
        <v>2,3,7,8-Tetrachlorodibenzo-p-dioxin (TCDD)</v>
      </c>
      <c r="D107" s="115">
        <f>IFERROR(IF(OR($B107="",$B107="No CAS"),INDEX('DEQ Pollutant List'!$A$7:$A$611,MATCH($C107,'DEQ Pollutant List'!$C$7:$C$611,0)),INDEX('DEQ Pollutant List'!$A$7:$A$611,MATCH($B107,'DEQ Pollutant List'!$B$7:$B$611,0))),"")</f>
        <v>527</v>
      </c>
      <c r="E107" s="101">
        <v>0</v>
      </c>
      <c r="F107" s="102">
        <v>9.5300000000000008E-13</v>
      </c>
      <c r="G107" s="103">
        <v>9.5300000000000008E-13</v>
      </c>
      <c r="H107" s="83" t="s">
        <v>173</v>
      </c>
      <c r="I107" s="104" t="s">
        <v>174</v>
      </c>
      <c r="J107" s="102">
        <f>F107*'2. Emissions Units &amp; Activities'!H107</f>
        <v>4.1483327600000004E-7</v>
      </c>
      <c r="K107" s="105">
        <f>F107*'2. Emissions Units &amp; Activities'!I107</f>
        <v>1.8644777900000002E-6</v>
      </c>
      <c r="L107" s="83">
        <f>F107*'2. Emissions Units &amp; Activities'!J107</f>
        <v>1.8644777900000002E-6</v>
      </c>
      <c r="M107" s="102">
        <f>G107*'2. Emissions Units &amp; Activities'!K107</f>
        <v>4.6401570000000001E-9</v>
      </c>
      <c r="N107" s="105">
        <f>G107*'2. Emissions Units &amp; Activities'!L107</f>
        <v>5.6951280000000001E-9</v>
      </c>
      <c r="O107" s="83">
        <f>G107*'2. Emissions Units &amp; Activities'!M107</f>
        <v>5.6951280000000001E-9</v>
      </c>
    </row>
    <row r="108" spans="1:15">
      <c r="A108" s="79" t="s">
        <v>114</v>
      </c>
      <c r="B108" s="100" t="s">
        <v>270</v>
      </c>
      <c r="C108" s="81" t="str">
        <f>IFERROR(IF(B108="No CAS","",INDEX('DEQ Pollutant List'!$C$7:$C$611,MATCH('3. Pollutant Emissions - EF'!B108,'DEQ Pollutant List'!$B$7:$B$611,0))),"")</f>
        <v>1,2,3,7,8-Pentachlorodibenzo-p-dioxin (PeCDD)</v>
      </c>
      <c r="D108" s="115">
        <f>IFERROR(IF(OR($B108="",$B108="No CAS"),INDEX('DEQ Pollutant List'!$A$7:$A$611,MATCH($C108,'DEQ Pollutant List'!$C$7:$C$611,0)),INDEX('DEQ Pollutant List'!$A$7:$A$611,MATCH($B108,'DEQ Pollutant List'!$B$7:$B$611,0))),"")</f>
        <v>528</v>
      </c>
      <c r="E108" s="101">
        <v>0</v>
      </c>
      <c r="F108" s="102">
        <v>1.33E-12</v>
      </c>
      <c r="G108" s="103">
        <v>1.33E-12</v>
      </c>
      <c r="H108" s="83" t="s">
        <v>173</v>
      </c>
      <c r="I108" s="104" t="s">
        <v>174</v>
      </c>
      <c r="J108" s="102">
        <f>F108*'2. Emissions Units &amp; Activities'!H108</f>
        <v>5.7893836E-7</v>
      </c>
      <c r="K108" s="105">
        <f>F108*'2. Emissions Units &amp; Activities'!I108</f>
        <v>2.6020519E-6</v>
      </c>
      <c r="L108" s="83">
        <f>F108*'2. Emissions Units &amp; Activities'!J108</f>
        <v>2.6020519E-6</v>
      </c>
      <c r="M108" s="102">
        <f>G108*'2. Emissions Units &amp; Activities'!K108</f>
        <v>6.4757699999999999E-9</v>
      </c>
      <c r="N108" s="105">
        <f>G108*'2. Emissions Units &amp; Activities'!L108</f>
        <v>7.9480800000000001E-9</v>
      </c>
      <c r="O108" s="83">
        <f>G108*'2. Emissions Units &amp; Activities'!M108</f>
        <v>7.9480800000000001E-9</v>
      </c>
    </row>
    <row r="109" spans="1:15">
      <c r="A109" s="79" t="s">
        <v>114</v>
      </c>
      <c r="B109" s="100" t="s">
        <v>271</v>
      </c>
      <c r="C109" s="81" t="str">
        <f>IFERROR(IF(B109="No CAS","",INDEX('DEQ Pollutant List'!$C$7:$C$611,MATCH('3. Pollutant Emissions - EF'!B109,'DEQ Pollutant List'!$B$7:$B$611,0))),"")</f>
        <v>1,2,3,4,7,8-Hexachlorodibenzo-p-dioxin (HxCDD)</v>
      </c>
      <c r="D109" s="115">
        <f>IFERROR(IF(OR($B109="",$B109="No CAS"),INDEX('DEQ Pollutant List'!$A$7:$A$611,MATCH($C109,'DEQ Pollutant List'!$C$7:$C$611,0)),INDEX('DEQ Pollutant List'!$A$7:$A$611,MATCH($B109,'DEQ Pollutant List'!$B$7:$B$611,0))),"")</f>
        <v>529</v>
      </c>
      <c r="E109" s="101">
        <v>0</v>
      </c>
      <c r="F109" s="102">
        <v>8.7000000000000003E-13</v>
      </c>
      <c r="G109" s="103">
        <v>8.7000000000000003E-13</v>
      </c>
      <c r="H109" s="83" t="s">
        <v>173</v>
      </c>
      <c r="I109" s="104" t="s">
        <v>174</v>
      </c>
      <c r="J109" s="102">
        <f>F109*'2. Emissions Units &amp; Activities'!H109</f>
        <v>3.7870404000000001E-7</v>
      </c>
      <c r="K109" s="105">
        <f>F109*'2. Emissions Units &amp; Activities'!I109</f>
        <v>1.7020941E-6</v>
      </c>
      <c r="L109" s="83">
        <f>F109*'2. Emissions Units &amp; Activities'!J109</f>
        <v>1.7020941E-6</v>
      </c>
      <c r="M109" s="102">
        <f>G109*'2. Emissions Units &amp; Activities'!K109</f>
        <v>4.2360300000000003E-9</v>
      </c>
      <c r="N109" s="105">
        <f>G109*'2. Emissions Units &amp; Activities'!L109</f>
        <v>5.1991200000000001E-9</v>
      </c>
      <c r="O109" s="83">
        <f>G109*'2. Emissions Units &amp; Activities'!M109</f>
        <v>5.1991200000000001E-9</v>
      </c>
    </row>
    <row r="110" spans="1:15">
      <c r="A110" s="79" t="s">
        <v>114</v>
      </c>
      <c r="B110" s="100" t="s">
        <v>272</v>
      </c>
      <c r="C110" s="81" t="str">
        <f>IFERROR(IF(B110="No CAS","",INDEX('DEQ Pollutant List'!$C$7:$C$611,MATCH('3. Pollutant Emissions - EF'!B110,'DEQ Pollutant List'!$B$7:$B$611,0))),"")</f>
        <v>1,2,3,6,7,8-Hexachlorodibenzo-p-dioxin (HxCDD)</v>
      </c>
      <c r="D110" s="115">
        <f>IFERROR(IF(OR($B110="",$B110="No CAS"),INDEX('DEQ Pollutant List'!$A$7:$A$611,MATCH($C110,'DEQ Pollutant List'!$C$7:$C$611,0)),INDEX('DEQ Pollutant List'!$A$7:$A$611,MATCH($B110,'DEQ Pollutant List'!$B$7:$B$611,0))),"")</f>
        <v>530</v>
      </c>
      <c r="E110" s="101">
        <v>0</v>
      </c>
      <c r="F110" s="102">
        <v>2.0900000000000002E-12</v>
      </c>
      <c r="G110" s="103">
        <v>2.0900000000000002E-12</v>
      </c>
      <c r="H110" s="83" t="s">
        <v>173</v>
      </c>
      <c r="I110" s="104" t="s">
        <v>174</v>
      </c>
      <c r="J110" s="102">
        <f>F110*'2. Emissions Units &amp; Activities'!H110</f>
        <v>9.0976028000000008E-7</v>
      </c>
      <c r="K110" s="105">
        <f>F110*'2. Emissions Units &amp; Activities'!I110</f>
        <v>4.0889387000000001E-6</v>
      </c>
      <c r="L110" s="83">
        <f>F110*'2. Emissions Units &amp; Activities'!J110</f>
        <v>4.0889387000000001E-6</v>
      </c>
      <c r="M110" s="102">
        <f>G110*'2. Emissions Units &amp; Activities'!K110</f>
        <v>1.017621E-8</v>
      </c>
      <c r="N110" s="105">
        <f>G110*'2. Emissions Units &amp; Activities'!L110</f>
        <v>1.2489840000000002E-8</v>
      </c>
      <c r="O110" s="83">
        <f>G110*'2. Emissions Units &amp; Activities'!M110</f>
        <v>1.2489840000000002E-8</v>
      </c>
    </row>
    <row r="111" spans="1:15">
      <c r="A111" s="79" t="s">
        <v>114</v>
      </c>
      <c r="B111" s="100" t="s">
        <v>273</v>
      </c>
      <c r="C111" s="81" t="str">
        <f>IFERROR(IF(B111="No CAS","",INDEX('DEQ Pollutant List'!$C$7:$C$611,MATCH('3. Pollutant Emissions - EF'!B111,'DEQ Pollutant List'!$B$7:$B$611,0))),"")</f>
        <v>1,2,3,7,8,9-Hexachlorodibenzo-p-dioxin (HxCDD)</v>
      </c>
      <c r="D111" s="115">
        <f>IFERROR(IF(OR($B111="",$B111="No CAS"),INDEX('DEQ Pollutant List'!$A$7:$A$611,MATCH($C111,'DEQ Pollutant List'!$C$7:$C$611,0)),INDEX('DEQ Pollutant List'!$A$7:$A$611,MATCH($B111,'DEQ Pollutant List'!$B$7:$B$611,0))),"")</f>
        <v>531</v>
      </c>
      <c r="E111" s="101">
        <v>0</v>
      </c>
      <c r="F111" s="102">
        <v>2.2100000000000001E-12</v>
      </c>
      <c r="G111" s="103">
        <v>2.2100000000000001E-12</v>
      </c>
      <c r="H111" s="83" t="s">
        <v>173</v>
      </c>
      <c r="I111" s="104" t="s">
        <v>174</v>
      </c>
      <c r="J111" s="102">
        <f>F111*'2. Emissions Units &amp; Activities'!H111</f>
        <v>9.6199532000000003E-7</v>
      </c>
      <c r="K111" s="105">
        <f>F111*'2. Emissions Units &amp; Activities'!I111</f>
        <v>4.3237103000000003E-6</v>
      </c>
      <c r="L111" s="83">
        <f>F111*'2. Emissions Units &amp; Activities'!J111</f>
        <v>4.3237103000000003E-6</v>
      </c>
      <c r="M111" s="102">
        <f>G111*'2. Emissions Units &amp; Activities'!K111</f>
        <v>1.0760490000000001E-8</v>
      </c>
      <c r="N111" s="105">
        <f>G111*'2. Emissions Units &amp; Activities'!L111</f>
        <v>1.3206960000000001E-8</v>
      </c>
      <c r="O111" s="83">
        <f>G111*'2. Emissions Units &amp; Activities'!M111</f>
        <v>1.3206960000000001E-8</v>
      </c>
    </row>
    <row r="112" spans="1:15">
      <c r="A112" s="79" t="s">
        <v>114</v>
      </c>
      <c r="B112" s="100" t="s">
        <v>274</v>
      </c>
      <c r="C112" s="81" t="str">
        <f>IFERROR(IF(B112="No CAS","",INDEX('DEQ Pollutant List'!$C$7:$C$611,MATCH('3. Pollutant Emissions - EF'!B112,'DEQ Pollutant List'!$B$7:$B$611,0))),"")</f>
        <v>1,2,3,4,6,7,8-Heptachlorodibenzo-p-dioxin (HpCDD)</v>
      </c>
      <c r="D112" s="115">
        <f>IFERROR(IF(OR($B112="",$B112="No CAS"),INDEX('DEQ Pollutant List'!$A$7:$A$611,MATCH($C112,'DEQ Pollutant List'!$C$7:$C$611,0)),INDEX('DEQ Pollutant List'!$A$7:$A$611,MATCH($B112,'DEQ Pollutant List'!$B$7:$B$611,0))),"")</f>
        <v>532</v>
      </c>
      <c r="E112" s="101">
        <v>0</v>
      </c>
      <c r="F112" s="102">
        <v>9.7600000000000004E-12</v>
      </c>
      <c r="G112" s="103">
        <v>9.7600000000000004E-12</v>
      </c>
      <c r="H112" s="83" t="s">
        <v>173</v>
      </c>
      <c r="I112" s="104" t="s">
        <v>174</v>
      </c>
      <c r="J112" s="102">
        <f>F112*'2. Emissions Units &amp; Activities'!H112</f>
        <v>4.2484499200000005E-6</v>
      </c>
      <c r="K112" s="105">
        <f>F112*'2. Emissions Units &amp; Activities'!I112</f>
        <v>1.9094756800000001E-5</v>
      </c>
      <c r="L112" s="83">
        <f>F112*'2. Emissions Units &amp; Activities'!J112</f>
        <v>1.9094756800000001E-5</v>
      </c>
      <c r="M112" s="102">
        <f>G112*'2. Emissions Units &amp; Activities'!K112</f>
        <v>4.752144E-8</v>
      </c>
      <c r="N112" s="105">
        <f>G112*'2. Emissions Units &amp; Activities'!L112</f>
        <v>5.8325760000000005E-8</v>
      </c>
      <c r="O112" s="83">
        <f>G112*'2. Emissions Units &amp; Activities'!M112</f>
        <v>5.8325760000000005E-8</v>
      </c>
    </row>
    <row r="113" spans="1:15">
      <c r="A113" s="79" t="s">
        <v>114</v>
      </c>
      <c r="B113" s="100" t="s">
        <v>275</v>
      </c>
      <c r="C113" s="81" t="str">
        <f>IFERROR(IF(B113="No CAS","",INDEX('DEQ Pollutant List'!$C$7:$C$611,MATCH('3. Pollutant Emissions - EF'!B113,'DEQ Pollutant List'!$B$7:$B$611,0))),"")</f>
        <v>Octachlorodibenzo-p-dioxin (OCDD)</v>
      </c>
      <c r="D113" s="115">
        <f>IFERROR(IF(OR($B113="",$B113="No CAS"),INDEX('DEQ Pollutant List'!$A$7:$A$611,MATCH($C113,'DEQ Pollutant List'!$C$7:$C$611,0)),INDEX('DEQ Pollutant List'!$A$7:$A$611,MATCH($B113,'DEQ Pollutant List'!$B$7:$B$611,0))),"")</f>
        <v>533</v>
      </c>
      <c r="E113" s="101">
        <v>0</v>
      </c>
      <c r="F113" s="102">
        <v>2.4600000000000001E-11</v>
      </c>
      <c r="G113" s="103">
        <v>2.4600000000000001E-11</v>
      </c>
      <c r="H113" s="83" t="s">
        <v>173</v>
      </c>
      <c r="I113" s="104" t="s">
        <v>174</v>
      </c>
      <c r="J113" s="102">
        <f>F113*'2. Emissions Units &amp; Activities'!H113</f>
        <v>1.07081832E-5</v>
      </c>
      <c r="K113" s="105">
        <f>F113*'2. Emissions Units &amp; Activities'!I113</f>
        <v>4.8128178000000004E-5</v>
      </c>
      <c r="L113" s="83">
        <f>F113*'2. Emissions Units &amp; Activities'!J113</f>
        <v>4.8128178000000004E-5</v>
      </c>
      <c r="M113" s="102">
        <f>G113*'2. Emissions Units &amp; Activities'!K113</f>
        <v>1.197774E-7</v>
      </c>
      <c r="N113" s="105">
        <f>G113*'2. Emissions Units &amp; Activities'!L113</f>
        <v>1.470096E-7</v>
      </c>
      <c r="O113" s="83">
        <f>G113*'2. Emissions Units &amp; Activities'!M113</f>
        <v>1.470096E-7</v>
      </c>
    </row>
    <row r="114" spans="1:15">
      <c r="A114" s="79" t="s">
        <v>114</v>
      </c>
      <c r="B114" s="100" t="s">
        <v>276</v>
      </c>
      <c r="C114" s="81" t="str">
        <f>IFERROR(IF(B114="No CAS","",INDEX('DEQ Pollutant List'!$C$7:$C$611,MATCH('3. Pollutant Emissions - EF'!B114,'DEQ Pollutant List'!$B$7:$B$611,0))),"")</f>
        <v>2,3,7,8-Tetrachlorodibenzofuran (TcDF)</v>
      </c>
      <c r="D114" s="115">
        <f>IFERROR(IF(OR($B114="",$B114="No CAS"),INDEX('DEQ Pollutant List'!$A$7:$A$611,MATCH($C114,'DEQ Pollutant List'!$C$7:$C$611,0)),INDEX('DEQ Pollutant List'!$A$7:$A$611,MATCH($B114,'DEQ Pollutant List'!$B$7:$B$611,0))),"")</f>
        <v>539</v>
      </c>
      <c r="E114" s="101">
        <v>0</v>
      </c>
      <c r="F114" s="102">
        <v>8.0400000000000005E-12</v>
      </c>
      <c r="G114" s="103">
        <v>8.0400000000000005E-12</v>
      </c>
      <c r="H114" s="83" t="s">
        <v>173</v>
      </c>
      <c r="I114" s="104" t="s">
        <v>174</v>
      </c>
      <c r="J114" s="102">
        <f>F114*'2. Emissions Units &amp; Activities'!H114</f>
        <v>3.4997476800000003E-6</v>
      </c>
      <c r="K114" s="105">
        <f>F114*'2. Emissions Units &amp; Activities'!I114</f>
        <v>1.5729697200000001E-5</v>
      </c>
      <c r="L114" s="83">
        <f>F114*'2. Emissions Units &amp; Activities'!J114</f>
        <v>1.5729697200000001E-5</v>
      </c>
      <c r="M114" s="102">
        <f>G114*'2. Emissions Units &amp; Activities'!K114</f>
        <v>3.9146760000000003E-8</v>
      </c>
      <c r="N114" s="105">
        <f>G114*'2. Emissions Units &amp; Activities'!L114</f>
        <v>4.804704E-8</v>
      </c>
      <c r="O114" s="83">
        <f>G114*'2. Emissions Units &amp; Activities'!M114</f>
        <v>4.804704E-8</v>
      </c>
    </row>
    <row r="115" spans="1:15">
      <c r="A115" s="79" t="s">
        <v>114</v>
      </c>
      <c r="B115" s="100" t="s">
        <v>277</v>
      </c>
      <c r="C115" s="81" t="str">
        <f>IFERROR(IF(B115="No CAS","",INDEX('DEQ Pollutant List'!$C$7:$C$611,MATCH('3. Pollutant Emissions - EF'!B115,'DEQ Pollutant List'!$B$7:$B$611,0))),"")</f>
        <v>1,2,3,7,8-Pentachlorodibenzofuran (PeCDF)</v>
      </c>
      <c r="D115" s="115">
        <f>IFERROR(IF(OR($B115="",$B115="No CAS"),INDEX('DEQ Pollutant List'!$A$7:$A$611,MATCH($C115,'DEQ Pollutant List'!$C$7:$C$611,0)),INDEX('DEQ Pollutant List'!$A$7:$A$611,MATCH($B115,'DEQ Pollutant List'!$B$7:$B$611,0))),"")</f>
        <v>540</v>
      </c>
      <c r="E115" s="101">
        <v>0</v>
      </c>
      <c r="F115" s="102">
        <v>3.9899999999999998E-12</v>
      </c>
      <c r="G115" s="103">
        <v>3.9899999999999998E-12</v>
      </c>
      <c r="H115" s="83" t="s">
        <v>173</v>
      </c>
      <c r="I115" s="104" t="s">
        <v>174</v>
      </c>
      <c r="J115" s="102">
        <f>F115*'2. Emissions Units &amp; Activities'!H115</f>
        <v>1.7368150799999999E-6</v>
      </c>
      <c r="K115" s="105">
        <f>F115*'2. Emissions Units &amp; Activities'!I115</f>
        <v>7.8061556999999997E-6</v>
      </c>
      <c r="L115" s="83">
        <f>F115*'2. Emissions Units &amp; Activities'!J115</f>
        <v>7.8061556999999997E-6</v>
      </c>
      <c r="M115" s="102">
        <f>G115*'2. Emissions Units &amp; Activities'!K115</f>
        <v>1.9427309999999999E-8</v>
      </c>
      <c r="N115" s="105">
        <f>G115*'2. Emissions Units &amp; Activities'!L115</f>
        <v>2.3844239999999999E-8</v>
      </c>
      <c r="O115" s="83">
        <f>G115*'2. Emissions Units &amp; Activities'!M115</f>
        <v>2.3844239999999999E-8</v>
      </c>
    </row>
    <row r="116" spans="1:15">
      <c r="A116" s="79" t="s">
        <v>114</v>
      </c>
      <c r="B116" s="100" t="s">
        <v>278</v>
      </c>
      <c r="C116" s="81" t="str">
        <f>IFERROR(IF(B116="No CAS","",INDEX('DEQ Pollutant List'!$C$7:$C$611,MATCH('3. Pollutant Emissions - EF'!B116,'DEQ Pollutant List'!$B$7:$B$611,0))),"")</f>
        <v>2,3,4,7,8-Pentachlorodibenzofuran (PeCDF)</v>
      </c>
      <c r="D116" s="115">
        <f>IFERROR(IF(OR($B116="",$B116="No CAS"),INDEX('DEQ Pollutant List'!$A$7:$A$611,MATCH($C116,'DEQ Pollutant List'!$C$7:$C$611,0)),INDEX('DEQ Pollutant List'!$A$7:$A$611,MATCH($B116,'DEQ Pollutant List'!$B$7:$B$611,0))),"")</f>
        <v>541</v>
      </c>
      <c r="E116" s="101">
        <v>0</v>
      </c>
      <c r="F116" s="102">
        <v>6.0900000000000001E-12</v>
      </c>
      <c r="G116" s="103">
        <v>6.0900000000000001E-12</v>
      </c>
      <c r="H116" s="83" t="s">
        <v>173</v>
      </c>
      <c r="I116" s="104" t="s">
        <v>174</v>
      </c>
      <c r="J116" s="102">
        <f>F116*'2. Emissions Units &amp; Activities'!H116</f>
        <v>2.65092828E-6</v>
      </c>
      <c r="K116" s="105">
        <f>F116*'2. Emissions Units &amp; Activities'!I116</f>
        <v>1.1914658700000001E-5</v>
      </c>
      <c r="L116" s="83">
        <f>F116*'2. Emissions Units &amp; Activities'!J116</f>
        <v>1.1914658700000001E-5</v>
      </c>
      <c r="M116" s="102">
        <f>G116*'2. Emissions Units &amp; Activities'!K116</f>
        <v>2.9652210000000001E-8</v>
      </c>
      <c r="N116" s="105">
        <f>G116*'2. Emissions Units &amp; Activities'!L116</f>
        <v>3.6393840000000003E-8</v>
      </c>
      <c r="O116" s="83">
        <f>G116*'2. Emissions Units &amp; Activities'!M116</f>
        <v>3.6393840000000003E-8</v>
      </c>
    </row>
    <row r="117" spans="1:15">
      <c r="A117" s="79" t="s">
        <v>114</v>
      </c>
      <c r="B117" s="100" t="s">
        <v>279</v>
      </c>
      <c r="C117" s="81" t="str">
        <f>IFERROR(IF(B117="No CAS","",INDEX('DEQ Pollutant List'!$C$7:$C$611,MATCH('3. Pollutant Emissions - EF'!B117,'DEQ Pollutant List'!$B$7:$B$611,0))),"")</f>
        <v>1,2,3,4,7,8-Hexachlorodibenzofuran (HxCDF)</v>
      </c>
      <c r="D117" s="115">
        <f>IFERROR(IF(OR($B117="",$B117="No CAS"),INDEX('DEQ Pollutant List'!$A$7:$A$611,MATCH($C117,'DEQ Pollutant List'!$C$7:$C$611,0)),INDEX('DEQ Pollutant List'!$A$7:$A$611,MATCH($B117,'DEQ Pollutant List'!$B$7:$B$611,0))),"")</f>
        <v>542</v>
      </c>
      <c r="E117" s="101">
        <v>0</v>
      </c>
      <c r="F117" s="102">
        <v>3.5600000000000002E-12</v>
      </c>
      <c r="G117" s="103">
        <v>3.5600000000000002E-12</v>
      </c>
      <c r="H117" s="83" t="s">
        <v>173</v>
      </c>
      <c r="I117" s="104" t="s">
        <v>174</v>
      </c>
      <c r="J117" s="102">
        <f>F117*'2. Emissions Units &amp; Activities'!H117</f>
        <v>1.5496395200000002E-6</v>
      </c>
      <c r="K117" s="105">
        <f>F117*'2. Emissions Units &amp; Activities'!I117</f>
        <v>6.9648908000000005E-6</v>
      </c>
      <c r="L117" s="83">
        <f>F117*'2. Emissions Units &amp; Activities'!J117</f>
        <v>6.9648908000000005E-6</v>
      </c>
      <c r="M117" s="102">
        <f>G117*'2. Emissions Units &amp; Activities'!K117</f>
        <v>1.7333639999999999E-8</v>
      </c>
      <c r="N117" s="105">
        <f>G117*'2. Emissions Units &amp; Activities'!L117</f>
        <v>2.1274560000000002E-8</v>
      </c>
      <c r="O117" s="83">
        <f>G117*'2. Emissions Units &amp; Activities'!M117</f>
        <v>2.1274560000000002E-8</v>
      </c>
    </row>
    <row r="118" spans="1:15">
      <c r="A118" s="79" t="s">
        <v>114</v>
      </c>
      <c r="B118" s="100" t="s">
        <v>280</v>
      </c>
      <c r="C118" s="81" t="str">
        <f>IFERROR(IF(B118="No CAS","",INDEX('DEQ Pollutant List'!$C$7:$C$611,MATCH('3. Pollutant Emissions - EF'!B118,'DEQ Pollutant List'!$B$7:$B$611,0))),"")</f>
        <v>1,2,3,6,7,8-Hexachlorodibenzofuran (HxCDF)</v>
      </c>
      <c r="D118" s="115">
        <f>IFERROR(IF(OR($B118="",$B118="No CAS"),INDEX('DEQ Pollutant List'!$A$7:$A$611,MATCH($C118,'DEQ Pollutant List'!$C$7:$C$611,0)),INDEX('DEQ Pollutant List'!$A$7:$A$611,MATCH($B118,'DEQ Pollutant List'!$B$7:$B$611,0))),"")</f>
        <v>543</v>
      </c>
      <c r="E118" s="101">
        <v>0</v>
      </c>
      <c r="F118" s="102">
        <v>3.1599999999999999E-12</v>
      </c>
      <c r="G118" s="103">
        <v>3.1599999999999999E-12</v>
      </c>
      <c r="H118" s="83" t="s">
        <v>173</v>
      </c>
      <c r="I118" s="104" t="s">
        <v>174</v>
      </c>
      <c r="J118" s="102">
        <f>F118*'2. Emissions Units &amp; Activities'!H118</f>
        <v>1.37552272E-6</v>
      </c>
      <c r="K118" s="105">
        <f>F118*'2. Emissions Units &amp; Activities'!I118</f>
        <v>6.1823187999999997E-6</v>
      </c>
      <c r="L118" s="83">
        <f>F118*'2. Emissions Units &amp; Activities'!J118</f>
        <v>6.1823187999999997E-6</v>
      </c>
      <c r="M118" s="102">
        <f>G118*'2. Emissions Units &amp; Activities'!K118</f>
        <v>1.5386039999999999E-8</v>
      </c>
      <c r="N118" s="105">
        <f>G118*'2. Emissions Units &amp; Activities'!L118</f>
        <v>1.888416E-8</v>
      </c>
      <c r="O118" s="83">
        <f>G118*'2. Emissions Units &amp; Activities'!M118</f>
        <v>1.888416E-8</v>
      </c>
    </row>
    <row r="119" spans="1:15">
      <c r="A119" s="79" t="s">
        <v>114</v>
      </c>
      <c r="B119" s="100" t="s">
        <v>281</v>
      </c>
      <c r="C119" s="81" t="str">
        <f>IFERROR(IF(B119="No CAS","",INDEX('DEQ Pollutant List'!$C$7:$C$611,MATCH('3. Pollutant Emissions - EF'!B119,'DEQ Pollutant List'!$B$7:$B$611,0))),"")</f>
        <v>1,2,3,7,8,9-Hexachlorodibenzofuran (HxCDF)</v>
      </c>
      <c r="D119" s="115">
        <f>IFERROR(IF(OR($B119="",$B119="No CAS"),INDEX('DEQ Pollutant List'!$A$7:$A$611,MATCH($C119,'DEQ Pollutant List'!$C$7:$C$611,0)),INDEX('DEQ Pollutant List'!$A$7:$A$611,MATCH($B119,'DEQ Pollutant List'!$B$7:$B$611,0))),"")</f>
        <v>544</v>
      </c>
      <c r="E119" s="101">
        <v>0</v>
      </c>
      <c r="F119" s="102">
        <v>6.6699999999999999E-13</v>
      </c>
      <c r="G119" s="103">
        <v>6.6699999999999999E-13</v>
      </c>
      <c r="H119" s="83" t="s">
        <v>173</v>
      </c>
      <c r="I119" s="104" t="s">
        <v>174</v>
      </c>
      <c r="J119" s="102">
        <f>F119*'2. Emissions Units &amp; Activities'!H119</f>
        <v>2.9033976399999998E-7</v>
      </c>
      <c r="K119" s="105">
        <f>F119*'2. Emissions Units &amp; Activities'!I119</f>
        <v>1.30493881E-6</v>
      </c>
      <c r="L119" s="83">
        <f>F119*'2. Emissions Units &amp; Activities'!J119</f>
        <v>1.30493881E-6</v>
      </c>
      <c r="M119" s="102">
        <f>G119*'2. Emissions Units &amp; Activities'!K119</f>
        <v>3.2476230000000001E-9</v>
      </c>
      <c r="N119" s="105">
        <f>G119*'2. Emissions Units &amp; Activities'!L119</f>
        <v>3.985992E-9</v>
      </c>
      <c r="O119" s="83">
        <f>G119*'2. Emissions Units &amp; Activities'!M119</f>
        <v>3.985992E-9</v>
      </c>
    </row>
    <row r="120" spans="1:15">
      <c r="A120" s="79" t="s">
        <v>114</v>
      </c>
      <c r="B120" s="100" t="s">
        <v>282</v>
      </c>
      <c r="C120" s="81" t="str">
        <f>IFERROR(IF(B120="No CAS","",INDEX('DEQ Pollutant List'!$C$7:$C$611,MATCH('3. Pollutant Emissions - EF'!B120,'DEQ Pollutant List'!$B$7:$B$611,0))),"")</f>
        <v>2,3,4,6,7,8-Hexachlorodibenzofuran (HxCDF)</v>
      </c>
      <c r="D120" s="115">
        <f>IFERROR(IF(OR($B120="",$B120="No CAS"),INDEX('DEQ Pollutant List'!$A$7:$A$611,MATCH($C120,'DEQ Pollutant List'!$C$7:$C$611,0)),INDEX('DEQ Pollutant List'!$A$7:$A$611,MATCH($B120,'DEQ Pollutant List'!$B$7:$B$611,0))),"")</f>
        <v>545</v>
      </c>
      <c r="E120" s="101">
        <v>0</v>
      </c>
      <c r="F120" s="102">
        <v>2.66E-12</v>
      </c>
      <c r="G120" s="103">
        <v>2.66E-12</v>
      </c>
      <c r="H120" s="83" t="s">
        <v>173</v>
      </c>
      <c r="I120" s="104" t="s">
        <v>174</v>
      </c>
      <c r="J120" s="102">
        <f>F120*'2. Emissions Units &amp; Activities'!H120</f>
        <v>1.15787672E-6</v>
      </c>
      <c r="K120" s="105">
        <f>F120*'2. Emissions Units &amp; Activities'!I120</f>
        <v>5.2041038000000001E-6</v>
      </c>
      <c r="L120" s="83">
        <f>F120*'2. Emissions Units &amp; Activities'!J120</f>
        <v>5.2041038000000001E-6</v>
      </c>
      <c r="M120" s="102">
        <f>G120*'2. Emissions Units &amp; Activities'!K120</f>
        <v>1.295154E-8</v>
      </c>
      <c r="N120" s="105">
        <f>G120*'2. Emissions Units &amp; Activities'!L120</f>
        <v>1.589616E-8</v>
      </c>
      <c r="O120" s="83">
        <f>G120*'2. Emissions Units &amp; Activities'!M120</f>
        <v>1.589616E-8</v>
      </c>
    </row>
    <row r="121" spans="1:15">
      <c r="A121" s="79" t="s">
        <v>114</v>
      </c>
      <c r="B121" s="100" t="s">
        <v>283</v>
      </c>
      <c r="C121" s="81" t="str">
        <f>IFERROR(IF(B121="No CAS","",INDEX('DEQ Pollutant List'!$C$7:$C$611,MATCH('3. Pollutant Emissions - EF'!B121,'DEQ Pollutant List'!$B$7:$B$611,0))),"")</f>
        <v>1,2,3,4,6,7,8-Heptachlorodibenzofuran (HpCDF)</v>
      </c>
      <c r="D121" s="115">
        <f>IFERROR(IF(OR($B121="",$B121="No CAS"),INDEX('DEQ Pollutant List'!$A$7:$A$611,MATCH($C121,'DEQ Pollutant List'!$C$7:$C$611,0)),INDEX('DEQ Pollutant List'!$A$7:$A$611,MATCH($B121,'DEQ Pollutant List'!$B$7:$B$611,0))),"")</f>
        <v>546</v>
      </c>
      <c r="E121" s="101">
        <v>0</v>
      </c>
      <c r="F121" s="102">
        <v>5.7099999999999997E-12</v>
      </c>
      <c r="G121" s="103">
        <v>5.7099999999999997E-12</v>
      </c>
      <c r="H121" s="83" t="s">
        <v>173</v>
      </c>
      <c r="I121" s="104" t="s">
        <v>174</v>
      </c>
      <c r="J121" s="102">
        <f>F121*'2. Emissions Units &amp; Activities'!H121</f>
        <v>2.4855173199999999E-6</v>
      </c>
      <c r="K121" s="105">
        <f>F121*'2. Emissions Units &amp; Activities'!I121</f>
        <v>1.11712153E-5</v>
      </c>
      <c r="L121" s="83">
        <f>F121*'2. Emissions Units &amp; Activities'!J121</f>
        <v>1.11712153E-5</v>
      </c>
      <c r="M121" s="102">
        <f>G121*'2. Emissions Units &amp; Activities'!K121</f>
        <v>2.780199E-8</v>
      </c>
      <c r="N121" s="105">
        <f>G121*'2. Emissions Units &amp; Activities'!L121</f>
        <v>3.4122960000000001E-8</v>
      </c>
      <c r="O121" s="83">
        <f>G121*'2. Emissions Units &amp; Activities'!M121</f>
        <v>3.4122960000000001E-8</v>
      </c>
    </row>
    <row r="122" spans="1:15">
      <c r="A122" s="79" t="s">
        <v>114</v>
      </c>
      <c r="B122" s="100" t="s">
        <v>284</v>
      </c>
      <c r="C122" s="81" t="str">
        <f>IFERROR(IF(B122="No CAS","",INDEX('DEQ Pollutant List'!$C$7:$C$611,MATCH('3. Pollutant Emissions - EF'!B122,'DEQ Pollutant List'!$B$7:$B$611,0))),"")</f>
        <v>1,2,3,4,7,8,9-Heptachlorodibenzofuran (HpCDF)</v>
      </c>
      <c r="D122" s="115">
        <f>IFERROR(IF(OR($B122="",$B122="No CAS"),INDEX('DEQ Pollutant List'!$A$7:$A$611,MATCH($C122,'DEQ Pollutant List'!$C$7:$C$611,0)),INDEX('DEQ Pollutant List'!$A$7:$A$611,MATCH($B122,'DEQ Pollutant List'!$B$7:$B$611,0))),"")</f>
        <v>547</v>
      </c>
      <c r="E122" s="101">
        <v>0</v>
      </c>
      <c r="F122" s="102">
        <v>7.9800000000000003E-13</v>
      </c>
      <c r="G122" s="103">
        <v>7.9800000000000003E-13</v>
      </c>
      <c r="H122" s="83" t="s">
        <v>173</v>
      </c>
      <c r="I122" s="104" t="s">
        <v>174</v>
      </c>
      <c r="J122" s="102">
        <f>F122*'2. Emissions Units &amp; Activities'!H122</f>
        <v>3.4736301599999999E-7</v>
      </c>
      <c r="K122" s="105">
        <f>F122*'2. Emissions Units &amp; Activities'!I122</f>
        <v>1.5612311400000001E-6</v>
      </c>
      <c r="L122" s="83">
        <f>F122*'2. Emissions Units &amp; Activities'!J122</f>
        <v>1.5612311400000001E-6</v>
      </c>
      <c r="M122" s="102">
        <f>G122*'2. Emissions Units &amp; Activities'!K122</f>
        <v>3.8854619999999997E-9</v>
      </c>
      <c r="N122" s="105">
        <f>G122*'2. Emissions Units &amp; Activities'!L122</f>
        <v>4.7688479999999999E-9</v>
      </c>
      <c r="O122" s="83">
        <f>G122*'2. Emissions Units &amp; Activities'!M122</f>
        <v>4.7688479999999999E-9</v>
      </c>
    </row>
    <row r="123" spans="1:15">
      <c r="A123" s="79" t="s">
        <v>114</v>
      </c>
      <c r="B123" s="100" t="s">
        <v>285</v>
      </c>
      <c r="C123" s="81" t="str">
        <f>IFERROR(IF(B123="No CAS","",INDEX('DEQ Pollutant List'!$C$7:$C$611,MATCH('3. Pollutant Emissions - EF'!B123,'DEQ Pollutant List'!$B$7:$B$611,0))),"")</f>
        <v>Octachlorodibenzofuran (OCDF)</v>
      </c>
      <c r="D123" s="115">
        <f>IFERROR(IF(OR($B123="",$B123="No CAS"),INDEX('DEQ Pollutant List'!$A$7:$A$611,MATCH($C123,'DEQ Pollutant List'!$C$7:$C$611,0)),INDEX('DEQ Pollutant List'!$A$7:$A$611,MATCH($B123,'DEQ Pollutant List'!$B$7:$B$611,0))),"")</f>
        <v>548</v>
      </c>
      <c r="E123" s="101">
        <v>0</v>
      </c>
      <c r="F123" s="102">
        <v>4.9999999999999997E-12</v>
      </c>
      <c r="G123" s="103">
        <v>4.9999999999999997E-12</v>
      </c>
      <c r="H123" s="83" t="s">
        <v>173</v>
      </c>
      <c r="I123" s="104" t="s">
        <v>174</v>
      </c>
      <c r="J123" s="102">
        <f>F123*'2. Emissions Units &amp; Activities'!H123</f>
        <v>2.17646E-6</v>
      </c>
      <c r="K123" s="105">
        <f>F123*'2. Emissions Units &amp; Activities'!I123</f>
        <v>9.7821499999999992E-6</v>
      </c>
      <c r="L123" s="83">
        <f>F123*'2. Emissions Units &amp; Activities'!J123</f>
        <v>9.7821499999999992E-6</v>
      </c>
      <c r="M123" s="102">
        <f>G123*'2. Emissions Units &amp; Activities'!K123</f>
        <v>2.4344999999999997E-8</v>
      </c>
      <c r="N123" s="105">
        <f>G123*'2. Emissions Units &amp; Activities'!L123</f>
        <v>2.988E-8</v>
      </c>
      <c r="O123" s="83">
        <f>G123*'2. Emissions Units &amp; Activities'!M123</f>
        <v>2.988E-8</v>
      </c>
    </row>
    <row r="124" spans="1:15">
      <c r="A124" s="79" t="s">
        <v>114</v>
      </c>
      <c r="B124" s="100" t="s">
        <v>286</v>
      </c>
      <c r="C124" s="81" t="str">
        <f>IFERROR(IF(B124="No CAS","",INDEX('DEQ Pollutant List'!$C$7:$C$611,MATCH('3. Pollutant Emissions - EF'!B124,'DEQ Pollutant List'!$B$7:$B$611,0))),"")</f>
        <v>Polychlorinated biphenyls (PCBs)</v>
      </c>
      <c r="D124" s="115">
        <f>IFERROR(IF(OR($B124="",$B124="No CAS"),INDEX('DEQ Pollutant List'!$A$7:$A$611,MATCH($C124,'DEQ Pollutant List'!$C$7:$C$611,0)),INDEX('DEQ Pollutant List'!$A$7:$A$611,MATCH($B124,'DEQ Pollutant List'!$B$7:$B$611,0))),"")</f>
        <v>456</v>
      </c>
      <c r="E124" s="101">
        <v>0</v>
      </c>
      <c r="F124" s="102">
        <f>SUM(F128:F133)</f>
        <v>7.8549999999999999E-9</v>
      </c>
      <c r="G124" s="103">
        <f>SUM(G128:G133)</f>
        <v>7.8549999999999999E-9</v>
      </c>
      <c r="H124" s="83" t="s">
        <v>173</v>
      </c>
      <c r="I124" s="104" t="s">
        <v>287</v>
      </c>
      <c r="J124" s="102">
        <f>F124*'2. Emissions Units &amp; Activities'!H124</f>
        <v>3.4192186599999999E-3</v>
      </c>
      <c r="K124" s="105">
        <f>F124*'2. Emissions Units &amp; Activities'!I124</f>
        <v>1.5367757649999999E-2</v>
      </c>
      <c r="L124" s="83">
        <f>F124*'2. Emissions Units &amp; Activities'!J124</f>
        <v>1.5367757649999999E-2</v>
      </c>
      <c r="M124" s="102">
        <f>G124*'2. Emissions Units &amp; Activities'!K124</f>
        <v>3.8245994999999999E-5</v>
      </c>
      <c r="N124" s="105">
        <f>G124*'2. Emissions Units &amp; Activities'!L124</f>
        <v>4.6941479999999996E-5</v>
      </c>
      <c r="O124" s="83">
        <f>G124*'2. Emissions Units &amp; Activities'!M124</f>
        <v>4.6941479999999996E-5</v>
      </c>
    </row>
    <row r="125" spans="1:15">
      <c r="A125" s="79"/>
      <c r="B125" s="100"/>
      <c r="C125" s="81" t="str">
        <f>IFERROR(IF(B125="No CAS","",INDEX('DEQ Pollutant List'!$C$7:$C$611,MATCH('3. Pollutant Emissions - EF'!B125,'DEQ Pollutant List'!$B$7:$B$611,0))),"")</f>
        <v/>
      </c>
      <c r="D125" s="115" t="str">
        <f>IFERROR(IF(OR($B125="",$B125="No CAS"),INDEX('DEQ Pollutant List'!$A$7:$A$611,MATCH($C125,'DEQ Pollutant List'!$C$7:$C$611,0)),INDEX('DEQ Pollutant List'!$A$7:$A$611,MATCH($B125,'DEQ Pollutant List'!$B$7:$B$611,0))),"")</f>
        <v/>
      </c>
      <c r="E125" s="101"/>
      <c r="F125" s="102"/>
      <c r="G125" s="103"/>
      <c r="H125" s="83"/>
      <c r="I125" s="104"/>
      <c r="J125" s="102"/>
      <c r="K125" s="105"/>
      <c r="L125" s="83"/>
      <c r="M125" s="102"/>
      <c r="N125" s="105"/>
      <c r="O125" s="83"/>
    </row>
    <row r="126" spans="1:15">
      <c r="A126" s="79"/>
      <c r="B126" s="100"/>
      <c r="C126" s="81" t="str">
        <f>IFERROR(IF(B126="No CAS","",INDEX('DEQ Pollutant List'!$C$7:$C$611,MATCH('3. Pollutant Emissions - EF'!B126,'DEQ Pollutant List'!$B$7:$B$611,0))),"")</f>
        <v/>
      </c>
      <c r="D126" s="115" t="str">
        <f>IFERROR(IF(OR($B126="",$B126="No CAS"),INDEX('DEQ Pollutant List'!$A$7:$A$611,MATCH($C126,'DEQ Pollutant List'!$C$7:$C$611,0)),INDEX('DEQ Pollutant List'!$A$7:$A$611,MATCH($B126,'DEQ Pollutant List'!$B$7:$B$611,0))),"")</f>
        <v/>
      </c>
      <c r="E126" s="101"/>
      <c r="F126" s="102"/>
      <c r="G126" s="103"/>
      <c r="H126" s="83"/>
      <c r="I126" s="104"/>
      <c r="J126" s="102"/>
      <c r="K126" s="105"/>
      <c r="L126" s="83"/>
      <c r="M126" s="102"/>
      <c r="N126" s="105"/>
      <c r="O126" s="83"/>
    </row>
    <row r="127" spans="1:15">
      <c r="A127" s="79"/>
      <c r="B127" s="100"/>
      <c r="C127" s="81" t="str">
        <f>IFERROR(IF(B127="No CAS","",INDEX('DEQ Pollutant List'!$C$7:$C$611,MATCH('3. Pollutant Emissions - EF'!B127,'DEQ Pollutant List'!$B$7:$B$611,0))),"")</f>
        <v/>
      </c>
      <c r="D127" s="115" t="str">
        <f>IFERROR(IF(OR($B127="",$B127="No CAS"),INDEX('DEQ Pollutant List'!$A$7:$A$611,MATCH($C127,'DEQ Pollutant List'!$C$7:$C$611,0)),INDEX('DEQ Pollutant List'!$A$7:$A$611,MATCH($B127,'DEQ Pollutant List'!$B$7:$B$611,0))),"")</f>
        <v/>
      </c>
      <c r="E127" s="101"/>
      <c r="F127" s="102"/>
      <c r="G127" s="103"/>
      <c r="H127" s="83"/>
      <c r="I127" s="104"/>
      <c r="J127" s="102"/>
      <c r="K127" s="105"/>
      <c r="L127" s="83"/>
      <c r="M127" s="102"/>
      <c r="N127" s="105"/>
      <c r="O127" s="83"/>
    </row>
    <row r="128" spans="1:15">
      <c r="A128" s="79" t="s">
        <v>114</v>
      </c>
      <c r="B128" s="100"/>
      <c r="C128" s="81" t="s">
        <v>288</v>
      </c>
      <c r="D128" s="115" t="str">
        <f>IFERROR(IF(OR($B128="",$B128="No CAS"),INDEX('DEQ Pollutant List'!$A$7:$A$611,MATCH($C128,'DEQ Pollutant List'!$C$7:$C$611,0)),INDEX('DEQ Pollutant List'!$A$7:$A$611,MATCH($B128,'DEQ Pollutant List'!$B$7:$B$611,0))),"")</f>
        <v/>
      </c>
      <c r="E128" s="101">
        <v>0</v>
      </c>
      <c r="F128" s="102">
        <v>7.3500000000000005E-10</v>
      </c>
      <c r="G128" s="103">
        <v>7.3500000000000005E-10</v>
      </c>
      <c r="H128" s="83" t="s">
        <v>173</v>
      </c>
      <c r="I128" s="104" t="s">
        <v>174</v>
      </c>
      <c r="J128" s="102">
        <f>F128*'2. Emissions Units &amp; Activities'!H128</f>
        <v>3.1993962E-4</v>
      </c>
      <c r="K128" s="105">
        <f>F128*'2. Emissions Units &amp; Activities'!I128</f>
        <v>1.4379760500000001E-3</v>
      </c>
      <c r="L128" s="83">
        <f>F128*'2. Emissions Units &amp; Activities'!J128</f>
        <v>1.4379760500000001E-3</v>
      </c>
      <c r="M128" s="102">
        <f>G128*'2. Emissions Units &amp; Activities'!K128</f>
        <v>3.5787150000000003E-6</v>
      </c>
      <c r="N128" s="105">
        <f>G128*'2. Emissions Units &amp; Activities'!L128</f>
        <v>4.3923600000000002E-6</v>
      </c>
      <c r="O128" s="83">
        <f>G128*'2. Emissions Units &amp; Activities'!M128</f>
        <v>4.3923600000000002E-6</v>
      </c>
    </row>
    <row r="129" spans="1:15">
      <c r="A129" s="79" t="s">
        <v>114</v>
      </c>
      <c r="B129" s="100"/>
      <c r="C129" s="81" t="s">
        <v>289</v>
      </c>
      <c r="D129" s="115" t="str">
        <f>IFERROR(IF(OR($B129="",$B129="No CAS"),INDEX('DEQ Pollutant List'!$A$7:$A$611,MATCH($C129,'DEQ Pollutant List'!$C$7:$C$611,0)),INDEX('DEQ Pollutant List'!$A$7:$A$611,MATCH($B129,'DEQ Pollutant List'!$B$7:$B$611,0))),"")</f>
        <v/>
      </c>
      <c r="E129" s="101">
        <v>0</v>
      </c>
      <c r="F129" s="102">
        <v>5.4499999999999998E-10</v>
      </c>
      <c r="G129" s="103">
        <v>5.4499999999999998E-10</v>
      </c>
      <c r="H129" s="83" t="s">
        <v>173</v>
      </c>
      <c r="I129" s="104" t="s">
        <v>174</v>
      </c>
      <c r="J129" s="102">
        <f>F129*'2. Emissions Units &amp; Activities'!H129</f>
        <v>2.3723414E-4</v>
      </c>
      <c r="K129" s="105">
        <f>F129*'2. Emissions Units &amp; Activities'!I129</f>
        <v>1.0662543499999999E-3</v>
      </c>
      <c r="L129" s="83">
        <f>F129*'2. Emissions Units &amp; Activities'!J129</f>
        <v>1.0662543499999999E-3</v>
      </c>
      <c r="M129" s="102">
        <f>G129*'2. Emissions Units &amp; Activities'!K129</f>
        <v>2.6536049999999998E-6</v>
      </c>
      <c r="N129" s="105">
        <f>G129*'2. Emissions Units &amp; Activities'!L129</f>
        <v>3.2569199999999998E-6</v>
      </c>
      <c r="O129" s="83">
        <f>G129*'2. Emissions Units &amp; Activities'!M129</f>
        <v>3.2569199999999998E-6</v>
      </c>
    </row>
    <row r="130" spans="1:15">
      <c r="A130" s="79" t="s">
        <v>114</v>
      </c>
      <c r="B130" s="100"/>
      <c r="C130" s="81" t="s">
        <v>290</v>
      </c>
      <c r="D130" s="115" t="str">
        <f>IFERROR(IF(OR($B130="",$B130="No CAS"),INDEX('DEQ Pollutant List'!$A$7:$A$611,MATCH($C130,'DEQ Pollutant List'!$C$7:$C$611,0)),INDEX('DEQ Pollutant List'!$A$7:$A$611,MATCH($B130,'DEQ Pollutant List'!$B$7:$B$611,0))),"")</f>
        <v/>
      </c>
      <c r="E130" s="101">
        <v>0</v>
      </c>
      <c r="F130" s="102">
        <v>1.2E-9</v>
      </c>
      <c r="G130" s="103">
        <v>1.2E-9</v>
      </c>
      <c r="H130" s="83" t="s">
        <v>173</v>
      </c>
      <c r="I130" s="104" t="s">
        <v>174</v>
      </c>
      <c r="J130" s="102">
        <f>F130*'2. Emissions Units &amp; Activities'!H130</f>
        <v>5.2235040000000001E-4</v>
      </c>
      <c r="K130" s="105">
        <f>F130*'2. Emissions Units &amp; Activities'!I130</f>
        <v>2.3477160000000001E-3</v>
      </c>
      <c r="L130" s="83">
        <f>F130*'2. Emissions Units &amp; Activities'!J130</f>
        <v>2.3477160000000001E-3</v>
      </c>
      <c r="M130" s="102">
        <f>G130*'2. Emissions Units &amp; Activities'!K130</f>
        <v>5.8428000000000002E-6</v>
      </c>
      <c r="N130" s="105">
        <f>G130*'2. Emissions Units &amp; Activities'!L130</f>
        <v>7.1712000000000001E-6</v>
      </c>
      <c r="O130" s="83">
        <f>G130*'2. Emissions Units &amp; Activities'!M130</f>
        <v>7.1712000000000001E-6</v>
      </c>
    </row>
    <row r="131" spans="1:15">
      <c r="A131" s="79" t="s">
        <v>114</v>
      </c>
      <c r="B131" s="100"/>
      <c r="C131" s="81" t="s">
        <v>291</v>
      </c>
      <c r="D131" s="115" t="str">
        <f>IFERROR(IF(OR($B131="",$B131="No CAS"),INDEX('DEQ Pollutant List'!$A$7:$A$611,MATCH($C131,'DEQ Pollutant List'!$C$7:$C$611,0)),INDEX('DEQ Pollutant List'!$A$7:$A$611,MATCH($B131,'DEQ Pollutant List'!$B$7:$B$611,0))),"")</f>
        <v/>
      </c>
      <c r="E131" s="101">
        <v>0</v>
      </c>
      <c r="F131" s="102">
        <v>2.5000000000000001E-9</v>
      </c>
      <c r="G131" s="103">
        <v>2.5000000000000001E-9</v>
      </c>
      <c r="H131" s="83" t="s">
        <v>173</v>
      </c>
      <c r="I131" s="104" t="s">
        <v>174</v>
      </c>
      <c r="J131" s="102">
        <f>F131*'2. Emissions Units &amp; Activities'!H131</f>
        <v>1.0882299999999999E-3</v>
      </c>
      <c r="K131" s="105">
        <f>F131*'2. Emissions Units &amp; Activities'!I131</f>
        <v>4.8910749999999999E-3</v>
      </c>
      <c r="L131" s="83">
        <f>F131*'2. Emissions Units &amp; Activities'!J131</f>
        <v>4.8910749999999999E-3</v>
      </c>
      <c r="M131" s="102">
        <f>G131*'2. Emissions Units &amp; Activities'!K131</f>
        <v>1.2172500000000001E-5</v>
      </c>
      <c r="N131" s="105">
        <f>G131*'2. Emissions Units &amp; Activities'!L131</f>
        <v>1.4940000000000001E-5</v>
      </c>
      <c r="O131" s="83">
        <f>G131*'2. Emissions Units &amp; Activities'!M131</f>
        <v>1.4940000000000001E-5</v>
      </c>
    </row>
    <row r="132" spans="1:15">
      <c r="A132" s="79" t="s">
        <v>114</v>
      </c>
      <c r="B132" s="100"/>
      <c r="C132" s="81" t="s">
        <v>292</v>
      </c>
      <c r="D132" s="115" t="str">
        <f>IFERROR(IF(OR($B132="",$B132="No CAS"),INDEX('DEQ Pollutant List'!$A$7:$A$611,MATCH($C132,'DEQ Pollutant List'!$C$7:$C$611,0)),INDEX('DEQ Pollutant List'!$A$7:$A$611,MATCH($B132,'DEQ Pollutant List'!$B$7:$B$611,0))),"")</f>
        <v/>
      </c>
      <c r="E132" s="101">
        <v>0</v>
      </c>
      <c r="F132" s="102">
        <v>2.6099999999999999E-9</v>
      </c>
      <c r="G132" s="103">
        <v>2.6099999999999999E-9</v>
      </c>
      <c r="H132" s="83" t="s">
        <v>173</v>
      </c>
      <c r="I132" s="104" t="s">
        <v>174</v>
      </c>
      <c r="J132" s="102">
        <f>F132*'2. Emissions Units &amp; Activities'!H132</f>
        <v>1.1361121199999998E-3</v>
      </c>
      <c r="K132" s="105">
        <f>F132*'2. Emissions Units &amp; Activities'!I132</f>
        <v>5.1062822999999999E-3</v>
      </c>
      <c r="L132" s="83">
        <f>F132*'2. Emissions Units &amp; Activities'!J132</f>
        <v>5.1062822999999999E-3</v>
      </c>
      <c r="M132" s="102">
        <f>G132*'2. Emissions Units &amp; Activities'!K132</f>
        <v>1.2708089999999999E-5</v>
      </c>
      <c r="N132" s="105">
        <f>G132*'2. Emissions Units &amp; Activities'!L132</f>
        <v>1.5597359999999998E-5</v>
      </c>
      <c r="O132" s="83">
        <f>G132*'2. Emissions Units &amp; Activities'!M132</f>
        <v>1.5597359999999998E-5</v>
      </c>
    </row>
    <row r="133" spans="1:15">
      <c r="A133" s="79" t="s">
        <v>114</v>
      </c>
      <c r="B133" s="100"/>
      <c r="C133" s="81" t="s">
        <v>293</v>
      </c>
      <c r="D133" s="115" t="str">
        <f>IFERROR(IF(OR($B133="",$B133="No CAS"),INDEX('DEQ Pollutant List'!$A$7:$A$611,MATCH($C133,'DEQ Pollutant List'!$C$7:$C$611,0)),INDEX('DEQ Pollutant List'!$A$7:$A$611,MATCH($B133,'DEQ Pollutant List'!$B$7:$B$611,0))),"")</f>
        <v/>
      </c>
      <c r="E133" s="101">
        <v>0</v>
      </c>
      <c r="F133" s="102">
        <v>2.6500000000000002E-10</v>
      </c>
      <c r="G133" s="103">
        <v>2.6500000000000002E-10</v>
      </c>
      <c r="H133" s="83" t="s">
        <v>173</v>
      </c>
      <c r="I133" s="104" t="s">
        <v>174</v>
      </c>
      <c r="J133" s="102">
        <f>F133*'2. Emissions Units &amp; Activities'!H133</f>
        <v>1.1535238E-4</v>
      </c>
      <c r="K133" s="105">
        <f>F133*'2. Emissions Units &amp; Activities'!I133</f>
        <v>5.1845394999999999E-4</v>
      </c>
      <c r="L133" s="83">
        <f>F133*'2. Emissions Units &amp; Activities'!J133</f>
        <v>5.1845394999999999E-4</v>
      </c>
      <c r="M133" s="102">
        <f>G133*'2. Emissions Units &amp; Activities'!K133</f>
        <v>1.2902850000000002E-6</v>
      </c>
      <c r="N133" s="105">
        <f>G133*'2. Emissions Units &amp; Activities'!L133</f>
        <v>1.58364E-6</v>
      </c>
      <c r="O133" s="83">
        <f>G133*'2. Emissions Units &amp; Activities'!M133</f>
        <v>1.58364E-6</v>
      </c>
    </row>
    <row r="134" spans="1:15">
      <c r="A134" s="79"/>
      <c r="B134" s="100"/>
      <c r="C134" s="81" t="str">
        <f>IFERROR(IF(B134="No CAS","",INDEX('DEQ Pollutant List'!$C$7:$C$611,MATCH('3. Pollutant Emissions - EF'!B134,'DEQ Pollutant List'!$B$7:$B$611,0))),"")</f>
        <v/>
      </c>
      <c r="D134" s="115" t="str">
        <f>IFERROR(IF(OR($B134="",$B134="No CAS"),INDEX('DEQ Pollutant List'!$A$7:$A$611,MATCH($C134,'DEQ Pollutant List'!$C$7:$C$611,0)),INDEX('DEQ Pollutant List'!$A$7:$A$611,MATCH($B134,'DEQ Pollutant List'!$B$7:$B$611,0))),"")</f>
        <v/>
      </c>
      <c r="E134" s="101"/>
      <c r="F134" s="102"/>
      <c r="G134" s="103"/>
      <c r="H134" s="83"/>
      <c r="I134" s="104"/>
      <c r="J134" s="102"/>
      <c r="K134" s="105"/>
      <c r="L134" s="83"/>
      <c r="M134" s="102"/>
      <c r="N134" s="105"/>
      <c r="O134" s="83"/>
    </row>
    <row r="135" spans="1:15">
      <c r="A135" s="79" t="s">
        <v>294</v>
      </c>
      <c r="B135" s="100" t="s">
        <v>183</v>
      </c>
      <c r="C135" s="81" t="str">
        <f>IFERROR(IF(B135="No CAS","",INDEX('DEQ Pollutant List'!$C$7:$C$611,MATCH('3. Pollutant Emissions - EF'!B135,'DEQ Pollutant List'!$B$7:$B$611,0))),"")</f>
        <v>Acetaldehyde</v>
      </c>
      <c r="D135" s="115">
        <f>IFERROR(IF(OR($B135="",$B135="No CAS"),INDEX('DEQ Pollutant List'!$A$7:$A$611,MATCH($C135,'DEQ Pollutant List'!$C$7:$C$611,0)),INDEX('DEQ Pollutant List'!$A$7:$A$611,MATCH($B135,'DEQ Pollutant List'!$B$7:$B$611,0))),"")</f>
        <v>1</v>
      </c>
      <c r="E135" s="101">
        <v>0</v>
      </c>
      <c r="F135" s="102">
        <v>8.9999999999999998E-4</v>
      </c>
      <c r="G135" s="103">
        <v>8.9999999999999998E-4</v>
      </c>
      <c r="H135" s="83" t="s">
        <v>295</v>
      </c>
      <c r="I135" s="104" t="s">
        <v>296</v>
      </c>
      <c r="J135" s="102">
        <f>F135*'2. Emissions Units &amp; Activities'!H135</f>
        <v>8.9099999999999997E-4</v>
      </c>
      <c r="K135" s="105">
        <f>F135*'2. Emissions Units &amp; Activities'!I135</f>
        <v>1.1141999999999999E-3</v>
      </c>
      <c r="L135" s="83">
        <f>F135*'2. Emissions Units &amp; Activities'!J135</f>
        <v>1.1141999999999999E-3</v>
      </c>
      <c r="M135" s="102">
        <f>G135*'2. Emissions Units &amp; Activities'!K135</f>
        <v>1.116E-4</v>
      </c>
      <c r="N135" s="105">
        <f>G135*'2. Emissions Units &amp; Activities'!L135</f>
        <v>1.116E-4</v>
      </c>
      <c r="O135" s="83">
        <f>G135*'2. Emissions Units &amp; Activities'!M135</f>
        <v>1.116E-4</v>
      </c>
    </row>
    <row r="136" spans="1:15">
      <c r="A136" s="79" t="s">
        <v>294</v>
      </c>
      <c r="B136" s="100" t="s">
        <v>186</v>
      </c>
      <c r="C136" s="81" t="str">
        <f>IFERROR(IF(B136="No CAS","",INDEX('DEQ Pollutant List'!$C$7:$C$611,MATCH('3. Pollutant Emissions - EF'!B136,'DEQ Pollutant List'!$B$7:$B$611,0))),"")</f>
        <v>Acrolein</v>
      </c>
      <c r="D136" s="115">
        <f>IFERROR(IF(OR($B136="",$B136="No CAS"),INDEX('DEQ Pollutant List'!$A$7:$A$611,MATCH($C136,'DEQ Pollutant List'!$C$7:$C$611,0)),INDEX('DEQ Pollutant List'!$A$7:$A$611,MATCH($B136,'DEQ Pollutant List'!$B$7:$B$611,0))),"")</f>
        <v>5</v>
      </c>
      <c r="E136" s="101">
        <v>0</v>
      </c>
      <c r="F136" s="102">
        <v>8.0000000000000004E-4</v>
      </c>
      <c r="G136" s="103">
        <v>8.0000000000000004E-4</v>
      </c>
      <c r="H136" s="83" t="s">
        <v>295</v>
      </c>
      <c r="I136" s="104" t="s">
        <v>296</v>
      </c>
      <c r="J136" s="102">
        <f>F136*'2. Emissions Units &amp; Activities'!H136</f>
        <v>7.9200000000000006E-4</v>
      </c>
      <c r="K136" s="105">
        <f>F136*'2. Emissions Units &amp; Activities'!I136</f>
        <v>9.904E-4</v>
      </c>
      <c r="L136" s="83">
        <f>F136*'2. Emissions Units &amp; Activities'!J136</f>
        <v>9.904E-4</v>
      </c>
      <c r="M136" s="102">
        <f>G136*'2. Emissions Units &amp; Activities'!K136</f>
        <v>9.9199999999999999E-5</v>
      </c>
      <c r="N136" s="105">
        <f>G136*'2. Emissions Units &amp; Activities'!L136</f>
        <v>9.9199999999999999E-5</v>
      </c>
      <c r="O136" s="83">
        <f>G136*'2. Emissions Units &amp; Activities'!M136</f>
        <v>9.9199999999999999E-5</v>
      </c>
    </row>
    <row r="137" spans="1:15">
      <c r="A137" s="79" t="s">
        <v>294</v>
      </c>
      <c r="B137" s="100" t="s">
        <v>297</v>
      </c>
      <c r="C137" s="81" t="str">
        <f>IFERROR(IF(B137="No CAS","",INDEX('DEQ Pollutant List'!$C$7:$C$611,MATCH('3. Pollutant Emissions - EF'!B137,'DEQ Pollutant List'!$B$7:$B$611,0))),"")</f>
        <v>Ammonia</v>
      </c>
      <c r="D137" s="115">
        <f>IFERROR(IF(OR($B137="",$B137="No CAS"),INDEX('DEQ Pollutant List'!$A$7:$A$611,MATCH($C137,'DEQ Pollutant List'!$C$7:$C$611,0)),INDEX('DEQ Pollutant List'!$A$7:$A$611,MATCH($B137,'DEQ Pollutant List'!$B$7:$B$611,0))),"")</f>
        <v>26</v>
      </c>
      <c r="E137" s="101">
        <v>0</v>
      </c>
      <c r="F137" s="102">
        <v>3.2</v>
      </c>
      <c r="G137" s="103">
        <v>3.2</v>
      </c>
      <c r="H137" s="83" t="s">
        <v>295</v>
      </c>
      <c r="I137" s="104" t="s">
        <v>296</v>
      </c>
      <c r="J137" s="102">
        <f>F137*'2. Emissions Units &amp; Activities'!H137</f>
        <v>3.1680000000000001</v>
      </c>
      <c r="K137" s="105">
        <f>F137*'2. Emissions Units &amp; Activities'!I137</f>
        <v>3.9616000000000002</v>
      </c>
      <c r="L137" s="83">
        <f>F137*'2. Emissions Units &amp; Activities'!J137</f>
        <v>3.9616000000000002</v>
      </c>
      <c r="M137" s="102">
        <f>G137*'2. Emissions Units &amp; Activities'!K137</f>
        <v>0.39680000000000004</v>
      </c>
      <c r="N137" s="105">
        <f>G137*'2. Emissions Units &amp; Activities'!L137</f>
        <v>0.39680000000000004</v>
      </c>
      <c r="O137" s="83">
        <f>G137*'2. Emissions Units &amp; Activities'!M137</f>
        <v>0.39680000000000004</v>
      </c>
    </row>
    <row r="138" spans="1:15">
      <c r="A138" s="79" t="s">
        <v>294</v>
      </c>
      <c r="B138" s="100" t="s">
        <v>170</v>
      </c>
      <c r="C138" s="81" t="str">
        <f>IFERROR(IF(B138="No CAS","",INDEX('DEQ Pollutant List'!$C$7:$C$611,MATCH('3. Pollutant Emissions - EF'!B138,'DEQ Pollutant List'!$B$7:$B$611,0))),"")</f>
        <v>Arsenic and compounds</v>
      </c>
      <c r="D138" s="115">
        <f>IFERROR(IF(OR($B138="",$B138="No CAS"),INDEX('DEQ Pollutant List'!$A$7:$A$611,MATCH($C138,'DEQ Pollutant List'!$C$7:$C$611,0)),INDEX('DEQ Pollutant List'!$A$7:$A$611,MATCH($B138,'DEQ Pollutant List'!$B$7:$B$611,0))),"")</f>
        <v>37</v>
      </c>
      <c r="E138" s="101">
        <v>0</v>
      </c>
      <c r="F138" s="102">
        <v>2.0000000000000001E-4</v>
      </c>
      <c r="G138" s="103">
        <v>2.0000000000000001E-4</v>
      </c>
      <c r="H138" s="83" t="s">
        <v>295</v>
      </c>
      <c r="I138" s="104" t="s">
        <v>296</v>
      </c>
      <c r="J138" s="102">
        <f>F138*'2. Emissions Units &amp; Activities'!H138</f>
        <v>1.9800000000000002E-4</v>
      </c>
      <c r="K138" s="105">
        <f>F138*'2. Emissions Units &amp; Activities'!I138</f>
        <v>2.476E-4</v>
      </c>
      <c r="L138" s="83">
        <f>F138*'2. Emissions Units &amp; Activities'!J138</f>
        <v>2.476E-4</v>
      </c>
      <c r="M138" s="102">
        <f>G138*'2. Emissions Units &amp; Activities'!K138</f>
        <v>2.48E-5</v>
      </c>
      <c r="N138" s="105">
        <f>G138*'2. Emissions Units &amp; Activities'!L138</f>
        <v>2.48E-5</v>
      </c>
      <c r="O138" s="83">
        <f>G138*'2. Emissions Units &amp; Activities'!M138</f>
        <v>2.48E-5</v>
      </c>
    </row>
    <row r="139" spans="1:15">
      <c r="A139" s="79" t="s">
        <v>294</v>
      </c>
      <c r="B139" s="100" t="s">
        <v>226</v>
      </c>
      <c r="C139" s="81" t="str">
        <f>IFERROR(IF(B139="No CAS","",INDEX('DEQ Pollutant List'!$C$7:$C$611,MATCH('3. Pollutant Emissions - EF'!B139,'DEQ Pollutant List'!$B$7:$B$611,0))),"")</f>
        <v>Barium and compounds</v>
      </c>
      <c r="D139" s="115">
        <f>IFERROR(IF(OR($B139="",$B139="No CAS"),INDEX('DEQ Pollutant List'!$A$7:$A$611,MATCH($C139,'DEQ Pollutant List'!$C$7:$C$611,0)),INDEX('DEQ Pollutant List'!$A$7:$A$611,MATCH($B139,'DEQ Pollutant List'!$B$7:$B$611,0))),"")</f>
        <v>45</v>
      </c>
      <c r="E139" s="101">
        <v>0</v>
      </c>
      <c r="F139" s="102">
        <v>4.4000000000000003E-3</v>
      </c>
      <c r="G139" s="103">
        <v>4.4000000000000003E-3</v>
      </c>
      <c r="H139" s="83" t="s">
        <v>295</v>
      </c>
      <c r="I139" s="104" t="s">
        <v>296</v>
      </c>
      <c r="J139" s="102">
        <f>F139*'2. Emissions Units &amp; Activities'!H139</f>
        <v>4.3560000000000005E-3</v>
      </c>
      <c r="K139" s="105">
        <f>F139*'2. Emissions Units &amp; Activities'!I139</f>
        <v>5.4472000000000001E-3</v>
      </c>
      <c r="L139" s="83">
        <f>F139*'2. Emissions Units &amp; Activities'!J139</f>
        <v>5.4472000000000001E-3</v>
      </c>
      <c r="M139" s="102">
        <f>G139*'2. Emissions Units &amp; Activities'!K139</f>
        <v>5.4560000000000003E-4</v>
      </c>
      <c r="N139" s="105">
        <f>G139*'2. Emissions Units &amp; Activities'!L139</f>
        <v>5.4560000000000003E-4</v>
      </c>
      <c r="O139" s="83">
        <f>G139*'2. Emissions Units &amp; Activities'!M139</f>
        <v>5.4560000000000003E-4</v>
      </c>
    </row>
    <row r="140" spans="1:15">
      <c r="A140" s="79" t="s">
        <v>294</v>
      </c>
      <c r="B140" s="100" t="s">
        <v>189</v>
      </c>
      <c r="C140" s="81" t="str">
        <f>IFERROR(IF(B140="No CAS","",INDEX('DEQ Pollutant List'!$C$7:$C$611,MATCH('3. Pollutant Emissions - EF'!B140,'DEQ Pollutant List'!$B$7:$B$611,0))),"")</f>
        <v>Benzene</v>
      </c>
      <c r="D140" s="115">
        <f>IFERROR(IF(OR($B140="",$B140="No CAS"),INDEX('DEQ Pollutant List'!$A$7:$A$611,MATCH($C140,'DEQ Pollutant List'!$C$7:$C$611,0)),INDEX('DEQ Pollutant List'!$A$7:$A$611,MATCH($B140,'DEQ Pollutant List'!$B$7:$B$611,0))),"")</f>
        <v>46</v>
      </c>
      <c r="E140" s="101">
        <v>0</v>
      </c>
      <c r="F140" s="102">
        <v>1.6999999999999999E-3</v>
      </c>
      <c r="G140" s="103">
        <v>1.6999999999999999E-3</v>
      </c>
      <c r="H140" s="83" t="s">
        <v>295</v>
      </c>
      <c r="I140" s="104" t="s">
        <v>296</v>
      </c>
      <c r="J140" s="102">
        <f>F140*'2. Emissions Units &amp; Activities'!H140</f>
        <v>1.6829999999999998E-3</v>
      </c>
      <c r="K140" s="105">
        <f>F140*'2. Emissions Units &amp; Activities'!I140</f>
        <v>2.1045999999999999E-3</v>
      </c>
      <c r="L140" s="83">
        <f>F140*'2. Emissions Units &amp; Activities'!J140</f>
        <v>2.1045999999999999E-3</v>
      </c>
      <c r="M140" s="102">
        <f>G140*'2. Emissions Units &amp; Activities'!K140</f>
        <v>2.1079999999999997E-4</v>
      </c>
      <c r="N140" s="105">
        <f>G140*'2. Emissions Units &amp; Activities'!L140</f>
        <v>2.1079999999999997E-4</v>
      </c>
      <c r="O140" s="83">
        <f>G140*'2. Emissions Units &amp; Activities'!M140</f>
        <v>2.1079999999999997E-4</v>
      </c>
    </row>
    <row r="141" spans="1:15">
      <c r="A141" s="79" t="s">
        <v>294</v>
      </c>
      <c r="B141" s="100" t="s">
        <v>254</v>
      </c>
      <c r="C141" s="81" t="str">
        <f>IFERROR(IF(B141="No CAS","",INDEX('DEQ Pollutant List'!$C$7:$C$611,MATCH('3. Pollutant Emissions - EF'!B141,'DEQ Pollutant List'!$B$7:$B$611,0))),"")</f>
        <v>Benzo[a]pyrene</v>
      </c>
      <c r="D141" s="115">
        <f>IFERROR(IF(OR($B141="",$B141="No CAS"),INDEX('DEQ Pollutant List'!$A$7:$A$611,MATCH($C141,'DEQ Pollutant List'!$C$7:$C$611,0)),INDEX('DEQ Pollutant List'!$A$7:$A$611,MATCH($B141,'DEQ Pollutant List'!$B$7:$B$611,0))),"")</f>
        <v>406</v>
      </c>
      <c r="E141" s="101">
        <v>0</v>
      </c>
      <c r="F141" s="102">
        <v>1.1999999999999999E-6</v>
      </c>
      <c r="G141" s="103">
        <v>1.1999999999999999E-6</v>
      </c>
      <c r="H141" s="83" t="s">
        <v>295</v>
      </c>
      <c r="I141" s="104" t="s">
        <v>296</v>
      </c>
      <c r="J141" s="102">
        <f>F141*'2. Emissions Units &amp; Activities'!H141</f>
        <v>1.1879999999999999E-6</v>
      </c>
      <c r="K141" s="105">
        <f>F141*'2. Emissions Units &amp; Activities'!I141</f>
        <v>1.4856E-6</v>
      </c>
      <c r="L141" s="83">
        <f>F141*'2. Emissions Units &amp; Activities'!J141</f>
        <v>1.4856E-6</v>
      </c>
      <c r="M141" s="102">
        <f>G141*'2. Emissions Units &amp; Activities'!K141</f>
        <v>1.4879999999999998E-7</v>
      </c>
      <c r="N141" s="105">
        <f>G141*'2. Emissions Units &amp; Activities'!L141</f>
        <v>1.4879999999999998E-7</v>
      </c>
      <c r="O141" s="83">
        <f>G141*'2. Emissions Units &amp; Activities'!M141</f>
        <v>1.4879999999999998E-7</v>
      </c>
    </row>
    <row r="142" spans="1:15">
      <c r="A142" s="79" t="s">
        <v>294</v>
      </c>
      <c r="B142" s="100" t="s">
        <v>227</v>
      </c>
      <c r="C142" s="81" t="str">
        <f>IFERROR(IF(B142="No CAS","",INDEX('DEQ Pollutant List'!$C$7:$C$611,MATCH('3. Pollutant Emissions - EF'!B142,'DEQ Pollutant List'!$B$7:$B$611,0))),"")</f>
        <v>Beryllium and compounds</v>
      </c>
      <c r="D142" s="115">
        <f>IFERROR(IF(OR($B142="",$B142="No CAS"),INDEX('DEQ Pollutant List'!$A$7:$A$611,MATCH($C142,'DEQ Pollutant List'!$C$7:$C$611,0)),INDEX('DEQ Pollutant List'!$A$7:$A$611,MATCH($B142,'DEQ Pollutant List'!$B$7:$B$611,0))),"")</f>
        <v>58</v>
      </c>
      <c r="E142" s="101">
        <v>0</v>
      </c>
      <c r="F142" s="102">
        <v>1.2E-5</v>
      </c>
      <c r="G142" s="103">
        <v>1.2E-5</v>
      </c>
      <c r="H142" s="83" t="s">
        <v>295</v>
      </c>
      <c r="I142" s="104" t="s">
        <v>296</v>
      </c>
      <c r="J142" s="102">
        <f>F142*'2. Emissions Units &amp; Activities'!H142</f>
        <v>1.188E-5</v>
      </c>
      <c r="K142" s="105">
        <f>F142*'2. Emissions Units &amp; Activities'!I142</f>
        <v>1.4856E-5</v>
      </c>
      <c r="L142" s="83">
        <f>F142*'2. Emissions Units &amp; Activities'!J142</f>
        <v>1.4856E-5</v>
      </c>
      <c r="M142" s="102">
        <f>G142*'2. Emissions Units &amp; Activities'!K142</f>
        <v>1.488E-6</v>
      </c>
      <c r="N142" s="105">
        <f>G142*'2. Emissions Units &amp; Activities'!L142</f>
        <v>1.488E-6</v>
      </c>
      <c r="O142" s="83">
        <f>G142*'2. Emissions Units &amp; Activities'!M142</f>
        <v>1.488E-6</v>
      </c>
    </row>
    <row r="143" spans="1:15">
      <c r="A143" s="79" t="s">
        <v>294</v>
      </c>
      <c r="B143" s="100" t="s">
        <v>228</v>
      </c>
      <c r="C143" s="81" t="str">
        <f>IFERROR(IF(B143="No CAS","",INDEX('DEQ Pollutant List'!$C$7:$C$611,MATCH('3. Pollutant Emissions - EF'!B143,'DEQ Pollutant List'!$B$7:$B$611,0))),"")</f>
        <v>Cadmium and compounds</v>
      </c>
      <c r="D143" s="115">
        <f>IFERROR(IF(OR($B143="",$B143="No CAS"),INDEX('DEQ Pollutant List'!$A$7:$A$611,MATCH($C143,'DEQ Pollutant List'!$C$7:$C$611,0)),INDEX('DEQ Pollutant List'!$A$7:$A$611,MATCH($B143,'DEQ Pollutant List'!$B$7:$B$611,0))),"")</f>
        <v>83</v>
      </c>
      <c r="E143" s="101">
        <v>0</v>
      </c>
      <c r="F143" s="102">
        <v>1.1000000000000001E-3</v>
      </c>
      <c r="G143" s="103">
        <v>1.1000000000000001E-3</v>
      </c>
      <c r="H143" s="83" t="s">
        <v>295</v>
      </c>
      <c r="I143" s="104" t="s">
        <v>296</v>
      </c>
      <c r="J143" s="102">
        <f>F143*'2. Emissions Units &amp; Activities'!H143</f>
        <v>1.0890000000000001E-3</v>
      </c>
      <c r="K143" s="105">
        <f>F143*'2. Emissions Units &amp; Activities'!I143</f>
        <v>1.3618E-3</v>
      </c>
      <c r="L143" s="83">
        <f>F143*'2. Emissions Units &amp; Activities'!J143</f>
        <v>1.3618E-3</v>
      </c>
      <c r="M143" s="102">
        <f>G143*'2. Emissions Units &amp; Activities'!K143</f>
        <v>1.3640000000000001E-4</v>
      </c>
      <c r="N143" s="105">
        <f>G143*'2. Emissions Units &amp; Activities'!L143</f>
        <v>1.3640000000000001E-4</v>
      </c>
      <c r="O143" s="83">
        <f>G143*'2. Emissions Units &amp; Activities'!M143</f>
        <v>1.3640000000000001E-4</v>
      </c>
    </row>
    <row r="144" spans="1:15">
      <c r="A144" s="79" t="s">
        <v>294</v>
      </c>
      <c r="B144" s="100" t="s">
        <v>229</v>
      </c>
      <c r="C144" s="81" t="str">
        <f>IFERROR(IF(B144="No CAS","",INDEX('DEQ Pollutant List'!$C$7:$C$611,MATCH('3. Pollutant Emissions - EF'!B144,'DEQ Pollutant List'!$B$7:$B$611,0))),"")</f>
        <v>Chromium VI, chromate and dichromate particulate</v>
      </c>
      <c r="D144" s="115">
        <f>IFERROR(IF(OR($B144="",$B144="No CAS"),INDEX('DEQ Pollutant List'!$A$7:$A$611,MATCH($C144,'DEQ Pollutant List'!$C$7:$C$611,0)),INDEX('DEQ Pollutant List'!$A$7:$A$611,MATCH($B144,'DEQ Pollutant List'!$B$7:$B$611,0))),"")</f>
        <v>136</v>
      </c>
      <c r="E144" s="101">
        <v>0</v>
      </c>
      <c r="F144" s="102">
        <v>1.4E-3</v>
      </c>
      <c r="G144" s="103">
        <v>1.4E-3</v>
      </c>
      <c r="H144" s="83" t="s">
        <v>295</v>
      </c>
      <c r="I144" s="104" t="s">
        <v>296</v>
      </c>
      <c r="J144" s="102">
        <f>F144*'2. Emissions Units &amp; Activities'!H144</f>
        <v>1.3860000000000001E-3</v>
      </c>
      <c r="K144" s="105">
        <f>F144*'2. Emissions Units &amp; Activities'!I144</f>
        <v>1.7332000000000001E-3</v>
      </c>
      <c r="L144" s="83">
        <f>F144*'2. Emissions Units &amp; Activities'!J144</f>
        <v>1.7332000000000001E-3</v>
      </c>
      <c r="M144" s="102">
        <f>G144*'2. Emissions Units &amp; Activities'!K144</f>
        <v>1.7359999999999999E-4</v>
      </c>
      <c r="N144" s="105">
        <f>G144*'2. Emissions Units &amp; Activities'!L144</f>
        <v>1.7359999999999999E-4</v>
      </c>
      <c r="O144" s="83">
        <f>G144*'2. Emissions Units &amp; Activities'!M144</f>
        <v>1.7359999999999999E-4</v>
      </c>
    </row>
    <row r="145" spans="1:15">
      <c r="A145" s="79" t="s">
        <v>294</v>
      </c>
      <c r="B145" s="100" t="s">
        <v>230</v>
      </c>
      <c r="C145" s="81" t="str">
        <f>IFERROR(IF(B145="No CAS","",INDEX('DEQ Pollutant List'!$C$7:$C$611,MATCH('3. Pollutant Emissions - EF'!B145,'DEQ Pollutant List'!$B$7:$B$611,0))),"")</f>
        <v>Cobalt and compounds</v>
      </c>
      <c r="D145" s="115">
        <f>IFERROR(IF(OR($B145="",$B145="No CAS"),INDEX('DEQ Pollutant List'!$A$7:$A$611,MATCH($C145,'DEQ Pollutant List'!$C$7:$C$611,0)),INDEX('DEQ Pollutant List'!$A$7:$A$611,MATCH($B145,'DEQ Pollutant List'!$B$7:$B$611,0))),"")</f>
        <v>146</v>
      </c>
      <c r="E145" s="101">
        <v>0</v>
      </c>
      <c r="F145" s="102">
        <v>8.3999999999999995E-5</v>
      </c>
      <c r="G145" s="103">
        <v>8.3999999999999995E-5</v>
      </c>
      <c r="H145" s="83" t="s">
        <v>295</v>
      </c>
      <c r="I145" s="104" t="s">
        <v>296</v>
      </c>
      <c r="J145" s="102">
        <f>F145*'2. Emissions Units &amp; Activities'!H145</f>
        <v>8.3159999999999997E-5</v>
      </c>
      <c r="K145" s="105">
        <f>F145*'2. Emissions Units &amp; Activities'!I145</f>
        <v>1.0399199999999999E-4</v>
      </c>
      <c r="L145" s="83">
        <f>F145*'2. Emissions Units &amp; Activities'!J145</f>
        <v>1.0399199999999999E-4</v>
      </c>
      <c r="M145" s="102">
        <f>G145*'2. Emissions Units &amp; Activities'!K145</f>
        <v>1.0416E-5</v>
      </c>
      <c r="N145" s="105">
        <f>G145*'2. Emissions Units &amp; Activities'!L145</f>
        <v>1.0416E-5</v>
      </c>
      <c r="O145" s="83">
        <f>G145*'2. Emissions Units &amp; Activities'!M145</f>
        <v>1.0416E-5</v>
      </c>
    </row>
    <row r="146" spans="1:15">
      <c r="A146" s="79" t="s">
        <v>294</v>
      </c>
      <c r="B146" s="100" t="s">
        <v>231</v>
      </c>
      <c r="C146" s="81" t="str">
        <f>IFERROR(IF(B146="No CAS","",INDEX('DEQ Pollutant List'!$C$7:$C$611,MATCH('3. Pollutant Emissions - EF'!B146,'DEQ Pollutant List'!$B$7:$B$611,0))),"")</f>
        <v>Copper and compounds</v>
      </c>
      <c r="D146" s="115">
        <f>IFERROR(IF(OR($B146="",$B146="No CAS"),INDEX('DEQ Pollutant List'!$A$7:$A$611,MATCH($C146,'DEQ Pollutant List'!$C$7:$C$611,0)),INDEX('DEQ Pollutant List'!$A$7:$A$611,MATCH($B146,'DEQ Pollutant List'!$B$7:$B$611,0))),"")</f>
        <v>149</v>
      </c>
      <c r="E146" s="101">
        <v>0</v>
      </c>
      <c r="F146" s="102">
        <v>8.4999999999999995E-4</v>
      </c>
      <c r="G146" s="103">
        <v>8.4999999999999995E-4</v>
      </c>
      <c r="H146" s="83" t="s">
        <v>295</v>
      </c>
      <c r="I146" s="104" t="s">
        <v>296</v>
      </c>
      <c r="J146" s="102">
        <f>F146*'2. Emissions Units &amp; Activities'!H146</f>
        <v>8.4149999999999991E-4</v>
      </c>
      <c r="K146" s="105">
        <f>F146*'2. Emissions Units &amp; Activities'!I146</f>
        <v>1.0522999999999999E-3</v>
      </c>
      <c r="L146" s="83">
        <f>F146*'2. Emissions Units &amp; Activities'!J146</f>
        <v>1.0522999999999999E-3</v>
      </c>
      <c r="M146" s="102">
        <f>G146*'2. Emissions Units &amp; Activities'!K146</f>
        <v>1.0539999999999999E-4</v>
      </c>
      <c r="N146" s="105">
        <f>G146*'2. Emissions Units &amp; Activities'!L146</f>
        <v>1.0539999999999999E-4</v>
      </c>
      <c r="O146" s="83">
        <f>G146*'2. Emissions Units &amp; Activities'!M146</f>
        <v>1.0539999999999999E-4</v>
      </c>
    </row>
    <row r="147" spans="1:15">
      <c r="A147" s="79" t="s">
        <v>294</v>
      </c>
      <c r="B147" s="100" t="s">
        <v>204</v>
      </c>
      <c r="C147" s="81" t="str">
        <f>IFERROR(IF(B147="No CAS","",INDEX('DEQ Pollutant List'!$C$7:$C$611,MATCH('3. Pollutant Emissions - EF'!B147,'DEQ Pollutant List'!$B$7:$B$611,0))),"")</f>
        <v>Ethyl benzene</v>
      </c>
      <c r="D147" s="115">
        <f>IFERROR(IF(OR($B147="",$B147="No CAS"),INDEX('DEQ Pollutant List'!$A$7:$A$611,MATCH($C147,'DEQ Pollutant List'!$C$7:$C$611,0)),INDEX('DEQ Pollutant List'!$A$7:$A$611,MATCH($B147,'DEQ Pollutant List'!$B$7:$B$611,0))),"")</f>
        <v>229</v>
      </c>
      <c r="E147" s="101">
        <v>0</v>
      </c>
      <c r="F147" s="102">
        <v>2E-3</v>
      </c>
      <c r="G147" s="103">
        <v>2E-3</v>
      </c>
      <c r="H147" s="83" t="s">
        <v>295</v>
      </c>
      <c r="I147" s="104" t="s">
        <v>296</v>
      </c>
      <c r="J147" s="102">
        <f>F147*'2. Emissions Units &amp; Activities'!H147</f>
        <v>1.98E-3</v>
      </c>
      <c r="K147" s="105">
        <f>F147*'2. Emissions Units &amp; Activities'!I147</f>
        <v>2.4759999999999999E-3</v>
      </c>
      <c r="L147" s="83">
        <f>F147*'2. Emissions Units &amp; Activities'!J147</f>
        <v>2.4759999999999999E-3</v>
      </c>
      <c r="M147" s="102">
        <f>G147*'2. Emissions Units &amp; Activities'!K147</f>
        <v>2.4800000000000001E-4</v>
      </c>
      <c r="N147" s="105">
        <f>G147*'2. Emissions Units &amp; Activities'!L147</f>
        <v>2.4800000000000001E-4</v>
      </c>
      <c r="O147" s="83">
        <f>G147*'2. Emissions Units &amp; Activities'!M147</f>
        <v>2.4800000000000001E-4</v>
      </c>
    </row>
    <row r="148" spans="1:15">
      <c r="A148" s="79" t="s">
        <v>294</v>
      </c>
      <c r="B148" s="100" t="s">
        <v>206</v>
      </c>
      <c r="C148" s="81" t="str">
        <f>IFERROR(IF(B148="No CAS","",INDEX('DEQ Pollutant List'!$C$7:$C$611,MATCH('3. Pollutant Emissions - EF'!B148,'DEQ Pollutant List'!$B$7:$B$611,0))),"")</f>
        <v>Formaldehyde</v>
      </c>
      <c r="D148" s="115">
        <f>IFERROR(IF(OR($B148="",$B148="No CAS"),INDEX('DEQ Pollutant List'!$A$7:$A$611,MATCH($C148,'DEQ Pollutant List'!$C$7:$C$611,0)),INDEX('DEQ Pollutant List'!$A$7:$A$611,MATCH($B148,'DEQ Pollutant List'!$B$7:$B$611,0))),"")</f>
        <v>250</v>
      </c>
      <c r="E148" s="101">
        <v>0</v>
      </c>
      <c r="F148" s="102">
        <v>3.5999999999999999E-3</v>
      </c>
      <c r="G148" s="103">
        <v>3.5999999999999999E-3</v>
      </c>
      <c r="H148" s="83" t="s">
        <v>295</v>
      </c>
      <c r="I148" s="104" t="s">
        <v>296</v>
      </c>
      <c r="J148" s="102">
        <f>F148*'2. Emissions Units &amp; Activities'!H148</f>
        <v>3.5639999999999999E-3</v>
      </c>
      <c r="K148" s="105">
        <f>F148*'2. Emissions Units &amp; Activities'!I148</f>
        <v>4.4567999999999995E-3</v>
      </c>
      <c r="L148" s="83">
        <f>F148*'2. Emissions Units &amp; Activities'!J148</f>
        <v>4.4567999999999995E-3</v>
      </c>
      <c r="M148" s="102">
        <f>G148*'2. Emissions Units &amp; Activities'!K148</f>
        <v>4.4640000000000001E-4</v>
      </c>
      <c r="N148" s="105">
        <f>G148*'2. Emissions Units &amp; Activities'!L148</f>
        <v>4.4640000000000001E-4</v>
      </c>
      <c r="O148" s="83">
        <f>G148*'2. Emissions Units &amp; Activities'!M148</f>
        <v>4.4640000000000001E-4</v>
      </c>
    </row>
    <row r="149" spans="1:15">
      <c r="A149" s="79" t="s">
        <v>294</v>
      </c>
      <c r="B149" s="100" t="s">
        <v>207</v>
      </c>
      <c r="C149" s="81" t="str">
        <f>IFERROR(IF(B149="No CAS","",INDEX('DEQ Pollutant List'!$C$7:$C$611,MATCH('3. Pollutant Emissions - EF'!B149,'DEQ Pollutant List'!$B$7:$B$611,0))),"")</f>
        <v>Hexane</v>
      </c>
      <c r="D149" s="115">
        <f>IFERROR(IF(OR($B149="",$B149="No CAS"),INDEX('DEQ Pollutant List'!$A$7:$A$611,MATCH($C149,'DEQ Pollutant List'!$C$7:$C$611,0)),INDEX('DEQ Pollutant List'!$A$7:$A$611,MATCH($B149,'DEQ Pollutant List'!$B$7:$B$611,0))),"")</f>
        <v>289</v>
      </c>
      <c r="E149" s="101">
        <v>0</v>
      </c>
      <c r="F149" s="102">
        <v>1.2999999999999999E-3</v>
      </c>
      <c r="G149" s="103">
        <v>1.2999999999999999E-3</v>
      </c>
      <c r="H149" s="83" t="s">
        <v>295</v>
      </c>
      <c r="I149" s="104" t="s">
        <v>296</v>
      </c>
      <c r="J149" s="102">
        <f>F149*'2. Emissions Units &amp; Activities'!H149</f>
        <v>1.2869999999999999E-3</v>
      </c>
      <c r="K149" s="105">
        <f>F149*'2. Emissions Units &amp; Activities'!I149</f>
        <v>1.6094E-3</v>
      </c>
      <c r="L149" s="83">
        <f>F149*'2. Emissions Units &amp; Activities'!J149</f>
        <v>1.6094E-3</v>
      </c>
      <c r="M149" s="102">
        <f>G149*'2. Emissions Units &amp; Activities'!K149</f>
        <v>1.6119999999999999E-4</v>
      </c>
      <c r="N149" s="105">
        <f>G149*'2. Emissions Units &amp; Activities'!L149</f>
        <v>1.6119999999999999E-4</v>
      </c>
      <c r="O149" s="83">
        <f>G149*'2. Emissions Units &amp; Activities'!M149</f>
        <v>1.6119999999999999E-4</v>
      </c>
    </row>
    <row r="150" spans="1:15">
      <c r="A150" s="79" t="s">
        <v>294</v>
      </c>
      <c r="B150" s="100" t="s">
        <v>232</v>
      </c>
      <c r="C150" s="81" t="str">
        <f>IFERROR(IF(B150="No CAS","",INDEX('DEQ Pollutant List'!$C$7:$C$611,MATCH('3. Pollutant Emissions - EF'!B150,'DEQ Pollutant List'!$B$7:$B$611,0))),"")</f>
        <v>Lead and compounds</v>
      </c>
      <c r="D150" s="115">
        <f>IFERROR(IF(OR($B150="",$B150="No CAS"),INDEX('DEQ Pollutant List'!$A$7:$A$611,MATCH($C150,'DEQ Pollutant List'!$C$7:$C$611,0)),INDEX('DEQ Pollutant List'!$A$7:$A$611,MATCH($B150,'DEQ Pollutant List'!$B$7:$B$611,0))),"")</f>
        <v>305</v>
      </c>
      <c r="E150" s="101">
        <v>0</v>
      </c>
      <c r="F150" s="102">
        <v>5.0000000000000001E-4</v>
      </c>
      <c r="G150" s="103">
        <v>5.0000000000000001E-4</v>
      </c>
      <c r="H150" s="83" t="s">
        <v>295</v>
      </c>
      <c r="I150" s="104" t="s">
        <v>296</v>
      </c>
      <c r="J150" s="102">
        <f>F150*'2. Emissions Units &amp; Activities'!H150</f>
        <v>4.95E-4</v>
      </c>
      <c r="K150" s="105">
        <f>F150*'2. Emissions Units &amp; Activities'!I150</f>
        <v>6.1899999999999998E-4</v>
      </c>
      <c r="L150" s="83">
        <f>F150*'2. Emissions Units &amp; Activities'!J150</f>
        <v>6.1899999999999998E-4</v>
      </c>
      <c r="M150" s="102">
        <f>G150*'2. Emissions Units &amp; Activities'!K150</f>
        <v>6.2000000000000003E-5</v>
      </c>
      <c r="N150" s="105">
        <f>G150*'2. Emissions Units &amp; Activities'!L150</f>
        <v>6.2000000000000003E-5</v>
      </c>
      <c r="O150" s="83">
        <f>G150*'2. Emissions Units &amp; Activities'!M150</f>
        <v>6.2000000000000003E-5</v>
      </c>
    </row>
    <row r="151" spans="1:15">
      <c r="A151" s="79" t="s">
        <v>294</v>
      </c>
      <c r="B151" s="100" t="s">
        <v>233</v>
      </c>
      <c r="C151" s="81" t="str">
        <f>IFERROR(IF(B151="No CAS","",INDEX('DEQ Pollutant List'!$C$7:$C$611,MATCH('3. Pollutant Emissions - EF'!B151,'DEQ Pollutant List'!$B$7:$B$611,0))),"")</f>
        <v>Manganese and compounds</v>
      </c>
      <c r="D151" s="115">
        <f>IFERROR(IF(OR($B151="",$B151="No CAS"),INDEX('DEQ Pollutant List'!$A$7:$A$611,MATCH($C151,'DEQ Pollutant List'!$C$7:$C$611,0)),INDEX('DEQ Pollutant List'!$A$7:$A$611,MATCH($B151,'DEQ Pollutant List'!$B$7:$B$611,0))),"")</f>
        <v>312</v>
      </c>
      <c r="E151" s="101">
        <v>0</v>
      </c>
      <c r="F151" s="102">
        <v>3.8000000000000002E-4</v>
      </c>
      <c r="G151" s="103">
        <v>3.8000000000000002E-4</v>
      </c>
      <c r="H151" s="83" t="s">
        <v>295</v>
      </c>
      <c r="I151" s="104" t="s">
        <v>296</v>
      </c>
      <c r="J151" s="102">
        <f>F151*'2. Emissions Units &amp; Activities'!H151</f>
        <v>3.7620000000000004E-4</v>
      </c>
      <c r="K151" s="105">
        <f>F151*'2. Emissions Units &amp; Activities'!I151</f>
        <v>4.7044000000000003E-4</v>
      </c>
      <c r="L151" s="83">
        <f>F151*'2. Emissions Units &amp; Activities'!J151</f>
        <v>4.7044000000000003E-4</v>
      </c>
      <c r="M151" s="102">
        <f>G151*'2. Emissions Units &amp; Activities'!K151</f>
        <v>4.7120000000000003E-5</v>
      </c>
      <c r="N151" s="105">
        <f>G151*'2. Emissions Units &amp; Activities'!L151</f>
        <v>4.7120000000000003E-5</v>
      </c>
      <c r="O151" s="83">
        <f>G151*'2. Emissions Units &amp; Activities'!M151</f>
        <v>4.7120000000000003E-5</v>
      </c>
    </row>
    <row r="152" spans="1:15">
      <c r="A152" s="79" t="s">
        <v>294</v>
      </c>
      <c r="B152" s="100" t="s">
        <v>234</v>
      </c>
      <c r="C152" s="81" t="str">
        <f>IFERROR(IF(B152="No CAS","",INDEX('DEQ Pollutant List'!$C$7:$C$611,MATCH('3. Pollutant Emissions - EF'!B152,'DEQ Pollutant List'!$B$7:$B$611,0))),"")</f>
        <v>Mercury and compounds</v>
      </c>
      <c r="D152" s="115">
        <f>IFERROR(IF(OR($B152="",$B152="No CAS"),INDEX('DEQ Pollutant List'!$A$7:$A$611,MATCH($C152,'DEQ Pollutant List'!$C$7:$C$611,0)),INDEX('DEQ Pollutant List'!$A$7:$A$611,MATCH($B152,'DEQ Pollutant List'!$B$7:$B$611,0))),"")</f>
        <v>316</v>
      </c>
      <c r="E152" s="101">
        <v>0</v>
      </c>
      <c r="F152" s="102">
        <v>2.5999999999999998E-4</v>
      </c>
      <c r="G152" s="103">
        <v>2.5999999999999998E-4</v>
      </c>
      <c r="H152" s="83" t="s">
        <v>295</v>
      </c>
      <c r="I152" s="104" t="s">
        <v>296</v>
      </c>
      <c r="J152" s="102">
        <f>F152*'2. Emissions Units &amp; Activities'!H152</f>
        <v>2.5739999999999997E-4</v>
      </c>
      <c r="K152" s="105">
        <f>F152*'2. Emissions Units &amp; Activities'!I152</f>
        <v>3.2187999999999997E-4</v>
      </c>
      <c r="L152" s="83">
        <f>F152*'2. Emissions Units &amp; Activities'!J152</f>
        <v>3.2187999999999997E-4</v>
      </c>
      <c r="M152" s="102">
        <f>G152*'2. Emissions Units &amp; Activities'!K152</f>
        <v>3.2239999999999996E-5</v>
      </c>
      <c r="N152" s="105">
        <f>G152*'2. Emissions Units &amp; Activities'!L152</f>
        <v>3.2239999999999996E-5</v>
      </c>
      <c r="O152" s="83">
        <f>G152*'2. Emissions Units &amp; Activities'!M152</f>
        <v>3.2239999999999996E-5</v>
      </c>
    </row>
    <row r="153" spans="1:15">
      <c r="A153" s="79" t="s">
        <v>294</v>
      </c>
      <c r="B153" s="100" t="s">
        <v>235</v>
      </c>
      <c r="C153" s="81" t="str">
        <f>IFERROR(IF(B153="No CAS","",INDEX('DEQ Pollutant List'!$C$7:$C$611,MATCH('3. Pollutant Emissions - EF'!B153,'DEQ Pollutant List'!$B$7:$B$611,0))),"")</f>
        <v>Molybdenum trioxide</v>
      </c>
      <c r="D153" s="115">
        <f>IFERROR(IF(OR($B153="",$B153="No CAS"),INDEX('DEQ Pollutant List'!$A$7:$A$611,MATCH($C153,'DEQ Pollutant List'!$C$7:$C$611,0)),INDEX('DEQ Pollutant List'!$A$7:$A$611,MATCH($B153,'DEQ Pollutant List'!$B$7:$B$611,0))),"")</f>
        <v>361</v>
      </c>
      <c r="E153" s="101">
        <v>0</v>
      </c>
      <c r="F153" s="102">
        <v>1.65E-3</v>
      </c>
      <c r="G153" s="103">
        <v>1.65E-3</v>
      </c>
      <c r="H153" s="83" t="s">
        <v>295</v>
      </c>
      <c r="I153" s="104" t="s">
        <v>296</v>
      </c>
      <c r="J153" s="102">
        <f>F153*'2. Emissions Units &amp; Activities'!H153</f>
        <v>1.6335E-3</v>
      </c>
      <c r="K153" s="105">
        <f>F153*'2. Emissions Units &amp; Activities'!I153</f>
        <v>2.0427000000000002E-3</v>
      </c>
      <c r="L153" s="83">
        <f>F153*'2. Emissions Units &amp; Activities'!J153</f>
        <v>2.0427000000000002E-3</v>
      </c>
      <c r="M153" s="102">
        <f>G153*'2. Emissions Units &amp; Activities'!K153</f>
        <v>2.0459999999999999E-4</v>
      </c>
      <c r="N153" s="105">
        <f>G153*'2. Emissions Units &amp; Activities'!L153</f>
        <v>2.0459999999999999E-4</v>
      </c>
      <c r="O153" s="83">
        <f>G153*'2. Emissions Units &amp; Activities'!M153</f>
        <v>2.0459999999999999E-4</v>
      </c>
    </row>
    <row r="154" spans="1:15">
      <c r="A154" s="79" t="s">
        <v>294</v>
      </c>
      <c r="B154" s="100" t="s">
        <v>264</v>
      </c>
      <c r="C154" s="81" t="str">
        <f>IFERROR(IF(B154="No CAS","",INDEX('DEQ Pollutant List'!$C$7:$C$611,MATCH('3. Pollutant Emissions - EF'!B154,'DEQ Pollutant List'!$B$7:$B$611,0))),"")</f>
        <v>Naphthalene</v>
      </c>
      <c r="D154" s="115">
        <f>IFERROR(IF(OR($B154="",$B154="No CAS"),INDEX('DEQ Pollutant List'!$A$7:$A$611,MATCH($C154,'DEQ Pollutant List'!$C$7:$C$611,0)),INDEX('DEQ Pollutant List'!$A$7:$A$611,MATCH($B154,'DEQ Pollutant List'!$B$7:$B$611,0))),"")</f>
        <v>428</v>
      </c>
      <c r="E154" s="101">
        <v>0</v>
      </c>
      <c r="F154" s="102">
        <v>2.9999999999999997E-4</v>
      </c>
      <c r="G154" s="103">
        <v>2.9999999999999997E-4</v>
      </c>
      <c r="H154" s="83" t="s">
        <v>295</v>
      </c>
      <c r="I154" s="104" t="s">
        <v>296</v>
      </c>
      <c r="J154" s="102">
        <f>F154*'2. Emissions Units &amp; Activities'!H154</f>
        <v>2.9699999999999996E-4</v>
      </c>
      <c r="K154" s="105">
        <f>F154*'2. Emissions Units &amp; Activities'!I154</f>
        <v>3.7139999999999997E-4</v>
      </c>
      <c r="L154" s="83">
        <f>F154*'2. Emissions Units &amp; Activities'!J154</f>
        <v>3.7139999999999997E-4</v>
      </c>
      <c r="M154" s="102">
        <f>G154*'2. Emissions Units &amp; Activities'!K154</f>
        <v>3.7199999999999996E-5</v>
      </c>
      <c r="N154" s="105">
        <f>G154*'2. Emissions Units &amp; Activities'!L154</f>
        <v>3.7199999999999996E-5</v>
      </c>
      <c r="O154" s="83">
        <f>G154*'2. Emissions Units &amp; Activities'!M154</f>
        <v>3.7199999999999996E-5</v>
      </c>
    </row>
    <row r="155" spans="1:15">
      <c r="A155" s="79" t="s">
        <v>294</v>
      </c>
      <c r="B155" s="100">
        <v>365</v>
      </c>
      <c r="C155" s="81" t="str">
        <f>IFERROR(IF(B155="No CAS","",INDEX('DEQ Pollutant List'!$C$7:$C$611,MATCH('3. Pollutant Emissions - EF'!B155,'DEQ Pollutant List'!$B$7:$B$611,0))),"")</f>
        <v>Nickel compounds, insoluble</v>
      </c>
      <c r="D155" s="115">
        <f>IFERROR(IF(OR($B155="",$B155="No CAS"),INDEX('DEQ Pollutant List'!$A$7:$A$611,MATCH($C155,'DEQ Pollutant List'!$C$7:$C$611,0)),INDEX('DEQ Pollutant List'!$A$7:$A$611,MATCH($B155,'DEQ Pollutant List'!$B$7:$B$611,0))),"")</f>
        <v>365</v>
      </c>
      <c r="E155" s="101">
        <v>0</v>
      </c>
      <c r="F155" s="102">
        <v>2.0999999999999999E-3</v>
      </c>
      <c r="G155" s="103">
        <v>2.0999999999999999E-3</v>
      </c>
      <c r="H155" s="83" t="s">
        <v>295</v>
      </c>
      <c r="I155" s="104" t="s">
        <v>296</v>
      </c>
      <c r="J155" s="102">
        <f>F155*'2. Emissions Units &amp; Activities'!H155</f>
        <v>2.0789999999999997E-3</v>
      </c>
      <c r="K155" s="105">
        <f>F155*'2. Emissions Units &amp; Activities'!I155</f>
        <v>2.5997999999999998E-3</v>
      </c>
      <c r="L155" s="83">
        <f>F155*'2. Emissions Units &amp; Activities'!J155</f>
        <v>2.5997999999999998E-3</v>
      </c>
      <c r="M155" s="102">
        <f>G155*'2. Emissions Units &amp; Activities'!K155</f>
        <v>2.6039999999999999E-4</v>
      </c>
      <c r="N155" s="105">
        <f>G155*'2. Emissions Units &amp; Activities'!L155</f>
        <v>2.6039999999999999E-4</v>
      </c>
      <c r="O155" s="83">
        <f>G155*'2. Emissions Units &amp; Activities'!M155</f>
        <v>2.6039999999999999E-4</v>
      </c>
    </row>
    <row r="156" spans="1:15">
      <c r="A156" s="79" t="s">
        <v>294</v>
      </c>
      <c r="B156" s="100">
        <v>401</v>
      </c>
      <c r="C156" s="81" t="str">
        <f>IFERROR(IF(B156="No CAS","",INDEX('DEQ Pollutant List'!$C$7:$C$611,MATCH('3. Pollutant Emissions - EF'!B156,'DEQ Pollutant List'!$B$7:$B$611,0))),"")</f>
        <v>Polycyclic aromatic hydrocarbons (PAHs)</v>
      </c>
      <c r="D156" s="115">
        <f>IFERROR(IF(OR($B156="",$B156="No CAS"),INDEX('DEQ Pollutant List'!$A$7:$A$611,MATCH($C156,'DEQ Pollutant List'!$C$7:$C$611,0)),INDEX('DEQ Pollutant List'!$A$7:$A$611,MATCH($B156,'DEQ Pollutant List'!$B$7:$B$611,0))),"")</f>
        <v>401</v>
      </c>
      <c r="E156" s="101">
        <v>0</v>
      </c>
      <c r="F156" s="102">
        <v>1E-4</v>
      </c>
      <c r="G156" s="103">
        <v>1E-4</v>
      </c>
      <c r="H156" s="83" t="s">
        <v>295</v>
      </c>
      <c r="I156" s="104" t="s">
        <v>296</v>
      </c>
      <c r="J156" s="102">
        <f>F156*'2. Emissions Units &amp; Activities'!H156</f>
        <v>9.9000000000000008E-5</v>
      </c>
      <c r="K156" s="105">
        <f>F156*'2. Emissions Units &amp; Activities'!I156</f>
        <v>1.238E-4</v>
      </c>
      <c r="L156" s="83">
        <f>F156*'2. Emissions Units &amp; Activities'!J156</f>
        <v>1.238E-4</v>
      </c>
      <c r="M156" s="102">
        <f>G156*'2. Emissions Units &amp; Activities'!K156</f>
        <v>1.24E-5</v>
      </c>
      <c r="N156" s="105">
        <f>G156*'2. Emissions Units &amp; Activities'!L156</f>
        <v>1.24E-5</v>
      </c>
      <c r="O156" s="83">
        <f>G156*'2. Emissions Units &amp; Activities'!M156</f>
        <v>1.24E-5</v>
      </c>
    </row>
    <row r="157" spans="1:15">
      <c r="A157" s="79" t="s">
        <v>294</v>
      </c>
      <c r="B157" s="100" t="s">
        <v>240</v>
      </c>
      <c r="C157" s="81" t="str">
        <f>IFERROR(IF(B157="No CAS","",INDEX('DEQ Pollutant List'!$C$7:$C$611,MATCH('3. Pollutant Emissions - EF'!B157,'DEQ Pollutant List'!$B$7:$B$611,0))),"")</f>
        <v>Selenium and compounds</v>
      </c>
      <c r="D157" s="115">
        <f>IFERROR(IF(OR($B157="",$B157="No CAS"),INDEX('DEQ Pollutant List'!$A$7:$A$611,MATCH($C157,'DEQ Pollutant List'!$C$7:$C$611,0)),INDEX('DEQ Pollutant List'!$A$7:$A$611,MATCH($B157,'DEQ Pollutant List'!$B$7:$B$611,0))),"")</f>
        <v>575</v>
      </c>
      <c r="E157" s="101">
        <v>0</v>
      </c>
      <c r="F157" s="102">
        <v>2.4000000000000001E-5</v>
      </c>
      <c r="G157" s="103">
        <v>2.4000000000000001E-5</v>
      </c>
      <c r="H157" s="83" t="s">
        <v>295</v>
      </c>
      <c r="I157" s="104" t="s">
        <v>296</v>
      </c>
      <c r="J157" s="102">
        <f>F157*'2. Emissions Units &amp; Activities'!H157</f>
        <v>2.376E-5</v>
      </c>
      <c r="K157" s="105">
        <f>F157*'2. Emissions Units &amp; Activities'!I157</f>
        <v>2.9711999999999999E-5</v>
      </c>
      <c r="L157" s="83">
        <f>F157*'2. Emissions Units &amp; Activities'!J157</f>
        <v>2.9711999999999999E-5</v>
      </c>
      <c r="M157" s="102">
        <f>G157*'2. Emissions Units &amp; Activities'!K157</f>
        <v>2.976E-6</v>
      </c>
      <c r="N157" s="105">
        <f>G157*'2. Emissions Units &amp; Activities'!L157</f>
        <v>2.976E-6</v>
      </c>
      <c r="O157" s="83">
        <f>G157*'2. Emissions Units &amp; Activities'!M157</f>
        <v>2.976E-6</v>
      </c>
    </row>
    <row r="158" spans="1:15">
      <c r="A158" s="79" t="s">
        <v>294</v>
      </c>
      <c r="B158" s="100" t="s">
        <v>220</v>
      </c>
      <c r="C158" s="81" t="str">
        <f>IFERROR(IF(B158="No CAS","",INDEX('DEQ Pollutant List'!$C$7:$C$611,MATCH('3. Pollutant Emissions - EF'!B158,'DEQ Pollutant List'!$B$7:$B$611,0))),"")</f>
        <v>Toluene</v>
      </c>
      <c r="D158" s="115">
        <f>IFERROR(IF(OR($B158="",$B158="No CAS"),INDEX('DEQ Pollutant List'!$A$7:$A$611,MATCH($C158,'DEQ Pollutant List'!$C$7:$C$611,0)),INDEX('DEQ Pollutant List'!$A$7:$A$611,MATCH($B158,'DEQ Pollutant List'!$B$7:$B$611,0))),"")</f>
        <v>600</v>
      </c>
      <c r="E158" s="101">
        <v>0</v>
      </c>
      <c r="F158" s="102">
        <v>7.7999999999999996E-3</v>
      </c>
      <c r="G158" s="103">
        <v>7.7999999999999996E-3</v>
      </c>
      <c r="H158" s="83" t="s">
        <v>295</v>
      </c>
      <c r="I158" s="104" t="s">
        <v>296</v>
      </c>
      <c r="J158" s="102">
        <f>F158*'2. Emissions Units &amp; Activities'!H158</f>
        <v>7.7219999999999997E-3</v>
      </c>
      <c r="K158" s="105">
        <f>F158*'2. Emissions Units &amp; Activities'!I158</f>
        <v>9.656399999999999E-3</v>
      </c>
      <c r="L158" s="83">
        <f>F158*'2. Emissions Units &amp; Activities'!J158</f>
        <v>9.656399999999999E-3</v>
      </c>
      <c r="M158" s="102">
        <f>G158*'2. Emissions Units &amp; Activities'!K158</f>
        <v>9.6719999999999998E-4</v>
      </c>
      <c r="N158" s="105">
        <f>G158*'2. Emissions Units &amp; Activities'!L158</f>
        <v>9.6719999999999998E-4</v>
      </c>
      <c r="O158" s="83">
        <f>G158*'2. Emissions Units &amp; Activities'!M158</f>
        <v>9.6719999999999998E-4</v>
      </c>
    </row>
    <row r="159" spans="1:15">
      <c r="A159" s="79" t="s">
        <v>294</v>
      </c>
      <c r="B159" s="100" t="s">
        <v>243</v>
      </c>
      <c r="C159" s="81" t="str">
        <f>IFERROR(IF(B159="No CAS","",INDEX('DEQ Pollutant List'!$C$7:$C$611,MATCH('3. Pollutant Emissions - EF'!B159,'DEQ Pollutant List'!$B$7:$B$611,0))),"")</f>
        <v>Vanadium (fume or dust)</v>
      </c>
      <c r="D159" s="115">
        <f>IFERROR(IF(OR($B159="",$B159="No CAS"),INDEX('DEQ Pollutant List'!$A$7:$A$611,MATCH($C159,'DEQ Pollutant List'!$C$7:$C$611,0)),INDEX('DEQ Pollutant List'!$A$7:$A$611,MATCH($B159,'DEQ Pollutant List'!$B$7:$B$611,0))),"")</f>
        <v>620</v>
      </c>
      <c r="E159" s="101">
        <v>0</v>
      </c>
      <c r="F159" s="102">
        <v>2.3E-3</v>
      </c>
      <c r="G159" s="103">
        <v>2.3E-3</v>
      </c>
      <c r="H159" s="83" t="s">
        <v>295</v>
      </c>
      <c r="I159" s="104" t="s">
        <v>296</v>
      </c>
      <c r="J159" s="102">
        <f>F159*'2. Emissions Units &amp; Activities'!H159</f>
        <v>2.2769999999999999E-3</v>
      </c>
      <c r="K159" s="105">
        <f>F159*'2. Emissions Units &amp; Activities'!I159</f>
        <v>2.8473999999999999E-3</v>
      </c>
      <c r="L159" s="83">
        <f>F159*'2. Emissions Units &amp; Activities'!J159</f>
        <v>2.8473999999999999E-3</v>
      </c>
      <c r="M159" s="102">
        <f>G159*'2. Emissions Units &amp; Activities'!K159</f>
        <v>2.8519999999999999E-4</v>
      </c>
      <c r="N159" s="105">
        <f>G159*'2. Emissions Units &amp; Activities'!L159</f>
        <v>2.8519999999999999E-4</v>
      </c>
      <c r="O159" s="83">
        <f>G159*'2. Emissions Units &amp; Activities'!M159</f>
        <v>2.8519999999999999E-4</v>
      </c>
    </row>
    <row r="160" spans="1:15">
      <c r="A160" s="79" t="s">
        <v>294</v>
      </c>
      <c r="B160" s="100" t="s">
        <v>224</v>
      </c>
      <c r="C160" s="81" t="str">
        <f>IFERROR(IF(B160="No CAS","",INDEX('DEQ Pollutant List'!$C$7:$C$611,MATCH('3. Pollutant Emissions - EF'!B160,'DEQ Pollutant List'!$B$7:$B$611,0))),"")</f>
        <v>Xylene (mixture), including m-xylene, o-xylene, p-xylene</v>
      </c>
      <c r="D160" s="115">
        <f>IFERROR(IF(OR($B160="",$B160="No CAS"),INDEX('DEQ Pollutant List'!$A$7:$A$611,MATCH($C160,'DEQ Pollutant List'!$C$7:$C$611,0)),INDEX('DEQ Pollutant List'!$A$7:$A$611,MATCH($B160,'DEQ Pollutant List'!$B$7:$B$611,0))),"")</f>
        <v>628</v>
      </c>
      <c r="E160" s="101">
        <v>0</v>
      </c>
      <c r="F160" s="102">
        <v>5.7999999999999996E-3</v>
      </c>
      <c r="G160" s="103">
        <v>5.7999999999999996E-3</v>
      </c>
      <c r="H160" s="83" t="s">
        <v>295</v>
      </c>
      <c r="I160" s="104" t="s">
        <v>296</v>
      </c>
      <c r="J160" s="102">
        <f>F160*'2. Emissions Units &amp; Activities'!H160</f>
        <v>5.7419999999999997E-3</v>
      </c>
      <c r="K160" s="105">
        <f>F160*'2. Emissions Units &amp; Activities'!I160</f>
        <v>7.1803999999999991E-3</v>
      </c>
      <c r="L160" s="83">
        <f>F160*'2. Emissions Units &amp; Activities'!J160</f>
        <v>7.1803999999999991E-3</v>
      </c>
      <c r="M160" s="102">
        <f>G160*'2. Emissions Units &amp; Activities'!K160</f>
        <v>7.1919999999999992E-4</v>
      </c>
      <c r="N160" s="105">
        <f>G160*'2. Emissions Units &amp; Activities'!L160</f>
        <v>7.1919999999999992E-4</v>
      </c>
      <c r="O160" s="83">
        <f>G160*'2. Emissions Units &amp; Activities'!M160</f>
        <v>7.1919999999999992E-4</v>
      </c>
    </row>
    <row r="161" spans="1:15">
      <c r="A161" s="79" t="s">
        <v>294</v>
      </c>
      <c r="B161" s="100" t="s">
        <v>245</v>
      </c>
      <c r="C161" s="81" t="str">
        <f>IFERROR(IF(B161="No CAS","",INDEX('DEQ Pollutant List'!$C$7:$C$611,MATCH('3. Pollutant Emissions - EF'!B161,'DEQ Pollutant List'!$B$7:$B$611,0))),"")</f>
        <v>Zinc and compounds</v>
      </c>
      <c r="D161" s="115">
        <f>IFERROR(IF(OR($B161="",$B161="No CAS"),INDEX('DEQ Pollutant List'!$A$7:$A$611,MATCH($C161,'DEQ Pollutant List'!$C$7:$C$611,0)),INDEX('DEQ Pollutant List'!$A$7:$A$611,MATCH($B161,'DEQ Pollutant List'!$B$7:$B$611,0))),"")</f>
        <v>632</v>
      </c>
      <c r="E161" s="101">
        <v>0</v>
      </c>
      <c r="F161" s="102">
        <v>2.9000000000000001E-2</v>
      </c>
      <c r="G161" s="103">
        <v>2.9000000000000001E-2</v>
      </c>
      <c r="H161" s="83" t="s">
        <v>295</v>
      </c>
      <c r="I161" s="104" t="s">
        <v>296</v>
      </c>
      <c r="J161" s="102">
        <f>F161*'2. Emissions Units &amp; Activities'!H161</f>
        <v>2.8710000000000003E-2</v>
      </c>
      <c r="K161" s="105">
        <f>F161*'2. Emissions Units &amp; Activities'!I161</f>
        <v>3.5902000000000003E-2</v>
      </c>
      <c r="L161" s="83">
        <f>F161*'2. Emissions Units &amp; Activities'!J161</f>
        <v>3.5902000000000003E-2</v>
      </c>
      <c r="M161" s="102">
        <f>G161*'2. Emissions Units &amp; Activities'!K161</f>
        <v>3.5960000000000002E-3</v>
      </c>
      <c r="N161" s="105">
        <f>G161*'2. Emissions Units &amp; Activities'!L161</f>
        <v>3.5960000000000002E-3</v>
      </c>
      <c r="O161" s="83">
        <f>G161*'2. Emissions Units &amp; Activities'!M161</f>
        <v>3.5960000000000002E-3</v>
      </c>
    </row>
    <row r="162" spans="1:15">
      <c r="A162" s="79"/>
      <c r="B162" s="100"/>
      <c r="C162" s="81" t="str">
        <f>IFERROR(IF(B162="No CAS","",INDEX('DEQ Pollutant List'!$C$7:$C$611,MATCH('3. Pollutant Emissions - EF'!B162,'DEQ Pollutant List'!$B$7:$B$611,0))),"")</f>
        <v/>
      </c>
      <c r="D162" s="115" t="str">
        <f>IFERROR(IF(OR($B162="",$B162="No CAS"),INDEX('DEQ Pollutant List'!$A$7:$A$611,MATCH($C162,'DEQ Pollutant List'!$C$7:$C$611,0)),INDEX('DEQ Pollutant List'!$A$7:$A$611,MATCH($B162,'DEQ Pollutant List'!$B$7:$B$611,0))),"")</f>
        <v/>
      </c>
      <c r="E162" s="101"/>
      <c r="F162" s="102"/>
      <c r="G162" s="103"/>
      <c r="H162" s="83"/>
      <c r="I162" s="104"/>
      <c r="J162" s="102"/>
      <c r="K162" s="105"/>
      <c r="L162" s="83"/>
      <c r="M162" s="102"/>
      <c r="N162" s="105"/>
      <c r="O162" s="83"/>
    </row>
    <row r="163" spans="1:15">
      <c r="A163" s="79" t="s">
        <v>125</v>
      </c>
      <c r="B163" s="100" t="s">
        <v>172</v>
      </c>
      <c r="C163" s="81" t="str">
        <f>IFERROR(IF(B163="No CAS","",INDEX('DEQ Pollutant List'!$C$7:$C$611,MATCH('3. Pollutant Emissions - EF'!B163,'DEQ Pollutant List'!$B$7:$B$611,0))),"")</f>
        <v>1,1,1-Trichloroethane (methyl chloroform)</v>
      </c>
      <c r="D163" s="115">
        <f>IFERROR(IF(OR($B163="",$B163="No CAS"),INDEX('DEQ Pollutant List'!$A$7:$A$611,MATCH($C163,'DEQ Pollutant List'!$C$7:$C$611,0)),INDEX('DEQ Pollutant List'!$A$7:$A$611,MATCH($B163,'DEQ Pollutant List'!$B$7:$B$611,0))),"")</f>
        <v>326</v>
      </c>
      <c r="E163" s="101">
        <v>0</v>
      </c>
      <c r="F163" s="102">
        <v>5.7800000000000002E-5</v>
      </c>
      <c r="G163" s="103">
        <v>5.7800000000000002E-5</v>
      </c>
      <c r="H163" s="83" t="s">
        <v>173</v>
      </c>
      <c r="I163" s="104" t="s">
        <v>174</v>
      </c>
      <c r="J163" s="102">
        <f>F163*'2. Emissions Units &amp; Activities'!H163</f>
        <v>107.18397320000001</v>
      </c>
      <c r="K163" s="105">
        <f>F163*'2. Emissions Units &amp; Activities'!I163</f>
        <v>113.081654</v>
      </c>
      <c r="L163" s="83">
        <f>F163*'2. Emissions Units &amp; Activities'!J163</f>
        <v>113.081654</v>
      </c>
      <c r="M163" s="102">
        <f>G163*'2. Emissions Units &amp; Activities'!K163</f>
        <v>0.31709080000000001</v>
      </c>
      <c r="N163" s="105">
        <f>G163*'2. Emissions Units &amp; Activities'!L163</f>
        <v>0.34541280000000002</v>
      </c>
      <c r="O163" s="83">
        <f>G163*'2. Emissions Units &amp; Activities'!M163</f>
        <v>0.34541280000000002</v>
      </c>
    </row>
    <row r="164" spans="1:15">
      <c r="A164" s="79" t="s">
        <v>125</v>
      </c>
      <c r="B164" s="100" t="s">
        <v>175</v>
      </c>
      <c r="C164" s="81" t="str">
        <f>IFERROR(IF(B164="No CAS","",INDEX('DEQ Pollutant List'!$C$7:$C$611,MATCH('3. Pollutant Emissions - EF'!B164,'DEQ Pollutant List'!$B$7:$B$611,0))),"")</f>
        <v>1,2-Dichloropropane (propylene dichloride)</v>
      </c>
      <c r="D164" s="115">
        <f>IFERROR(IF(OR($B164="",$B164="No CAS"),INDEX('DEQ Pollutant List'!$A$7:$A$611,MATCH($C164,'DEQ Pollutant List'!$C$7:$C$611,0)),INDEX('DEQ Pollutant List'!$A$7:$A$611,MATCH($B164,'DEQ Pollutant List'!$B$7:$B$611,0))),"")</f>
        <v>195</v>
      </c>
      <c r="E164" s="101">
        <v>0</v>
      </c>
      <c r="F164" s="102">
        <v>1.6799999999999998E-5</v>
      </c>
      <c r="G164" s="103">
        <v>1.6799999999999998E-5</v>
      </c>
      <c r="H164" s="83" t="s">
        <v>173</v>
      </c>
      <c r="I164" s="104" t="s">
        <v>174</v>
      </c>
      <c r="J164" s="102">
        <f>F164*'2. Emissions Units &amp; Activities'!H164</f>
        <v>31.153819199999997</v>
      </c>
      <c r="K164" s="105">
        <f>F164*'2. Emissions Units &amp; Activities'!I164</f>
        <v>32.868023999999998</v>
      </c>
      <c r="L164" s="83">
        <f>F164*'2. Emissions Units &amp; Activities'!J164</f>
        <v>32.868023999999998</v>
      </c>
      <c r="M164" s="102">
        <f>G164*'2. Emissions Units &amp; Activities'!K164</f>
        <v>9.2164799999999991E-2</v>
      </c>
      <c r="N164" s="105">
        <f>G164*'2. Emissions Units &amp; Activities'!L164</f>
        <v>0.10039679999999999</v>
      </c>
      <c r="O164" s="83">
        <f>G164*'2. Emissions Units &amp; Activities'!M164</f>
        <v>0.10039679999999999</v>
      </c>
    </row>
    <row r="165" spans="1:15">
      <c r="A165" s="79" t="s">
        <v>125</v>
      </c>
      <c r="B165" s="100" t="s">
        <v>176</v>
      </c>
      <c r="C165" s="81" t="str">
        <f>IFERROR(IF(B165="No CAS","",INDEX('DEQ Pollutant List'!$C$7:$C$611,MATCH('3. Pollutant Emissions - EF'!B165,'DEQ Pollutant List'!$B$7:$B$611,0))),"")</f>
        <v>2,4,6-Trichlorophenol</v>
      </c>
      <c r="D165" s="115">
        <f>IFERROR(IF(OR($B165="",$B165="No CAS"),INDEX('DEQ Pollutant List'!$A$7:$A$611,MATCH($C165,'DEQ Pollutant List'!$C$7:$C$611,0)),INDEX('DEQ Pollutant List'!$A$7:$A$611,MATCH($B165,'DEQ Pollutant List'!$B$7:$B$611,0))),"")</f>
        <v>126</v>
      </c>
      <c r="E165" s="101">
        <v>0</v>
      </c>
      <c r="F165" s="102">
        <v>1.9999999999999999E-7</v>
      </c>
      <c r="G165" s="103">
        <v>1.9999999999999999E-7</v>
      </c>
      <c r="H165" s="83" t="s">
        <v>173</v>
      </c>
      <c r="I165" s="104" t="s">
        <v>174</v>
      </c>
      <c r="J165" s="102">
        <f>F165*'2. Emissions Units &amp; Activities'!H165</f>
        <v>0.37087880000000001</v>
      </c>
      <c r="K165" s="105">
        <f>F165*'2. Emissions Units &amp; Activities'!I165</f>
        <v>0.39128599999999997</v>
      </c>
      <c r="L165" s="83">
        <f>F165*'2. Emissions Units &amp; Activities'!J165</f>
        <v>0.39128599999999997</v>
      </c>
      <c r="M165" s="102">
        <f>G165*'2. Emissions Units &amp; Activities'!K165</f>
        <v>1.0972E-3</v>
      </c>
      <c r="N165" s="105">
        <f>G165*'2. Emissions Units &amp; Activities'!L165</f>
        <v>1.1952E-3</v>
      </c>
      <c r="O165" s="83">
        <f>G165*'2. Emissions Units &amp; Activities'!M165</f>
        <v>1.1952E-3</v>
      </c>
    </row>
    <row r="166" spans="1:15">
      <c r="A166" s="79" t="s">
        <v>125</v>
      </c>
      <c r="B166" s="100" t="s">
        <v>177</v>
      </c>
      <c r="C166" s="81" t="str">
        <f>IFERROR(IF(B166="No CAS","",INDEX('DEQ Pollutant List'!$C$7:$C$611,MATCH('3. Pollutant Emissions - EF'!B166,'DEQ Pollutant List'!$B$7:$B$611,0))),"")</f>
        <v>2,4-Dinitrophenol</v>
      </c>
      <c r="D166" s="115">
        <f>IFERROR(IF(OR($B166="",$B166="No CAS"),INDEX('DEQ Pollutant List'!$A$7:$A$611,MATCH($C166,'DEQ Pollutant List'!$C$7:$C$611,0)),INDEX('DEQ Pollutant List'!$A$7:$A$611,MATCH($B166,'DEQ Pollutant List'!$B$7:$B$611,0))),"")</f>
        <v>216</v>
      </c>
      <c r="E166" s="101">
        <v>0</v>
      </c>
      <c r="F166" s="102">
        <v>1.8E-7</v>
      </c>
      <c r="G166" s="103">
        <v>1.8E-7</v>
      </c>
      <c r="H166" s="83" t="s">
        <v>173</v>
      </c>
      <c r="I166" s="104" t="s">
        <v>174</v>
      </c>
      <c r="J166" s="102">
        <f>F166*'2. Emissions Units &amp; Activities'!H166</f>
        <v>0.33379091999999999</v>
      </c>
      <c r="K166" s="105">
        <f>F166*'2. Emissions Units &amp; Activities'!I166</f>
        <v>0.35215740000000001</v>
      </c>
      <c r="L166" s="83">
        <f>F166*'2. Emissions Units &amp; Activities'!J166</f>
        <v>0.35215740000000001</v>
      </c>
      <c r="M166" s="102">
        <f>G166*'2. Emissions Units &amp; Activities'!K166</f>
        <v>9.8748E-4</v>
      </c>
      <c r="N166" s="105">
        <f>G166*'2. Emissions Units &amp; Activities'!L166</f>
        <v>1.0756800000000001E-3</v>
      </c>
      <c r="O166" s="83">
        <f>G166*'2. Emissions Units &amp; Activities'!M166</f>
        <v>1.0756800000000001E-3</v>
      </c>
    </row>
    <row r="167" spans="1:15">
      <c r="A167" s="79" t="s">
        <v>125</v>
      </c>
      <c r="B167" s="100" t="s">
        <v>178</v>
      </c>
      <c r="C167" s="81" t="str">
        <f>IFERROR(IF(B167="No CAS","",INDEX('DEQ Pollutant List'!$C$7:$C$611,MATCH('3. Pollutant Emissions - EF'!B167,'DEQ Pollutant List'!$B$7:$B$611,0))),"")</f>
        <v>2,4-Dinitrotoluene</v>
      </c>
      <c r="D167" s="115">
        <f>IFERROR(IF(OR($B167="",$B167="No CAS"),INDEX('DEQ Pollutant List'!$A$7:$A$611,MATCH($C167,'DEQ Pollutant List'!$C$7:$C$611,0)),INDEX('DEQ Pollutant List'!$A$7:$A$611,MATCH($B167,'DEQ Pollutant List'!$B$7:$B$611,0))),"")</f>
        <v>218</v>
      </c>
      <c r="E167" s="101">
        <v>0</v>
      </c>
      <c r="F167" s="102">
        <v>9.4200000000000004E-7</v>
      </c>
      <c r="G167" s="103">
        <v>9.4200000000000004E-7</v>
      </c>
      <c r="H167" s="83" t="s">
        <v>173</v>
      </c>
      <c r="I167" s="104" t="s">
        <v>174</v>
      </c>
      <c r="J167" s="102">
        <f>F167*'2. Emissions Units &amp; Activities'!H167</f>
        <v>1.7468391480000001</v>
      </c>
      <c r="K167" s="105">
        <f>F167*'2. Emissions Units &amp; Activities'!I167</f>
        <v>1.84295706</v>
      </c>
      <c r="L167" s="83">
        <f>F167*'2. Emissions Units &amp; Activities'!J167</f>
        <v>1.84295706</v>
      </c>
      <c r="M167" s="102">
        <f>G167*'2. Emissions Units &amp; Activities'!K167</f>
        <v>5.1678119999999999E-3</v>
      </c>
      <c r="N167" s="105">
        <f>G167*'2. Emissions Units &amp; Activities'!L167</f>
        <v>5.6293920000000004E-3</v>
      </c>
      <c r="O167" s="83">
        <f>G167*'2. Emissions Units &amp; Activities'!M167</f>
        <v>5.6293920000000004E-3</v>
      </c>
    </row>
    <row r="168" spans="1:15">
      <c r="A168" s="79" t="s">
        <v>125</v>
      </c>
      <c r="B168" s="100" t="s">
        <v>179</v>
      </c>
      <c r="C168" s="81" t="str">
        <f>IFERROR(IF(B168="No CAS","",INDEX('DEQ Pollutant List'!$C$7:$C$611,MATCH('3. Pollutant Emissions - EF'!B168,'DEQ Pollutant List'!$B$7:$B$611,0))),"")</f>
        <v>2-Butanone (methyl ethyl ketone)</v>
      </c>
      <c r="D168" s="115">
        <f>IFERROR(IF(OR($B168="",$B168="No CAS"),INDEX('DEQ Pollutant List'!$A$7:$A$611,MATCH($C168,'DEQ Pollutant List'!$C$7:$C$611,0)),INDEX('DEQ Pollutant List'!$A$7:$A$611,MATCH($B168,'DEQ Pollutant List'!$B$7:$B$611,0))),"")</f>
        <v>333</v>
      </c>
      <c r="E168" s="101">
        <v>0</v>
      </c>
      <c r="F168" s="102">
        <v>6.9700000000000002E-6</v>
      </c>
      <c r="G168" s="103">
        <v>6.9700000000000002E-6</v>
      </c>
      <c r="H168" s="83" t="s">
        <v>173</v>
      </c>
      <c r="I168" s="104" t="s">
        <v>174</v>
      </c>
      <c r="J168" s="102">
        <f>F168*'2. Emissions Units &amp; Activities'!H168</f>
        <v>12.925126179999999</v>
      </c>
      <c r="K168" s="105">
        <f>F168*'2. Emissions Units &amp; Activities'!I168</f>
        <v>13.636317100000001</v>
      </c>
      <c r="L168" s="83">
        <f>F168*'2. Emissions Units &amp; Activities'!J168</f>
        <v>13.636317100000001</v>
      </c>
      <c r="M168" s="102">
        <f>G168*'2. Emissions Units &amp; Activities'!K168</f>
        <v>3.8237420000000001E-2</v>
      </c>
      <c r="N168" s="105">
        <f>G168*'2. Emissions Units &amp; Activities'!L168</f>
        <v>4.1652720000000004E-2</v>
      </c>
      <c r="O168" s="83">
        <f>G168*'2. Emissions Units &amp; Activities'!M168</f>
        <v>4.1652720000000004E-2</v>
      </c>
    </row>
    <row r="169" spans="1:15">
      <c r="A169" s="79" t="s">
        <v>125</v>
      </c>
      <c r="B169" s="100" t="s">
        <v>180</v>
      </c>
      <c r="C169" s="81" t="str">
        <f>IFERROR(IF(B169="No CAS","",INDEX('DEQ Pollutant List'!$C$7:$C$611,MATCH('3. Pollutant Emissions - EF'!B169,'DEQ Pollutant List'!$B$7:$B$611,0))),"")</f>
        <v>2-Chlorophenol</v>
      </c>
      <c r="D169" s="115">
        <f>IFERROR(IF(OR($B169="",$B169="No CAS"),INDEX('DEQ Pollutant List'!$A$7:$A$611,MATCH($C169,'DEQ Pollutant List'!$C$7:$C$611,0)),INDEX('DEQ Pollutant List'!$A$7:$A$611,MATCH($B169,'DEQ Pollutant List'!$B$7:$B$611,0))),"")</f>
        <v>122</v>
      </c>
      <c r="E169" s="101">
        <v>0</v>
      </c>
      <c r="F169" s="102">
        <v>2.3499999999999999E-8</v>
      </c>
      <c r="G169" s="103">
        <v>2.3499999999999999E-8</v>
      </c>
      <c r="H169" s="83" t="s">
        <v>173</v>
      </c>
      <c r="I169" s="104" t="s">
        <v>174</v>
      </c>
      <c r="J169" s="102">
        <f>F169*'2. Emissions Units &amp; Activities'!H169</f>
        <v>4.3578258999999994E-2</v>
      </c>
      <c r="K169" s="105">
        <f>F169*'2. Emissions Units &amp; Activities'!I169</f>
        <v>4.5976104999999996E-2</v>
      </c>
      <c r="L169" s="83">
        <f>F169*'2. Emissions Units &amp; Activities'!J169</f>
        <v>4.5976104999999996E-2</v>
      </c>
      <c r="M169" s="102">
        <f>G169*'2. Emissions Units &amp; Activities'!K169</f>
        <v>1.2892099999999999E-4</v>
      </c>
      <c r="N169" s="105">
        <f>G169*'2. Emissions Units &amp; Activities'!L169</f>
        <v>1.40436E-4</v>
      </c>
      <c r="O169" s="83">
        <f>G169*'2. Emissions Units &amp; Activities'!M169</f>
        <v>1.40436E-4</v>
      </c>
    </row>
    <row r="170" spans="1:15">
      <c r="A170" s="79" t="s">
        <v>125</v>
      </c>
      <c r="B170" s="100" t="s">
        <v>181</v>
      </c>
      <c r="C170" s="81" t="str">
        <f>IFERROR(IF(B170="No CAS","",INDEX('DEQ Pollutant List'!$C$7:$C$611,MATCH('3. Pollutant Emissions - EF'!B170,'DEQ Pollutant List'!$B$7:$B$611,0))),"")</f>
        <v>4,6-Dinitro-o-cresol (and salts)</v>
      </c>
      <c r="D170" s="115">
        <f>IFERROR(IF(OR($B170="",$B170="No CAS"),INDEX('DEQ Pollutant List'!$A$7:$A$611,MATCH($C170,'DEQ Pollutant List'!$C$7:$C$611,0)),INDEX('DEQ Pollutant List'!$A$7:$A$611,MATCH($B170,'DEQ Pollutant List'!$B$7:$B$611,0))),"")</f>
        <v>215</v>
      </c>
      <c r="E170" s="101">
        <v>0</v>
      </c>
      <c r="F170" s="102">
        <v>2.0999999999999998E-6</v>
      </c>
      <c r="G170" s="103">
        <v>2.0999999999999998E-6</v>
      </c>
      <c r="H170" s="83" t="s">
        <v>173</v>
      </c>
      <c r="I170" s="104" t="s">
        <v>174</v>
      </c>
      <c r="J170" s="102">
        <f>F170*'2. Emissions Units &amp; Activities'!H170</f>
        <v>3.8942273999999997</v>
      </c>
      <c r="K170" s="105">
        <f>F170*'2. Emissions Units &amp; Activities'!I170</f>
        <v>4.1085029999999998</v>
      </c>
      <c r="L170" s="83">
        <f>F170*'2. Emissions Units &amp; Activities'!J170</f>
        <v>4.1085029999999998</v>
      </c>
      <c r="M170" s="102">
        <f>G170*'2. Emissions Units &amp; Activities'!K170</f>
        <v>1.1520599999999999E-2</v>
      </c>
      <c r="N170" s="105">
        <f>G170*'2. Emissions Units &amp; Activities'!L170</f>
        <v>1.2549599999999999E-2</v>
      </c>
      <c r="O170" s="83">
        <f>G170*'2. Emissions Units &amp; Activities'!M170</f>
        <v>1.2549599999999999E-2</v>
      </c>
    </row>
    <row r="171" spans="1:15">
      <c r="A171" s="79" t="s">
        <v>125</v>
      </c>
      <c r="B171" s="100" t="s">
        <v>182</v>
      </c>
      <c r="C171" s="81" t="str">
        <f>IFERROR(IF(B171="No CAS","",INDEX('DEQ Pollutant List'!$C$7:$C$611,MATCH('3. Pollutant Emissions - EF'!B171,'DEQ Pollutant List'!$B$7:$B$611,0))),"")</f>
        <v>4-Nitrophenol</v>
      </c>
      <c r="D171" s="115">
        <f>IFERROR(IF(OR($B171="",$B171="No CAS"),INDEX('DEQ Pollutant List'!$A$7:$A$611,MATCH($C171,'DEQ Pollutant List'!$C$7:$C$611,0)),INDEX('DEQ Pollutant List'!$A$7:$A$611,MATCH($B171,'DEQ Pollutant List'!$B$7:$B$611,0))),"")</f>
        <v>388</v>
      </c>
      <c r="E171" s="101">
        <v>0</v>
      </c>
      <c r="F171" s="102">
        <v>1.14E-7</v>
      </c>
      <c r="G171" s="103">
        <v>1.14E-7</v>
      </c>
      <c r="H171" s="83" t="s">
        <v>173</v>
      </c>
      <c r="I171" s="104" t="s">
        <v>174</v>
      </c>
      <c r="J171" s="102">
        <f>F171*'2. Emissions Units &amp; Activities'!H171</f>
        <v>0.21140091599999999</v>
      </c>
      <c r="K171" s="105">
        <f>F171*'2. Emissions Units &amp; Activities'!I171</f>
        <v>0.22303302</v>
      </c>
      <c r="L171" s="83">
        <f>F171*'2. Emissions Units &amp; Activities'!J171</f>
        <v>0.22303302</v>
      </c>
      <c r="M171" s="102">
        <f>G171*'2. Emissions Units &amp; Activities'!K171</f>
        <v>6.2540399999999998E-4</v>
      </c>
      <c r="N171" s="105">
        <f>G171*'2. Emissions Units &amp; Activities'!L171</f>
        <v>6.81264E-4</v>
      </c>
      <c r="O171" s="83">
        <f>G171*'2. Emissions Units &amp; Activities'!M171</f>
        <v>6.81264E-4</v>
      </c>
    </row>
    <row r="172" spans="1:15">
      <c r="A172" s="79" t="s">
        <v>125</v>
      </c>
      <c r="B172" s="100" t="s">
        <v>183</v>
      </c>
      <c r="C172" s="81" t="str">
        <f>IFERROR(IF(B172="No CAS","",INDEX('DEQ Pollutant List'!$C$7:$C$611,MATCH('3. Pollutant Emissions - EF'!B172,'DEQ Pollutant List'!$B$7:$B$611,0))),"")</f>
        <v>Acetaldehyde</v>
      </c>
      <c r="D172" s="115">
        <f>IFERROR(IF(OR($B172="",$B172="No CAS"),INDEX('DEQ Pollutant List'!$A$7:$A$611,MATCH($C172,'DEQ Pollutant List'!$C$7:$C$611,0)),INDEX('DEQ Pollutant List'!$A$7:$A$611,MATCH($B172,'DEQ Pollutant List'!$B$7:$B$611,0))),"")</f>
        <v>1</v>
      </c>
      <c r="E172" s="101">
        <v>0</v>
      </c>
      <c r="F172" s="102">
        <v>2.8299999999999999E-4</v>
      </c>
      <c r="G172" s="103">
        <v>2.8299999999999999E-4</v>
      </c>
      <c r="H172" s="83" t="s">
        <v>173</v>
      </c>
      <c r="I172" s="104" t="s">
        <v>174</v>
      </c>
      <c r="J172" s="102">
        <f>F172*'2. Emissions Units &amp; Activities'!H172</f>
        <v>524.79350199999999</v>
      </c>
      <c r="K172" s="105">
        <f>F172*'2. Emissions Units &amp; Activities'!I172</f>
        <v>553.66968999999995</v>
      </c>
      <c r="L172" s="83">
        <f>F172*'2. Emissions Units &amp; Activities'!J172</f>
        <v>553.66968999999995</v>
      </c>
      <c r="M172" s="102">
        <f>G172*'2. Emissions Units &amp; Activities'!K172</f>
        <v>1.552538</v>
      </c>
      <c r="N172" s="105">
        <f>G172*'2. Emissions Units &amp; Activities'!L172</f>
        <v>1.691208</v>
      </c>
      <c r="O172" s="83">
        <f>G172*'2. Emissions Units &amp; Activities'!M172</f>
        <v>1.691208</v>
      </c>
    </row>
    <row r="173" spans="1:15">
      <c r="A173" s="79" t="s">
        <v>125</v>
      </c>
      <c r="B173" s="100" t="s">
        <v>184</v>
      </c>
      <c r="C173" s="81" t="str">
        <f>IFERROR(IF(B173="No CAS","",INDEX('DEQ Pollutant List'!$C$7:$C$611,MATCH('3. Pollutant Emissions - EF'!B173,'DEQ Pollutant List'!$B$7:$B$611,0))),"")</f>
        <v>Acetone</v>
      </c>
      <c r="D173" s="115">
        <f>IFERROR(IF(OR($B173="",$B173="No CAS"),INDEX('DEQ Pollutant List'!$A$7:$A$611,MATCH($C173,'DEQ Pollutant List'!$C$7:$C$611,0)),INDEX('DEQ Pollutant List'!$A$7:$A$611,MATCH($B173,'DEQ Pollutant List'!$B$7:$B$611,0))),"")</f>
        <v>634</v>
      </c>
      <c r="E173" s="101">
        <v>0</v>
      </c>
      <c r="F173" s="102">
        <v>5.2899999999999996E-4</v>
      </c>
      <c r="G173" s="103">
        <v>5.2899999999999996E-4</v>
      </c>
      <c r="H173" s="83" t="s">
        <v>173</v>
      </c>
      <c r="I173" s="104" t="s">
        <v>174</v>
      </c>
      <c r="J173" s="102">
        <f>F173*'2. Emissions Units &amp; Activities'!H173</f>
        <v>980.97442599999988</v>
      </c>
      <c r="K173" s="105">
        <f>F173*'2. Emissions Units &amp; Activities'!I173</f>
        <v>1034.95147</v>
      </c>
      <c r="L173" s="83">
        <f>F173*'2. Emissions Units &amp; Activities'!J173</f>
        <v>1034.95147</v>
      </c>
      <c r="M173" s="102">
        <f>G173*'2. Emissions Units &amp; Activities'!K173</f>
        <v>2.902094</v>
      </c>
      <c r="N173" s="105">
        <f>G173*'2. Emissions Units &amp; Activities'!L173</f>
        <v>3.1613039999999999</v>
      </c>
      <c r="O173" s="83">
        <f>G173*'2. Emissions Units &amp; Activities'!M173</f>
        <v>3.1613039999999999</v>
      </c>
    </row>
    <row r="174" spans="1:15">
      <c r="A174" s="79" t="s">
        <v>125</v>
      </c>
      <c r="B174" s="100" t="s">
        <v>185</v>
      </c>
      <c r="C174" s="81" t="str">
        <f>IFERROR(IF(B174="No CAS","",INDEX('DEQ Pollutant List'!$C$7:$C$611,MATCH('3. Pollutant Emissions - EF'!B174,'DEQ Pollutant List'!$B$7:$B$611,0))),"")</f>
        <v>Acetophenone</v>
      </c>
      <c r="D174" s="115">
        <f>IFERROR(IF(OR($B174="",$B174="No CAS"),INDEX('DEQ Pollutant List'!$A$7:$A$611,MATCH($C174,'DEQ Pollutant List'!$C$7:$C$611,0)),INDEX('DEQ Pollutant List'!$A$7:$A$611,MATCH($B174,'DEQ Pollutant List'!$B$7:$B$611,0))),"")</f>
        <v>4</v>
      </c>
      <c r="E174" s="101">
        <v>0</v>
      </c>
      <c r="F174" s="102">
        <v>1.84E-6</v>
      </c>
      <c r="G174" s="103">
        <v>1.84E-6</v>
      </c>
      <c r="H174" s="83" t="s">
        <v>173</v>
      </c>
      <c r="I174" s="104" t="s">
        <v>174</v>
      </c>
      <c r="J174" s="102">
        <f>F174*'2. Emissions Units &amp; Activities'!H174</f>
        <v>3.4120849600000001</v>
      </c>
      <c r="K174" s="105">
        <f>F174*'2. Emissions Units &amp; Activities'!I174</f>
        <v>3.5998312000000001</v>
      </c>
      <c r="L174" s="83">
        <f>F174*'2. Emissions Units &amp; Activities'!J174</f>
        <v>3.5998312000000001</v>
      </c>
      <c r="M174" s="102">
        <f>G174*'2. Emissions Units &amp; Activities'!K174</f>
        <v>1.0094239999999999E-2</v>
      </c>
      <c r="N174" s="105">
        <f>G174*'2. Emissions Units &amp; Activities'!L174</f>
        <v>1.099584E-2</v>
      </c>
      <c r="O174" s="83">
        <f>G174*'2. Emissions Units &amp; Activities'!M174</f>
        <v>1.099584E-2</v>
      </c>
    </row>
    <row r="175" spans="1:15">
      <c r="A175" s="79" t="s">
        <v>125</v>
      </c>
      <c r="B175" s="100" t="s">
        <v>186</v>
      </c>
      <c r="C175" s="81" t="str">
        <f>IFERROR(IF(B175="No CAS","",INDEX('DEQ Pollutant List'!$C$7:$C$611,MATCH('3. Pollutant Emissions - EF'!B175,'DEQ Pollutant List'!$B$7:$B$611,0))),"")</f>
        <v>Acrolein</v>
      </c>
      <c r="D175" s="115">
        <f>IFERROR(IF(OR($B175="",$B175="No CAS"),INDEX('DEQ Pollutant List'!$A$7:$A$611,MATCH($C175,'DEQ Pollutant List'!$C$7:$C$611,0)),INDEX('DEQ Pollutant List'!$A$7:$A$611,MATCH($B175,'DEQ Pollutant List'!$B$7:$B$611,0))),"")</f>
        <v>5</v>
      </c>
      <c r="E175" s="101">
        <v>0</v>
      </c>
      <c r="F175" s="102">
        <v>7.6000000000000004E-4</v>
      </c>
      <c r="G175" s="103">
        <v>7.6000000000000004E-4</v>
      </c>
      <c r="H175" s="83" t="s">
        <v>187</v>
      </c>
      <c r="I175" s="104" t="s">
        <v>188</v>
      </c>
      <c r="J175" s="102">
        <f>F175*'2. Emissions Units &amp; Activities'!H175</f>
        <v>990.40008</v>
      </c>
      <c r="K175" s="105">
        <f>F175*'2. Emissions Units &amp; Activities'!I175</f>
        <v>1045</v>
      </c>
      <c r="L175" s="83">
        <f>F175*'2. Emissions Units &amp; Activities'!J175</f>
        <v>1045</v>
      </c>
      <c r="M175" s="102">
        <f>G175*'2. Emissions Units &amp; Activities'!K175</f>
        <v>2.9298000000000002</v>
      </c>
      <c r="N175" s="105">
        <f>G175*'2. Emissions Units &amp; Activities'!L175</f>
        <v>3.1920000000000002</v>
      </c>
      <c r="O175" s="83">
        <f>G175*'2. Emissions Units &amp; Activities'!M175</f>
        <v>3.1920000000000002</v>
      </c>
    </row>
    <row r="176" spans="1:15">
      <c r="A176" s="79" t="s">
        <v>125</v>
      </c>
      <c r="B176" s="100" t="s">
        <v>189</v>
      </c>
      <c r="C176" s="81" t="str">
        <f>IFERROR(IF(B176="No CAS","",INDEX('DEQ Pollutant List'!$C$7:$C$611,MATCH('3. Pollutant Emissions - EF'!B176,'DEQ Pollutant List'!$B$7:$B$611,0))),"")</f>
        <v>Benzene</v>
      </c>
      <c r="D176" s="115">
        <f>IFERROR(IF(OR($B176="",$B176="No CAS"),INDEX('DEQ Pollutant List'!$A$7:$A$611,MATCH($C176,'DEQ Pollutant List'!$C$7:$C$611,0)),INDEX('DEQ Pollutant List'!$A$7:$A$611,MATCH($B176,'DEQ Pollutant List'!$B$7:$B$611,0))),"")</f>
        <v>46</v>
      </c>
      <c r="E176" s="101">
        <v>0</v>
      </c>
      <c r="F176" s="102">
        <v>3.8999999999999999E-5</v>
      </c>
      <c r="G176" s="103">
        <v>3.8999999999999999E-5</v>
      </c>
      <c r="H176" s="83" t="s">
        <v>187</v>
      </c>
      <c r="I176" s="104" t="s">
        <v>188</v>
      </c>
      <c r="J176" s="102">
        <f>F176*'2. Emissions Units &amp; Activities'!H176</f>
        <v>50.823161999999996</v>
      </c>
      <c r="K176" s="105">
        <f>F176*'2. Emissions Units &amp; Activities'!I176</f>
        <v>53.625</v>
      </c>
      <c r="L176" s="83">
        <f>F176*'2. Emissions Units &amp; Activities'!J176</f>
        <v>53.625</v>
      </c>
      <c r="M176" s="102">
        <f>G176*'2. Emissions Units &amp; Activities'!K176</f>
        <v>0.15034500000000001</v>
      </c>
      <c r="N176" s="105">
        <f>G176*'2. Emissions Units &amp; Activities'!L176</f>
        <v>0.1638</v>
      </c>
      <c r="O176" s="83">
        <f>G176*'2. Emissions Units &amp; Activities'!M176</f>
        <v>0.1638</v>
      </c>
    </row>
    <row r="177" spans="1:15">
      <c r="A177" s="79" t="s">
        <v>125</v>
      </c>
      <c r="B177" s="100" t="s">
        <v>190</v>
      </c>
      <c r="C177" s="81" t="str">
        <f>IFERROR(IF(B177="No CAS","",INDEX('DEQ Pollutant List'!$C$7:$C$611,MATCH('3. Pollutant Emissions - EF'!B177,'DEQ Pollutant List'!$B$7:$B$611,0))),"")</f>
        <v>bis(2-Ethylhexyl) phthalate (DEHP)</v>
      </c>
      <c r="D177" s="115">
        <f>IFERROR(IF(OR($B177="",$B177="No CAS"),INDEX('DEQ Pollutant List'!$A$7:$A$611,MATCH($C177,'DEQ Pollutant List'!$C$7:$C$611,0)),INDEX('DEQ Pollutant List'!$A$7:$A$611,MATCH($B177,'DEQ Pollutant List'!$B$7:$B$611,0))),"")</f>
        <v>522</v>
      </c>
      <c r="E177" s="101">
        <v>0</v>
      </c>
      <c r="F177" s="102">
        <v>4.6499999999999999E-8</v>
      </c>
      <c r="G177" s="103">
        <v>4.6499999999999999E-8</v>
      </c>
      <c r="H177" s="83" t="s">
        <v>173</v>
      </c>
      <c r="I177" s="104" t="s">
        <v>174</v>
      </c>
      <c r="J177" s="102">
        <f>F177*'2. Emissions Units &amp; Activities'!H177</f>
        <v>8.6229320999999998E-2</v>
      </c>
      <c r="K177" s="105">
        <f>F177*'2. Emissions Units &amp; Activities'!I177</f>
        <v>9.0973995000000002E-2</v>
      </c>
      <c r="L177" s="83">
        <f>F177*'2. Emissions Units &amp; Activities'!J177</f>
        <v>9.0973995000000002E-2</v>
      </c>
      <c r="M177" s="102">
        <f>G177*'2. Emissions Units &amp; Activities'!K177</f>
        <v>2.5509900000000001E-4</v>
      </c>
      <c r="N177" s="105">
        <f>G177*'2. Emissions Units &amp; Activities'!L177</f>
        <v>2.77884E-4</v>
      </c>
      <c r="O177" s="83">
        <f>G177*'2. Emissions Units &amp; Activities'!M177</f>
        <v>2.77884E-4</v>
      </c>
    </row>
    <row r="178" spans="1:15">
      <c r="A178" s="79" t="s">
        <v>125</v>
      </c>
      <c r="B178" s="100" t="s">
        <v>191</v>
      </c>
      <c r="C178" s="81" t="str">
        <f>IFERROR(IF(B178="No CAS","",INDEX('DEQ Pollutant List'!$C$7:$C$611,MATCH('3. Pollutant Emissions - EF'!B178,'DEQ Pollutant List'!$B$7:$B$611,0))),"")</f>
        <v>Bromomethane (methyl bromide)</v>
      </c>
      <c r="D178" s="115">
        <f>IFERROR(IF(OR($B178="",$B178="No CAS"),INDEX('DEQ Pollutant List'!$A$7:$A$611,MATCH($C178,'DEQ Pollutant List'!$C$7:$C$611,0)),INDEX('DEQ Pollutant List'!$A$7:$A$611,MATCH($B178,'DEQ Pollutant List'!$B$7:$B$611,0))),"")</f>
        <v>324</v>
      </c>
      <c r="E178" s="101">
        <v>0</v>
      </c>
      <c r="F178" s="102">
        <v>1.13E-5</v>
      </c>
      <c r="G178" s="103">
        <v>1.13E-5</v>
      </c>
      <c r="H178" s="83" t="s">
        <v>173</v>
      </c>
      <c r="I178" s="104" t="s">
        <v>174</v>
      </c>
      <c r="J178" s="102">
        <f>F178*'2. Emissions Units &amp; Activities'!H178</f>
        <v>20.954652200000002</v>
      </c>
      <c r="K178" s="105">
        <f>F178*'2. Emissions Units &amp; Activities'!I178</f>
        <v>22.107659000000002</v>
      </c>
      <c r="L178" s="83">
        <f>F178*'2. Emissions Units &amp; Activities'!J178</f>
        <v>22.107659000000002</v>
      </c>
      <c r="M178" s="102">
        <f>G178*'2. Emissions Units &amp; Activities'!K178</f>
        <v>6.19918E-2</v>
      </c>
      <c r="N178" s="105">
        <f>G178*'2. Emissions Units &amp; Activities'!L178</f>
        <v>6.75288E-2</v>
      </c>
      <c r="O178" s="83">
        <f>G178*'2. Emissions Units &amp; Activities'!M178</f>
        <v>6.75288E-2</v>
      </c>
    </row>
    <row r="179" spans="1:15">
      <c r="A179" s="79" t="s">
        <v>125</v>
      </c>
      <c r="B179" s="100" t="s">
        <v>192</v>
      </c>
      <c r="C179" s="81" t="str">
        <f>IFERROR(IF(B179="No CAS","",INDEX('DEQ Pollutant List'!$C$7:$C$611,MATCH('3. Pollutant Emissions - EF'!B179,'DEQ Pollutant List'!$B$7:$B$611,0))),"")</f>
        <v>Butyl benzyl phthalate</v>
      </c>
      <c r="D179" s="115">
        <f>IFERROR(IF(OR($B179="",$B179="No CAS"),INDEX('DEQ Pollutant List'!$A$7:$A$611,MATCH($C179,'DEQ Pollutant List'!$C$7:$C$611,0)),INDEX('DEQ Pollutant List'!$A$7:$A$611,MATCH($B179,'DEQ Pollutant List'!$B$7:$B$611,0))),"")</f>
        <v>519</v>
      </c>
      <c r="E179" s="101">
        <v>0</v>
      </c>
      <c r="F179" s="102">
        <v>2.6800000000000001E-5</v>
      </c>
      <c r="G179" s="103">
        <v>2.6800000000000001E-5</v>
      </c>
      <c r="H179" s="83" t="s">
        <v>173</v>
      </c>
      <c r="I179" s="104" t="s">
        <v>174</v>
      </c>
      <c r="J179" s="102">
        <f>F179*'2. Emissions Units &amp; Activities'!H179</f>
        <v>49.6977592</v>
      </c>
      <c r="K179" s="105">
        <f>F179*'2. Emissions Units &amp; Activities'!I179</f>
        <v>52.432324000000001</v>
      </c>
      <c r="L179" s="83">
        <f>F179*'2. Emissions Units &amp; Activities'!J179</f>
        <v>52.432324000000001</v>
      </c>
      <c r="M179" s="102">
        <f>G179*'2. Emissions Units &amp; Activities'!K179</f>
        <v>0.14702480000000001</v>
      </c>
      <c r="N179" s="105">
        <f>G179*'2. Emissions Units &amp; Activities'!L179</f>
        <v>0.16015680000000002</v>
      </c>
      <c r="O179" s="83">
        <f>G179*'2. Emissions Units &amp; Activities'!M179</f>
        <v>0.16015680000000002</v>
      </c>
    </row>
    <row r="180" spans="1:15">
      <c r="A180" s="79" t="s">
        <v>125</v>
      </c>
      <c r="B180" s="100" t="s">
        <v>193</v>
      </c>
      <c r="C180" s="81" t="str">
        <f>IFERROR(IF(B180="No CAS","",INDEX('DEQ Pollutant List'!$C$7:$C$611,MATCH('3. Pollutant Emissions - EF'!B180,'DEQ Pollutant List'!$B$7:$B$611,0))),"")</f>
        <v>Carbon tetrachloride</v>
      </c>
      <c r="D180" s="115">
        <f>IFERROR(IF(OR($B180="",$B180="No CAS"),INDEX('DEQ Pollutant List'!$A$7:$A$611,MATCH($C180,'DEQ Pollutant List'!$C$7:$C$611,0)),INDEX('DEQ Pollutant List'!$A$7:$A$611,MATCH($B180,'DEQ Pollutant List'!$B$7:$B$611,0))),"")</f>
        <v>91</v>
      </c>
      <c r="E180" s="101">
        <v>0</v>
      </c>
      <c r="F180" s="102">
        <v>9.8700000000000004E-6</v>
      </c>
      <c r="G180" s="103">
        <v>9.8700000000000004E-6</v>
      </c>
      <c r="H180" s="83" t="s">
        <v>173</v>
      </c>
      <c r="I180" s="104" t="s">
        <v>174</v>
      </c>
      <c r="J180" s="102">
        <f>F180*'2. Emissions Units &amp; Activities'!H180</f>
        <v>18.302868780000001</v>
      </c>
      <c r="K180" s="105">
        <f>F180*'2. Emissions Units &amp; Activities'!I180</f>
        <v>19.309964100000002</v>
      </c>
      <c r="L180" s="83">
        <f>F180*'2. Emissions Units &amp; Activities'!J180</f>
        <v>19.309964100000002</v>
      </c>
      <c r="M180" s="102">
        <f>G180*'2. Emissions Units &amp; Activities'!K180</f>
        <v>5.4146820000000005E-2</v>
      </c>
      <c r="N180" s="105">
        <f>G180*'2. Emissions Units &amp; Activities'!L180</f>
        <v>5.898312E-2</v>
      </c>
      <c r="O180" s="83">
        <f>G180*'2. Emissions Units &amp; Activities'!M180</f>
        <v>5.898312E-2</v>
      </c>
    </row>
    <row r="181" spans="1:15">
      <c r="A181" s="79" t="s">
        <v>125</v>
      </c>
      <c r="B181" s="100" t="s">
        <v>194</v>
      </c>
      <c r="C181" s="81" t="str">
        <f>IFERROR(IF(B181="No CAS","",INDEX('DEQ Pollutant List'!$C$7:$C$611,MATCH('3. Pollutant Emissions - EF'!B181,'DEQ Pollutant List'!$B$7:$B$611,0))),"")</f>
        <v>Chlorine</v>
      </c>
      <c r="D181" s="115">
        <f>IFERROR(IF(OR($B181="",$B181="No CAS"),INDEX('DEQ Pollutant List'!$A$7:$A$611,MATCH($C181,'DEQ Pollutant List'!$C$7:$C$611,0)),INDEX('DEQ Pollutant List'!$A$7:$A$611,MATCH($B181,'DEQ Pollutant List'!$B$7:$B$611,0))),"")</f>
        <v>101</v>
      </c>
      <c r="E181" s="101">
        <v>0</v>
      </c>
      <c r="F181" s="102">
        <v>1.012E-5</v>
      </c>
      <c r="G181" s="103">
        <v>1.012E-5</v>
      </c>
      <c r="H181" s="83" t="s">
        <v>173</v>
      </c>
      <c r="I181" s="104" t="s">
        <v>195</v>
      </c>
      <c r="J181" s="102">
        <f>F181*'2. Emissions Units &amp; Activities'!H181</f>
        <v>18.766467280000001</v>
      </c>
      <c r="K181" s="105">
        <f>F181*'2. Emissions Units &amp; Activities'!I181</f>
        <v>19.799071599999998</v>
      </c>
      <c r="L181" s="83">
        <f>F181*'2. Emissions Units &amp; Activities'!J181</f>
        <v>19.799071599999998</v>
      </c>
      <c r="M181" s="102">
        <f>G181*'2. Emissions Units &amp; Activities'!K181</f>
        <v>5.5518319999999996E-2</v>
      </c>
      <c r="N181" s="105">
        <f>G181*'2. Emissions Units &amp; Activities'!L181</f>
        <v>6.0477119999999995E-2</v>
      </c>
      <c r="O181" s="83">
        <f>G181*'2. Emissions Units &amp; Activities'!M181</f>
        <v>6.0477119999999995E-2</v>
      </c>
    </row>
    <row r="182" spans="1:15">
      <c r="A182" s="79" t="s">
        <v>125</v>
      </c>
      <c r="B182" s="100" t="s">
        <v>196</v>
      </c>
      <c r="C182" s="81" t="str">
        <f>IFERROR(IF(B182="No CAS","",INDEX('DEQ Pollutant List'!$C$7:$C$611,MATCH('3. Pollutant Emissions - EF'!B182,'DEQ Pollutant List'!$B$7:$B$611,0))),"")</f>
        <v>Chlorobenzene</v>
      </c>
      <c r="D182" s="115">
        <f>IFERROR(IF(OR($B182="",$B182="No CAS"),INDEX('DEQ Pollutant List'!$A$7:$A$611,MATCH($C182,'DEQ Pollutant List'!$C$7:$C$611,0)),INDEX('DEQ Pollutant List'!$A$7:$A$611,MATCH($B182,'DEQ Pollutant List'!$B$7:$B$611,0))),"")</f>
        <v>108</v>
      </c>
      <c r="E182" s="101">
        <v>0</v>
      </c>
      <c r="F182" s="102">
        <v>1.66E-5</v>
      </c>
      <c r="G182" s="103">
        <v>1.66E-5</v>
      </c>
      <c r="H182" s="83" t="s">
        <v>173</v>
      </c>
      <c r="I182" s="104" t="s">
        <v>174</v>
      </c>
      <c r="J182" s="102">
        <f>F182*'2. Emissions Units &amp; Activities'!H182</f>
        <v>30.782940400000001</v>
      </c>
      <c r="K182" s="105">
        <f>F182*'2. Emissions Units &amp; Activities'!I182</f>
        <v>32.476737999999997</v>
      </c>
      <c r="L182" s="83">
        <f>F182*'2. Emissions Units &amp; Activities'!J182</f>
        <v>32.476737999999997</v>
      </c>
      <c r="M182" s="102">
        <f>G182*'2. Emissions Units &amp; Activities'!K182</f>
        <v>9.1067599999999999E-2</v>
      </c>
      <c r="N182" s="105">
        <f>G182*'2. Emissions Units &amp; Activities'!L182</f>
        <v>9.9201600000000001E-2</v>
      </c>
      <c r="O182" s="83">
        <f>G182*'2. Emissions Units &amp; Activities'!M182</f>
        <v>9.9201600000000001E-2</v>
      </c>
    </row>
    <row r="183" spans="1:15">
      <c r="A183" s="79" t="s">
        <v>125</v>
      </c>
      <c r="B183" s="100" t="s">
        <v>197</v>
      </c>
      <c r="C183" s="81" t="str">
        <f>IFERROR(IF(B183="No CAS","",INDEX('DEQ Pollutant List'!$C$7:$C$611,MATCH('3. Pollutant Emissions - EF'!B183,'DEQ Pollutant List'!$B$7:$B$611,0))),"")</f>
        <v>Chloroform</v>
      </c>
      <c r="D183" s="115">
        <f>IFERROR(IF(OR($B183="",$B183="No CAS"),INDEX('DEQ Pollutant List'!$A$7:$A$611,MATCH($C183,'DEQ Pollutant List'!$C$7:$C$611,0)),INDEX('DEQ Pollutant List'!$A$7:$A$611,MATCH($B183,'DEQ Pollutant List'!$B$7:$B$611,0))),"")</f>
        <v>118</v>
      </c>
      <c r="E183" s="101">
        <v>0</v>
      </c>
      <c r="F183" s="102">
        <v>2.0100000000000001E-5</v>
      </c>
      <c r="G183" s="103">
        <v>2.0100000000000001E-5</v>
      </c>
      <c r="H183" s="83" t="s">
        <v>173</v>
      </c>
      <c r="I183" s="104" t="s">
        <v>174</v>
      </c>
      <c r="J183" s="102">
        <f>F183*'2. Emissions Units &amp; Activities'!H183</f>
        <v>37.273319399999998</v>
      </c>
      <c r="K183" s="105">
        <f>F183*'2. Emissions Units &amp; Activities'!I183</f>
        <v>39.324243000000003</v>
      </c>
      <c r="L183" s="83">
        <f>F183*'2. Emissions Units &amp; Activities'!J183</f>
        <v>39.324243000000003</v>
      </c>
      <c r="M183" s="102">
        <f>G183*'2. Emissions Units &amp; Activities'!K183</f>
        <v>0.11026860000000001</v>
      </c>
      <c r="N183" s="105">
        <f>G183*'2. Emissions Units &amp; Activities'!L183</f>
        <v>0.1201176</v>
      </c>
      <c r="O183" s="83">
        <f>G183*'2. Emissions Units &amp; Activities'!M183</f>
        <v>0.1201176</v>
      </c>
    </row>
    <row r="184" spans="1:15">
      <c r="A184" s="79" t="s">
        <v>125</v>
      </c>
      <c r="B184" s="100" t="s">
        <v>198</v>
      </c>
      <c r="C184" s="81" t="str">
        <f>IFERROR(IF(B184="No CAS","",INDEX('DEQ Pollutant List'!$C$7:$C$611,MATCH('3. Pollutant Emissions - EF'!B184,'DEQ Pollutant List'!$B$7:$B$611,0))),"")</f>
        <v>Chloromethane (methyl chloride)</v>
      </c>
      <c r="D184" s="115">
        <f>IFERROR(IF(OR($B184="",$B184="No CAS"),INDEX('DEQ Pollutant List'!$A$7:$A$611,MATCH($C184,'DEQ Pollutant List'!$C$7:$C$611,0)),INDEX('DEQ Pollutant List'!$A$7:$A$611,MATCH($B184,'DEQ Pollutant List'!$B$7:$B$611,0))),"")</f>
        <v>325</v>
      </c>
      <c r="E184" s="101">
        <v>0</v>
      </c>
      <c r="F184" s="102">
        <v>4.35E-5</v>
      </c>
      <c r="G184" s="103">
        <v>4.35E-5</v>
      </c>
      <c r="H184" s="83" t="s">
        <v>173</v>
      </c>
      <c r="I184" s="104" t="s">
        <v>174</v>
      </c>
      <c r="J184" s="102">
        <f>F184*'2. Emissions Units &amp; Activities'!H184</f>
        <v>80.666139000000001</v>
      </c>
      <c r="K184" s="105">
        <f>F184*'2. Emissions Units &amp; Activities'!I184</f>
        <v>85.104704999999996</v>
      </c>
      <c r="L184" s="83">
        <f>F184*'2. Emissions Units &amp; Activities'!J184</f>
        <v>85.104704999999996</v>
      </c>
      <c r="M184" s="102">
        <f>G184*'2. Emissions Units &amp; Activities'!K184</f>
        <v>0.23864099999999999</v>
      </c>
      <c r="N184" s="105">
        <f>G184*'2. Emissions Units &amp; Activities'!L184</f>
        <v>0.25995600000000002</v>
      </c>
      <c r="O184" s="83">
        <f>G184*'2. Emissions Units &amp; Activities'!M184</f>
        <v>0.25995600000000002</v>
      </c>
    </row>
    <row r="185" spans="1:15">
      <c r="A185" s="79" t="s">
        <v>125</v>
      </c>
      <c r="B185" s="100" t="s">
        <v>199</v>
      </c>
      <c r="C185" s="81" t="str">
        <f>IFERROR(IF(B185="No CAS","",INDEX('DEQ Pollutant List'!$C$7:$C$611,MATCH('3. Pollutant Emissions - EF'!B185,'DEQ Pollutant List'!$B$7:$B$611,0))),"")</f>
        <v>Crotonaldehyde</v>
      </c>
      <c r="D185" s="115">
        <f>IFERROR(IF(OR($B185="",$B185="No CAS"),INDEX('DEQ Pollutant List'!$A$7:$A$611,MATCH($C185,'DEQ Pollutant List'!$C$7:$C$611,0)),INDEX('DEQ Pollutant List'!$A$7:$A$611,MATCH($B185,'DEQ Pollutant List'!$B$7:$B$611,0))),"")</f>
        <v>156</v>
      </c>
      <c r="E185" s="101">
        <v>0</v>
      </c>
      <c r="F185" s="102">
        <v>4.4799999999999998E-5</v>
      </c>
      <c r="G185" s="103">
        <v>4.4799999999999998E-5</v>
      </c>
      <c r="H185" s="83" t="s">
        <v>173</v>
      </c>
      <c r="I185" s="104" t="s">
        <v>174</v>
      </c>
      <c r="J185" s="102">
        <f>F185*'2. Emissions Units &amp; Activities'!H185</f>
        <v>83.076851199999993</v>
      </c>
      <c r="K185" s="105">
        <f>F185*'2. Emissions Units &amp; Activities'!I185</f>
        <v>87.648063999999991</v>
      </c>
      <c r="L185" s="83">
        <f>F185*'2. Emissions Units &amp; Activities'!J185</f>
        <v>87.648063999999991</v>
      </c>
      <c r="M185" s="102">
        <f>G185*'2. Emissions Units &amp; Activities'!K185</f>
        <v>0.24577279999999999</v>
      </c>
      <c r="N185" s="105">
        <f>G185*'2. Emissions Units &amp; Activities'!L185</f>
        <v>0.26772479999999999</v>
      </c>
      <c r="O185" s="83">
        <f>G185*'2. Emissions Units &amp; Activities'!M185</f>
        <v>0.26772479999999999</v>
      </c>
    </row>
    <row r="186" spans="1:15">
      <c r="A186" s="79" t="s">
        <v>125</v>
      </c>
      <c r="B186" s="100" t="s">
        <v>200</v>
      </c>
      <c r="C186" s="81" t="str">
        <f>IFERROR(IF(B186="No CAS","",INDEX('DEQ Pollutant List'!$C$7:$C$611,MATCH('3. Pollutant Emissions - EF'!B186,'DEQ Pollutant List'!$B$7:$B$611,0))),"")</f>
        <v>Cyanide, hydrogen</v>
      </c>
      <c r="D186" s="115">
        <f>IFERROR(IF(OR($B186="",$B186="No CAS"),INDEX('DEQ Pollutant List'!$A$7:$A$611,MATCH($C186,'DEQ Pollutant List'!$C$7:$C$611,0)),INDEX('DEQ Pollutant List'!$A$7:$A$611,MATCH($B186,'DEQ Pollutant List'!$B$7:$B$611,0))),"")</f>
        <v>161</v>
      </c>
      <c r="E186" s="101">
        <v>0</v>
      </c>
      <c r="F186" s="102">
        <v>2.05E-5</v>
      </c>
      <c r="G186" s="103">
        <v>2.05E-5</v>
      </c>
      <c r="H186" s="83" t="s">
        <v>173</v>
      </c>
      <c r="I186" s="104" t="s">
        <v>174</v>
      </c>
      <c r="J186" s="102">
        <f>F186*'2. Emissions Units &amp; Activities'!H186</f>
        <v>38.015076999999998</v>
      </c>
      <c r="K186" s="105">
        <f>F186*'2. Emissions Units &amp; Activities'!I186</f>
        <v>40.106814999999997</v>
      </c>
      <c r="L186" s="83">
        <f>F186*'2. Emissions Units &amp; Activities'!J186</f>
        <v>40.106814999999997</v>
      </c>
      <c r="M186" s="102">
        <f>G186*'2. Emissions Units &amp; Activities'!K186</f>
        <v>0.11246300000000001</v>
      </c>
      <c r="N186" s="105">
        <f>G186*'2. Emissions Units &amp; Activities'!L186</f>
        <v>0.12250800000000001</v>
      </c>
      <c r="O186" s="83">
        <f>G186*'2. Emissions Units &amp; Activities'!M186</f>
        <v>0.12250800000000001</v>
      </c>
    </row>
    <row r="187" spans="1:15">
      <c r="A187" s="79" t="s">
        <v>125</v>
      </c>
      <c r="B187" s="100" t="s">
        <v>201</v>
      </c>
      <c r="C187" s="81" t="str">
        <f>IFERROR(IF(B187="No CAS","",INDEX('DEQ Pollutant List'!$C$7:$C$611,MATCH('3. Pollutant Emissions - EF'!B187,'DEQ Pollutant List'!$B$7:$B$611,0))),"")</f>
        <v>Dibutyl phthalate</v>
      </c>
      <c r="D187" s="115">
        <f>IFERROR(IF(OR($B187="",$B187="No CAS"),INDEX('DEQ Pollutant List'!$A$7:$A$611,MATCH($C187,'DEQ Pollutant List'!$C$7:$C$611,0)),INDEX('DEQ Pollutant List'!$A$7:$A$611,MATCH($B187,'DEQ Pollutant List'!$B$7:$B$611,0))),"")</f>
        <v>520</v>
      </c>
      <c r="E187" s="101">
        <v>0</v>
      </c>
      <c r="F187" s="102">
        <v>3.3300000000000003E-5</v>
      </c>
      <c r="G187" s="103">
        <v>3.3300000000000003E-5</v>
      </c>
      <c r="H187" s="83" t="s">
        <v>173</v>
      </c>
      <c r="I187" s="104" t="s">
        <v>174</v>
      </c>
      <c r="J187" s="102">
        <f>F187*'2. Emissions Units &amp; Activities'!H187</f>
        <v>61.751320200000002</v>
      </c>
      <c r="K187" s="105">
        <f>F187*'2. Emissions Units &amp; Activities'!I187</f>
        <v>65.149118999999999</v>
      </c>
      <c r="L187" s="83">
        <f>F187*'2. Emissions Units &amp; Activities'!J187</f>
        <v>65.149118999999999</v>
      </c>
      <c r="M187" s="102">
        <f>G187*'2. Emissions Units &amp; Activities'!K187</f>
        <v>0.18268380000000001</v>
      </c>
      <c r="N187" s="105">
        <f>G187*'2. Emissions Units &amp; Activities'!L187</f>
        <v>0.19900080000000001</v>
      </c>
      <c r="O187" s="83">
        <f>G187*'2. Emissions Units &amp; Activities'!M187</f>
        <v>0.19900080000000001</v>
      </c>
    </row>
    <row r="188" spans="1:15">
      <c r="A188" s="79" t="s">
        <v>125</v>
      </c>
      <c r="B188" s="100" t="s">
        <v>202</v>
      </c>
      <c r="C188" s="81" t="str">
        <f>IFERROR(IF(B188="No CAS","",INDEX('DEQ Pollutant List'!$C$7:$C$611,MATCH('3. Pollutant Emissions - EF'!B188,'DEQ Pollutant List'!$B$7:$B$611,0))),"")</f>
        <v>Dichloromethane (methylene chloride)</v>
      </c>
      <c r="D188" s="115">
        <f>IFERROR(IF(OR($B188="",$B188="No CAS"),INDEX('DEQ Pollutant List'!$A$7:$A$611,MATCH($C188,'DEQ Pollutant List'!$C$7:$C$611,0)),INDEX('DEQ Pollutant List'!$A$7:$A$611,MATCH($B188,'DEQ Pollutant List'!$B$7:$B$611,0))),"")</f>
        <v>328</v>
      </c>
      <c r="E188" s="101">
        <v>0</v>
      </c>
      <c r="F188" s="102">
        <v>3.9800000000000002E-4</v>
      </c>
      <c r="G188" s="103">
        <v>3.9800000000000002E-4</v>
      </c>
      <c r="H188" s="83" t="s">
        <v>173</v>
      </c>
      <c r="I188" s="104" t="s">
        <v>174</v>
      </c>
      <c r="J188" s="102">
        <f>F188*'2. Emissions Units &amp; Activities'!H188</f>
        <v>738.048812</v>
      </c>
      <c r="K188" s="105">
        <f>F188*'2. Emissions Units &amp; Activities'!I188</f>
        <v>778.65914000000009</v>
      </c>
      <c r="L188" s="83">
        <f>F188*'2. Emissions Units &amp; Activities'!J188</f>
        <v>778.65914000000009</v>
      </c>
      <c r="M188" s="102">
        <f>G188*'2. Emissions Units &amp; Activities'!K188</f>
        <v>2.1834280000000001</v>
      </c>
      <c r="N188" s="105">
        <f>G188*'2. Emissions Units &amp; Activities'!L188</f>
        <v>2.3784480000000001</v>
      </c>
      <c r="O188" s="83">
        <f>G188*'2. Emissions Units &amp; Activities'!M188</f>
        <v>2.3784480000000001</v>
      </c>
    </row>
    <row r="189" spans="1:15">
      <c r="A189" s="79" t="s">
        <v>125</v>
      </c>
      <c r="B189" s="100" t="s">
        <v>203</v>
      </c>
      <c r="C189" s="81" t="str">
        <f>IFERROR(IF(B189="No CAS","",INDEX('DEQ Pollutant List'!$C$7:$C$611,MATCH('3. Pollutant Emissions - EF'!B189,'DEQ Pollutant List'!$B$7:$B$611,0))),"")</f>
        <v>Diethylphthalate</v>
      </c>
      <c r="D189" s="115">
        <f>IFERROR(IF(OR($B189="",$B189="No CAS"),INDEX('DEQ Pollutant List'!$A$7:$A$611,MATCH($C189,'DEQ Pollutant List'!$C$7:$C$611,0)),INDEX('DEQ Pollutant List'!$A$7:$A$611,MATCH($B189,'DEQ Pollutant List'!$B$7:$B$611,0))),"")</f>
        <v>523</v>
      </c>
      <c r="E189" s="101">
        <v>0</v>
      </c>
      <c r="F189" s="102">
        <v>4.3600000000000003E-5</v>
      </c>
      <c r="G189" s="103">
        <v>4.3600000000000003E-5</v>
      </c>
      <c r="H189" s="83" t="s">
        <v>173</v>
      </c>
      <c r="I189" s="104" t="s">
        <v>174</v>
      </c>
      <c r="J189" s="102">
        <f>F189*'2. Emissions Units &amp; Activities'!H189</f>
        <v>80.851578400000008</v>
      </c>
      <c r="K189" s="105">
        <f>F189*'2. Emissions Units &amp; Activities'!I189</f>
        <v>85.300348</v>
      </c>
      <c r="L189" s="83">
        <f>F189*'2. Emissions Units &amp; Activities'!J189</f>
        <v>85.300348</v>
      </c>
      <c r="M189" s="102">
        <f>G189*'2. Emissions Units &amp; Activities'!K189</f>
        <v>0.2391896</v>
      </c>
      <c r="N189" s="105">
        <f>G189*'2. Emissions Units &amp; Activities'!L189</f>
        <v>0.2605536</v>
      </c>
      <c r="O189" s="83">
        <f>G189*'2. Emissions Units &amp; Activities'!M189</f>
        <v>0.2605536</v>
      </c>
    </row>
    <row r="190" spans="1:15">
      <c r="A190" s="79" t="s">
        <v>125</v>
      </c>
      <c r="B190" s="100">
        <v>518</v>
      </c>
      <c r="C190" s="81" t="str">
        <f>IFERROR(IF(B190="No CAS","",INDEX('DEQ Pollutant List'!$C$7:$C$611,MATCH('3. Pollutant Emissions - EF'!B190,'DEQ Pollutant List'!$B$7:$B$611,0))),"")</f>
        <v>Phthalates</v>
      </c>
      <c r="D190" s="115">
        <f>IFERROR(IF(OR($B190="",$B190="No CAS"),INDEX('DEQ Pollutant List'!$A$7:$A$611,MATCH($C190,'DEQ Pollutant List'!$C$7:$C$611,0)),INDEX('DEQ Pollutant List'!$A$7:$A$611,MATCH($B190,'DEQ Pollutant List'!$B$7:$B$611,0))),"")</f>
        <v>518</v>
      </c>
      <c r="E190" s="101">
        <v>0</v>
      </c>
      <c r="F190" s="102">
        <v>1.1000000000000001E-7</v>
      </c>
      <c r="G190" s="103">
        <v>1.1000000000000001E-7</v>
      </c>
      <c r="H190" s="83" t="s">
        <v>173</v>
      </c>
      <c r="I190" s="104" t="s">
        <v>174</v>
      </c>
      <c r="J190" s="102">
        <f>F190*'2. Emissions Units &amp; Activities'!H190</f>
        <v>0.20398334000000001</v>
      </c>
      <c r="K190" s="105">
        <f>F190*'2. Emissions Units &amp; Activities'!I190</f>
        <v>0.21520730000000002</v>
      </c>
      <c r="L190" s="83">
        <f>F190*'2. Emissions Units &amp; Activities'!J190</f>
        <v>0.21520730000000002</v>
      </c>
      <c r="M190" s="102">
        <f>G190*'2. Emissions Units &amp; Activities'!K190</f>
        <v>6.0346E-4</v>
      </c>
      <c r="N190" s="105">
        <f>G190*'2. Emissions Units &amp; Activities'!L190</f>
        <v>6.5736000000000006E-4</v>
      </c>
      <c r="O190" s="83">
        <f>G190*'2. Emissions Units &amp; Activities'!M190</f>
        <v>6.5736000000000006E-4</v>
      </c>
    </row>
    <row r="191" spans="1:15">
      <c r="A191" s="79" t="s">
        <v>125</v>
      </c>
      <c r="B191" s="100" t="s">
        <v>204</v>
      </c>
      <c r="C191" s="81" t="str">
        <f>IFERROR(IF(B191="No CAS","",INDEX('DEQ Pollutant List'!$C$7:$C$611,MATCH('3. Pollutant Emissions - EF'!B191,'DEQ Pollutant List'!$B$7:$B$611,0))),"")</f>
        <v>Ethyl benzene</v>
      </c>
      <c r="D191" s="115">
        <f>IFERROR(IF(OR($B191="",$B191="No CAS"),INDEX('DEQ Pollutant List'!$A$7:$A$611,MATCH($C191,'DEQ Pollutant List'!$C$7:$C$611,0)),INDEX('DEQ Pollutant List'!$A$7:$A$611,MATCH($B191,'DEQ Pollutant List'!$B$7:$B$611,0))),"")</f>
        <v>229</v>
      </c>
      <c r="E191" s="101">
        <v>0</v>
      </c>
      <c r="F191" s="102">
        <v>1.22E-5</v>
      </c>
      <c r="G191" s="103">
        <v>1.22E-5</v>
      </c>
      <c r="H191" s="83" t="s">
        <v>173</v>
      </c>
      <c r="I191" s="104" t="s">
        <v>174</v>
      </c>
      <c r="J191" s="102">
        <f>F191*'2. Emissions Units &amp; Activities'!H191</f>
        <v>22.623606800000001</v>
      </c>
      <c r="K191" s="105">
        <f>F191*'2. Emissions Units &amp; Activities'!I191</f>
        <v>23.868445999999999</v>
      </c>
      <c r="L191" s="83">
        <f>F191*'2. Emissions Units &amp; Activities'!J191</f>
        <v>23.868445999999999</v>
      </c>
      <c r="M191" s="102">
        <f>G191*'2. Emissions Units &amp; Activities'!K191</f>
        <v>6.6929199999999994E-2</v>
      </c>
      <c r="N191" s="105">
        <f>G191*'2. Emissions Units &amp; Activities'!L191</f>
        <v>7.2907200000000005E-2</v>
      </c>
      <c r="O191" s="83">
        <f>G191*'2. Emissions Units &amp; Activities'!M191</f>
        <v>7.2907200000000005E-2</v>
      </c>
    </row>
    <row r="192" spans="1:15">
      <c r="A192" s="79" t="s">
        <v>125</v>
      </c>
      <c r="B192" s="100" t="s">
        <v>205</v>
      </c>
      <c r="C192" s="81" t="str">
        <f>IFERROR(IF(B192="No CAS","",INDEX('DEQ Pollutant List'!$C$7:$C$611,MATCH('3. Pollutant Emissions - EF'!B192,'DEQ Pollutant List'!$B$7:$B$611,0))),"")</f>
        <v>Ethylene dichloride (EDC, 1,2-dichloroethane)</v>
      </c>
      <c r="D192" s="115">
        <f>IFERROR(IF(OR($B192="",$B192="No CAS"),INDEX('DEQ Pollutant List'!$A$7:$A$611,MATCH($C192,'DEQ Pollutant List'!$C$7:$C$611,0)),INDEX('DEQ Pollutant List'!$A$7:$A$611,MATCH($B192,'DEQ Pollutant List'!$B$7:$B$611,0))),"")</f>
        <v>233</v>
      </c>
      <c r="E192" s="101">
        <v>0</v>
      </c>
      <c r="F192" s="102">
        <v>2.9200000000000002E-5</v>
      </c>
      <c r="G192" s="103">
        <v>2.9200000000000002E-5</v>
      </c>
      <c r="H192" s="83" t="s">
        <v>173</v>
      </c>
      <c r="I192" s="104" t="s">
        <v>174</v>
      </c>
      <c r="J192" s="102">
        <f>F192*'2. Emissions Units &amp; Activities'!H192</f>
        <v>54.148304800000005</v>
      </c>
      <c r="K192" s="105">
        <f>F192*'2. Emissions Units &amp; Activities'!I192</f>
        <v>57.127756000000005</v>
      </c>
      <c r="L192" s="83">
        <f>F192*'2. Emissions Units &amp; Activities'!J192</f>
        <v>57.127756000000005</v>
      </c>
      <c r="M192" s="102">
        <f>G192*'2. Emissions Units &amp; Activities'!K192</f>
        <v>0.16019120000000001</v>
      </c>
      <c r="N192" s="105">
        <f>G192*'2. Emissions Units &amp; Activities'!L192</f>
        <v>0.17449920000000002</v>
      </c>
      <c r="O192" s="83">
        <f>G192*'2. Emissions Units &amp; Activities'!M192</f>
        <v>0.17449920000000002</v>
      </c>
    </row>
    <row r="193" spans="1:15">
      <c r="A193" s="79" t="s">
        <v>125</v>
      </c>
      <c r="B193" s="100" t="s">
        <v>206</v>
      </c>
      <c r="C193" s="81" t="str">
        <f>IFERROR(IF(B193="No CAS","",INDEX('DEQ Pollutant List'!$C$7:$C$611,MATCH('3. Pollutant Emissions - EF'!B193,'DEQ Pollutant List'!$B$7:$B$611,0))),"")</f>
        <v>Formaldehyde</v>
      </c>
      <c r="D193" s="115">
        <f>IFERROR(IF(OR($B193="",$B193="No CAS"),INDEX('DEQ Pollutant List'!$A$7:$A$611,MATCH($C193,'DEQ Pollutant List'!$C$7:$C$611,0)),INDEX('DEQ Pollutant List'!$A$7:$A$611,MATCH($B193,'DEQ Pollutant List'!$B$7:$B$611,0))),"")</f>
        <v>250</v>
      </c>
      <c r="E193" s="101">
        <v>0</v>
      </c>
      <c r="F193" s="102">
        <v>2.9E-4</v>
      </c>
      <c r="G193" s="103">
        <v>2.9E-4</v>
      </c>
      <c r="H193" s="83" t="s">
        <v>187</v>
      </c>
      <c r="I193" s="104" t="s">
        <v>188</v>
      </c>
      <c r="J193" s="102">
        <f>F193*'2. Emissions Units &amp; Activities'!H193</f>
        <v>377.91582</v>
      </c>
      <c r="K193" s="105">
        <f>F193*'2. Emissions Units &amp; Activities'!I193</f>
        <v>398.75</v>
      </c>
      <c r="L193" s="83">
        <f>F193*'2. Emissions Units &amp; Activities'!J193</f>
        <v>398.75</v>
      </c>
      <c r="M193" s="102">
        <f>G193*'2. Emissions Units &amp; Activities'!K193</f>
        <v>1.11795</v>
      </c>
      <c r="N193" s="105">
        <f>G193*'2. Emissions Units &amp; Activities'!L193</f>
        <v>1.218</v>
      </c>
      <c r="O193" s="83">
        <f>G193*'2. Emissions Units &amp; Activities'!M193</f>
        <v>1.218</v>
      </c>
    </row>
    <row r="194" spans="1:15">
      <c r="A194" s="79" t="s">
        <v>125</v>
      </c>
      <c r="B194" s="100" t="s">
        <v>207</v>
      </c>
      <c r="C194" s="81" t="str">
        <f>IFERROR(IF(B194="No CAS","",INDEX('DEQ Pollutant List'!$C$7:$C$611,MATCH('3. Pollutant Emissions - EF'!B194,'DEQ Pollutant List'!$B$7:$B$611,0))),"")</f>
        <v>Hexane</v>
      </c>
      <c r="D194" s="115">
        <f>IFERROR(IF(OR($B194="",$B194="No CAS"),INDEX('DEQ Pollutant List'!$A$7:$A$611,MATCH($C194,'DEQ Pollutant List'!$C$7:$C$611,0)),INDEX('DEQ Pollutant List'!$A$7:$A$611,MATCH($B194,'DEQ Pollutant List'!$B$7:$B$611,0))),"")</f>
        <v>289</v>
      </c>
      <c r="E194" s="101">
        <v>0</v>
      </c>
      <c r="F194" s="102">
        <v>2.8800000000000001E-4</v>
      </c>
      <c r="G194" s="103">
        <v>2.8800000000000001E-4</v>
      </c>
      <c r="H194" s="83" t="s">
        <v>173</v>
      </c>
      <c r="I194" s="104" t="s">
        <v>174</v>
      </c>
      <c r="J194" s="102">
        <f>F194*'2. Emissions Units &amp; Activities'!H194</f>
        <v>534.065472</v>
      </c>
      <c r="K194" s="105">
        <f>F194*'2. Emissions Units &amp; Activities'!I194</f>
        <v>563.45184000000006</v>
      </c>
      <c r="L194" s="83">
        <f>F194*'2. Emissions Units &amp; Activities'!J194</f>
        <v>563.45184000000006</v>
      </c>
      <c r="M194" s="102">
        <f>G194*'2. Emissions Units &amp; Activities'!K194</f>
        <v>1.579968</v>
      </c>
      <c r="N194" s="105">
        <f>G194*'2. Emissions Units &amp; Activities'!L194</f>
        <v>1.721088</v>
      </c>
      <c r="O194" s="83">
        <f>G194*'2. Emissions Units &amp; Activities'!M194</f>
        <v>1.721088</v>
      </c>
    </row>
    <row r="195" spans="1:15">
      <c r="A195" s="79" t="s">
        <v>125</v>
      </c>
      <c r="B195" s="100" t="s">
        <v>208</v>
      </c>
      <c r="C195" s="81" t="str">
        <f>IFERROR(IF(B195="No CAS","",INDEX('DEQ Pollutant List'!$C$7:$C$611,MATCH('3. Pollutant Emissions - EF'!B195,'DEQ Pollutant List'!$B$7:$B$611,0))),"")</f>
        <v>Hydrochloric acid</v>
      </c>
      <c r="D195" s="115">
        <f>IFERROR(IF(OR($B195="",$B195="No CAS"),INDEX('DEQ Pollutant List'!$A$7:$A$611,MATCH($C195,'DEQ Pollutant List'!$C$7:$C$611,0)),INDEX('DEQ Pollutant List'!$A$7:$A$611,MATCH($B195,'DEQ Pollutant List'!$B$7:$B$611,0))),"")</f>
        <v>292</v>
      </c>
      <c r="E195" s="101">
        <v>0</v>
      </c>
      <c r="F195" s="102">
        <v>1.8479999999999999E-5</v>
      </c>
      <c r="G195" s="103">
        <v>1.8479999999999999E-5</v>
      </c>
      <c r="H195" s="83" t="s">
        <v>173</v>
      </c>
      <c r="I195" s="104" t="s">
        <v>195</v>
      </c>
      <c r="J195" s="102">
        <f>F195*'2. Emissions Units &amp; Activities'!H195</f>
        <v>34.269201119999998</v>
      </c>
      <c r="K195" s="105">
        <f>F195*'2. Emissions Units &amp; Activities'!I195</f>
        <v>36.154826399999997</v>
      </c>
      <c r="L195" s="83">
        <f>F195*'2. Emissions Units &amp; Activities'!J195</f>
        <v>36.154826399999997</v>
      </c>
      <c r="M195" s="102">
        <f>G195*'2. Emissions Units &amp; Activities'!K195</f>
        <v>0.10138127999999999</v>
      </c>
      <c r="N195" s="105">
        <f>G195*'2. Emissions Units &amp; Activities'!L195</f>
        <v>0.11043647999999999</v>
      </c>
      <c r="O195" s="83">
        <f>G195*'2. Emissions Units &amp; Activities'!M195</f>
        <v>0.11043647999999999</v>
      </c>
    </row>
    <row r="196" spans="1:15">
      <c r="A196" s="79" t="s">
        <v>125</v>
      </c>
      <c r="B196" s="100" t="s">
        <v>209</v>
      </c>
      <c r="C196" s="81" t="str">
        <f>IFERROR(IF(B196="No CAS","",INDEX('DEQ Pollutant List'!$C$7:$C$611,MATCH('3. Pollutant Emissions - EF'!B196,'DEQ Pollutant List'!$B$7:$B$611,0))),"")</f>
        <v>Hydrogen fluoride</v>
      </c>
      <c r="D196" s="115">
        <f>IFERROR(IF(OR($B196="",$B196="No CAS"),INDEX('DEQ Pollutant List'!$A$7:$A$611,MATCH($C196,'DEQ Pollutant List'!$C$7:$C$611,0)),INDEX('DEQ Pollutant List'!$A$7:$A$611,MATCH($B196,'DEQ Pollutant List'!$B$7:$B$611,0))),"")</f>
        <v>240</v>
      </c>
      <c r="E196" s="101">
        <v>0</v>
      </c>
      <c r="F196" s="102">
        <v>9.0500000000000004E-5</v>
      </c>
      <c r="G196" s="103">
        <v>9.0500000000000004E-5</v>
      </c>
      <c r="H196" s="83" t="s">
        <v>173</v>
      </c>
      <c r="I196" s="104" t="s">
        <v>174</v>
      </c>
      <c r="J196" s="102">
        <f>F196*'2. Emissions Units &amp; Activities'!H196</f>
        <v>167.82265700000002</v>
      </c>
      <c r="K196" s="105">
        <f>F196*'2. Emissions Units &amp; Activities'!I196</f>
        <v>177.056915</v>
      </c>
      <c r="L196" s="83">
        <f>F196*'2. Emissions Units &amp; Activities'!J196</f>
        <v>177.056915</v>
      </c>
      <c r="M196" s="102">
        <f>G196*'2. Emissions Units &amp; Activities'!K196</f>
        <v>0.49648300000000001</v>
      </c>
      <c r="N196" s="105">
        <f>G196*'2. Emissions Units &amp; Activities'!L196</f>
        <v>0.54082799999999998</v>
      </c>
      <c r="O196" s="83">
        <f>G196*'2. Emissions Units &amp; Activities'!M196</f>
        <v>0.54082799999999998</v>
      </c>
    </row>
    <row r="197" spans="1:15">
      <c r="A197" s="79" t="s">
        <v>125</v>
      </c>
      <c r="B197" s="100" t="s">
        <v>210</v>
      </c>
      <c r="C197" s="81" t="str">
        <f>IFERROR(IF(B197="No CAS","",INDEX('DEQ Pollutant List'!$C$7:$C$611,MATCH('3. Pollutant Emissions - EF'!B197,'DEQ Pollutant List'!$B$7:$B$611,0))),"")</f>
        <v>Isopropyl alcohol</v>
      </c>
      <c r="D197" s="115">
        <f>IFERROR(IF(OR($B197="",$B197="No CAS"),INDEX('DEQ Pollutant List'!$A$7:$A$611,MATCH($C197,'DEQ Pollutant List'!$C$7:$C$611,0)),INDEX('DEQ Pollutant List'!$A$7:$A$611,MATCH($B197,'DEQ Pollutant List'!$B$7:$B$611,0))),"")</f>
        <v>302</v>
      </c>
      <c r="E197" s="101">
        <v>0</v>
      </c>
      <c r="F197" s="102">
        <v>4.5199999999999997E-3</v>
      </c>
      <c r="G197" s="103">
        <v>4.5199999999999997E-3</v>
      </c>
      <c r="H197" s="83" t="s">
        <v>173</v>
      </c>
      <c r="I197" s="104" t="s">
        <v>174</v>
      </c>
      <c r="J197" s="102">
        <f>F197*'2. Emissions Units &amp; Activities'!H197</f>
        <v>8381.8608800000002</v>
      </c>
      <c r="K197" s="105">
        <f>F197*'2. Emissions Units &amp; Activities'!I197</f>
        <v>8843.0635999999995</v>
      </c>
      <c r="L197" s="83">
        <f>F197*'2. Emissions Units &amp; Activities'!J197</f>
        <v>8843.0635999999995</v>
      </c>
      <c r="M197" s="102">
        <f>G197*'2. Emissions Units &amp; Activities'!K197</f>
        <v>24.796719999999997</v>
      </c>
      <c r="N197" s="105">
        <f>G197*'2. Emissions Units &amp; Activities'!L197</f>
        <v>27.011519999999997</v>
      </c>
      <c r="O197" s="83">
        <f>G197*'2. Emissions Units &amp; Activities'!M197</f>
        <v>27.011519999999997</v>
      </c>
    </row>
    <row r="198" spans="1:15">
      <c r="A198" s="79" t="s">
        <v>125</v>
      </c>
      <c r="B198" s="100" t="s">
        <v>211</v>
      </c>
      <c r="C198" s="81" t="str">
        <f>IFERROR(IF(B198="No CAS","",INDEX('DEQ Pollutant List'!$C$7:$C$611,MATCH('3. Pollutant Emissions - EF'!B198,'DEQ Pollutant List'!$B$7:$B$611,0))),"")</f>
        <v>Isopropylbenzene (cumene)</v>
      </c>
      <c r="D198" s="115">
        <f>IFERROR(IF(OR($B198="",$B198="No CAS"),INDEX('DEQ Pollutant List'!$A$7:$A$611,MATCH($C198,'DEQ Pollutant List'!$C$7:$C$611,0)),INDEX('DEQ Pollutant List'!$A$7:$A$611,MATCH($B198,'DEQ Pollutant List'!$B$7:$B$611,0))),"")</f>
        <v>157</v>
      </c>
      <c r="E198" s="101">
        <v>0</v>
      </c>
      <c r="F198" s="102">
        <v>1.77E-5</v>
      </c>
      <c r="G198" s="103">
        <v>1.77E-5</v>
      </c>
      <c r="H198" s="83" t="s">
        <v>173</v>
      </c>
      <c r="I198" s="104" t="s">
        <v>174</v>
      </c>
      <c r="J198" s="102">
        <f>F198*'2. Emissions Units &amp; Activities'!H198</f>
        <v>32.8227738</v>
      </c>
      <c r="K198" s="105">
        <f>F198*'2. Emissions Units &amp; Activities'!I198</f>
        <v>34.628810999999999</v>
      </c>
      <c r="L198" s="83">
        <f>F198*'2. Emissions Units &amp; Activities'!J198</f>
        <v>34.628810999999999</v>
      </c>
      <c r="M198" s="102">
        <f>G198*'2. Emissions Units &amp; Activities'!K198</f>
        <v>9.71022E-2</v>
      </c>
      <c r="N198" s="105">
        <f>G198*'2. Emissions Units &amp; Activities'!L198</f>
        <v>0.1057752</v>
      </c>
      <c r="O198" s="83">
        <f>G198*'2. Emissions Units &amp; Activities'!M198</f>
        <v>0.1057752</v>
      </c>
    </row>
    <row r="199" spans="1:15">
      <c r="A199" s="79" t="s">
        <v>125</v>
      </c>
      <c r="B199" s="100" t="s">
        <v>212</v>
      </c>
      <c r="C199" s="81" t="str">
        <f>IFERROR(IF(B199="No CAS","",INDEX('DEQ Pollutant List'!$C$7:$C$611,MATCH('3. Pollutant Emissions - EF'!B199,'DEQ Pollutant List'!$B$7:$B$611,0))),"")</f>
        <v>Methanol</v>
      </c>
      <c r="D199" s="115">
        <f>IFERROR(IF(OR($B199="",$B199="No CAS"),INDEX('DEQ Pollutant List'!$A$7:$A$611,MATCH($C199,'DEQ Pollutant List'!$C$7:$C$611,0)),INDEX('DEQ Pollutant List'!$A$7:$A$611,MATCH($B199,'DEQ Pollutant List'!$B$7:$B$611,0))),"")</f>
        <v>321</v>
      </c>
      <c r="E199" s="101">
        <v>0</v>
      </c>
      <c r="F199" s="102">
        <v>7.3200000000000001E-4</v>
      </c>
      <c r="G199" s="103">
        <v>7.3200000000000001E-4</v>
      </c>
      <c r="H199" s="83" t="s">
        <v>173</v>
      </c>
      <c r="I199" s="104" t="s">
        <v>174</v>
      </c>
      <c r="J199" s="102">
        <f>F199*'2. Emissions Units &amp; Activities'!H199</f>
        <v>1357.416408</v>
      </c>
      <c r="K199" s="105">
        <f>F199*'2. Emissions Units &amp; Activities'!I199</f>
        <v>1432.1067600000001</v>
      </c>
      <c r="L199" s="83">
        <f>F199*'2. Emissions Units &amp; Activities'!J199</f>
        <v>1432.1067600000001</v>
      </c>
      <c r="M199" s="102">
        <f>G199*'2. Emissions Units &amp; Activities'!K199</f>
        <v>4.015752</v>
      </c>
      <c r="N199" s="105">
        <f>G199*'2. Emissions Units &amp; Activities'!L199</f>
        <v>4.3744319999999997</v>
      </c>
      <c r="O199" s="83">
        <f>G199*'2. Emissions Units &amp; Activities'!M199</f>
        <v>4.3744319999999997</v>
      </c>
    </row>
    <row r="200" spans="1:15">
      <c r="A200" s="79" t="s">
        <v>125</v>
      </c>
      <c r="B200" s="100" t="s">
        <v>213</v>
      </c>
      <c r="C200" s="81" t="str">
        <f>IFERROR(IF(B200="No CAS","",INDEX('DEQ Pollutant List'!$C$7:$C$611,MATCH('3. Pollutant Emissions - EF'!B200,'DEQ Pollutant List'!$B$7:$B$611,0))),"")</f>
        <v>Methyl isobutyl ketone (MIBK, hexone)</v>
      </c>
      <c r="D200" s="115">
        <f>IFERROR(IF(OR($B200="",$B200="No CAS"),INDEX('DEQ Pollutant List'!$A$7:$A$611,MATCH($C200,'DEQ Pollutant List'!$C$7:$C$611,0)),INDEX('DEQ Pollutant List'!$A$7:$A$611,MATCH($B200,'DEQ Pollutant List'!$B$7:$B$611,0))),"")</f>
        <v>337</v>
      </c>
      <c r="E200" s="101">
        <v>0</v>
      </c>
      <c r="F200" s="102">
        <v>4.4499999999999997E-4</v>
      </c>
      <c r="G200" s="103">
        <v>4.4499999999999997E-4</v>
      </c>
      <c r="H200" s="83" t="s">
        <v>173</v>
      </c>
      <c r="I200" s="104" t="s">
        <v>174</v>
      </c>
      <c r="J200" s="102">
        <f>F200*'2. Emissions Units &amp; Activities'!H200</f>
        <v>825.20533</v>
      </c>
      <c r="K200" s="105">
        <f>F200*'2. Emissions Units &amp; Activities'!I200</f>
        <v>870.6113499999999</v>
      </c>
      <c r="L200" s="83">
        <f>F200*'2. Emissions Units &amp; Activities'!J200</f>
        <v>870.6113499999999</v>
      </c>
      <c r="M200" s="102">
        <f>G200*'2. Emissions Units &amp; Activities'!K200</f>
        <v>2.4412699999999998</v>
      </c>
      <c r="N200" s="105">
        <f>G200*'2. Emissions Units &amp; Activities'!L200</f>
        <v>2.6593199999999997</v>
      </c>
      <c r="O200" s="83">
        <f>G200*'2. Emissions Units &amp; Activities'!M200</f>
        <v>2.6593199999999997</v>
      </c>
    </row>
    <row r="201" spans="1:15">
      <c r="A201" s="79" t="s">
        <v>125</v>
      </c>
      <c r="B201" s="100" t="s">
        <v>214</v>
      </c>
      <c r="C201" s="81" t="str">
        <f>IFERROR(IF(B201="No CAS","",INDEX('DEQ Pollutant List'!$C$7:$C$611,MATCH('3. Pollutant Emissions - EF'!B201,'DEQ Pollutant List'!$B$7:$B$611,0))),"")</f>
        <v>p-Dichlorobenzene (1,4-dichlorobenzene)</v>
      </c>
      <c r="D201" s="115">
        <f>IFERROR(IF(OR($B201="",$B201="No CAS"),INDEX('DEQ Pollutant List'!$A$7:$A$611,MATCH($C201,'DEQ Pollutant List'!$C$7:$C$611,0)),INDEX('DEQ Pollutant List'!$A$7:$A$611,MATCH($B201,'DEQ Pollutant List'!$B$7:$B$611,0))),"")</f>
        <v>112</v>
      </c>
      <c r="E201" s="101">
        <v>0</v>
      </c>
      <c r="F201" s="102">
        <v>2.7900000000000001E-4</v>
      </c>
      <c r="G201" s="103">
        <v>2.7900000000000001E-4</v>
      </c>
      <c r="H201" s="83" t="s">
        <v>173</v>
      </c>
      <c r="I201" s="104" t="s">
        <v>174</v>
      </c>
      <c r="J201" s="102">
        <f>F201*'2. Emissions Units &amp; Activities'!H201</f>
        <v>517.37592600000005</v>
      </c>
      <c r="K201" s="105">
        <f>F201*'2. Emissions Units &amp; Activities'!I201</f>
        <v>545.84397000000001</v>
      </c>
      <c r="L201" s="83">
        <f>F201*'2. Emissions Units &amp; Activities'!J201</f>
        <v>545.84397000000001</v>
      </c>
      <c r="M201" s="102">
        <f>G201*'2. Emissions Units &amp; Activities'!K201</f>
        <v>1.530594</v>
      </c>
      <c r="N201" s="105">
        <f>G201*'2. Emissions Units &amp; Activities'!L201</f>
        <v>1.6673040000000001</v>
      </c>
      <c r="O201" s="83">
        <f>G201*'2. Emissions Units &amp; Activities'!M201</f>
        <v>1.6673040000000001</v>
      </c>
    </row>
    <row r="202" spans="1:15">
      <c r="A202" s="79" t="s">
        <v>125</v>
      </c>
      <c r="B202" s="100" t="s">
        <v>215</v>
      </c>
      <c r="C202" s="81" t="str">
        <f>IFERROR(IF(B202="No CAS","",INDEX('DEQ Pollutant List'!$C$7:$C$611,MATCH('3. Pollutant Emissions - EF'!B202,'DEQ Pollutant List'!$B$7:$B$611,0))),"")</f>
        <v>Pentachlorophenol</v>
      </c>
      <c r="D202" s="115">
        <f>IFERROR(IF(OR($B202="",$B202="No CAS"),INDEX('DEQ Pollutant List'!$A$7:$A$611,MATCH($C202,'DEQ Pollutant List'!$C$7:$C$611,0)),INDEX('DEQ Pollutant List'!$A$7:$A$611,MATCH($B202,'DEQ Pollutant List'!$B$7:$B$611,0))),"")</f>
        <v>124</v>
      </c>
      <c r="E202" s="101">
        <v>0</v>
      </c>
      <c r="F202" s="102">
        <v>2.1400000000000001E-7</v>
      </c>
      <c r="G202" s="103">
        <v>2.1400000000000001E-7</v>
      </c>
      <c r="H202" s="83" t="s">
        <v>173</v>
      </c>
      <c r="I202" s="104" t="s">
        <v>174</v>
      </c>
      <c r="J202" s="102">
        <f>F202*'2. Emissions Units &amp; Activities'!H202</f>
        <v>0.39684031600000003</v>
      </c>
      <c r="K202" s="105">
        <f>F202*'2. Emissions Units &amp; Activities'!I202</f>
        <v>0.41867602000000004</v>
      </c>
      <c r="L202" s="83">
        <f>F202*'2. Emissions Units &amp; Activities'!J202</f>
        <v>0.41867602000000004</v>
      </c>
      <c r="M202" s="102">
        <f>G202*'2. Emissions Units &amp; Activities'!K202</f>
        <v>1.174004E-3</v>
      </c>
      <c r="N202" s="105">
        <f>G202*'2. Emissions Units &amp; Activities'!L202</f>
        <v>1.278864E-3</v>
      </c>
      <c r="O202" s="83">
        <f>G202*'2. Emissions Units &amp; Activities'!M202</f>
        <v>1.278864E-3</v>
      </c>
    </row>
    <row r="203" spans="1:15">
      <c r="A203" s="79" t="s">
        <v>125</v>
      </c>
      <c r="B203" s="100" t="s">
        <v>216</v>
      </c>
      <c r="C203" s="81" t="str">
        <f>IFERROR(IF(B203="No CAS","",INDEX('DEQ Pollutant List'!$C$7:$C$611,MATCH('3. Pollutant Emissions - EF'!B203,'DEQ Pollutant List'!$B$7:$B$611,0))),"")</f>
        <v>Phenol</v>
      </c>
      <c r="D203" s="115">
        <f>IFERROR(IF(OR($B203="",$B203="No CAS"),INDEX('DEQ Pollutant List'!$A$7:$A$611,MATCH($C203,'DEQ Pollutant List'!$C$7:$C$611,0)),INDEX('DEQ Pollutant List'!$A$7:$A$611,MATCH($B203,'DEQ Pollutant List'!$B$7:$B$611,0))),"")</f>
        <v>497</v>
      </c>
      <c r="E203" s="101">
        <v>0</v>
      </c>
      <c r="F203" s="102">
        <v>1.6000000000000001E-4</v>
      </c>
      <c r="G203" s="103">
        <v>1.6000000000000001E-4</v>
      </c>
      <c r="H203" s="83" t="s">
        <v>173</v>
      </c>
      <c r="I203" s="104" t="s">
        <v>174</v>
      </c>
      <c r="J203" s="102">
        <f>F203*'2. Emissions Units &amp; Activities'!H203</f>
        <v>296.70304000000004</v>
      </c>
      <c r="K203" s="105">
        <f>F203*'2. Emissions Units &amp; Activities'!I203</f>
        <v>313.02880000000005</v>
      </c>
      <c r="L203" s="83">
        <f>F203*'2. Emissions Units &amp; Activities'!J203</f>
        <v>313.02880000000005</v>
      </c>
      <c r="M203" s="102">
        <f>G203*'2. Emissions Units &amp; Activities'!K203</f>
        <v>0.8777600000000001</v>
      </c>
      <c r="N203" s="105">
        <f>G203*'2. Emissions Units &amp; Activities'!L203</f>
        <v>0.95616000000000012</v>
      </c>
      <c r="O203" s="83">
        <f>G203*'2. Emissions Units &amp; Activities'!M203</f>
        <v>0.95616000000000012</v>
      </c>
    </row>
    <row r="204" spans="1:15">
      <c r="A204" s="79" t="s">
        <v>125</v>
      </c>
      <c r="B204" s="100" t="s">
        <v>217</v>
      </c>
      <c r="C204" s="81" t="str">
        <f>IFERROR(IF(B204="No CAS","",INDEX('DEQ Pollutant List'!$C$7:$C$611,MATCH('3. Pollutant Emissions - EF'!B204,'DEQ Pollutant List'!$B$7:$B$611,0))),"")</f>
        <v>Propionaldehyde</v>
      </c>
      <c r="D204" s="115">
        <f>IFERROR(IF(OR($B204="",$B204="No CAS"),INDEX('DEQ Pollutant List'!$A$7:$A$611,MATCH($C204,'DEQ Pollutant List'!$C$7:$C$611,0)),INDEX('DEQ Pollutant List'!$A$7:$A$611,MATCH($B204,'DEQ Pollutant List'!$B$7:$B$611,0))),"")</f>
        <v>559</v>
      </c>
      <c r="E204" s="101">
        <v>0</v>
      </c>
      <c r="F204" s="102">
        <v>3.1100000000000002E-4</v>
      </c>
      <c r="G204" s="103">
        <v>3.1100000000000002E-4</v>
      </c>
      <c r="H204" s="83" t="s">
        <v>173</v>
      </c>
      <c r="I204" s="104" t="s">
        <v>174</v>
      </c>
      <c r="J204" s="102">
        <f>F204*'2. Emissions Units &amp; Activities'!H204</f>
        <v>576.71653400000002</v>
      </c>
      <c r="K204" s="105">
        <f>F204*'2. Emissions Units &amp; Activities'!I204</f>
        <v>608.44973000000005</v>
      </c>
      <c r="L204" s="83">
        <f>F204*'2. Emissions Units &amp; Activities'!J204</f>
        <v>608.44973000000005</v>
      </c>
      <c r="M204" s="102">
        <f>G204*'2. Emissions Units &amp; Activities'!K204</f>
        <v>1.7061460000000002</v>
      </c>
      <c r="N204" s="105">
        <f>G204*'2. Emissions Units &amp; Activities'!L204</f>
        <v>1.8585360000000002</v>
      </c>
      <c r="O204" s="83">
        <f>G204*'2. Emissions Units &amp; Activities'!M204</f>
        <v>1.8585360000000002</v>
      </c>
    </row>
    <row r="205" spans="1:15">
      <c r="A205" s="79" t="s">
        <v>125</v>
      </c>
      <c r="B205" s="100" t="s">
        <v>218</v>
      </c>
      <c r="C205" s="81" t="str">
        <f>IFERROR(IF(B205="No CAS","",INDEX('DEQ Pollutant List'!$C$7:$C$611,MATCH('3. Pollutant Emissions - EF'!B205,'DEQ Pollutant List'!$B$7:$B$611,0))),"")</f>
        <v>Styrene</v>
      </c>
      <c r="D205" s="115">
        <f>IFERROR(IF(OR($B205="",$B205="No CAS"),INDEX('DEQ Pollutant List'!$A$7:$A$611,MATCH($C205,'DEQ Pollutant List'!$C$7:$C$611,0)),INDEX('DEQ Pollutant List'!$A$7:$A$611,MATCH($B205,'DEQ Pollutant List'!$B$7:$B$611,0))),"")</f>
        <v>585</v>
      </c>
      <c r="E205" s="101">
        <v>0</v>
      </c>
      <c r="F205" s="102">
        <v>6.2999999999999998E-6</v>
      </c>
      <c r="G205" s="103">
        <v>6.2999999999999998E-6</v>
      </c>
      <c r="H205" s="83" t="s">
        <v>187</v>
      </c>
      <c r="I205" s="104" t="s">
        <v>188</v>
      </c>
      <c r="J205" s="102">
        <f>F205*'2. Emissions Units &amp; Activities'!H205</f>
        <v>8.2098954000000006</v>
      </c>
      <c r="K205" s="105">
        <f>F205*'2. Emissions Units &amp; Activities'!I205</f>
        <v>8.6624999999999996</v>
      </c>
      <c r="L205" s="83">
        <f>F205*'2. Emissions Units &amp; Activities'!J205</f>
        <v>8.6624999999999996</v>
      </c>
      <c r="M205" s="102">
        <f>G205*'2. Emissions Units &amp; Activities'!K205</f>
        <v>2.4286499999999999E-2</v>
      </c>
      <c r="N205" s="105">
        <f>G205*'2. Emissions Units &amp; Activities'!L205</f>
        <v>2.6460000000000001E-2</v>
      </c>
      <c r="O205" s="83">
        <f>G205*'2. Emissions Units &amp; Activities'!M205</f>
        <v>2.6460000000000001E-2</v>
      </c>
    </row>
    <row r="206" spans="1:15">
      <c r="A206" s="79" t="s">
        <v>125</v>
      </c>
      <c r="B206" s="100" t="s">
        <v>219</v>
      </c>
      <c r="C206" s="81" t="str">
        <f>IFERROR(IF(B206="No CAS","",INDEX('DEQ Pollutant List'!$C$7:$C$611,MATCH('3. Pollutant Emissions - EF'!B206,'DEQ Pollutant List'!$B$7:$B$611,0))),"")</f>
        <v>Tetrachloroethene (perchloroethylene)</v>
      </c>
      <c r="D206" s="115">
        <f>IFERROR(IF(OR($B206="",$B206="No CAS"),INDEX('DEQ Pollutant List'!$A$7:$A$611,MATCH($C206,'DEQ Pollutant List'!$C$7:$C$611,0)),INDEX('DEQ Pollutant List'!$A$7:$A$611,MATCH($B206,'DEQ Pollutant List'!$B$7:$B$611,0))),"")</f>
        <v>488</v>
      </c>
      <c r="E206" s="101">
        <v>0</v>
      </c>
      <c r="F206" s="102">
        <v>2.4600000000000002E-5</v>
      </c>
      <c r="G206" s="103">
        <v>2.4600000000000002E-5</v>
      </c>
      <c r="H206" s="83" t="s">
        <v>173</v>
      </c>
      <c r="I206" s="104" t="s">
        <v>174</v>
      </c>
      <c r="J206" s="102">
        <f>F206*'2. Emissions Units &amp; Activities'!H206</f>
        <v>45.618092400000002</v>
      </c>
      <c r="K206" s="105">
        <f>F206*'2. Emissions Units &amp; Activities'!I206</f>
        <v>48.128178000000005</v>
      </c>
      <c r="L206" s="83">
        <f>F206*'2. Emissions Units &amp; Activities'!J206</f>
        <v>48.128178000000005</v>
      </c>
      <c r="M206" s="102">
        <f>G206*'2. Emissions Units &amp; Activities'!K206</f>
        <v>0.13495560000000001</v>
      </c>
      <c r="N206" s="105">
        <f>G206*'2. Emissions Units &amp; Activities'!L206</f>
        <v>0.14700960000000002</v>
      </c>
      <c r="O206" s="83">
        <f>G206*'2. Emissions Units &amp; Activities'!M206</f>
        <v>0.14700960000000002</v>
      </c>
    </row>
    <row r="207" spans="1:15">
      <c r="A207" s="79" t="s">
        <v>125</v>
      </c>
      <c r="B207" s="100" t="s">
        <v>220</v>
      </c>
      <c r="C207" s="81" t="str">
        <f>IFERROR(IF(B207="No CAS","",INDEX('DEQ Pollutant List'!$C$7:$C$611,MATCH('3. Pollutant Emissions - EF'!B207,'DEQ Pollutant List'!$B$7:$B$611,0))),"")</f>
        <v>Toluene</v>
      </c>
      <c r="D207" s="115">
        <f>IFERROR(IF(OR($B207="",$B207="No CAS"),INDEX('DEQ Pollutant List'!$A$7:$A$611,MATCH($C207,'DEQ Pollutant List'!$C$7:$C$611,0)),INDEX('DEQ Pollutant List'!$A$7:$A$611,MATCH($B207,'DEQ Pollutant List'!$B$7:$B$611,0))),"")</f>
        <v>600</v>
      </c>
      <c r="E207" s="101">
        <v>0</v>
      </c>
      <c r="F207" s="102">
        <v>1.1399999999999999E-5</v>
      </c>
      <c r="G207" s="103">
        <v>1.1399999999999999E-5</v>
      </c>
      <c r="H207" s="83" t="s">
        <v>173</v>
      </c>
      <c r="I207" s="104" t="s">
        <v>174</v>
      </c>
      <c r="J207" s="102">
        <f>F207*'2. Emissions Units &amp; Activities'!H207</f>
        <v>21.140091599999998</v>
      </c>
      <c r="K207" s="105">
        <f>F207*'2. Emissions Units &amp; Activities'!I207</f>
        <v>22.303301999999999</v>
      </c>
      <c r="L207" s="83">
        <f>F207*'2. Emissions Units &amp; Activities'!J207</f>
        <v>22.303301999999999</v>
      </c>
      <c r="M207" s="102">
        <f>G207*'2. Emissions Units &amp; Activities'!K207</f>
        <v>6.2540399999999996E-2</v>
      </c>
      <c r="N207" s="105">
        <f>G207*'2. Emissions Units &amp; Activities'!L207</f>
        <v>6.812639999999999E-2</v>
      </c>
      <c r="O207" s="83">
        <f>G207*'2. Emissions Units &amp; Activities'!M207</f>
        <v>6.812639999999999E-2</v>
      </c>
    </row>
    <row r="208" spans="1:15">
      <c r="A208" s="79" t="s">
        <v>125</v>
      </c>
      <c r="B208" s="100" t="s">
        <v>221</v>
      </c>
      <c r="C208" s="81" t="str">
        <f>IFERROR(IF(B208="No CAS","",INDEX('DEQ Pollutant List'!$C$7:$C$611,MATCH('3. Pollutant Emissions - EF'!B208,'DEQ Pollutant List'!$B$7:$B$611,0))),"")</f>
        <v>Trichloroethene (TCE, trichloroethylene)</v>
      </c>
      <c r="D208" s="115">
        <f>IFERROR(IF(OR($B208="",$B208="No CAS"),INDEX('DEQ Pollutant List'!$A$7:$A$611,MATCH($C208,'DEQ Pollutant List'!$C$7:$C$611,0)),INDEX('DEQ Pollutant List'!$A$7:$A$611,MATCH($B208,'DEQ Pollutant List'!$B$7:$B$611,0))),"")</f>
        <v>608</v>
      </c>
      <c r="E208" s="101">
        <v>0</v>
      </c>
      <c r="F208" s="102">
        <v>1.9899999999999999E-5</v>
      </c>
      <c r="G208" s="103">
        <v>1.9899999999999999E-5</v>
      </c>
      <c r="H208" s="83" t="s">
        <v>173</v>
      </c>
      <c r="I208" s="104" t="s">
        <v>174</v>
      </c>
      <c r="J208" s="102">
        <f>F208*'2. Emissions Units &amp; Activities'!H208</f>
        <v>36.902440599999998</v>
      </c>
      <c r="K208" s="105">
        <f>F208*'2. Emissions Units &amp; Activities'!I208</f>
        <v>38.932957000000002</v>
      </c>
      <c r="L208" s="83">
        <f>F208*'2. Emissions Units &amp; Activities'!J208</f>
        <v>38.932957000000002</v>
      </c>
      <c r="M208" s="102">
        <f>G208*'2. Emissions Units &amp; Activities'!K208</f>
        <v>0.1091714</v>
      </c>
      <c r="N208" s="105">
        <f>G208*'2. Emissions Units &amp; Activities'!L208</f>
        <v>0.1189224</v>
      </c>
      <c r="O208" s="83">
        <f>G208*'2. Emissions Units &amp; Activities'!M208</f>
        <v>0.1189224</v>
      </c>
    </row>
    <row r="209" spans="1:15">
      <c r="A209" s="79" t="s">
        <v>125</v>
      </c>
      <c r="B209" s="100" t="s">
        <v>222</v>
      </c>
      <c r="C209" s="81" t="str">
        <f>IFERROR(IF(B209="No CAS","",INDEX('DEQ Pollutant List'!$C$7:$C$611,MATCH('3. Pollutant Emissions - EF'!B209,'DEQ Pollutant List'!$B$7:$B$611,0))),"")</f>
        <v>Trichlorofluoromethane (Freon 11)</v>
      </c>
      <c r="D209" s="115">
        <f>IFERROR(IF(OR($B209="",$B209="No CAS"),INDEX('DEQ Pollutant List'!$A$7:$A$611,MATCH($C209,'DEQ Pollutant List'!$C$7:$C$611,0)),INDEX('DEQ Pollutant List'!$A$7:$A$611,MATCH($B209,'DEQ Pollutant List'!$B$7:$B$611,0))),"")</f>
        <v>249</v>
      </c>
      <c r="E209" s="101">
        <v>0</v>
      </c>
      <c r="F209" s="102">
        <v>1.3900000000000001E-5</v>
      </c>
      <c r="G209" s="103">
        <v>1.3900000000000001E-5</v>
      </c>
      <c r="H209" s="83" t="s">
        <v>173</v>
      </c>
      <c r="I209" s="104" t="s">
        <v>174</v>
      </c>
      <c r="J209" s="102">
        <f>F209*'2. Emissions Units &amp; Activities'!H209</f>
        <v>25.7760766</v>
      </c>
      <c r="K209" s="105">
        <f>F209*'2. Emissions Units &amp; Activities'!I209</f>
        <v>27.194377000000003</v>
      </c>
      <c r="L209" s="83">
        <f>F209*'2. Emissions Units &amp; Activities'!J209</f>
        <v>27.194377000000003</v>
      </c>
      <c r="M209" s="102">
        <f>G209*'2. Emissions Units &amp; Activities'!K209</f>
        <v>7.6255400000000001E-2</v>
      </c>
      <c r="N209" s="105">
        <f>G209*'2. Emissions Units &amp; Activities'!L209</f>
        <v>8.3066399999999999E-2</v>
      </c>
      <c r="O209" s="83">
        <f>G209*'2. Emissions Units &amp; Activities'!M209</f>
        <v>8.3066399999999999E-2</v>
      </c>
    </row>
    <row r="210" spans="1:15">
      <c r="A210" s="79" t="s">
        <v>125</v>
      </c>
      <c r="B210" s="100" t="s">
        <v>223</v>
      </c>
      <c r="C210" s="81" t="str">
        <f>IFERROR(IF(B210="No CAS","",INDEX('DEQ Pollutant List'!$C$7:$C$611,MATCH('3. Pollutant Emissions - EF'!B210,'DEQ Pollutant List'!$B$7:$B$611,0))),"")</f>
        <v>Vinyl chloride</v>
      </c>
      <c r="D210" s="115">
        <f>IFERROR(IF(OR($B210="",$B210="No CAS"),INDEX('DEQ Pollutant List'!$A$7:$A$611,MATCH($C210,'DEQ Pollutant List'!$C$7:$C$611,0)),INDEX('DEQ Pollutant List'!$A$7:$A$611,MATCH($B210,'DEQ Pollutant List'!$B$7:$B$611,0))),"")</f>
        <v>624</v>
      </c>
      <c r="E210" s="101">
        <v>0</v>
      </c>
      <c r="F210" s="102">
        <v>1.84E-5</v>
      </c>
      <c r="G210" s="103">
        <v>1.84E-5</v>
      </c>
      <c r="H210" s="83" t="s">
        <v>173</v>
      </c>
      <c r="I210" s="104" t="s">
        <v>174</v>
      </c>
      <c r="J210" s="102">
        <f>F210*'2. Emissions Units &amp; Activities'!H210</f>
        <v>34.1208496</v>
      </c>
      <c r="K210" s="105">
        <f>F210*'2. Emissions Units &amp; Activities'!I210</f>
        <v>35.998311999999999</v>
      </c>
      <c r="L210" s="83">
        <f>F210*'2. Emissions Units &amp; Activities'!J210</f>
        <v>35.998311999999999</v>
      </c>
      <c r="M210" s="102">
        <f>G210*'2. Emissions Units &amp; Activities'!K210</f>
        <v>0.1009424</v>
      </c>
      <c r="N210" s="105">
        <f>G210*'2. Emissions Units &amp; Activities'!L210</f>
        <v>0.1099584</v>
      </c>
      <c r="O210" s="83">
        <f>G210*'2. Emissions Units &amp; Activities'!M210</f>
        <v>0.1099584</v>
      </c>
    </row>
    <row r="211" spans="1:15">
      <c r="A211" s="79" t="s">
        <v>125</v>
      </c>
      <c r="B211" s="100" t="s">
        <v>224</v>
      </c>
      <c r="C211" s="81" t="str">
        <f>IFERROR(IF(B211="No CAS","",INDEX('DEQ Pollutant List'!$C$7:$C$611,MATCH('3. Pollutant Emissions - EF'!B211,'DEQ Pollutant List'!$B$7:$B$611,0))),"")</f>
        <v>Xylene (mixture), including m-xylene, o-xylene, p-xylene</v>
      </c>
      <c r="D211" s="115">
        <f>IFERROR(IF(OR($B211="",$B211="No CAS"),INDEX('DEQ Pollutant List'!$A$7:$A$611,MATCH($C211,'DEQ Pollutant List'!$C$7:$C$611,0)),INDEX('DEQ Pollutant List'!$A$7:$A$611,MATCH($B211,'DEQ Pollutant List'!$B$7:$B$611,0))),"")</f>
        <v>628</v>
      </c>
      <c r="E211" s="101">
        <v>0</v>
      </c>
      <c r="F211" s="102">
        <v>5.22E-6</v>
      </c>
      <c r="G211" s="103">
        <v>5.22E-6</v>
      </c>
      <c r="H211" s="83" t="s">
        <v>173</v>
      </c>
      <c r="I211" s="104" t="s">
        <v>174</v>
      </c>
      <c r="J211" s="102">
        <f>F211*'2. Emissions Units &amp; Activities'!H211</f>
        <v>9.6799366800000008</v>
      </c>
      <c r="K211" s="105">
        <f>F211*'2. Emissions Units &amp; Activities'!I211</f>
        <v>10.2125646</v>
      </c>
      <c r="L211" s="83">
        <f>F211*'2. Emissions Units &amp; Activities'!J211</f>
        <v>10.2125646</v>
      </c>
      <c r="M211" s="102">
        <f>G211*'2. Emissions Units &amp; Activities'!K211</f>
        <v>2.863692E-2</v>
      </c>
      <c r="N211" s="105">
        <f>G211*'2. Emissions Units &amp; Activities'!L211</f>
        <v>3.1194719999999999E-2</v>
      </c>
      <c r="O211" s="83">
        <f>G211*'2. Emissions Units &amp; Activities'!M211</f>
        <v>3.1194719999999999E-2</v>
      </c>
    </row>
    <row r="212" spans="1:15">
      <c r="A212" s="79" t="s">
        <v>125</v>
      </c>
      <c r="B212" s="100" t="s">
        <v>225</v>
      </c>
      <c r="C212" s="81" t="str">
        <f>IFERROR(IF(B212="No CAS","",INDEX('DEQ Pollutant List'!$C$7:$C$611,MATCH('3. Pollutant Emissions - EF'!B212,'DEQ Pollutant List'!$B$7:$B$611,0))),"")</f>
        <v>Antimony and compounds</v>
      </c>
      <c r="D212" s="115">
        <f>IFERROR(IF(OR($B212="",$B212="No CAS"),INDEX('DEQ Pollutant List'!$A$7:$A$611,MATCH($C212,'DEQ Pollutant List'!$C$7:$C$611,0)),INDEX('DEQ Pollutant List'!$A$7:$A$611,MATCH($B212,'DEQ Pollutant List'!$B$7:$B$611,0))),"")</f>
        <v>33</v>
      </c>
      <c r="E212" s="101">
        <v>0</v>
      </c>
      <c r="F212" s="196">
        <v>2.3599999999999999E-6</v>
      </c>
      <c r="G212" s="103">
        <v>2.3599999999999999E-6</v>
      </c>
      <c r="H212" s="83" t="s">
        <v>187</v>
      </c>
      <c r="I212" s="104" t="s">
        <v>195</v>
      </c>
      <c r="J212" s="102">
        <f>F212*'2. Emissions Units &amp; Activities'!H212</f>
        <v>3.0754528799999998</v>
      </c>
      <c r="K212" s="105">
        <f>F212*'2. Emissions Units &amp; Activities'!I212</f>
        <v>3.2449999999999997</v>
      </c>
      <c r="L212" s="83">
        <f>F212*'2. Emissions Units &amp; Activities'!J212</f>
        <v>3.2449999999999997</v>
      </c>
      <c r="M212" s="102">
        <f>G212*'2. Emissions Units &amp; Activities'!K212</f>
        <v>9.0977999999999996E-3</v>
      </c>
      <c r="N212" s="105">
        <f>G212*'2. Emissions Units &amp; Activities'!L212</f>
        <v>9.9119999999999989E-3</v>
      </c>
      <c r="O212" s="83">
        <f>G212*'2. Emissions Units &amp; Activities'!M212</f>
        <v>9.9119999999999989E-3</v>
      </c>
    </row>
    <row r="213" spans="1:15">
      <c r="A213" s="79" t="s">
        <v>125</v>
      </c>
      <c r="B213" s="100" t="s">
        <v>170</v>
      </c>
      <c r="C213" s="81" t="str">
        <f>IFERROR(IF(B213="No CAS","",INDEX('DEQ Pollutant List'!$C$7:$C$611,MATCH('3. Pollutant Emissions - EF'!B213,'DEQ Pollutant List'!$B$7:$B$611,0))),"")</f>
        <v>Arsenic and compounds</v>
      </c>
      <c r="D213" s="115">
        <f>IFERROR(IF(OR($B213="",$B213="No CAS"),INDEX('DEQ Pollutant List'!$A$7:$A$611,MATCH($C213,'DEQ Pollutant List'!$C$7:$C$611,0)),INDEX('DEQ Pollutant List'!$A$7:$A$611,MATCH($B213,'DEQ Pollutant List'!$B$7:$B$611,0))),"")</f>
        <v>37</v>
      </c>
      <c r="E213" s="101">
        <v>0</v>
      </c>
      <c r="F213" s="196">
        <v>1.95E-5</v>
      </c>
      <c r="G213" s="197">
        <v>1.95E-5</v>
      </c>
      <c r="H213" s="83" t="s">
        <v>187</v>
      </c>
      <c r="I213" s="104" t="s">
        <v>195</v>
      </c>
      <c r="J213" s="102">
        <f>F213*'2. Emissions Units &amp; Activities'!H213</f>
        <v>25.411580999999998</v>
      </c>
      <c r="K213" s="105">
        <f>F213*'2. Emissions Units &amp; Activities'!I213</f>
        <v>26.8125</v>
      </c>
      <c r="L213" s="83">
        <f>F213*'2. Emissions Units &amp; Activities'!J213</f>
        <v>26.8125</v>
      </c>
      <c r="M213" s="102">
        <f>G213*'2. Emissions Units &amp; Activities'!K213</f>
        <v>7.5172500000000003E-2</v>
      </c>
      <c r="N213" s="105">
        <f>G213*'2. Emissions Units &amp; Activities'!L213</f>
        <v>8.1900000000000001E-2</v>
      </c>
      <c r="O213" s="83">
        <f>G213*'2. Emissions Units &amp; Activities'!M213</f>
        <v>8.1900000000000001E-2</v>
      </c>
    </row>
    <row r="214" spans="1:15">
      <c r="A214" s="79" t="s">
        <v>125</v>
      </c>
      <c r="B214" s="100" t="s">
        <v>226</v>
      </c>
      <c r="C214" s="81" t="str">
        <f>IFERROR(IF(B214="No CAS","",INDEX('DEQ Pollutant List'!$C$7:$C$611,MATCH('3. Pollutant Emissions - EF'!B214,'DEQ Pollutant List'!$B$7:$B$611,0))),"")</f>
        <v>Barium and compounds</v>
      </c>
      <c r="D214" s="115">
        <f>IFERROR(IF(OR($B214="",$B214="No CAS"),INDEX('DEQ Pollutant List'!$A$7:$A$611,MATCH($C214,'DEQ Pollutant List'!$C$7:$C$611,0)),INDEX('DEQ Pollutant List'!$A$7:$A$611,MATCH($B214,'DEQ Pollutant List'!$B$7:$B$611,0))),"")</f>
        <v>45</v>
      </c>
      <c r="E214" s="101">
        <v>0</v>
      </c>
      <c r="F214" s="102">
        <v>2.0900000000000001E-4</v>
      </c>
      <c r="G214" s="103">
        <v>2.0900000000000001E-4</v>
      </c>
      <c r="H214" s="83" t="s">
        <v>173</v>
      </c>
      <c r="I214" s="104" t="s">
        <v>174</v>
      </c>
      <c r="J214" s="102">
        <f>F214*'2. Emissions Units &amp; Activities'!H214</f>
        <v>387.56834600000002</v>
      </c>
      <c r="K214" s="105">
        <f>F214*'2. Emissions Units &amp; Activities'!I214</f>
        <v>408.89387000000005</v>
      </c>
      <c r="L214" s="83">
        <f>F214*'2. Emissions Units &amp; Activities'!J214</f>
        <v>408.89387000000005</v>
      </c>
      <c r="M214" s="102">
        <f>G214*'2. Emissions Units &amp; Activities'!K214</f>
        <v>1.146574</v>
      </c>
      <c r="N214" s="105">
        <f>G214*'2. Emissions Units &amp; Activities'!L214</f>
        <v>1.2489840000000001</v>
      </c>
      <c r="O214" s="83">
        <f>G214*'2. Emissions Units &amp; Activities'!M214</f>
        <v>1.2489840000000001</v>
      </c>
    </row>
    <row r="215" spans="1:15">
      <c r="A215" s="79" t="s">
        <v>125</v>
      </c>
      <c r="B215" s="100" t="s">
        <v>227</v>
      </c>
      <c r="C215" s="81" t="str">
        <f>IFERROR(IF(B215="No CAS","",INDEX('DEQ Pollutant List'!$C$7:$C$611,MATCH('3. Pollutant Emissions - EF'!B215,'DEQ Pollutant List'!$B$7:$B$611,0))),"")</f>
        <v>Beryllium and compounds</v>
      </c>
      <c r="D215" s="115">
        <f>IFERROR(IF(OR($B215="",$B215="No CAS"),INDEX('DEQ Pollutant List'!$A$7:$A$611,MATCH($C215,'DEQ Pollutant List'!$C$7:$C$611,0)),INDEX('DEQ Pollutant List'!$A$7:$A$611,MATCH($B215,'DEQ Pollutant List'!$B$7:$B$611,0))),"")</f>
        <v>58</v>
      </c>
      <c r="E215" s="101">
        <v>0</v>
      </c>
      <c r="F215" s="102">
        <v>0</v>
      </c>
      <c r="G215" s="103">
        <v>0</v>
      </c>
      <c r="H215" s="83" t="s">
        <v>187</v>
      </c>
      <c r="I215" s="104" t="s">
        <v>195</v>
      </c>
      <c r="J215" s="102"/>
      <c r="K215" s="105"/>
      <c r="L215" s="83"/>
      <c r="M215" s="102"/>
      <c r="N215" s="105"/>
      <c r="O215" s="83"/>
    </row>
    <row r="216" spans="1:15">
      <c r="A216" s="79" t="s">
        <v>125</v>
      </c>
      <c r="B216" s="100" t="s">
        <v>228</v>
      </c>
      <c r="C216" s="81" t="str">
        <f>IFERROR(IF(B216="No CAS","",INDEX('DEQ Pollutant List'!$C$7:$C$611,MATCH('3. Pollutant Emissions - EF'!B216,'DEQ Pollutant List'!$B$7:$B$611,0))),"")</f>
        <v>Cadmium and compounds</v>
      </c>
      <c r="D216" s="115">
        <f>IFERROR(IF(OR($B216="",$B216="No CAS"),INDEX('DEQ Pollutant List'!$A$7:$A$611,MATCH($C216,'DEQ Pollutant List'!$C$7:$C$611,0)),INDEX('DEQ Pollutant List'!$A$7:$A$611,MATCH($B216,'DEQ Pollutant List'!$B$7:$B$611,0))),"")</f>
        <v>83</v>
      </c>
      <c r="E216" s="101">
        <v>0</v>
      </c>
      <c r="F216" s="102">
        <v>3.8700000000000002E-8</v>
      </c>
      <c r="G216" s="103">
        <v>3.8700000000000002E-8</v>
      </c>
      <c r="H216" s="83" t="s">
        <v>187</v>
      </c>
      <c r="I216" s="104" t="s">
        <v>195</v>
      </c>
      <c r="J216" s="102">
        <f>F216*'2. Emissions Units &amp; Activities'!H216</f>
        <v>5.0432214600000004E-2</v>
      </c>
      <c r="K216" s="105">
        <f>F216*'2. Emissions Units &amp; Activities'!I216</f>
        <v>5.3212500000000003E-2</v>
      </c>
      <c r="L216" s="83">
        <f>F216*'2. Emissions Units &amp; Activities'!J216</f>
        <v>5.3212500000000003E-2</v>
      </c>
      <c r="M216" s="102">
        <f>G216*'2. Emissions Units &amp; Activities'!K216</f>
        <v>1.491885E-4</v>
      </c>
      <c r="N216" s="105">
        <f>G216*'2. Emissions Units &amp; Activities'!L216</f>
        <v>1.6254E-4</v>
      </c>
      <c r="O216" s="83">
        <f>G216*'2. Emissions Units &amp; Activities'!M216</f>
        <v>1.6254E-4</v>
      </c>
    </row>
    <row r="217" spans="1:15">
      <c r="A217" s="79" t="s">
        <v>125</v>
      </c>
      <c r="B217" s="100" t="s">
        <v>229</v>
      </c>
      <c r="C217" s="81" t="str">
        <f>IFERROR(IF(B217="No CAS","",INDEX('DEQ Pollutant List'!$C$7:$C$611,MATCH('3. Pollutant Emissions - EF'!B217,'DEQ Pollutant List'!$B$7:$B$611,0))),"")</f>
        <v>Chromium VI, chromate and dichromate particulate</v>
      </c>
      <c r="D217" s="115">
        <f>IFERROR(IF(OR($B217="",$B217="No CAS"),INDEX('DEQ Pollutant List'!$A$7:$A$611,MATCH($C217,'DEQ Pollutant List'!$C$7:$C$611,0)),INDEX('DEQ Pollutant List'!$A$7:$A$611,MATCH($B217,'DEQ Pollutant List'!$B$7:$B$611,0))),"")</f>
        <v>136</v>
      </c>
      <c r="E217" s="101">
        <v>0</v>
      </c>
      <c r="F217" s="102">
        <v>2.72E-7</v>
      </c>
      <c r="G217" s="103">
        <v>2.72E-7</v>
      </c>
      <c r="H217" s="83" t="s">
        <v>173</v>
      </c>
      <c r="I217" s="104" t="s">
        <v>174</v>
      </c>
      <c r="J217" s="102">
        <f>F217*'2. Emissions Units &amp; Activities'!H217</f>
        <v>0.50439516799999995</v>
      </c>
      <c r="K217" s="105">
        <f>F217*'2. Emissions Units &amp; Activities'!I217</f>
        <v>0.53214896</v>
      </c>
      <c r="L217" s="83">
        <f>F217*'2. Emissions Units &amp; Activities'!J217</f>
        <v>0.53214896</v>
      </c>
      <c r="M217" s="102">
        <f>G217*'2. Emissions Units &amp; Activities'!K217</f>
        <v>1.492192E-3</v>
      </c>
      <c r="N217" s="105">
        <f>G217*'2. Emissions Units &amp; Activities'!L217</f>
        <v>1.625472E-3</v>
      </c>
      <c r="O217" s="83">
        <f>G217*'2. Emissions Units &amp; Activities'!M217</f>
        <v>1.625472E-3</v>
      </c>
    </row>
    <row r="218" spans="1:15">
      <c r="A218" s="79" t="s">
        <v>125</v>
      </c>
      <c r="B218" s="100" t="s">
        <v>230</v>
      </c>
      <c r="C218" s="81" t="str">
        <f>IFERROR(IF(B218="No CAS","",INDEX('DEQ Pollutant List'!$C$7:$C$611,MATCH('3. Pollutant Emissions - EF'!B218,'DEQ Pollutant List'!$B$7:$B$611,0))),"")</f>
        <v>Cobalt and compounds</v>
      </c>
      <c r="D218" s="115">
        <f>IFERROR(IF(OR($B218="",$B218="No CAS"),INDEX('DEQ Pollutant List'!$A$7:$A$611,MATCH($C218,'DEQ Pollutant List'!$C$7:$C$611,0)),INDEX('DEQ Pollutant List'!$A$7:$A$611,MATCH($B218,'DEQ Pollutant List'!$B$7:$B$611,0))),"")</f>
        <v>146</v>
      </c>
      <c r="E218" s="101">
        <v>0</v>
      </c>
      <c r="F218" s="196">
        <v>7.0900000000000001E-7</v>
      </c>
      <c r="G218" s="197">
        <v>7.0900000000000001E-7</v>
      </c>
      <c r="H218" s="83" t="s">
        <v>187</v>
      </c>
      <c r="I218" s="104" t="s">
        <v>195</v>
      </c>
      <c r="J218" s="102">
        <f>F218*'2. Emissions Units &amp; Activities'!H218</f>
        <v>0.923939022</v>
      </c>
      <c r="K218" s="105">
        <f>F218*'2. Emissions Units &amp; Activities'!I218</f>
        <v>0.97487500000000005</v>
      </c>
      <c r="L218" s="83">
        <f>F218*'2. Emissions Units &amp; Activities'!J218</f>
        <v>0.97487500000000005</v>
      </c>
      <c r="M218" s="102">
        <f>G218*'2. Emissions Units &amp; Activities'!K218</f>
        <v>2.7331949999999999E-3</v>
      </c>
      <c r="N218" s="105">
        <f>G218*'2. Emissions Units &amp; Activities'!L218</f>
        <v>2.9778000000000001E-3</v>
      </c>
      <c r="O218" s="83">
        <f>G218*'2. Emissions Units &amp; Activities'!M218</f>
        <v>2.9778000000000001E-3</v>
      </c>
    </row>
    <row r="219" spans="1:15">
      <c r="A219" s="79" t="s">
        <v>125</v>
      </c>
      <c r="B219" s="100" t="s">
        <v>231</v>
      </c>
      <c r="C219" s="81" t="str">
        <f>IFERROR(IF(B219="No CAS","",INDEX('DEQ Pollutant List'!$C$7:$C$611,MATCH('3. Pollutant Emissions - EF'!B219,'DEQ Pollutant List'!$B$7:$B$611,0))),"")</f>
        <v>Copper and compounds</v>
      </c>
      <c r="D219" s="115">
        <f>IFERROR(IF(OR($B219="",$B219="No CAS"),INDEX('DEQ Pollutant List'!$A$7:$A$611,MATCH($C219,'DEQ Pollutant List'!$C$7:$C$611,0)),INDEX('DEQ Pollutant List'!$A$7:$A$611,MATCH($B219,'DEQ Pollutant List'!$B$7:$B$611,0))),"")</f>
        <v>149</v>
      </c>
      <c r="E219" s="101">
        <v>0</v>
      </c>
      <c r="F219" s="102">
        <v>3.7900000000000001E-6</v>
      </c>
      <c r="G219" s="103">
        <v>3.7900000000000001E-6</v>
      </c>
      <c r="H219" s="83" t="s">
        <v>173</v>
      </c>
      <c r="I219" s="104" t="s">
        <v>174</v>
      </c>
      <c r="J219" s="102">
        <f>F219*'2. Emissions Units &amp; Activities'!H219</f>
        <v>7.0281532599999998</v>
      </c>
      <c r="K219" s="105">
        <f>F219*'2. Emissions Units &amp; Activities'!I219</f>
        <v>7.4148697000000006</v>
      </c>
      <c r="L219" s="83">
        <f>F219*'2. Emissions Units &amp; Activities'!J219</f>
        <v>7.4148697000000006</v>
      </c>
      <c r="M219" s="102">
        <f>G219*'2. Emissions Units &amp; Activities'!K219</f>
        <v>2.0791940000000002E-2</v>
      </c>
      <c r="N219" s="105">
        <f>G219*'2. Emissions Units &amp; Activities'!L219</f>
        <v>2.2649040000000002E-2</v>
      </c>
      <c r="O219" s="83">
        <f>G219*'2. Emissions Units &amp; Activities'!M219</f>
        <v>2.2649040000000002E-2</v>
      </c>
    </row>
    <row r="220" spans="1:15">
      <c r="A220" s="79" t="s">
        <v>125</v>
      </c>
      <c r="B220" s="100" t="s">
        <v>232</v>
      </c>
      <c r="C220" s="81" t="str">
        <f>IFERROR(IF(B220="No CAS","",INDEX('DEQ Pollutant List'!$C$7:$C$611,MATCH('3. Pollutant Emissions - EF'!B220,'DEQ Pollutant List'!$B$7:$B$611,0))),"")</f>
        <v>Lead and compounds</v>
      </c>
      <c r="D220" s="115">
        <f>IFERROR(IF(OR($B220="",$B220="No CAS"),INDEX('DEQ Pollutant List'!$A$7:$A$611,MATCH($C220,'DEQ Pollutant List'!$C$7:$C$611,0)),INDEX('DEQ Pollutant List'!$A$7:$A$611,MATCH($B220,'DEQ Pollutant List'!$B$7:$B$611,0))),"")</f>
        <v>305</v>
      </c>
      <c r="E220" s="101">
        <v>0</v>
      </c>
      <c r="F220" s="102">
        <v>2.5299999999999999E-6</v>
      </c>
      <c r="G220" s="103">
        <v>2.5299999999999999E-6</v>
      </c>
      <c r="H220" s="83" t="s">
        <v>187</v>
      </c>
      <c r="I220" s="104" t="s">
        <v>195</v>
      </c>
      <c r="J220" s="102">
        <f>F220*'2. Emissions Units &amp; Activities'!H220</f>
        <v>3.2969897399999999</v>
      </c>
      <c r="K220" s="105">
        <f>F220*'2. Emissions Units &amp; Activities'!I220</f>
        <v>3.4787499999999998</v>
      </c>
      <c r="L220" s="83">
        <f>F220*'2. Emissions Units &amp; Activities'!J220</f>
        <v>3.4787499999999998</v>
      </c>
      <c r="M220" s="102">
        <f>G220*'2. Emissions Units &amp; Activities'!K220</f>
        <v>9.7531500000000004E-3</v>
      </c>
      <c r="N220" s="105">
        <f>G220*'2. Emissions Units &amp; Activities'!L220</f>
        <v>1.0626E-2</v>
      </c>
      <c r="O220" s="83">
        <f>G220*'2. Emissions Units &amp; Activities'!M220</f>
        <v>1.0626E-2</v>
      </c>
    </row>
    <row r="221" spans="1:15">
      <c r="A221" s="79" t="s">
        <v>125</v>
      </c>
      <c r="B221" s="100" t="s">
        <v>233</v>
      </c>
      <c r="C221" s="81" t="str">
        <f>IFERROR(IF(B221="No CAS","",INDEX('DEQ Pollutant List'!$C$7:$C$611,MATCH('3. Pollutant Emissions - EF'!B221,'DEQ Pollutant List'!$B$7:$B$611,0))),"")</f>
        <v>Manganese and compounds</v>
      </c>
      <c r="D221" s="115">
        <f>IFERROR(IF(OR($B221="",$B221="No CAS"),INDEX('DEQ Pollutant List'!$A$7:$A$611,MATCH($C221,'DEQ Pollutant List'!$C$7:$C$611,0)),INDEX('DEQ Pollutant List'!$A$7:$A$611,MATCH($B221,'DEQ Pollutant List'!$B$7:$B$611,0))),"")</f>
        <v>312</v>
      </c>
      <c r="E221" s="101">
        <v>0</v>
      </c>
      <c r="F221" s="102">
        <v>8.4999999999999999E-6</v>
      </c>
      <c r="G221" s="103">
        <v>8.4999999999999999E-6</v>
      </c>
      <c r="H221" s="83" t="s">
        <v>187</v>
      </c>
      <c r="I221" s="104" t="s">
        <v>195</v>
      </c>
      <c r="J221" s="102">
        <f>F221*'2. Emissions Units &amp; Activities'!H221</f>
        <v>11.076843</v>
      </c>
      <c r="K221" s="105">
        <f>F221*'2. Emissions Units &amp; Activities'!I221</f>
        <v>11.6875</v>
      </c>
      <c r="L221" s="83">
        <f>F221*'2. Emissions Units &amp; Activities'!J221</f>
        <v>11.6875</v>
      </c>
      <c r="M221" s="102">
        <f>G221*'2. Emissions Units &amp; Activities'!K221</f>
        <v>3.2767499999999998E-2</v>
      </c>
      <c r="N221" s="105">
        <f>G221*'2. Emissions Units &amp; Activities'!L221</f>
        <v>3.5700000000000003E-2</v>
      </c>
      <c r="O221" s="83">
        <f>G221*'2. Emissions Units &amp; Activities'!M221</f>
        <v>3.5700000000000003E-2</v>
      </c>
    </row>
    <row r="222" spans="1:15">
      <c r="A222" s="79" t="s">
        <v>125</v>
      </c>
      <c r="B222" s="100" t="s">
        <v>234</v>
      </c>
      <c r="C222" s="81" t="str">
        <f>IFERROR(IF(B222="No CAS","",INDEX('DEQ Pollutant List'!$C$7:$C$611,MATCH('3. Pollutant Emissions - EF'!B222,'DEQ Pollutant List'!$B$7:$B$611,0))),"")</f>
        <v>Mercury and compounds</v>
      </c>
      <c r="D222" s="115">
        <f>IFERROR(IF(OR($B222="",$B222="No CAS"),INDEX('DEQ Pollutant List'!$A$7:$A$611,MATCH($C222,'DEQ Pollutant List'!$C$7:$C$611,0)),INDEX('DEQ Pollutant List'!$A$7:$A$611,MATCH($B222,'DEQ Pollutant List'!$B$7:$B$611,0))),"")</f>
        <v>316</v>
      </c>
      <c r="E222" s="101">
        <v>0</v>
      </c>
      <c r="F222" s="102">
        <v>1.28E-6</v>
      </c>
      <c r="G222" s="103">
        <v>1.28E-6</v>
      </c>
      <c r="H222" s="83" t="s">
        <v>187</v>
      </c>
      <c r="I222" s="104" t="s">
        <v>195</v>
      </c>
      <c r="J222" s="102">
        <f>F222*'2. Emissions Units &amp; Activities'!H222</f>
        <v>1.6680422400000001</v>
      </c>
      <c r="K222" s="105">
        <f>F222*'2. Emissions Units &amp; Activities'!I222</f>
        <v>1.76</v>
      </c>
      <c r="L222" s="83">
        <f>F222*'2. Emissions Units &amp; Activities'!J222</f>
        <v>1.76</v>
      </c>
      <c r="M222" s="102">
        <f>G222*'2. Emissions Units &amp; Activities'!K222</f>
        <v>4.9344000000000002E-3</v>
      </c>
      <c r="N222" s="105">
        <f>G222*'2. Emissions Units &amp; Activities'!L222</f>
        <v>5.3759999999999997E-3</v>
      </c>
      <c r="O222" s="83">
        <f>G222*'2. Emissions Units &amp; Activities'!M222</f>
        <v>5.3759999999999997E-3</v>
      </c>
    </row>
    <row r="223" spans="1:15">
      <c r="A223" s="79" t="s">
        <v>125</v>
      </c>
      <c r="B223" s="100" t="s">
        <v>235</v>
      </c>
      <c r="C223" s="81" t="str">
        <f>IFERROR(IF(B223="No CAS","",INDEX('DEQ Pollutant List'!$C$7:$C$611,MATCH('3. Pollutant Emissions - EF'!B223,'DEQ Pollutant List'!$B$7:$B$611,0))),"")</f>
        <v>Molybdenum trioxide</v>
      </c>
      <c r="D223" s="115">
        <f>IFERROR(IF(OR($B223="",$B223="No CAS"),INDEX('DEQ Pollutant List'!$A$7:$A$611,MATCH($C223,'DEQ Pollutant List'!$C$7:$C$611,0)),INDEX('DEQ Pollutant List'!$A$7:$A$611,MATCH($B223,'DEQ Pollutant List'!$B$7:$B$611,0))),"")</f>
        <v>361</v>
      </c>
      <c r="E223" s="101">
        <v>0</v>
      </c>
      <c r="F223" s="102">
        <v>3.1099999999999999E-6</v>
      </c>
      <c r="G223" s="103">
        <f>0.00000207*143.94/95.95</f>
        <v>3.1053236060448153E-6</v>
      </c>
      <c r="H223" s="83" t="s">
        <v>173</v>
      </c>
      <c r="I223" s="104" t="s">
        <v>236</v>
      </c>
      <c r="J223" s="102">
        <f>F223*'2. Emissions Units &amp; Activities'!H223</f>
        <v>5.76716534</v>
      </c>
      <c r="K223" s="105">
        <f>F223*'2. Emissions Units &amp; Activities'!I223</f>
        <v>6.0844972999999998</v>
      </c>
      <c r="L223" s="83">
        <f>F223*'2. Emissions Units &amp; Activities'!J223</f>
        <v>6.0844972999999998</v>
      </c>
      <c r="M223" s="102">
        <f>G223*'2. Emissions Units &amp; Activities'!K223</f>
        <v>1.7035805302761855E-2</v>
      </c>
      <c r="N223" s="105">
        <f>G223*'2. Emissions Units &amp; Activities'!L223</f>
        <v>1.8557413869723816E-2</v>
      </c>
      <c r="O223" s="83">
        <f>G223*'2. Emissions Units &amp; Activities'!M223</f>
        <v>1.8557413869723816E-2</v>
      </c>
    </row>
    <row r="224" spans="1:15">
      <c r="A224" s="79" t="s">
        <v>125</v>
      </c>
      <c r="B224" s="100" t="s">
        <v>237</v>
      </c>
      <c r="C224" s="81" t="str">
        <f>IFERROR(IF(B224="No CAS","",INDEX('DEQ Pollutant List'!$C$7:$C$611,MATCH('3. Pollutant Emissions - EF'!B224,'DEQ Pollutant List'!$B$7:$B$611,0))),"")</f>
        <v>Nickel and compounds</v>
      </c>
      <c r="D224" s="115">
        <f>IFERROR(IF(OR($B224="",$B224="No CAS"),INDEX('DEQ Pollutant List'!$A$7:$A$611,MATCH($C224,'DEQ Pollutant List'!$C$7:$C$611,0)),INDEX('DEQ Pollutant List'!$A$7:$A$611,MATCH($B224,'DEQ Pollutant List'!$B$7:$B$611,0))),"")</f>
        <v>364</v>
      </c>
      <c r="E224" s="101">
        <v>0</v>
      </c>
      <c r="F224" s="102">
        <v>1.37E-6</v>
      </c>
      <c r="G224" s="103">
        <v>1.37E-6</v>
      </c>
      <c r="H224" s="83" t="s">
        <v>187</v>
      </c>
      <c r="I224" s="104" t="s">
        <v>195</v>
      </c>
      <c r="J224" s="102">
        <f>F224*'2. Emissions Units &amp; Activities'!H224</f>
        <v>1.7853264600000001</v>
      </c>
      <c r="K224" s="105">
        <f>F224*'2. Emissions Units &amp; Activities'!I224</f>
        <v>1.88375</v>
      </c>
      <c r="L224" s="83">
        <f>F224*'2. Emissions Units &amp; Activities'!J224</f>
        <v>1.88375</v>
      </c>
      <c r="M224" s="102">
        <f>G224*'2. Emissions Units &amp; Activities'!K224</f>
        <v>5.2813499999999998E-3</v>
      </c>
      <c r="N224" s="105">
        <f>G224*'2. Emissions Units &amp; Activities'!L224</f>
        <v>5.7540000000000004E-3</v>
      </c>
      <c r="O224" s="83">
        <f>G224*'2. Emissions Units &amp; Activities'!M224</f>
        <v>5.7540000000000004E-3</v>
      </c>
    </row>
    <row r="225" spans="1:15">
      <c r="A225" s="79" t="s">
        <v>125</v>
      </c>
      <c r="B225" s="100">
        <v>504</v>
      </c>
      <c r="C225" s="81" t="str">
        <f>IFERROR(IF(B225="No CAS","",INDEX('DEQ Pollutant List'!$C$7:$C$611,MATCH('3. Pollutant Emissions - EF'!B225,'DEQ Pollutant List'!$B$7:$B$611,0))),"")</f>
        <v>Phosphorus and compounds</v>
      </c>
      <c r="D225" s="115">
        <f>IFERROR(IF(OR($B225="",$B225="No CAS"),INDEX('DEQ Pollutant List'!$A$7:$A$611,MATCH($C225,'DEQ Pollutant List'!$C$7:$C$611,0)),INDEX('DEQ Pollutant List'!$A$7:$A$611,MATCH($B225,'DEQ Pollutant List'!$B$7:$B$611,0))),"")</f>
        <v>504</v>
      </c>
      <c r="E225" s="101">
        <v>0</v>
      </c>
      <c r="F225" s="102">
        <v>3.1E-4</v>
      </c>
      <c r="G225" s="103">
        <v>3.1E-4</v>
      </c>
      <c r="H225" s="83" t="s">
        <v>173</v>
      </c>
      <c r="I225" s="104" t="s">
        <v>174</v>
      </c>
      <c r="J225" s="102">
        <f>F225*'2. Emissions Units &amp; Activities'!H225</f>
        <v>574.86213999999995</v>
      </c>
      <c r="K225" s="105">
        <f>F225*'2. Emissions Units &amp; Activities'!I225</f>
        <v>606.49329999999998</v>
      </c>
      <c r="L225" s="83">
        <f>F225*'2. Emissions Units &amp; Activities'!J225</f>
        <v>606.49329999999998</v>
      </c>
      <c r="M225" s="102">
        <f>G225*'2. Emissions Units &amp; Activities'!K225</f>
        <v>1.7006600000000001</v>
      </c>
      <c r="N225" s="105">
        <f>G225*'2. Emissions Units &amp; Activities'!L225</f>
        <v>1.85256</v>
      </c>
      <c r="O225" s="83">
        <f>G225*'2. Emissions Units &amp; Activities'!M225</f>
        <v>1.85256</v>
      </c>
    </row>
    <row r="226" spans="1:15">
      <c r="A226" s="79" t="s">
        <v>125</v>
      </c>
      <c r="B226" s="100" t="s">
        <v>240</v>
      </c>
      <c r="C226" s="81" t="str">
        <f>IFERROR(IF(B226="No CAS","",INDEX('DEQ Pollutant List'!$C$7:$C$611,MATCH('3. Pollutant Emissions - EF'!B226,'DEQ Pollutant List'!$B$7:$B$611,0))),"")</f>
        <v>Selenium and compounds</v>
      </c>
      <c r="D226" s="115">
        <f>IFERROR(IF(OR($B226="",$B226="No CAS"),INDEX('DEQ Pollutant List'!$A$7:$A$611,MATCH($C226,'DEQ Pollutant List'!$C$7:$C$611,0)),INDEX('DEQ Pollutant List'!$A$7:$A$611,MATCH($B226,'DEQ Pollutant List'!$B$7:$B$611,0))),"")</f>
        <v>575</v>
      </c>
      <c r="E226" s="101">
        <v>0</v>
      </c>
      <c r="F226" s="102">
        <v>0</v>
      </c>
      <c r="G226" s="103">
        <v>0</v>
      </c>
      <c r="H226" s="83" t="s">
        <v>187</v>
      </c>
      <c r="I226" s="104" t="s">
        <v>195</v>
      </c>
      <c r="J226" s="102"/>
      <c r="K226" s="105"/>
      <c r="L226" s="83"/>
      <c r="M226" s="102"/>
      <c r="N226" s="105"/>
      <c r="O226" s="83"/>
    </row>
    <row r="227" spans="1:15">
      <c r="A227" s="79" t="s">
        <v>125</v>
      </c>
      <c r="B227" s="100" t="s">
        <v>241</v>
      </c>
      <c r="C227" s="81" t="str">
        <f>IFERROR(IF(B227="No CAS","",INDEX('DEQ Pollutant List'!$C$7:$C$611,MATCH('3. Pollutant Emissions - EF'!B227,'DEQ Pollutant List'!$B$7:$B$611,0))),"")</f>
        <v>Silver and compounds</v>
      </c>
      <c r="D227" s="115">
        <f>IFERROR(IF(OR($B227="",$B227="No CAS"),INDEX('DEQ Pollutant List'!$A$7:$A$611,MATCH($C227,'DEQ Pollutant List'!$C$7:$C$611,0)),INDEX('DEQ Pollutant List'!$A$7:$A$611,MATCH($B227,'DEQ Pollutant List'!$B$7:$B$611,0))),"")</f>
        <v>580</v>
      </c>
      <c r="E227" s="101">
        <v>0</v>
      </c>
      <c r="F227" s="102">
        <v>9.850000000000001E-7</v>
      </c>
      <c r="G227" s="103">
        <v>9.850000000000001E-7</v>
      </c>
      <c r="H227" s="83" t="s">
        <v>173</v>
      </c>
      <c r="I227" s="104" t="s">
        <v>174</v>
      </c>
      <c r="J227" s="102">
        <f>F227*'2. Emissions Units &amp; Activities'!H227</f>
        <v>1.8265780900000002</v>
      </c>
      <c r="K227" s="105">
        <f>F227*'2. Emissions Units &amp; Activities'!I227</f>
        <v>1.9270835500000001</v>
      </c>
      <c r="L227" s="83">
        <f>F227*'2. Emissions Units &amp; Activities'!J227</f>
        <v>1.9270835500000001</v>
      </c>
      <c r="M227" s="102">
        <f>G227*'2. Emissions Units &amp; Activities'!K227</f>
        <v>5.4037100000000008E-3</v>
      </c>
      <c r="N227" s="105">
        <f>G227*'2. Emissions Units &amp; Activities'!L227</f>
        <v>5.8863600000000002E-3</v>
      </c>
      <c r="O227" s="83">
        <f>G227*'2. Emissions Units &amp; Activities'!M227</f>
        <v>5.8863600000000002E-3</v>
      </c>
    </row>
    <row r="228" spans="1:15">
      <c r="A228" s="79" t="s">
        <v>125</v>
      </c>
      <c r="B228" s="100" t="s">
        <v>242</v>
      </c>
      <c r="C228" s="81" t="str">
        <f>IFERROR(IF(B228="No CAS","",INDEX('DEQ Pollutant List'!$C$7:$C$611,MATCH('3. Pollutant Emissions - EF'!B228,'DEQ Pollutant List'!$B$7:$B$611,0))),"")</f>
        <v>Thallium and compounds</v>
      </c>
      <c r="D228" s="115">
        <f>IFERROR(IF(OR($B228="",$B228="No CAS"),INDEX('DEQ Pollutant List'!$A$7:$A$611,MATCH($C228,'DEQ Pollutant List'!$C$7:$C$611,0)),INDEX('DEQ Pollutant List'!$A$7:$A$611,MATCH($B228,'DEQ Pollutant List'!$B$7:$B$611,0))),"")</f>
        <v>595</v>
      </c>
      <c r="E228" s="101">
        <v>0</v>
      </c>
      <c r="F228" s="102">
        <v>1.8500000000000001E-6</v>
      </c>
      <c r="G228" s="103">
        <v>1.8500000000000001E-6</v>
      </c>
      <c r="H228" s="83" t="s">
        <v>173</v>
      </c>
      <c r="I228" s="104" t="s">
        <v>174</v>
      </c>
      <c r="J228" s="102">
        <f>F228*'2. Emissions Units &amp; Activities'!H228</f>
        <v>3.4306289000000003</v>
      </c>
      <c r="K228" s="105">
        <f>F228*'2. Emissions Units &amp; Activities'!I228</f>
        <v>3.6193955</v>
      </c>
      <c r="L228" s="83">
        <f>F228*'2. Emissions Units &amp; Activities'!J228</f>
        <v>3.6193955</v>
      </c>
      <c r="M228" s="102">
        <f>G228*'2. Emissions Units &amp; Activities'!K228</f>
        <v>1.0149100000000001E-2</v>
      </c>
      <c r="N228" s="105">
        <f>G228*'2. Emissions Units &amp; Activities'!L228</f>
        <v>1.10556E-2</v>
      </c>
      <c r="O228" s="83">
        <f>G228*'2. Emissions Units &amp; Activities'!M228</f>
        <v>1.10556E-2</v>
      </c>
    </row>
    <row r="229" spans="1:15">
      <c r="A229" s="79" t="s">
        <v>125</v>
      </c>
      <c r="B229" s="100" t="s">
        <v>243</v>
      </c>
      <c r="C229" s="81" t="str">
        <f>IFERROR(IF(B229="No CAS","",INDEX('DEQ Pollutant List'!$C$7:$C$611,MATCH('3. Pollutant Emissions - EF'!B229,'DEQ Pollutant List'!$B$7:$B$611,0))),"")</f>
        <v>Vanadium (fume or dust)</v>
      </c>
      <c r="D229" s="115">
        <f>IFERROR(IF(OR($B229="",$B229="No CAS"),INDEX('DEQ Pollutant List'!$A$7:$A$611,MATCH($C229,'DEQ Pollutant List'!$C$7:$C$611,0)),INDEX('DEQ Pollutant List'!$A$7:$A$611,MATCH($B229,'DEQ Pollutant List'!$B$7:$B$611,0))),"")</f>
        <v>620</v>
      </c>
      <c r="E229" s="101">
        <v>0</v>
      </c>
      <c r="F229" s="102">
        <v>5.9400000000000005E-7</v>
      </c>
      <c r="G229" s="103">
        <v>5.9400000000000005E-7</v>
      </c>
      <c r="H229" s="83" t="s">
        <v>173</v>
      </c>
      <c r="I229" s="104" t="s">
        <v>244</v>
      </c>
      <c r="J229" s="102">
        <f>F229*'2. Emissions Units &amp; Activities'!H229</f>
        <v>1.1015100360000001</v>
      </c>
      <c r="K229" s="105">
        <f>F229*'2. Emissions Units &amp; Activities'!I229</f>
        <v>1.16211942</v>
      </c>
      <c r="L229" s="83">
        <f>F229*'2. Emissions Units &amp; Activities'!J229</f>
        <v>1.16211942</v>
      </c>
      <c r="M229" s="102">
        <f>G229*'2. Emissions Units &amp; Activities'!K229</f>
        <v>3.2586840000000004E-3</v>
      </c>
      <c r="N229" s="105">
        <f>G229*'2. Emissions Units &amp; Activities'!L229</f>
        <v>3.5497440000000005E-3</v>
      </c>
      <c r="O229" s="83">
        <f>G229*'2. Emissions Units &amp; Activities'!M229</f>
        <v>3.5497440000000005E-3</v>
      </c>
    </row>
    <row r="230" spans="1:15">
      <c r="A230" s="79" t="s">
        <v>125</v>
      </c>
      <c r="B230" s="100" t="s">
        <v>245</v>
      </c>
      <c r="C230" s="81" t="str">
        <f>IFERROR(IF(B230="No CAS","",INDEX('DEQ Pollutant List'!$C$7:$C$611,MATCH('3. Pollutant Emissions - EF'!B230,'DEQ Pollutant List'!$B$7:$B$611,0))),"")</f>
        <v>Zinc and compounds</v>
      </c>
      <c r="D230" s="115">
        <f>IFERROR(IF(OR($B230="",$B230="No CAS"),INDEX('DEQ Pollutant List'!$A$7:$A$611,MATCH($C230,'DEQ Pollutant List'!$C$7:$C$611,0)),INDEX('DEQ Pollutant List'!$A$7:$A$611,MATCH($B230,'DEQ Pollutant List'!$B$7:$B$611,0))),"")</f>
        <v>632</v>
      </c>
      <c r="E230" s="101">
        <v>0</v>
      </c>
      <c r="F230" s="102">
        <v>5.7599999999999997E-5</v>
      </c>
      <c r="G230" s="103">
        <v>5.7599999999999997E-5</v>
      </c>
      <c r="H230" s="83" t="s">
        <v>173</v>
      </c>
      <c r="I230" s="104" t="s">
        <v>174</v>
      </c>
      <c r="J230" s="102">
        <f>F230*'2. Emissions Units &amp; Activities'!H230</f>
        <v>106.8130944</v>
      </c>
      <c r="K230" s="105">
        <f>F230*'2. Emissions Units &amp; Activities'!I230</f>
        <v>112.69036799999999</v>
      </c>
      <c r="L230" s="83">
        <f>F230*'2. Emissions Units &amp; Activities'!J230</f>
        <v>112.69036799999999</v>
      </c>
      <c r="M230" s="102">
        <f>G230*'2. Emissions Units &amp; Activities'!K230</f>
        <v>0.31599359999999999</v>
      </c>
      <c r="N230" s="105">
        <f>G230*'2. Emissions Units &amp; Activities'!L230</f>
        <v>0.34421759999999996</v>
      </c>
      <c r="O230" s="83">
        <f>G230*'2. Emissions Units &amp; Activities'!M230</f>
        <v>0.34421759999999996</v>
      </c>
    </row>
    <row r="231" spans="1:15">
      <c r="A231" s="79" t="s">
        <v>125</v>
      </c>
      <c r="B231" s="100" t="s">
        <v>246</v>
      </c>
      <c r="C231" s="81" t="str">
        <f>IFERROR(IF(B231="No CAS","",INDEX('DEQ Pollutant List'!$C$7:$C$611,MATCH('3. Pollutant Emissions - EF'!B231,'DEQ Pollutant List'!$B$7:$B$611,0))),"")</f>
        <v>1-Methylphenanthrene</v>
      </c>
      <c r="D231" s="115">
        <f>IFERROR(IF(OR($B231="",$B231="No CAS"),INDEX('DEQ Pollutant List'!$A$7:$A$611,MATCH($C231,'DEQ Pollutant List'!$C$7:$C$611,0)),INDEX('DEQ Pollutant List'!$A$7:$A$611,MATCH($B231,'DEQ Pollutant List'!$B$7:$B$611,0))),"")</f>
        <v>343</v>
      </c>
      <c r="E231" s="101">
        <v>0</v>
      </c>
      <c r="F231" s="102">
        <v>2.5899999999999998E-7</v>
      </c>
      <c r="G231" s="103">
        <v>2.5899999999999998E-7</v>
      </c>
      <c r="H231" s="83" t="s">
        <v>173</v>
      </c>
      <c r="I231" s="104" t="s">
        <v>174</v>
      </c>
      <c r="J231" s="102">
        <f>F231*'2. Emissions Units &amp; Activities'!H231</f>
        <v>0.48028804599999997</v>
      </c>
      <c r="K231" s="105">
        <f>F231*'2. Emissions Units &amp; Activities'!I231</f>
        <v>0.50671537</v>
      </c>
      <c r="L231" s="83">
        <f>F231*'2. Emissions Units &amp; Activities'!J231</f>
        <v>0.50671537</v>
      </c>
      <c r="M231" s="102">
        <f>G231*'2. Emissions Units &amp; Activities'!K231</f>
        <v>1.4208739999999999E-3</v>
      </c>
      <c r="N231" s="105">
        <f>G231*'2. Emissions Units &amp; Activities'!L231</f>
        <v>1.547784E-3</v>
      </c>
      <c r="O231" s="83">
        <f>G231*'2. Emissions Units &amp; Activities'!M231</f>
        <v>1.547784E-3</v>
      </c>
    </row>
    <row r="232" spans="1:15">
      <c r="A232" s="79" t="s">
        <v>125</v>
      </c>
      <c r="B232" s="100" t="s">
        <v>247</v>
      </c>
      <c r="C232" s="81" t="str">
        <f>IFERROR(IF(B232="No CAS","",INDEX('DEQ Pollutant List'!$C$7:$C$611,MATCH('3. Pollutant Emissions - EF'!B232,'DEQ Pollutant List'!$B$7:$B$611,0))),"")</f>
        <v>2-Methyl naphthalene</v>
      </c>
      <c r="D232" s="115">
        <f>IFERROR(IF(OR($B232="",$B232="No CAS"),INDEX('DEQ Pollutant List'!$A$7:$A$611,MATCH($C232,'DEQ Pollutant List'!$C$7:$C$611,0)),INDEX('DEQ Pollutant List'!$A$7:$A$611,MATCH($B232,'DEQ Pollutant List'!$B$7:$B$611,0))),"")</f>
        <v>427</v>
      </c>
      <c r="E232" s="101">
        <v>0</v>
      </c>
      <c r="F232" s="102">
        <v>2.8799999999999998E-7</v>
      </c>
      <c r="G232" s="103">
        <v>2.8799999999999998E-7</v>
      </c>
      <c r="H232" s="83" t="s">
        <v>187</v>
      </c>
      <c r="I232" s="104" t="s">
        <v>195</v>
      </c>
      <c r="J232" s="102">
        <f>F232*'2. Emissions Units &amp; Activities'!H232</f>
        <v>0.37530950399999996</v>
      </c>
      <c r="K232" s="105">
        <f>F232*'2. Emissions Units &amp; Activities'!I232</f>
        <v>0.39599999999999996</v>
      </c>
      <c r="L232" s="83">
        <f>F232*'2. Emissions Units &amp; Activities'!J232</f>
        <v>0.39599999999999996</v>
      </c>
      <c r="M232" s="102">
        <f>G232*'2. Emissions Units &amp; Activities'!K232</f>
        <v>1.11024E-3</v>
      </c>
      <c r="N232" s="105">
        <f>G232*'2. Emissions Units &amp; Activities'!L232</f>
        <v>1.2095999999999999E-3</v>
      </c>
      <c r="O232" s="83">
        <f>G232*'2. Emissions Units &amp; Activities'!M232</f>
        <v>1.2095999999999999E-3</v>
      </c>
    </row>
    <row r="233" spans="1:15">
      <c r="A233" s="79" t="s">
        <v>125</v>
      </c>
      <c r="B233" s="100" t="s">
        <v>248</v>
      </c>
      <c r="C233" s="81" t="str">
        <f>IFERROR(IF(B233="No CAS","",INDEX('DEQ Pollutant List'!$C$7:$C$611,MATCH('3. Pollutant Emissions - EF'!B233,'DEQ Pollutant List'!$B$7:$B$611,0))),"")</f>
        <v>3-Methylcholanthrene</v>
      </c>
      <c r="D233" s="115">
        <f>IFERROR(IF(OR($B233="",$B233="No CAS"),INDEX('DEQ Pollutant List'!$A$7:$A$611,MATCH($C233,'DEQ Pollutant List'!$C$7:$C$611,0)),INDEX('DEQ Pollutant List'!$A$7:$A$611,MATCH($B233,'DEQ Pollutant List'!$B$7:$B$611,0))),"")</f>
        <v>439</v>
      </c>
      <c r="E233" s="101">
        <v>0</v>
      </c>
      <c r="F233" s="102">
        <v>8.6800000000000006E-9</v>
      </c>
      <c r="G233" s="103">
        <v>8.6800000000000006E-9</v>
      </c>
      <c r="H233" s="83" t="s">
        <v>173</v>
      </c>
      <c r="I233" s="104" t="s">
        <v>174</v>
      </c>
      <c r="J233" s="102">
        <f>F233*'2. Emissions Units &amp; Activities'!H233</f>
        <v>1.6096139920000002E-2</v>
      </c>
      <c r="K233" s="105">
        <f>F233*'2. Emissions Units &amp; Activities'!I233</f>
        <v>1.6981812400000001E-2</v>
      </c>
      <c r="L233" s="83">
        <f>F233*'2. Emissions Units &amp; Activities'!J233</f>
        <v>1.6981812400000001E-2</v>
      </c>
      <c r="M233" s="102">
        <f>G233*'2. Emissions Units &amp; Activities'!K233</f>
        <v>4.7618480000000004E-5</v>
      </c>
      <c r="N233" s="105">
        <f>G233*'2. Emissions Units &amp; Activities'!L233</f>
        <v>5.1871680000000005E-5</v>
      </c>
      <c r="O233" s="83">
        <f>G233*'2. Emissions Units &amp; Activities'!M233</f>
        <v>5.1871680000000005E-5</v>
      </c>
    </row>
    <row r="234" spans="1:15">
      <c r="A234" s="79" t="s">
        <v>125</v>
      </c>
      <c r="B234" s="100" t="s">
        <v>249</v>
      </c>
      <c r="C234" s="81" t="str">
        <f>IFERROR(IF(B234="No CAS","",INDEX('DEQ Pollutant List'!$C$7:$C$611,MATCH('3. Pollutant Emissions - EF'!B234,'DEQ Pollutant List'!$B$7:$B$611,0))),"")</f>
        <v>7,12-Dimethylbenz[a]anthracene</v>
      </c>
      <c r="D234" s="115">
        <f>IFERROR(IF(OR($B234="",$B234="No CAS"),INDEX('DEQ Pollutant List'!$A$7:$A$611,MATCH($C234,'DEQ Pollutant List'!$C$7:$C$611,0)),INDEX('DEQ Pollutant List'!$A$7:$A$611,MATCH($B234,'DEQ Pollutant List'!$B$7:$B$611,0))),"")</f>
        <v>436</v>
      </c>
      <c r="E234" s="101">
        <v>0</v>
      </c>
      <c r="F234" s="102">
        <v>4.5699999999999997E-9</v>
      </c>
      <c r="G234" s="103">
        <v>4.5699999999999997E-9</v>
      </c>
      <c r="H234" s="83" t="s">
        <v>173</v>
      </c>
      <c r="I234" s="104" t="s">
        <v>174</v>
      </c>
      <c r="J234" s="102">
        <f>F234*'2. Emissions Units &amp; Activities'!H234</f>
        <v>8.4745805800000001E-3</v>
      </c>
      <c r="K234" s="105">
        <f>F234*'2. Emissions Units &amp; Activities'!I234</f>
        <v>8.9408850999999987E-3</v>
      </c>
      <c r="L234" s="83">
        <f>F234*'2. Emissions Units &amp; Activities'!J234</f>
        <v>8.9408850999999987E-3</v>
      </c>
      <c r="M234" s="102">
        <f>G234*'2. Emissions Units &amp; Activities'!K234</f>
        <v>2.5071019999999999E-5</v>
      </c>
      <c r="N234" s="105">
        <f>G234*'2. Emissions Units &amp; Activities'!L234</f>
        <v>2.731032E-5</v>
      </c>
      <c r="O234" s="83">
        <f>G234*'2. Emissions Units &amp; Activities'!M234</f>
        <v>2.731032E-5</v>
      </c>
    </row>
    <row r="235" spans="1:15">
      <c r="A235" s="79" t="s">
        <v>125</v>
      </c>
      <c r="B235" s="100" t="s">
        <v>250</v>
      </c>
      <c r="C235" s="81" t="str">
        <f>IFERROR(IF(B235="No CAS","",INDEX('DEQ Pollutant List'!$C$7:$C$611,MATCH('3. Pollutant Emissions - EF'!B235,'DEQ Pollutant List'!$B$7:$B$611,0))),"")</f>
        <v>Acenaphthene</v>
      </c>
      <c r="D235" s="115">
        <f>IFERROR(IF(OR($B235="",$B235="No CAS"),INDEX('DEQ Pollutant List'!$A$7:$A$611,MATCH($C235,'DEQ Pollutant List'!$C$7:$C$611,0)),INDEX('DEQ Pollutant List'!$A$7:$A$611,MATCH($B235,'DEQ Pollutant List'!$B$7:$B$611,0))),"")</f>
        <v>402</v>
      </c>
      <c r="E235" s="101">
        <v>0</v>
      </c>
      <c r="F235" s="102">
        <v>4.95E-8</v>
      </c>
      <c r="G235" s="103">
        <v>4.95E-8</v>
      </c>
      <c r="H235" s="83" t="s">
        <v>187</v>
      </c>
      <c r="I235" s="104" t="s">
        <v>195</v>
      </c>
      <c r="J235" s="102">
        <f>F235*'2. Emissions Units &amp; Activities'!H235</f>
        <v>6.4506321000000005E-2</v>
      </c>
      <c r="K235" s="105">
        <f>F235*'2. Emissions Units &amp; Activities'!I235</f>
        <v>6.8062499999999998E-2</v>
      </c>
      <c r="L235" s="83">
        <f>F235*'2. Emissions Units &amp; Activities'!J235</f>
        <v>6.8062499999999998E-2</v>
      </c>
      <c r="M235" s="102">
        <f>G235*'2. Emissions Units &amp; Activities'!K235</f>
        <v>1.908225E-4</v>
      </c>
      <c r="N235" s="105">
        <f>G235*'2. Emissions Units &amp; Activities'!L235</f>
        <v>2.0790000000000001E-4</v>
      </c>
      <c r="O235" s="83">
        <f>G235*'2. Emissions Units &amp; Activities'!M235</f>
        <v>2.0790000000000001E-4</v>
      </c>
    </row>
    <row r="236" spans="1:15">
      <c r="A236" s="79" t="s">
        <v>125</v>
      </c>
      <c r="B236" s="100" t="s">
        <v>251</v>
      </c>
      <c r="C236" s="81" t="str">
        <f>IFERROR(IF(B236="No CAS","",INDEX('DEQ Pollutant List'!$C$7:$C$611,MATCH('3. Pollutant Emissions - EF'!B236,'DEQ Pollutant List'!$B$7:$B$611,0))),"")</f>
        <v>Acenaphthylene</v>
      </c>
      <c r="D236" s="115">
        <f>IFERROR(IF(OR($B236="",$B236="No CAS"),INDEX('DEQ Pollutant List'!$A$7:$A$611,MATCH($C236,'DEQ Pollutant List'!$C$7:$C$611,0)),INDEX('DEQ Pollutant List'!$A$7:$A$611,MATCH($B236,'DEQ Pollutant List'!$B$7:$B$611,0))),"")</f>
        <v>403</v>
      </c>
      <c r="E236" s="101">
        <v>0</v>
      </c>
      <c r="F236" s="102">
        <v>2.6400000000000001E-6</v>
      </c>
      <c r="G236" s="103">
        <v>2.6400000000000001E-6</v>
      </c>
      <c r="H236" s="83" t="s">
        <v>187</v>
      </c>
      <c r="I236" s="104" t="s">
        <v>195</v>
      </c>
      <c r="J236" s="102">
        <f>F236*'2. Emissions Units &amp; Activities'!H236</f>
        <v>3.4403371200000001</v>
      </c>
      <c r="K236" s="105">
        <f>F236*'2. Emissions Units &amp; Activities'!I236</f>
        <v>3.6300000000000003</v>
      </c>
      <c r="L236" s="83">
        <f>F236*'2. Emissions Units &amp; Activities'!J236</f>
        <v>3.6300000000000003</v>
      </c>
      <c r="M236" s="102">
        <f>G236*'2. Emissions Units &amp; Activities'!K236</f>
        <v>1.0177200000000001E-2</v>
      </c>
      <c r="N236" s="105">
        <f>G236*'2. Emissions Units &amp; Activities'!L236</f>
        <v>1.1088000000000001E-2</v>
      </c>
      <c r="O236" s="83">
        <f>G236*'2. Emissions Units &amp; Activities'!M236</f>
        <v>1.1088000000000001E-2</v>
      </c>
    </row>
    <row r="237" spans="1:15">
      <c r="A237" s="79" t="s">
        <v>125</v>
      </c>
      <c r="B237" s="100" t="s">
        <v>252</v>
      </c>
      <c r="C237" s="81" t="str">
        <f>IFERROR(IF(B237="No CAS","",INDEX('DEQ Pollutant List'!$C$7:$C$611,MATCH('3. Pollutant Emissions - EF'!B237,'DEQ Pollutant List'!$B$7:$B$611,0))),"")</f>
        <v>Anthracene</v>
      </c>
      <c r="D237" s="115">
        <f>IFERROR(IF(OR($B237="",$B237="No CAS"),INDEX('DEQ Pollutant List'!$A$7:$A$611,MATCH($C237,'DEQ Pollutant List'!$C$7:$C$611,0)),INDEX('DEQ Pollutant List'!$A$7:$A$611,MATCH($B237,'DEQ Pollutant List'!$B$7:$B$611,0))),"")</f>
        <v>404</v>
      </c>
      <c r="E237" s="101">
        <v>0</v>
      </c>
      <c r="F237" s="102">
        <v>4.8400000000000003E-8</v>
      </c>
      <c r="G237" s="103">
        <v>4.8400000000000003E-8</v>
      </c>
      <c r="H237" s="83" t="s">
        <v>187</v>
      </c>
      <c r="I237" s="104" t="s">
        <v>195</v>
      </c>
      <c r="J237" s="102">
        <f>F237*'2. Emissions Units &amp; Activities'!H237</f>
        <v>6.3072847200000004E-2</v>
      </c>
      <c r="K237" s="105">
        <f>F237*'2. Emissions Units &amp; Activities'!I237</f>
        <v>6.6549999999999998E-2</v>
      </c>
      <c r="L237" s="83">
        <f>F237*'2. Emissions Units &amp; Activities'!J237</f>
        <v>6.6549999999999998E-2</v>
      </c>
      <c r="M237" s="102">
        <f>G237*'2. Emissions Units &amp; Activities'!K237</f>
        <v>1.8658200000000002E-4</v>
      </c>
      <c r="N237" s="105">
        <f>G237*'2. Emissions Units &amp; Activities'!L237</f>
        <v>2.0328000000000002E-4</v>
      </c>
      <c r="O237" s="83">
        <f>G237*'2. Emissions Units &amp; Activities'!M237</f>
        <v>2.0328000000000002E-4</v>
      </c>
    </row>
    <row r="238" spans="1:15">
      <c r="A238" s="79" t="s">
        <v>125</v>
      </c>
      <c r="B238" s="100" t="s">
        <v>253</v>
      </c>
      <c r="C238" s="81" t="str">
        <f>IFERROR(IF(B238="No CAS","",INDEX('DEQ Pollutant List'!$C$7:$C$611,MATCH('3. Pollutant Emissions - EF'!B238,'DEQ Pollutant List'!$B$7:$B$611,0))),"")</f>
        <v>Benz[a]anthracene</v>
      </c>
      <c r="D238" s="115">
        <f>IFERROR(IF(OR($B238="",$B238="No CAS"),INDEX('DEQ Pollutant List'!$A$7:$A$611,MATCH($C238,'DEQ Pollutant List'!$C$7:$C$611,0)),INDEX('DEQ Pollutant List'!$A$7:$A$611,MATCH($B238,'DEQ Pollutant List'!$B$7:$B$611,0))),"")</f>
        <v>405</v>
      </c>
      <c r="E238" s="101">
        <v>0</v>
      </c>
      <c r="F238" s="102">
        <v>7.8399999999999994E-9</v>
      </c>
      <c r="G238" s="103">
        <v>7.8399999999999994E-9</v>
      </c>
      <c r="H238" s="83" t="s">
        <v>187</v>
      </c>
      <c r="I238" s="104" t="s">
        <v>195</v>
      </c>
      <c r="J238" s="102">
        <f>F238*'2. Emissions Units &amp; Activities'!H238</f>
        <v>1.021675872E-2</v>
      </c>
      <c r="K238" s="105">
        <f>F238*'2. Emissions Units &amp; Activities'!I238</f>
        <v>1.078E-2</v>
      </c>
      <c r="L238" s="83">
        <f>F238*'2. Emissions Units &amp; Activities'!J238</f>
        <v>1.078E-2</v>
      </c>
      <c r="M238" s="102">
        <f>G238*'2. Emissions Units &amp; Activities'!K238</f>
        <v>3.0223199999999999E-5</v>
      </c>
      <c r="N238" s="105">
        <f>G238*'2. Emissions Units &amp; Activities'!L238</f>
        <v>3.2928000000000001E-5</v>
      </c>
      <c r="O238" s="83">
        <f>G238*'2. Emissions Units &amp; Activities'!M238</f>
        <v>3.2928000000000001E-5</v>
      </c>
    </row>
    <row r="239" spans="1:15">
      <c r="A239" s="79" t="s">
        <v>125</v>
      </c>
      <c r="B239" s="100" t="s">
        <v>254</v>
      </c>
      <c r="C239" s="81" t="str">
        <f>IFERROR(IF(B239="No CAS","",INDEX('DEQ Pollutant List'!$C$7:$C$611,MATCH('3. Pollutant Emissions - EF'!B239,'DEQ Pollutant List'!$B$7:$B$611,0))),"")</f>
        <v>Benzo[a]pyrene</v>
      </c>
      <c r="D239" s="115">
        <f>IFERROR(IF(OR($B239="",$B239="No CAS"),INDEX('DEQ Pollutant List'!$A$7:$A$611,MATCH($C239,'DEQ Pollutant List'!$C$7:$C$611,0)),INDEX('DEQ Pollutant List'!$A$7:$A$611,MATCH($B239,'DEQ Pollutant List'!$B$7:$B$611,0))),"")</f>
        <v>406</v>
      </c>
      <c r="E239" s="101">
        <v>0</v>
      </c>
      <c r="F239" s="102">
        <v>1.3200000000000001E-8</v>
      </c>
      <c r="G239" s="103">
        <v>1.3200000000000001E-8</v>
      </c>
      <c r="H239" s="83" t="s">
        <v>187</v>
      </c>
      <c r="I239" s="104" t="s">
        <v>195</v>
      </c>
      <c r="J239" s="102">
        <f>F239*'2. Emissions Units &amp; Activities'!H239</f>
        <v>1.7201685600000002E-2</v>
      </c>
      <c r="K239" s="105">
        <f>F239*'2. Emissions Units &amp; Activities'!I239</f>
        <v>1.8149999999999999E-2</v>
      </c>
      <c r="L239" s="83">
        <f>F239*'2. Emissions Units &amp; Activities'!J239</f>
        <v>1.8149999999999999E-2</v>
      </c>
      <c r="M239" s="102">
        <f>G239*'2. Emissions Units &amp; Activities'!K239</f>
        <v>5.0886E-5</v>
      </c>
      <c r="N239" s="105">
        <f>G239*'2. Emissions Units &amp; Activities'!L239</f>
        <v>5.5440000000000005E-5</v>
      </c>
      <c r="O239" s="83">
        <f>G239*'2. Emissions Units &amp; Activities'!M239</f>
        <v>5.5440000000000005E-5</v>
      </c>
    </row>
    <row r="240" spans="1:15">
      <c r="A240" s="79" t="s">
        <v>125</v>
      </c>
      <c r="B240" s="100" t="s">
        <v>255</v>
      </c>
      <c r="C240" s="81" t="str">
        <f>IFERROR(IF(B240="No CAS","",INDEX('DEQ Pollutant List'!$C$7:$C$611,MATCH('3. Pollutant Emissions - EF'!B240,'DEQ Pollutant List'!$B$7:$B$611,0))),"")</f>
        <v>Benzo[b]fluoranthene</v>
      </c>
      <c r="D240" s="115">
        <f>IFERROR(IF(OR($B240="",$B240="No CAS"),INDEX('DEQ Pollutant List'!$A$7:$A$611,MATCH($C240,'DEQ Pollutant List'!$C$7:$C$611,0)),INDEX('DEQ Pollutant List'!$A$7:$A$611,MATCH($B240,'DEQ Pollutant List'!$B$7:$B$611,0))),"")</f>
        <v>407</v>
      </c>
      <c r="E240" s="101">
        <v>0</v>
      </c>
      <c r="F240" s="102">
        <v>1.2499999999999999E-8</v>
      </c>
      <c r="G240" s="103">
        <v>1.2499999999999999E-8</v>
      </c>
      <c r="H240" s="83" t="s">
        <v>187</v>
      </c>
      <c r="I240" s="104" t="s">
        <v>195</v>
      </c>
      <c r="J240" s="102">
        <f>F240*'2. Emissions Units &amp; Activities'!H240</f>
        <v>1.6289474999999998E-2</v>
      </c>
      <c r="K240" s="105">
        <f>F240*'2. Emissions Units &amp; Activities'!I240</f>
        <v>1.7187499999999998E-2</v>
      </c>
      <c r="L240" s="83">
        <f>F240*'2. Emissions Units &amp; Activities'!J240</f>
        <v>1.7187499999999998E-2</v>
      </c>
      <c r="M240" s="102">
        <f>G240*'2. Emissions Units &amp; Activities'!K240</f>
        <v>4.8187499999999999E-5</v>
      </c>
      <c r="N240" s="105">
        <f>G240*'2. Emissions Units &amp; Activities'!L240</f>
        <v>5.2499999999999995E-5</v>
      </c>
      <c r="O240" s="83">
        <f>G240*'2. Emissions Units &amp; Activities'!M240</f>
        <v>5.2499999999999995E-5</v>
      </c>
    </row>
    <row r="241" spans="1:15">
      <c r="A241" s="79" t="s">
        <v>125</v>
      </c>
      <c r="B241" s="100" t="s">
        <v>256</v>
      </c>
      <c r="C241" s="81" t="str">
        <f>IFERROR(IF(B241="No CAS","",INDEX('DEQ Pollutant List'!$C$7:$C$611,MATCH('3. Pollutant Emissions - EF'!B241,'DEQ Pollutant List'!$B$7:$B$611,0))),"")</f>
        <v>Benzo[e]pyrene</v>
      </c>
      <c r="D241" s="115">
        <f>IFERROR(IF(OR($B241="",$B241="No CAS"),INDEX('DEQ Pollutant List'!$A$7:$A$611,MATCH($C241,'DEQ Pollutant List'!$C$7:$C$611,0)),INDEX('DEQ Pollutant List'!$A$7:$A$611,MATCH($B241,'DEQ Pollutant List'!$B$7:$B$611,0))),"")</f>
        <v>409</v>
      </c>
      <c r="E241" s="101">
        <v>0</v>
      </c>
      <c r="F241" s="102">
        <v>1.96E-8</v>
      </c>
      <c r="G241" s="103">
        <v>1.96E-8</v>
      </c>
      <c r="H241" s="83" t="s">
        <v>187</v>
      </c>
      <c r="I241" s="104" t="s">
        <v>195</v>
      </c>
      <c r="J241" s="102">
        <f>F241*'2. Emissions Units &amp; Activities'!H241</f>
        <v>2.5541896800000002E-2</v>
      </c>
      <c r="K241" s="105">
        <f>F241*'2. Emissions Units &amp; Activities'!I241</f>
        <v>2.6950000000000002E-2</v>
      </c>
      <c r="L241" s="83">
        <f>F241*'2. Emissions Units &amp; Activities'!J241</f>
        <v>2.6950000000000002E-2</v>
      </c>
      <c r="M241" s="102">
        <f>G241*'2. Emissions Units &amp; Activities'!K241</f>
        <v>7.5557999999999997E-5</v>
      </c>
      <c r="N241" s="105">
        <f>G241*'2. Emissions Units &amp; Activities'!L241</f>
        <v>8.2319999999999998E-5</v>
      </c>
      <c r="O241" s="83">
        <f>G241*'2. Emissions Units &amp; Activities'!M241</f>
        <v>8.2319999999999998E-5</v>
      </c>
    </row>
    <row r="242" spans="1:15">
      <c r="A242" s="79" t="s">
        <v>125</v>
      </c>
      <c r="B242" s="100" t="s">
        <v>257</v>
      </c>
      <c r="C242" s="81" t="str">
        <f>IFERROR(IF(B242="No CAS","",INDEX('DEQ Pollutant List'!$C$7:$C$611,MATCH('3. Pollutant Emissions - EF'!B242,'DEQ Pollutant List'!$B$7:$B$611,0))),"")</f>
        <v>Benzo[g,h,i]perylene</v>
      </c>
      <c r="D242" s="115">
        <f>IFERROR(IF(OR($B242="",$B242="No CAS"),INDEX('DEQ Pollutant List'!$A$7:$A$611,MATCH($C242,'DEQ Pollutant List'!$C$7:$C$611,0)),INDEX('DEQ Pollutant List'!$A$7:$A$611,MATCH($B242,'DEQ Pollutant List'!$B$7:$B$611,0))),"")</f>
        <v>410</v>
      </c>
      <c r="E242" s="101">
        <v>0</v>
      </c>
      <c r="F242" s="102">
        <v>4.8699999999999999E-8</v>
      </c>
      <c r="G242" s="103">
        <v>4.8699999999999999E-8</v>
      </c>
      <c r="H242" s="83" t="s">
        <v>187</v>
      </c>
      <c r="I242" s="104" t="s">
        <v>195</v>
      </c>
      <c r="J242" s="102">
        <f>F242*'2. Emissions Units &amp; Activities'!H242</f>
        <v>6.3463794599999998E-2</v>
      </c>
      <c r="K242" s="105">
        <f>F242*'2. Emissions Units &amp; Activities'!I242</f>
        <v>6.6962499999999994E-2</v>
      </c>
      <c r="L242" s="83">
        <f>F242*'2. Emissions Units &amp; Activities'!J242</f>
        <v>6.6962499999999994E-2</v>
      </c>
      <c r="M242" s="102">
        <f>G242*'2. Emissions Units &amp; Activities'!K242</f>
        <v>1.8773849999999999E-4</v>
      </c>
      <c r="N242" s="105">
        <f>G242*'2. Emissions Units &amp; Activities'!L242</f>
        <v>2.0453999999999999E-4</v>
      </c>
      <c r="O242" s="83">
        <f>G242*'2. Emissions Units &amp; Activities'!M242</f>
        <v>2.0453999999999999E-4</v>
      </c>
    </row>
    <row r="243" spans="1:15">
      <c r="A243" s="79" t="s">
        <v>125</v>
      </c>
      <c r="B243" s="100" t="s">
        <v>258</v>
      </c>
      <c r="C243" s="81" t="str">
        <f>IFERROR(IF(B243="No CAS","",INDEX('DEQ Pollutant List'!$C$7:$C$611,MATCH('3. Pollutant Emissions - EF'!B243,'DEQ Pollutant List'!$B$7:$B$611,0))),"")</f>
        <v>Benzo[j]fluoranthene</v>
      </c>
      <c r="D243" s="115">
        <f>IFERROR(IF(OR($B243="",$B243="No CAS"),INDEX('DEQ Pollutant List'!$A$7:$A$611,MATCH($C243,'DEQ Pollutant List'!$C$7:$C$611,0)),INDEX('DEQ Pollutant List'!$A$7:$A$611,MATCH($B243,'DEQ Pollutant List'!$B$7:$B$611,0))),"")</f>
        <v>411</v>
      </c>
      <c r="E243" s="101">
        <v>0</v>
      </c>
      <c r="F243" s="102">
        <v>1.5599999999999999E-7</v>
      </c>
      <c r="G243" s="103">
        <v>1.5599999999999999E-7</v>
      </c>
      <c r="H243" s="83" t="s">
        <v>173</v>
      </c>
      <c r="I243" s="104" t="s">
        <v>174</v>
      </c>
      <c r="J243" s="102">
        <f>F243*'2. Emissions Units &amp; Activities'!H243</f>
        <v>0.28928546399999999</v>
      </c>
      <c r="K243" s="105">
        <f>F243*'2. Emissions Units &amp; Activities'!I243</f>
        <v>0.30520308000000002</v>
      </c>
      <c r="L243" s="83">
        <f>F243*'2. Emissions Units &amp; Activities'!J243</f>
        <v>0.30520308000000002</v>
      </c>
      <c r="M243" s="102">
        <f>G243*'2. Emissions Units &amp; Activities'!K243</f>
        <v>8.5581600000000002E-4</v>
      </c>
      <c r="N243" s="105">
        <f>G243*'2. Emissions Units &amp; Activities'!L243</f>
        <v>9.3225600000000001E-4</v>
      </c>
      <c r="O243" s="83">
        <f>G243*'2. Emissions Units &amp; Activities'!M243</f>
        <v>9.3225600000000001E-4</v>
      </c>
    </row>
    <row r="244" spans="1:15">
      <c r="A244" s="79" t="s">
        <v>125</v>
      </c>
      <c r="B244" s="100" t="s">
        <v>259</v>
      </c>
      <c r="C244" s="81" t="str">
        <f>IFERROR(IF(B244="No CAS","",INDEX('DEQ Pollutant List'!$C$7:$C$611,MATCH('3. Pollutant Emissions - EF'!B244,'DEQ Pollutant List'!$B$7:$B$611,0))),"")</f>
        <v>Benzo[k]fluoranthene</v>
      </c>
      <c r="D244" s="115">
        <f>IFERROR(IF(OR($B244="",$B244="No CAS"),INDEX('DEQ Pollutant List'!$A$7:$A$611,MATCH($C244,'DEQ Pollutant List'!$C$7:$C$611,0)),INDEX('DEQ Pollutant List'!$A$7:$A$611,MATCH($B244,'DEQ Pollutant List'!$B$7:$B$611,0))),"")</f>
        <v>412</v>
      </c>
      <c r="E244" s="101">
        <v>0</v>
      </c>
      <c r="F244" s="102">
        <v>3.46E-9</v>
      </c>
      <c r="G244" s="103">
        <v>3.46E-9</v>
      </c>
      <c r="H244" s="83" t="s">
        <v>187</v>
      </c>
      <c r="I244" s="104" t="s">
        <v>195</v>
      </c>
      <c r="J244" s="102">
        <f>F244*'2. Emissions Units &amp; Activities'!H244</f>
        <v>4.5089266799999998E-3</v>
      </c>
      <c r="K244" s="105">
        <f>F244*'2. Emissions Units &amp; Activities'!I244</f>
        <v>4.7575000000000004E-3</v>
      </c>
      <c r="L244" s="83">
        <f>F244*'2. Emissions Units &amp; Activities'!J244</f>
        <v>4.7575000000000004E-3</v>
      </c>
      <c r="M244" s="102">
        <f>G244*'2. Emissions Units &amp; Activities'!K244</f>
        <v>1.3338300000000001E-5</v>
      </c>
      <c r="N244" s="105">
        <f>G244*'2. Emissions Units &amp; Activities'!L244</f>
        <v>1.4532000000000001E-5</v>
      </c>
      <c r="O244" s="83">
        <f>G244*'2. Emissions Units &amp; Activities'!M244</f>
        <v>1.4532000000000001E-5</v>
      </c>
    </row>
    <row r="245" spans="1:15">
      <c r="A245" s="79" t="s">
        <v>125</v>
      </c>
      <c r="B245" s="100" t="s">
        <v>260</v>
      </c>
      <c r="C245" s="81" t="str">
        <f>IFERROR(IF(B245="No CAS","",INDEX('DEQ Pollutant List'!$C$7:$C$611,MATCH('3. Pollutant Emissions - EF'!B245,'DEQ Pollutant List'!$B$7:$B$611,0))),"")</f>
        <v>Chrysene</v>
      </c>
      <c r="D245" s="115">
        <f>IFERROR(IF(OR($B245="",$B245="No CAS"),INDEX('DEQ Pollutant List'!$A$7:$A$611,MATCH($C245,'DEQ Pollutant List'!$C$7:$C$611,0)),INDEX('DEQ Pollutant List'!$A$7:$A$611,MATCH($B245,'DEQ Pollutant List'!$B$7:$B$611,0))),"")</f>
        <v>414</v>
      </c>
      <c r="E245" s="101">
        <v>0</v>
      </c>
      <c r="F245" s="102">
        <v>7.2699999999999999E-9</v>
      </c>
      <c r="G245" s="103">
        <v>7.2699999999999999E-9</v>
      </c>
      <c r="H245" s="83" t="s">
        <v>187</v>
      </c>
      <c r="I245" s="104" t="s">
        <v>195</v>
      </c>
      <c r="J245" s="102">
        <f>F245*'2. Emissions Units &amp; Activities'!H245</f>
        <v>9.4739586600000002E-3</v>
      </c>
      <c r="K245" s="105">
        <f>F245*'2. Emissions Units &amp; Activities'!I245</f>
        <v>9.9962499999999999E-3</v>
      </c>
      <c r="L245" s="83">
        <f>F245*'2. Emissions Units &amp; Activities'!J245</f>
        <v>9.9962499999999999E-3</v>
      </c>
      <c r="M245" s="102">
        <f>G245*'2. Emissions Units &amp; Activities'!K245</f>
        <v>2.8025849999999999E-5</v>
      </c>
      <c r="N245" s="105">
        <f>G245*'2. Emissions Units &amp; Activities'!L245</f>
        <v>3.0534000000000003E-5</v>
      </c>
      <c r="O245" s="83">
        <f>G245*'2. Emissions Units &amp; Activities'!M245</f>
        <v>3.0534000000000003E-5</v>
      </c>
    </row>
    <row r="246" spans="1:15">
      <c r="A246" s="79" t="s">
        <v>125</v>
      </c>
      <c r="B246" s="100" t="s">
        <v>261</v>
      </c>
      <c r="C246" s="81" t="str">
        <f>IFERROR(IF(B246="No CAS","",INDEX('DEQ Pollutant List'!$C$7:$C$611,MATCH('3. Pollutant Emissions - EF'!B246,'DEQ Pollutant List'!$B$7:$B$611,0))),"")</f>
        <v>Fluoranthene</v>
      </c>
      <c r="D246" s="115">
        <f>IFERROR(IF(OR($B246="",$B246="No CAS"),INDEX('DEQ Pollutant List'!$A$7:$A$611,MATCH($C246,'DEQ Pollutant List'!$C$7:$C$611,0)),INDEX('DEQ Pollutant List'!$A$7:$A$611,MATCH($B246,'DEQ Pollutant List'!$B$7:$B$611,0))),"")</f>
        <v>424</v>
      </c>
      <c r="E246" s="101">
        <v>0</v>
      </c>
      <c r="F246" s="102">
        <v>1.7400000000000001E-6</v>
      </c>
      <c r="G246" s="103">
        <v>1.7400000000000001E-6</v>
      </c>
      <c r="H246" s="83" t="s">
        <v>187</v>
      </c>
      <c r="I246" s="104" t="s">
        <v>195</v>
      </c>
      <c r="J246" s="102">
        <f>F246*'2. Emissions Units &amp; Activities'!H246</f>
        <v>2.2674949200000003</v>
      </c>
      <c r="K246" s="105">
        <f>F246*'2. Emissions Units &amp; Activities'!I246</f>
        <v>2.3925000000000001</v>
      </c>
      <c r="L246" s="83">
        <f>F246*'2. Emissions Units &amp; Activities'!J246</f>
        <v>2.3925000000000001</v>
      </c>
      <c r="M246" s="102">
        <f>G246*'2. Emissions Units &amp; Activities'!K246</f>
        <v>6.7077000000000005E-3</v>
      </c>
      <c r="N246" s="105">
        <f>G246*'2. Emissions Units &amp; Activities'!L246</f>
        <v>7.3080000000000003E-3</v>
      </c>
      <c r="O246" s="83">
        <f>G246*'2. Emissions Units &amp; Activities'!M246</f>
        <v>7.3080000000000003E-3</v>
      </c>
    </row>
    <row r="247" spans="1:15">
      <c r="A247" s="79" t="s">
        <v>125</v>
      </c>
      <c r="B247" s="100" t="s">
        <v>262</v>
      </c>
      <c r="C247" s="81" t="str">
        <f>IFERROR(IF(B247="No CAS","",INDEX('DEQ Pollutant List'!$C$7:$C$611,MATCH('3. Pollutant Emissions - EF'!B247,'DEQ Pollutant List'!$B$7:$B$611,0))),"")</f>
        <v>Fluorene</v>
      </c>
      <c r="D247" s="115">
        <f>IFERROR(IF(OR($B247="",$B247="No CAS"),INDEX('DEQ Pollutant List'!$A$7:$A$611,MATCH($C247,'DEQ Pollutant List'!$C$7:$C$611,0)),INDEX('DEQ Pollutant List'!$A$7:$A$611,MATCH($B247,'DEQ Pollutant List'!$B$7:$B$611,0))),"")</f>
        <v>425</v>
      </c>
      <c r="E247" s="101">
        <v>0</v>
      </c>
      <c r="F247" s="102">
        <v>8.6599999999999995E-8</v>
      </c>
      <c r="G247" s="103">
        <v>8.6599999999999995E-8</v>
      </c>
      <c r="H247" s="83" t="s">
        <v>187</v>
      </c>
      <c r="I247" s="104" t="s">
        <v>195</v>
      </c>
      <c r="J247" s="102">
        <f>F247*'2. Emissions Units &amp; Activities'!H247</f>
        <v>0.11285348279999999</v>
      </c>
      <c r="K247" s="105">
        <f>F247*'2. Emissions Units &amp; Activities'!I247</f>
        <v>0.11907499999999999</v>
      </c>
      <c r="L247" s="83">
        <f>F247*'2. Emissions Units &amp; Activities'!J247</f>
        <v>0.11907499999999999</v>
      </c>
      <c r="M247" s="102">
        <f>G247*'2. Emissions Units &amp; Activities'!K247</f>
        <v>3.3384299999999995E-4</v>
      </c>
      <c r="N247" s="105">
        <f>G247*'2. Emissions Units &amp; Activities'!L247</f>
        <v>3.6371999999999999E-4</v>
      </c>
      <c r="O247" s="83">
        <f>G247*'2. Emissions Units &amp; Activities'!M247</f>
        <v>3.6371999999999999E-4</v>
      </c>
    </row>
    <row r="248" spans="1:15">
      <c r="A248" s="79" t="s">
        <v>125</v>
      </c>
      <c r="B248" s="100" t="s">
        <v>263</v>
      </c>
      <c r="C248" s="81" t="str">
        <f>IFERROR(IF(B248="No CAS","",INDEX('DEQ Pollutant List'!$C$7:$C$611,MATCH('3. Pollutant Emissions - EF'!B248,'DEQ Pollutant List'!$B$7:$B$611,0))),"")</f>
        <v>Indeno[1,2,3-cd]pyrene</v>
      </c>
      <c r="D248" s="115">
        <f>IFERROR(IF(OR($B248="",$B248="No CAS"),INDEX('DEQ Pollutant List'!$A$7:$A$611,MATCH($C248,'DEQ Pollutant List'!$C$7:$C$611,0)),INDEX('DEQ Pollutant List'!$A$7:$A$611,MATCH($B248,'DEQ Pollutant List'!$B$7:$B$611,0))),"")</f>
        <v>426</v>
      </c>
      <c r="E248" s="101">
        <v>0</v>
      </c>
      <c r="F248" s="102">
        <v>1.15E-8</v>
      </c>
      <c r="G248" s="103">
        <v>1.15E-8</v>
      </c>
      <c r="H248" s="83" t="s">
        <v>187</v>
      </c>
      <c r="I248" s="104" t="s">
        <v>195</v>
      </c>
      <c r="J248" s="102">
        <f>F248*'2. Emissions Units &amp; Activities'!H248</f>
        <v>1.4986317000000001E-2</v>
      </c>
      <c r="K248" s="105">
        <f>F248*'2. Emissions Units &amp; Activities'!I248</f>
        <v>1.58125E-2</v>
      </c>
      <c r="L248" s="83">
        <f>F248*'2. Emissions Units &amp; Activities'!J248</f>
        <v>1.58125E-2</v>
      </c>
      <c r="M248" s="102">
        <f>G248*'2. Emissions Units &amp; Activities'!K248</f>
        <v>4.4332500000000003E-5</v>
      </c>
      <c r="N248" s="105">
        <f>G248*'2. Emissions Units &amp; Activities'!L248</f>
        <v>4.8300000000000002E-5</v>
      </c>
      <c r="O248" s="83">
        <f>G248*'2. Emissions Units &amp; Activities'!M248</f>
        <v>4.8300000000000002E-5</v>
      </c>
    </row>
    <row r="249" spans="1:15">
      <c r="A249" s="79" t="s">
        <v>125</v>
      </c>
      <c r="B249" s="100" t="s">
        <v>264</v>
      </c>
      <c r="C249" s="81" t="str">
        <f>IFERROR(IF(B249="No CAS","",INDEX('DEQ Pollutant List'!$C$7:$C$611,MATCH('3. Pollutant Emissions - EF'!B249,'DEQ Pollutant List'!$B$7:$B$611,0))),"")</f>
        <v>Naphthalene</v>
      </c>
      <c r="D249" s="115">
        <f>IFERROR(IF(OR($B249="",$B249="No CAS"),INDEX('DEQ Pollutant List'!$A$7:$A$611,MATCH($C249,'DEQ Pollutant List'!$C$7:$C$611,0)),INDEX('DEQ Pollutant List'!$A$7:$A$611,MATCH($B249,'DEQ Pollutant List'!$B$7:$B$611,0))),"")</f>
        <v>428</v>
      </c>
      <c r="E249" s="101">
        <v>0</v>
      </c>
      <c r="F249" s="102">
        <v>2.4200000000000001E-6</v>
      </c>
      <c r="G249" s="103">
        <v>2.4200000000000001E-6</v>
      </c>
      <c r="H249" s="83" t="s">
        <v>187</v>
      </c>
      <c r="I249" s="104" t="s">
        <v>195</v>
      </c>
      <c r="J249" s="102">
        <f>F249*'2. Emissions Units &amp; Activities'!H249</f>
        <v>3.1536423600000001</v>
      </c>
      <c r="K249" s="105">
        <f>F249*'2. Emissions Units &amp; Activities'!I249</f>
        <v>3.3275000000000001</v>
      </c>
      <c r="L249" s="83">
        <f>F249*'2. Emissions Units &amp; Activities'!J249</f>
        <v>3.3275000000000001</v>
      </c>
      <c r="M249" s="102">
        <f>G249*'2. Emissions Units &amp; Activities'!K249</f>
        <v>9.3290999999999999E-3</v>
      </c>
      <c r="N249" s="105">
        <f>G249*'2. Emissions Units &amp; Activities'!L249</f>
        <v>1.0164000000000001E-2</v>
      </c>
      <c r="O249" s="83">
        <f>G249*'2. Emissions Units &amp; Activities'!M249</f>
        <v>1.0164000000000001E-2</v>
      </c>
    </row>
    <row r="250" spans="1:15">
      <c r="A250" s="79" t="s">
        <v>125</v>
      </c>
      <c r="B250" s="100" t="s">
        <v>265</v>
      </c>
      <c r="C250" s="81" t="str">
        <f>IFERROR(IF(B250="No CAS","",INDEX('DEQ Pollutant List'!$C$7:$C$611,MATCH('3. Pollutant Emissions - EF'!B250,'DEQ Pollutant List'!$B$7:$B$611,0))),"")</f>
        <v>Perylene</v>
      </c>
      <c r="D250" s="115">
        <f>IFERROR(IF(OR($B250="",$B250="No CAS"),INDEX('DEQ Pollutant List'!$A$7:$A$611,MATCH($C250,'DEQ Pollutant List'!$C$7:$C$611,0)),INDEX('DEQ Pollutant List'!$A$7:$A$611,MATCH($B250,'DEQ Pollutant List'!$B$7:$B$611,0))),"")</f>
        <v>429</v>
      </c>
      <c r="E250" s="101">
        <v>0</v>
      </c>
      <c r="F250" s="102">
        <v>6.6199999999999999E-9</v>
      </c>
      <c r="G250" s="103">
        <v>6.6199999999999999E-9</v>
      </c>
      <c r="H250" s="83" t="s">
        <v>187</v>
      </c>
      <c r="I250" s="104" t="s">
        <v>195</v>
      </c>
      <c r="J250" s="102">
        <f>F250*'2. Emissions Units &amp; Activities'!H250</f>
        <v>8.6269059600000003E-3</v>
      </c>
      <c r="K250" s="105">
        <f>F250*'2. Emissions Units &amp; Activities'!I250</f>
        <v>9.1024999999999995E-3</v>
      </c>
      <c r="L250" s="83">
        <f>F250*'2. Emissions Units &amp; Activities'!J250</f>
        <v>9.1024999999999995E-3</v>
      </c>
      <c r="M250" s="102">
        <f>G250*'2. Emissions Units &amp; Activities'!K250</f>
        <v>2.55201E-5</v>
      </c>
      <c r="N250" s="105">
        <f>G250*'2. Emissions Units &amp; Activities'!L250</f>
        <v>2.7804E-5</v>
      </c>
      <c r="O250" s="83">
        <f>G250*'2. Emissions Units &amp; Activities'!M250</f>
        <v>2.7804E-5</v>
      </c>
    </row>
    <row r="251" spans="1:15">
      <c r="A251" s="79" t="s">
        <v>125</v>
      </c>
      <c r="B251" s="100" t="s">
        <v>266</v>
      </c>
      <c r="C251" s="81" t="str">
        <f>IFERROR(IF(B251="No CAS","",INDEX('DEQ Pollutant List'!$C$7:$C$611,MATCH('3. Pollutant Emissions - EF'!B251,'DEQ Pollutant List'!$B$7:$B$611,0))),"")</f>
        <v>Phenanthrene</v>
      </c>
      <c r="D251" s="115">
        <f>IFERROR(IF(OR($B251="",$B251="No CAS"),INDEX('DEQ Pollutant List'!$A$7:$A$611,MATCH($C251,'DEQ Pollutant List'!$C$7:$C$611,0)),INDEX('DEQ Pollutant List'!$A$7:$A$611,MATCH($B251,'DEQ Pollutant List'!$B$7:$B$611,0))),"")</f>
        <v>430</v>
      </c>
      <c r="E251" s="101">
        <v>0</v>
      </c>
      <c r="F251" s="102">
        <v>2.0999999999999998E-6</v>
      </c>
      <c r="G251" s="103">
        <v>2.0999999999999998E-6</v>
      </c>
      <c r="H251" s="83" t="s">
        <v>187</v>
      </c>
      <c r="I251" s="104" t="s">
        <v>195</v>
      </c>
      <c r="J251" s="102">
        <f>F251*'2. Emissions Units &amp; Activities'!H251</f>
        <v>2.7366317999999996</v>
      </c>
      <c r="K251" s="105">
        <f>F251*'2. Emissions Units &amp; Activities'!I251</f>
        <v>2.8874999999999997</v>
      </c>
      <c r="L251" s="83">
        <f>F251*'2. Emissions Units &amp; Activities'!J251</f>
        <v>2.8874999999999997</v>
      </c>
      <c r="M251" s="102">
        <f>G251*'2. Emissions Units &amp; Activities'!K251</f>
        <v>8.0954999999999985E-3</v>
      </c>
      <c r="N251" s="105">
        <f>G251*'2. Emissions Units &amp; Activities'!L251</f>
        <v>8.8199999999999997E-3</v>
      </c>
      <c r="O251" s="83">
        <f>G251*'2. Emissions Units &amp; Activities'!M251</f>
        <v>8.8199999999999997E-3</v>
      </c>
    </row>
    <row r="252" spans="1:15">
      <c r="A252" s="79" t="s">
        <v>125</v>
      </c>
      <c r="B252" s="100" t="s">
        <v>267</v>
      </c>
      <c r="C252" s="81" t="str">
        <f>IFERROR(IF(B252="No CAS","",INDEX('DEQ Pollutant List'!$C$7:$C$611,MATCH('3. Pollutant Emissions - EF'!B252,'DEQ Pollutant List'!$B$7:$B$611,0))),"")</f>
        <v>Pyrene</v>
      </c>
      <c r="D252" s="115">
        <f>IFERROR(IF(OR($B252="",$B252="No CAS"),INDEX('DEQ Pollutant List'!$A$7:$A$611,MATCH($C252,'DEQ Pollutant List'!$C$7:$C$611,0)),INDEX('DEQ Pollutant List'!$A$7:$A$611,MATCH($B252,'DEQ Pollutant List'!$B$7:$B$611,0))),"")</f>
        <v>431</v>
      </c>
      <c r="E252" s="101">
        <v>0</v>
      </c>
      <c r="F252" s="102">
        <v>3.63E-6</v>
      </c>
      <c r="G252" s="103">
        <v>3.63E-6</v>
      </c>
      <c r="H252" s="83" t="s">
        <v>187</v>
      </c>
      <c r="I252" s="104" t="s">
        <v>195</v>
      </c>
      <c r="J252" s="102">
        <f>F252*'2. Emissions Units &amp; Activities'!H252</f>
        <v>4.7304635399999997</v>
      </c>
      <c r="K252" s="105">
        <f>F252*'2. Emissions Units &amp; Activities'!I252</f>
        <v>4.99125</v>
      </c>
      <c r="L252" s="83">
        <f>F252*'2. Emissions Units &amp; Activities'!J252</f>
        <v>4.99125</v>
      </c>
      <c r="M252" s="102">
        <f>G252*'2. Emissions Units &amp; Activities'!K252</f>
        <v>1.399365E-2</v>
      </c>
      <c r="N252" s="105">
        <f>G252*'2. Emissions Units &amp; Activities'!L252</f>
        <v>1.5245999999999999E-2</v>
      </c>
      <c r="O252" s="83">
        <f>G252*'2. Emissions Units &amp; Activities'!M252</f>
        <v>1.5245999999999999E-2</v>
      </c>
    </row>
    <row r="253" spans="1:15">
      <c r="A253" s="79" t="s">
        <v>125</v>
      </c>
      <c r="B253" s="100" t="s">
        <v>268</v>
      </c>
      <c r="C253" s="81" t="str">
        <f>IFERROR(IF(B253="No CAS","",INDEX('DEQ Pollutant List'!$C$7:$C$611,MATCH('3. Pollutant Emissions - EF'!B253,'DEQ Pollutant List'!$B$7:$B$611,0))),"")</f>
        <v>Dibenz[a,h]anthracene</v>
      </c>
      <c r="D253" s="115">
        <f>IFERROR(IF(OR($B253="",$B253="No CAS"),INDEX('DEQ Pollutant List'!$A$7:$A$611,MATCH($C253,'DEQ Pollutant List'!$C$7:$C$611,0)),INDEX('DEQ Pollutant List'!$A$7:$A$611,MATCH($B253,'DEQ Pollutant List'!$B$7:$B$611,0))),"")</f>
        <v>419</v>
      </c>
      <c r="E253" s="101">
        <v>0</v>
      </c>
      <c r="F253" s="102">
        <v>3.7999999999999998E-10</v>
      </c>
      <c r="G253" s="103">
        <v>3.7999999999999998E-10</v>
      </c>
      <c r="H253" s="83" t="s">
        <v>187</v>
      </c>
      <c r="I253" s="104" t="s">
        <v>195</v>
      </c>
      <c r="J253" s="102">
        <f>F253*'2. Emissions Units &amp; Activities'!H253</f>
        <v>4.9520003999999995E-4</v>
      </c>
      <c r="K253" s="105">
        <f>F253*'2. Emissions Units &amp; Activities'!I253</f>
        <v>5.2249999999999996E-4</v>
      </c>
      <c r="L253" s="83">
        <f>F253*'2. Emissions Units &amp; Activities'!J253</f>
        <v>5.2249999999999996E-4</v>
      </c>
      <c r="M253" s="102">
        <f>G253*'2. Emissions Units &amp; Activities'!K253</f>
        <v>1.4648999999999999E-6</v>
      </c>
      <c r="N253" s="105">
        <f>G253*'2. Emissions Units &amp; Activities'!L253</f>
        <v>1.5959999999999998E-6</v>
      </c>
      <c r="O253" s="83">
        <f>G253*'2. Emissions Units &amp; Activities'!M253</f>
        <v>1.5959999999999998E-6</v>
      </c>
    </row>
    <row r="254" spans="1:15">
      <c r="A254" s="79" t="s">
        <v>125</v>
      </c>
      <c r="B254" s="100" t="s">
        <v>269</v>
      </c>
      <c r="C254" s="81" t="str">
        <f>IFERROR(IF(B254="No CAS","",INDEX('DEQ Pollutant List'!$C$7:$C$611,MATCH('3. Pollutant Emissions - EF'!B254,'DEQ Pollutant List'!$B$7:$B$611,0))),"")</f>
        <v>2,3,7,8-Tetrachlorodibenzo-p-dioxin (TCDD)</v>
      </c>
      <c r="D254" s="115">
        <f>IFERROR(IF(OR($B254="",$B254="No CAS"),INDEX('DEQ Pollutant List'!$A$7:$A$611,MATCH($C254,'DEQ Pollutant List'!$C$7:$C$611,0)),INDEX('DEQ Pollutant List'!$A$7:$A$611,MATCH($B254,'DEQ Pollutant List'!$B$7:$B$611,0))),"")</f>
        <v>527</v>
      </c>
      <c r="E254" s="101">
        <v>0</v>
      </c>
      <c r="F254" s="102">
        <v>9.5300000000000008E-13</v>
      </c>
      <c r="G254" s="103">
        <v>9.5300000000000008E-13</v>
      </c>
      <c r="H254" s="83" t="s">
        <v>173</v>
      </c>
      <c r="I254" s="104" t="s">
        <v>174</v>
      </c>
      <c r="J254" s="102">
        <f>F254*'2. Emissions Units &amp; Activities'!H254</f>
        <v>1.7672374820000002E-6</v>
      </c>
      <c r="K254" s="105">
        <f>F254*'2. Emissions Units &amp; Activities'!I254</f>
        <v>1.8644777900000002E-6</v>
      </c>
      <c r="L254" s="83">
        <f>F254*'2. Emissions Units &amp; Activities'!J254</f>
        <v>1.8644777900000002E-6</v>
      </c>
      <c r="M254" s="102">
        <f>G254*'2. Emissions Units &amp; Activities'!K254</f>
        <v>5.2281580000000005E-9</v>
      </c>
      <c r="N254" s="105">
        <f>G254*'2. Emissions Units &amp; Activities'!L254</f>
        <v>5.6951280000000001E-9</v>
      </c>
      <c r="O254" s="83">
        <f>G254*'2. Emissions Units &amp; Activities'!M254</f>
        <v>5.6951280000000001E-9</v>
      </c>
    </row>
    <row r="255" spans="1:15">
      <c r="A255" s="79" t="s">
        <v>125</v>
      </c>
      <c r="B255" s="100" t="s">
        <v>270</v>
      </c>
      <c r="C255" s="81" t="str">
        <f>IFERROR(IF(B255="No CAS","",INDEX('DEQ Pollutant List'!$C$7:$C$611,MATCH('3. Pollutant Emissions - EF'!B255,'DEQ Pollutant List'!$B$7:$B$611,0))),"")</f>
        <v>1,2,3,7,8-Pentachlorodibenzo-p-dioxin (PeCDD)</v>
      </c>
      <c r="D255" s="115">
        <f>IFERROR(IF(OR($B255="",$B255="No CAS"),INDEX('DEQ Pollutant List'!$A$7:$A$611,MATCH($C255,'DEQ Pollutant List'!$C$7:$C$611,0)),INDEX('DEQ Pollutant List'!$A$7:$A$611,MATCH($B255,'DEQ Pollutant List'!$B$7:$B$611,0))),"")</f>
        <v>528</v>
      </c>
      <c r="E255" s="101">
        <v>0</v>
      </c>
      <c r="F255" s="102">
        <v>1.33E-12</v>
      </c>
      <c r="G255" s="103">
        <v>1.33E-12</v>
      </c>
      <c r="H255" s="83" t="s">
        <v>173</v>
      </c>
      <c r="I255" s="104" t="s">
        <v>174</v>
      </c>
      <c r="J255" s="102">
        <f>F255*'2. Emissions Units &amp; Activities'!H255</f>
        <v>2.46634402E-6</v>
      </c>
      <c r="K255" s="105">
        <f>F255*'2. Emissions Units &amp; Activities'!I255</f>
        <v>2.6020519E-6</v>
      </c>
      <c r="L255" s="83">
        <f>F255*'2. Emissions Units &amp; Activities'!J255</f>
        <v>2.6020519E-6</v>
      </c>
      <c r="M255" s="102">
        <f>G255*'2. Emissions Units &amp; Activities'!K255</f>
        <v>7.29638E-9</v>
      </c>
      <c r="N255" s="105">
        <f>G255*'2. Emissions Units &amp; Activities'!L255</f>
        <v>7.9480800000000001E-9</v>
      </c>
      <c r="O255" s="83">
        <f>G255*'2. Emissions Units &amp; Activities'!M255</f>
        <v>7.9480800000000001E-9</v>
      </c>
    </row>
    <row r="256" spans="1:15">
      <c r="A256" s="79" t="s">
        <v>125</v>
      </c>
      <c r="B256" s="100" t="s">
        <v>271</v>
      </c>
      <c r="C256" s="81" t="str">
        <f>IFERROR(IF(B256="No CAS","",INDEX('DEQ Pollutant List'!$C$7:$C$611,MATCH('3. Pollutant Emissions - EF'!B256,'DEQ Pollutant List'!$B$7:$B$611,0))),"")</f>
        <v>1,2,3,4,7,8-Hexachlorodibenzo-p-dioxin (HxCDD)</v>
      </c>
      <c r="D256" s="115">
        <f>IFERROR(IF(OR($B256="",$B256="No CAS"),INDEX('DEQ Pollutant List'!$A$7:$A$611,MATCH($C256,'DEQ Pollutant List'!$C$7:$C$611,0)),INDEX('DEQ Pollutant List'!$A$7:$A$611,MATCH($B256,'DEQ Pollutant List'!$B$7:$B$611,0))),"")</f>
        <v>529</v>
      </c>
      <c r="E256" s="101">
        <v>0</v>
      </c>
      <c r="F256" s="102">
        <v>8.7000000000000003E-13</v>
      </c>
      <c r="G256" s="103">
        <v>8.7000000000000003E-13</v>
      </c>
      <c r="H256" s="83" t="s">
        <v>173</v>
      </c>
      <c r="I256" s="104" t="s">
        <v>174</v>
      </c>
      <c r="J256" s="102">
        <f>F256*'2. Emissions Units &amp; Activities'!H256</f>
        <v>1.6133227800000001E-6</v>
      </c>
      <c r="K256" s="105">
        <f>F256*'2. Emissions Units &amp; Activities'!I256</f>
        <v>1.7020941E-6</v>
      </c>
      <c r="L256" s="83">
        <f>F256*'2. Emissions Units &amp; Activities'!J256</f>
        <v>1.7020941E-6</v>
      </c>
      <c r="M256" s="102">
        <f>G256*'2. Emissions Units &amp; Activities'!K256</f>
        <v>4.7728200000000005E-9</v>
      </c>
      <c r="N256" s="105">
        <f>G256*'2. Emissions Units &amp; Activities'!L256</f>
        <v>5.1991200000000001E-9</v>
      </c>
      <c r="O256" s="83">
        <f>G256*'2. Emissions Units &amp; Activities'!M256</f>
        <v>5.1991200000000001E-9</v>
      </c>
    </row>
    <row r="257" spans="1:15">
      <c r="A257" s="79" t="s">
        <v>125</v>
      </c>
      <c r="B257" s="100" t="s">
        <v>272</v>
      </c>
      <c r="C257" s="81" t="str">
        <f>IFERROR(IF(B257="No CAS","",INDEX('DEQ Pollutant List'!$C$7:$C$611,MATCH('3. Pollutant Emissions - EF'!B257,'DEQ Pollutant List'!$B$7:$B$611,0))),"")</f>
        <v>1,2,3,6,7,8-Hexachlorodibenzo-p-dioxin (HxCDD)</v>
      </c>
      <c r="D257" s="115">
        <f>IFERROR(IF(OR($B257="",$B257="No CAS"),INDEX('DEQ Pollutant List'!$A$7:$A$611,MATCH($C257,'DEQ Pollutant List'!$C$7:$C$611,0)),INDEX('DEQ Pollutant List'!$A$7:$A$611,MATCH($B257,'DEQ Pollutant List'!$B$7:$B$611,0))),"")</f>
        <v>530</v>
      </c>
      <c r="E257" s="101">
        <v>0</v>
      </c>
      <c r="F257" s="102">
        <v>2.0900000000000002E-12</v>
      </c>
      <c r="G257" s="103">
        <v>2.0900000000000002E-12</v>
      </c>
      <c r="H257" s="83" t="s">
        <v>173</v>
      </c>
      <c r="I257" s="104" t="s">
        <v>174</v>
      </c>
      <c r="J257" s="102">
        <f>F257*'2. Emissions Units &amp; Activities'!H257</f>
        <v>3.8756834600000006E-6</v>
      </c>
      <c r="K257" s="105">
        <f>F257*'2. Emissions Units &amp; Activities'!I257</f>
        <v>4.0889387000000001E-6</v>
      </c>
      <c r="L257" s="83">
        <f>F257*'2. Emissions Units &amp; Activities'!J257</f>
        <v>4.0889387000000001E-6</v>
      </c>
      <c r="M257" s="102">
        <f>G257*'2. Emissions Units &amp; Activities'!K257</f>
        <v>1.1465740000000001E-8</v>
      </c>
      <c r="N257" s="105">
        <f>G257*'2. Emissions Units &amp; Activities'!L257</f>
        <v>1.2489840000000002E-8</v>
      </c>
      <c r="O257" s="83">
        <f>G257*'2. Emissions Units &amp; Activities'!M257</f>
        <v>1.2489840000000002E-8</v>
      </c>
    </row>
    <row r="258" spans="1:15">
      <c r="A258" s="79" t="s">
        <v>125</v>
      </c>
      <c r="B258" s="100" t="s">
        <v>273</v>
      </c>
      <c r="C258" s="81" t="str">
        <f>IFERROR(IF(B258="No CAS","",INDEX('DEQ Pollutant List'!$C$7:$C$611,MATCH('3. Pollutant Emissions - EF'!B258,'DEQ Pollutant List'!$B$7:$B$611,0))),"")</f>
        <v>1,2,3,7,8,9-Hexachlorodibenzo-p-dioxin (HxCDD)</v>
      </c>
      <c r="D258" s="115">
        <f>IFERROR(IF(OR($B258="",$B258="No CAS"),INDEX('DEQ Pollutant List'!$A$7:$A$611,MATCH($C258,'DEQ Pollutant List'!$C$7:$C$611,0)),INDEX('DEQ Pollutant List'!$A$7:$A$611,MATCH($B258,'DEQ Pollutant List'!$B$7:$B$611,0))),"")</f>
        <v>531</v>
      </c>
      <c r="E258" s="101">
        <v>0</v>
      </c>
      <c r="F258" s="102">
        <v>2.2100000000000001E-12</v>
      </c>
      <c r="G258" s="103">
        <v>2.2100000000000001E-12</v>
      </c>
      <c r="H258" s="83" t="s">
        <v>173</v>
      </c>
      <c r="I258" s="104" t="s">
        <v>174</v>
      </c>
      <c r="J258" s="102">
        <f>F258*'2. Emissions Units &amp; Activities'!H258</f>
        <v>4.0982107400000004E-6</v>
      </c>
      <c r="K258" s="105">
        <f>F258*'2. Emissions Units &amp; Activities'!I258</f>
        <v>4.3237103000000003E-6</v>
      </c>
      <c r="L258" s="83">
        <f>F258*'2. Emissions Units &amp; Activities'!J258</f>
        <v>4.3237103000000003E-6</v>
      </c>
      <c r="M258" s="102">
        <f>G258*'2. Emissions Units &amp; Activities'!K258</f>
        <v>1.2124060000000001E-8</v>
      </c>
      <c r="N258" s="105">
        <f>G258*'2. Emissions Units &amp; Activities'!L258</f>
        <v>1.3206960000000001E-8</v>
      </c>
      <c r="O258" s="83">
        <f>G258*'2. Emissions Units &amp; Activities'!M258</f>
        <v>1.3206960000000001E-8</v>
      </c>
    </row>
    <row r="259" spans="1:15">
      <c r="A259" s="79" t="s">
        <v>125</v>
      </c>
      <c r="B259" s="100" t="s">
        <v>274</v>
      </c>
      <c r="C259" s="81" t="str">
        <f>IFERROR(IF(B259="No CAS","",INDEX('DEQ Pollutant List'!$C$7:$C$611,MATCH('3. Pollutant Emissions - EF'!B259,'DEQ Pollutant List'!$B$7:$B$611,0))),"")</f>
        <v>1,2,3,4,6,7,8-Heptachlorodibenzo-p-dioxin (HpCDD)</v>
      </c>
      <c r="D259" s="115">
        <f>IFERROR(IF(OR($B259="",$B259="No CAS"),INDEX('DEQ Pollutant List'!$A$7:$A$611,MATCH($C259,'DEQ Pollutant List'!$C$7:$C$611,0)),INDEX('DEQ Pollutant List'!$A$7:$A$611,MATCH($B259,'DEQ Pollutant List'!$B$7:$B$611,0))),"")</f>
        <v>532</v>
      </c>
      <c r="E259" s="101">
        <v>0</v>
      </c>
      <c r="F259" s="102">
        <v>9.7600000000000004E-12</v>
      </c>
      <c r="G259" s="103">
        <v>9.7600000000000004E-12</v>
      </c>
      <c r="H259" s="83" t="s">
        <v>173</v>
      </c>
      <c r="I259" s="104" t="s">
        <v>174</v>
      </c>
      <c r="J259" s="102">
        <f>F259*'2. Emissions Units &amp; Activities'!H259</f>
        <v>1.8098885440000002E-5</v>
      </c>
      <c r="K259" s="105">
        <f>F259*'2. Emissions Units &amp; Activities'!I259</f>
        <v>1.9094756800000001E-5</v>
      </c>
      <c r="L259" s="83">
        <f>F259*'2. Emissions Units &amp; Activities'!J259</f>
        <v>1.9094756800000001E-5</v>
      </c>
      <c r="M259" s="102">
        <f>G259*'2. Emissions Units &amp; Activities'!K259</f>
        <v>5.3543360000000001E-8</v>
      </c>
      <c r="N259" s="105">
        <f>G259*'2. Emissions Units &amp; Activities'!L259</f>
        <v>5.8325760000000005E-8</v>
      </c>
      <c r="O259" s="83">
        <f>G259*'2. Emissions Units &amp; Activities'!M259</f>
        <v>5.8325760000000005E-8</v>
      </c>
    </row>
    <row r="260" spans="1:15">
      <c r="A260" s="79" t="s">
        <v>125</v>
      </c>
      <c r="B260" s="100" t="s">
        <v>275</v>
      </c>
      <c r="C260" s="81" t="str">
        <f>IFERROR(IF(B260="No CAS","",INDEX('DEQ Pollutant List'!$C$7:$C$611,MATCH('3. Pollutant Emissions - EF'!B260,'DEQ Pollutant List'!$B$7:$B$611,0))),"")</f>
        <v>Octachlorodibenzo-p-dioxin (OCDD)</v>
      </c>
      <c r="D260" s="115">
        <f>IFERROR(IF(OR($B260="",$B260="No CAS"),INDEX('DEQ Pollutant List'!$A$7:$A$611,MATCH($C260,'DEQ Pollutant List'!$C$7:$C$611,0)),INDEX('DEQ Pollutant List'!$A$7:$A$611,MATCH($B260,'DEQ Pollutant List'!$B$7:$B$611,0))),"")</f>
        <v>533</v>
      </c>
      <c r="E260" s="101">
        <v>0</v>
      </c>
      <c r="F260" s="102">
        <v>2.4600000000000001E-11</v>
      </c>
      <c r="G260" s="103">
        <v>2.4600000000000001E-11</v>
      </c>
      <c r="H260" s="83" t="s">
        <v>173</v>
      </c>
      <c r="I260" s="104" t="s">
        <v>174</v>
      </c>
      <c r="J260" s="102">
        <f>F260*'2. Emissions Units &amp; Activities'!H260</f>
        <v>4.5618092400000001E-5</v>
      </c>
      <c r="K260" s="105">
        <f>F260*'2. Emissions Units &amp; Activities'!I260</f>
        <v>4.8128178000000004E-5</v>
      </c>
      <c r="L260" s="83">
        <f>F260*'2. Emissions Units &amp; Activities'!J260</f>
        <v>4.8128178000000004E-5</v>
      </c>
      <c r="M260" s="102">
        <f>G260*'2. Emissions Units &amp; Activities'!K260</f>
        <v>1.3495560000000001E-7</v>
      </c>
      <c r="N260" s="105">
        <f>G260*'2. Emissions Units &amp; Activities'!L260</f>
        <v>1.470096E-7</v>
      </c>
      <c r="O260" s="83">
        <f>G260*'2. Emissions Units &amp; Activities'!M260</f>
        <v>1.470096E-7</v>
      </c>
    </row>
    <row r="261" spans="1:15">
      <c r="A261" s="79" t="s">
        <v>125</v>
      </c>
      <c r="B261" s="100" t="s">
        <v>276</v>
      </c>
      <c r="C261" s="81" t="str">
        <f>IFERROR(IF(B261="No CAS","",INDEX('DEQ Pollutant List'!$C$7:$C$611,MATCH('3. Pollutant Emissions - EF'!B261,'DEQ Pollutant List'!$B$7:$B$611,0))),"")</f>
        <v>2,3,7,8-Tetrachlorodibenzofuran (TcDF)</v>
      </c>
      <c r="D261" s="115">
        <f>IFERROR(IF(OR($B261="",$B261="No CAS"),INDEX('DEQ Pollutant List'!$A$7:$A$611,MATCH($C261,'DEQ Pollutant List'!$C$7:$C$611,0)),INDEX('DEQ Pollutant List'!$A$7:$A$611,MATCH($B261,'DEQ Pollutant List'!$B$7:$B$611,0))),"")</f>
        <v>539</v>
      </c>
      <c r="E261" s="101">
        <v>0</v>
      </c>
      <c r="F261" s="102">
        <v>8.0400000000000005E-12</v>
      </c>
      <c r="G261" s="103">
        <v>8.0400000000000005E-12</v>
      </c>
      <c r="H261" s="83" t="s">
        <v>173</v>
      </c>
      <c r="I261" s="104" t="s">
        <v>174</v>
      </c>
      <c r="J261" s="102">
        <f>F261*'2. Emissions Units &amp; Activities'!H261</f>
        <v>1.490932776E-5</v>
      </c>
      <c r="K261" s="105">
        <f>F261*'2. Emissions Units &amp; Activities'!I261</f>
        <v>1.5729697200000001E-5</v>
      </c>
      <c r="L261" s="83">
        <f>F261*'2. Emissions Units &amp; Activities'!J261</f>
        <v>1.5729697200000001E-5</v>
      </c>
      <c r="M261" s="102">
        <f>G261*'2. Emissions Units &amp; Activities'!K261</f>
        <v>4.410744E-8</v>
      </c>
      <c r="N261" s="105">
        <f>G261*'2. Emissions Units &amp; Activities'!L261</f>
        <v>4.804704E-8</v>
      </c>
      <c r="O261" s="83">
        <f>G261*'2. Emissions Units &amp; Activities'!M261</f>
        <v>4.804704E-8</v>
      </c>
    </row>
    <row r="262" spans="1:15">
      <c r="A262" s="79" t="s">
        <v>125</v>
      </c>
      <c r="B262" s="100" t="s">
        <v>277</v>
      </c>
      <c r="C262" s="81" t="str">
        <f>IFERROR(IF(B262="No CAS","",INDEX('DEQ Pollutant List'!$C$7:$C$611,MATCH('3. Pollutant Emissions - EF'!B262,'DEQ Pollutant List'!$B$7:$B$611,0))),"")</f>
        <v>1,2,3,7,8-Pentachlorodibenzofuran (PeCDF)</v>
      </c>
      <c r="D262" s="115">
        <f>IFERROR(IF(OR($B262="",$B262="No CAS"),INDEX('DEQ Pollutant List'!$A$7:$A$611,MATCH($C262,'DEQ Pollutant List'!$C$7:$C$611,0)),INDEX('DEQ Pollutant List'!$A$7:$A$611,MATCH($B262,'DEQ Pollutant List'!$B$7:$B$611,0))),"")</f>
        <v>540</v>
      </c>
      <c r="E262" s="101">
        <v>0</v>
      </c>
      <c r="F262" s="102">
        <v>3.9899999999999998E-12</v>
      </c>
      <c r="G262" s="103">
        <v>3.9899999999999998E-12</v>
      </c>
      <c r="H262" s="83" t="s">
        <v>173</v>
      </c>
      <c r="I262" s="104" t="s">
        <v>174</v>
      </c>
      <c r="J262" s="102">
        <f>F262*'2. Emissions Units &amp; Activities'!H262</f>
        <v>7.3990320599999996E-6</v>
      </c>
      <c r="K262" s="105">
        <f>F262*'2. Emissions Units &amp; Activities'!I262</f>
        <v>7.8061556999999997E-6</v>
      </c>
      <c r="L262" s="83">
        <f>F262*'2. Emissions Units &amp; Activities'!J262</f>
        <v>7.8061556999999997E-6</v>
      </c>
      <c r="M262" s="102">
        <f>G262*'2. Emissions Units &amp; Activities'!K262</f>
        <v>2.188914E-8</v>
      </c>
      <c r="N262" s="105">
        <f>G262*'2. Emissions Units &amp; Activities'!L262</f>
        <v>2.3844239999999999E-8</v>
      </c>
      <c r="O262" s="83">
        <f>G262*'2. Emissions Units &amp; Activities'!M262</f>
        <v>2.3844239999999999E-8</v>
      </c>
    </row>
    <row r="263" spans="1:15">
      <c r="A263" s="79" t="s">
        <v>125</v>
      </c>
      <c r="B263" s="100" t="s">
        <v>278</v>
      </c>
      <c r="C263" s="81" t="str">
        <f>IFERROR(IF(B263="No CAS","",INDEX('DEQ Pollutant List'!$C$7:$C$611,MATCH('3. Pollutant Emissions - EF'!B263,'DEQ Pollutant List'!$B$7:$B$611,0))),"")</f>
        <v>2,3,4,7,8-Pentachlorodibenzofuran (PeCDF)</v>
      </c>
      <c r="D263" s="115">
        <f>IFERROR(IF(OR($B263="",$B263="No CAS"),INDEX('DEQ Pollutant List'!$A$7:$A$611,MATCH($C263,'DEQ Pollutant List'!$C$7:$C$611,0)),INDEX('DEQ Pollutant List'!$A$7:$A$611,MATCH($B263,'DEQ Pollutant List'!$B$7:$B$611,0))),"")</f>
        <v>541</v>
      </c>
      <c r="E263" s="101">
        <v>0</v>
      </c>
      <c r="F263" s="102">
        <v>6.0900000000000001E-12</v>
      </c>
      <c r="G263" s="103">
        <v>6.0900000000000001E-12</v>
      </c>
      <c r="H263" s="83" t="s">
        <v>173</v>
      </c>
      <c r="I263" s="104" t="s">
        <v>174</v>
      </c>
      <c r="J263" s="102">
        <f>F263*'2. Emissions Units &amp; Activities'!H263</f>
        <v>1.1293259460000001E-5</v>
      </c>
      <c r="K263" s="105">
        <f>F263*'2. Emissions Units &amp; Activities'!I263</f>
        <v>1.1914658700000001E-5</v>
      </c>
      <c r="L263" s="83">
        <f>F263*'2. Emissions Units &amp; Activities'!J263</f>
        <v>1.1914658700000001E-5</v>
      </c>
      <c r="M263" s="102">
        <f>G263*'2. Emissions Units &amp; Activities'!K263</f>
        <v>3.3409740000000003E-8</v>
      </c>
      <c r="N263" s="105">
        <f>G263*'2. Emissions Units &amp; Activities'!L263</f>
        <v>3.6393840000000003E-8</v>
      </c>
      <c r="O263" s="83">
        <f>G263*'2. Emissions Units &amp; Activities'!M263</f>
        <v>3.6393840000000003E-8</v>
      </c>
    </row>
    <row r="264" spans="1:15">
      <c r="A264" s="79" t="s">
        <v>125</v>
      </c>
      <c r="B264" s="100" t="s">
        <v>279</v>
      </c>
      <c r="C264" s="81" t="str">
        <f>IFERROR(IF(B264="No CAS","",INDEX('DEQ Pollutant List'!$C$7:$C$611,MATCH('3. Pollutant Emissions - EF'!B264,'DEQ Pollutant List'!$B$7:$B$611,0))),"")</f>
        <v>1,2,3,4,7,8-Hexachlorodibenzofuran (HxCDF)</v>
      </c>
      <c r="D264" s="115">
        <f>IFERROR(IF(OR($B264="",$B264="No CAS"),INDEX('DEQ Pollutant List'!$A$7:$A$611,MATCH($C264,'DEQ Pollutant List'!$C$7:$C$611,0)),INDEX('DEQ Pollutant List'!$A$7:$A$611,MATCH($B264,'DEQ Pollutant List'!$B$7:$B$611,0))),"")</f>
        <v>542</v>
      </c>
      <c r="E264" s="101">
        <v>0</v>
      </c>
      <c r="F264" s="102">
        <v>3.5600000000000002E-12</v>
      </c>
      <c r="G264" s="103">
        <v>3.5600000000000002E-12</v>
      </c>
      <c r="H264" s="83" t="s">
        <v>173</v>
      </c>
      <c r="I264" s="104" t="s">
        <v>174</v>
      </c>
      <c r="J264" s="102">
        <f>F264*'2. Emissions Units &amp; Activities'!H264</f>
        <v>6.6016426400000001E-6</v>
      </c>
      <c r="K264" s="105">
        <f>F264*'2. Emissions Units &amp; Activities'!I264</f>
        <v>6.9648908000000005E-6</v>
      </c>
      <c r="L264" s="83">
        <f>F264*'2. Emissions Units &amp; Activities'!J264</f>
        <v>6.9648908000000005E-6</v>
      </c>
      <c r="M264" s="102">
        <f>G264*'2. Emissions Units &amp; Activities'!K264</f>
        <v>1.9530160000000002E-8</v>
      </c>
      <c r="N264" s="105">
        <f>G264*'2. Emissions Units &amp; Activities'!L264</f>
        <v>2.1274560000000002E-8</v>
      </c>
      <c r="O264" s="83">
        <f>G264*'2. Emissions Units &amp; Activities'!M264</f>
        <v>2.1274560000000002E-8</v>
      </c>
    </row>
    <row r="265" spans="1:15">
      <c r="A265" s="79" t="s">
        <v>125</v>
      </c>
      <c r="B265" s="100" t="s">
        <v>280</v>
      </c>
      <c r="C265" s="81" t="str">
        <f>IFERROR(IF(B265="No CAS","",INDEX('DEQ Pollutant List'!$C$7:$C$611,MATCH('3. Pollutant Emissions - EF'!B265,'DEQ Pollutant List'!$B$7:$B$611,0))),"")</f>
        <v>1,2,3,6,7,8-Hexachlorodibenzofuran (HxCDF)</v>
      </c>
      <c r="D265" s="115">
        <f>IFERROR(IF(OR($B265="",$B265="No CAS"),INDEX('DEQ Pollutant List'!$A$7:$A$611,MATCH($C265,'DEQ Pollutant List'!$C$7:$C$611,0)),INDEX('DEQ Pollutant List'!$A$7:$A$611,MATCH($B265,'DEQ Pollutant List'!$B$7:$B$611,0))),"")</f>
        <v>543</v>
      </c>
      <c r="E265" s="101">
        <v>0</v>
      </c>
      <c r="F265" s="102">
        <v>3.1599999999999999E-12</v>
      </c>
      <c r="G265" s="103">
        <v>3.1599999999999999E-12</v>
      </c>
      <c r="H265" s="83" t="s">
        <v>173</v>
      </c>
      <c r="I265" s="104" t="s">
        <v>174</v>
      </c>
      <c r="J265" s="102">
        <f>F265*'2. Emissions Units &amp; Activities'!H265</f>
        <v>5.8598850399999995E-6</v>
      </c>
      <c r="K265" s="105">
        <f>F265*'2. Emissions Units &amp; Activities'!I265</f>
        <v>6.1823187999999997E-6</v>
      </c>
      <c r="L265" s="83">
        <f>F265*'2. Emissions Units &amp; Activities'!J265</f>
        <v>6.1823187999999997E-6</v>
      </c>
      <c r="M265" s="102">
        <f>G265*'2. Emissions Units &amp; Activities'!K265</f>
        <v>1.733576E-8</v>
      </c>
      <c r="N265" s="105">
        <f>G265*'2. Emissions Units &amp; Activities'!L265</f>
        <v>1.888416E-8</v>
      </c>
      <c r="O265" s="83">
        <f>G265*'2. Emissions Units &amp; Activities'!M265</f>
        <v>1.888416E-8</v>
      </c>
    </row>
    <row r="266" spans="1:15">
      <c r="A266" s="79" t="s">
        <v>125</v>
      </c>
      <c r="B266" s="100" t="s">
        <v>281</v>
      </c>
      <c r="C266" s="81" t="str">
        <f>IFERROR(IF(B266="No CAS","",INDEX('DEQ Pollutant List'!$C$7:$C$611,MATCH('3. Pollutant Emissions - EF'!B266,'DEQ Pollutant List'!$B$7:$B$611,0))),"")</f>
        <v>1,2,3,7,8,9-Hexachlorodibenzofuran (HxCDF)</v>
      </c>
      <c r="D266" s="115">
        <f>IFERROR(IF(OR($B266="",$B266="No CAS"),INDEX('DEQ Pollutant List'!$A$7:$A$611,MATCH($C266,'DEQ Pollutant List'!$C$7:$C$611,0)),INDEX('DEQ Pollutant List'!$A$7:$A$611,MATCH($B266,'DEQ Pollutant List'!$B$7:$B$611,0))),"")</f>
        <v>544</v>
      </c>
      <c r="E266" s="101">
        <v>0</v>
      </c>
      <c r="F266" s="102">
        <v>6.6699999999999999E-13</v>
      </c>
      <c r="G266" s="103">
        <v>6.6699999999999999E-13</v>
      </c>
      <c r="H266" s="83" t="s">
        <v>173</v>
      </c>
      <c r="I266" s="104" t="s">
        <v>174</v>
      </c>
      <c r="J266" s="102">
        <f>F266*'2. Emissions Units &amp; Activities'!H266</f>
        <v>1.236880798E-6</v>
      </c>
      <c r="K266" s="105">
        <f>F266*'2. Emissions Units &amp; Activities'!I266</f>
        <v>1.30493881E-6</v>
      </c>
      <c r="L266" s="83">
        <f>F266*'2. Emissions Units &amp; Activities'!J266</f>
        <v>1.30493881E-6</v>
      </c>
      <c r="M266" s="102">
        <f>G266*'2. Emissions Units &amp; Activities'!K266</f>
        <v>3.6591619999999998E-9</v>
      </c>
      <c r="N266" s="105">
        <f>G266*'2. Emissions Units &amp; Activities'!L266</f>
        <v>3.985992E-9</v>
      </c>
      <c r="O266" s="83">
        <f>G266*'2. Emissions Units &amp; Activities'!M266</f>
        <v>3.985992E-9</v>
      </c>
    </row>
    <row r="267" spans="1:15">
      <c r="A267" s="79" t="s">
        <v>125</v>
      </c>
      <c r="B267" s="100" t="s">
        <v>282</v>
      </c>
      <c r="C267" s="81" t="str">
        <f>IFERROR(IF(B267="No CAS","",INDEX('DEQ Pollutant List'!$C$7:$C$611,MATCH('3. Pollutant Emissions - EF'!B267,'DEQ Pollutant List'!$B$7:$B$611,0))),"")</f>
        <v>2,3,4,6,7,8-Hexachlorodibenzofuran (HxCDF)</v>
      </c>
      <c r="D267" s="115">
        <f>IFERROR(IF(OR($B267="",$B267="No CAS"),INDEX('DEQ Pollutant List'!$A$7:$A$611,MATCH($C267,'DEQ Pollutant List'!$C$7:$C$611,0)),INDEX('DEQ Pollutant List'!$A$7:$A$611,MATCH($B267,'DEQ Pollutant List'!$B$7:$B$611,0))),"")</f>
        <v>545</v>
      </c>
      <c r="E267" s="101">
        <v>0</v>
      </c>
      <c r="F267" s="102">
        <v>2.66E-12</v>
      </c>
      <c r="G267" s="103">
        <v>2.66E-12</v>
      </c>
      <c r="H267" s="83" t="s">
        <v>173</v>
      </c>
      <c r="I267" s="104" t="s">
        <v>174</v>
      </c>
      <c r="J267" s="102">
        <f>F267*'2. Emissions Units &amp; Activities'!H267</f>
        <v>4.93268804E-6</v>
      </c>
      <c r="K267" s="105">
        <f>F267*'2. Emissions Units &amp; Activities'!I267</f>
        <v>5.2041038000000001E-6</v>
      </c>
      <c r="L267" s="83">
        <f>F267*'2. Emissions Units &amp; Activities'!J267</f>
        <v>5.2041038000000001E-6</v>
      </c>
      <c r="M267" s="102">
        <f>G267*'2. Emissions Units &amp; Activities'!K267</f>
        <v>1.459276E-8</v>
      </c>
      <c r="N267" s="105">
        <f>G267*'2. Emissions Units &amp; Activities'!L267</f>
        <v>1.589616E-8</v>
      </c>
      <c r="O267" s="83">
        <f>G267*'2. Emissions Units &amp; Activities'!M267</f>
        <v>1.589616E-8</v>
      </c>
    </row>
    <row r="268" spans="1:15">
      <c r="A268" s="79" t="s">
        <v>125</v>
      </c>
      <c r="B268" s="100" t="s">
        <v>283</v>
      </c>
      <c r="C268" s="81" t="str">
        <f>IFERROR(IF(B268="No CAS","",INDEX('DEQ Pollutant List'!$C$7:$C$611,MATCH('3. Pollutant Emissions - EF'!B268,'DEQ Pollutant List'!$B$7:$B$611,0))),"")</f>
        <v>1,2,3,4,6,7,8-Heptachlorodibenzofuran (HpCDF)</v>
      </c>
      <c r="D268" s="115">
        <f>IFERROR(IF(OR($B268="",$B268="No CAS"),INDEX('DEQ Pollutant List'!$A$7:$A$611,MATCH($C268,'DEQ Pollutant List'!$C$7:$C$611,0)),INDEX('DEQ Pollutant List'!$A$7:$A$611,MATCH($B268,'DEQ Pollutant List'!$B$7:$B$611,0))),"")</f>
        <v>546</v>
      </c>
      <c r="E268" s="101">
        <v>0</v>
      </c>
      <c r="F268" s="102">
        <v>5.7099999999999997E-12</v>
      </c>
      <c r="G268" s="103">
        <v>5.7099999999999997E-12</v>
      </c>
      <c r="H268" s="83" t="s">
        <v>173</v>
      </c>
      <c r="I268" s="104" t="s">
        <v>174</v>
      </c>
      <c r="J268" s="102">
        <f>F268*'2. Emissions Units &amp; Activities'!H268</f>
        <v>1.0588589739999999E-5</v>
      </c>
      <c r="K268" s="105">
        <f>F268*'2. Emissions Units &amp; Activities'!I268</f>
        <v>1.11712153E-5</v>
      </c>
      <c r="L268" s="83">
        <f>F268*'2. Emissions Units &amp; Activities'!J268</f>
        <v>1.11712153E-5</v>
      </c>
      <c r="M268" s="102">
        <f>G268*'2. Emissions Units &amp; Activities'!K268</f>
        <v>3.1325059999999997E-8</v>
      </c>
      <c r="N268" s="105">
        <f>G268*'2. Emissions Units &amp; Activities'!L268</f>
        <v>3.4122960000000001E-8</v>
      </c>
      <c r="O268" s="83">
        <f>G268*'2. Emissions Units &amp; Activities'!M268</f>
        <v>3.4122960000000001E-8</v>
      </c>
    </row>
    <row r="269" spans="1:15">
      <c r="A269" s="79" t="s">
        <v>125</v>
      </c>
      <c r="B269" s="100" t="s">
        <v>284</v>
      </c>
      <c r="C269" s="81" t="str">
        <f>IFERROR(IF(B269="No CAS","",INDEX('DEQ Pollutant List'!$C$7:$C$611,MATCH('3. Pollutant Emissions - EF'!B269,'DEQ Pollutant List'!$B$7:$B$611,0))),"")</f>
        <v>1,2,3,4,7,8,9-Heptachlorodibenzofuran (HpCDF)</v>
      </c>
      <c r="D269" s="115">
        <f>IFERROR(IF(OR($B269="",$B269="No CAS"),INDEX('DEQ Pollutant List'!$A$7:$A$611,MATCH($C269,'DEQ Pollutant List'!$C$7:$C$611,0)),INDEX('DEQ Pollutant List'!$A$7:$A$611,MATCH($B269,'DEQ Pollutant List'!$B$7:$B$611,0))),"")</f>
        <v>547</v>
      </c>
      <c r="E269" s="101">
        <v>0</v>
      </c>
      <c r="F269" s="102">
        <v>7.9800000000000003E-13</v>
      </c>
      <c r="G269" s="103">
        <v>7.9800000000000003E-13</v>
      </c>
      <c r="H269" s="83" t="s">
        <v>173</v>
      </c>
      <c r="I269" s="104" t="s">
        <v>174</v>
      </c>
      <c r="J269" s="102">
        <f>F269*'2. Emissions Units &amp; Activities'!H269</f>
        <v>1.479806412E-6</v>
      </c>
      <c r="K269" s="105">
        <f>F269*'2. Emissions Units &amp; Activities'!I269</f>
        <v>1.5612311400000001E-6</v>
      </c>
      <c r="L269" s="83">
        <f>F269*'2. Emissions Units &amp; Activities'!J269</f>
        <v>1.5612311400000001E-6</v>
      </c>
      <c r="M269" s="102">
        <f>G269*'2. Emissions Units &amp; Activities'!K269</f>
        <v>4.3778280000000002E-9</v>
      </c>
      <c r="N269" s="105">
        <f>G269*'2. Emissions Units &amp; Activities'!L269</f>
        <v>4.7688479999999999E-9</v>
      </c>
      <c r="O269" s="83">
        <f>G269*'2. Emissions Units &amp; Activities'!M269</f>
        <v>4.7688479999999999E-9</v>
      </c>
    </row>
    <row r="270" spans="1:15">
      <c r="A270" s="79" t="s">
        <v>125</v>
      </c>
      <c r="B270" s="100" t="s">
        <v>285</v>
      </c>
      <c r="C270" s="81" t="str">
        <f>IFERROR(IF(B270="No CAS","",INDEX('DEQ Pollutant List'!$C$7:$C$611,MATCH('3. Pollutant Emissions - EF'!B270,'DEQ Pollutant List'!$B$7:$B$611,0))),"")</f>
        <v>Octachlorodibenzofuran (OCDF)</v>
      </c>
      <c r="D270" s="115">
        <f>IFERROR(IF(OR($B270="",$B270="No CAS"),INDEX('DEQ Pollutant List'!$A$7:$A$611,MATCH($C270,'DEQ Pollutant List'!$C$7:$C$611,0)),INDEX('DEQ Pollutant List'!$A$7:$A$611,MATCH($B270,'DEQ Pollutant List'!$B$7:$B$611,0))),"")</f>
        <v>548</v>
      </c>
      <c r="E270" s="101">
        <v>0</v>
      </c>
      <c r="F270" s="102">
        <v>4.9999999999999997E-12</v>
      </c>
      <c r="G270" s="103">
        <v>4.9999999999999997E-12</v>
      </c>
      <c r="H270" s="83" t="s">
        <v>173</v>
      </c>
      <c r="I270" s="104" t="s">
        <v>174</v>
      </c>
      <c r="J270" s="102">
        <f>F270*'2. Emissions Units &amp; Activities'!H270</f>
        <v>9.2719699999999999E-6</v>
      </c>
      <c r="K270" s="105">
        <f>F270*'2. Emissions Units &amp; Activities'!I270</f>
        <v>9.7821499999999992E-6</v>
      </c>
      <c r="L270" s="83">
        <f>F270*'2. Emissions Units &amp; Activities'!J270</f>
        <v>9.7821499999999992E-6</v>
      </c>
      <c r="M270" s="102">
        <f>G270*'2. Emissions Units &amp; Activities'!K270</f>
        <v>2.7429999999999998E-8</v>
      </c>
      <c r="N270" s="105">
        <f>G270*'2. Emissions Units &amp; Activities'!L270</f>
        <v>2.988E-8</v>
      </c>
      <c r="O270" s="83">
        <f>G270*'2. Emissions Units &amp; Activities'!M270</f>
        <v>2.988E-8</v>
      </c>
    </row>
    <row r="271" spans="1:15">
      <c r="A271" s="79" t="s">
        <v>125</v>
      </c>
      <c r="B271" s="100" t="s">
        <v>286</v>
      </c>
      <c r="C271" s="81" t="str">
        <f>IFERROR(IF(B271="No CAS","",INDEX('DEQ Pollutant List'!$C$7:$C$611,MATCH('3. Pollutant Emissions - EF'!B271,'DEQ Pollutant List'!$B$7:$B$611,0))),"")</f>
        <v>Polychlorinated biphenyls (PCBs)</v>
      </c>
      <c r="D271" s="115">
        <f>IFERROR(IF(OR($B271="",$B271="No CAS"),INDEX('DEQ Pollutant List'!$A$7:$A$611,MATCH($C271,'DEQ Pollutant List'!$C$7:$C$611,0)),INDEX('DEQ Pollutant List'!$A$7:$A$611,MATCH($B271,'DEQ Pollutant List'!$B$7:$B$611,0))),"")</f>
        <v>456</v>
      </c>
      <c r="E271" s="101">
        <v>0</v>
      </c>
      <c r="F271" s="102">
        <f>SUM(F275:F280)</f>
        <v>7.8549999999999999E-9</v>
      </c>
      <c r="G271" s="103">
        <f>SUM(G275:G280)</f>
        <v>7.8549999999999999E-9</v>
      </c>
      <c r="H271" s="83" t="s">
        <v>173</v>
      </c>
      <c r="I271" s="104" t="s">
        <v>287</v>
      </c>
      <c r="J271" s="102">
        <f>F271*'2. Emissions Units &amp; Activities'!H271</f>
        <v>1.456626487E-2</v>
      </c>
      <c r="K271" s="105">
        <f>F271*'2. Emissions Units &amp; Activities'!I271</f>
        <v>1.5367757649999999E-2</v>
      </c>
      <c r="L271" s="83">
        <f>F271*'2. Emissions Units &amp; Activities'!J271</f>
        <v>1.5367757649999999E-2</v>
      </c>
      <c r="M271" s="102">
        <f>G271*'2. Emissions Units &amp; Activities'!K271</f>
        <v>4.3092529999999997E-5</v>
      </c>
      <c r="N271" s="105">
        <f>G271*'2. Emissions Units &amp; Activities'!L271</f>
        <v>4.6941479999999996E-5</v>
      </c>
      <c r="O271" s="83">
        <f>G271*'2. Emissions Units &amp; Activities'!M271</f>
        <v>4.6941479999999996E-5</v>
      </c>
    </row>
    <row r="272" spans="1:15">
      <c r="A272" s="79"/>
      <c r="B272" s="100"/>
      <c r="C272" s="81" t="str">
        <f>IFERROR(IF(B272="No CAS","",INDEX('DEQ Pollutant List'!$C$7:$C$611,MATCH('3. Pollutant Emissions - EF'!B272,'DEQ Pollutant List'!$B$7:$B$611,0))),"")</f>
        <v/>
      </c>
      <c r="D272" s="115" t="str">
        <f>IFERROR(IF(OR($B272="",$B272="No CAS"),INDEX('DEQ Pollutant List'!$A$7:$A$611,MATCH($C272,'DEQ Pollutant List'!$C$7:$C$611,0)),INDEX('DEQ Pollutant List'!$A$7:$A$611,MATCH($B272,'DEQ Pollutant List'!$B$7:$B$611,0))),"")</f>
        <v/>
      </c>
      <c r="E272" s="101"/>
      <c r="F272" s="102"/>
      <c r="G272" s="103"/>
      <c r="H272" s="83"/>
      <c r="I272" s="104"/>
      <c r="J272" s="102"/>
      <c r="K272" s="105"/>
      <c r="L272" s="83"/>
      <c r="M272" s="102"/>
      <c r="N272" s="105"/>
      <c r="O272" s="83"/>
    </row>
    <row r="273" spans="1:15">
      <c r="A273" s="79"/>
      <c r="B273" s="100"/>
      <c r="C273" s="81" t="str">
        <f>IFERROR(IF(B273="No CAS","",INDEX('DEQ Pollutant List'!$C$7:$C$611,MATCH('3. Pollutant Emissions - EF'!B273,'DEQ Pollutant List'!$B$7:$B$611,0))),"")</f>
        <v/>
      </c>
      <c r="D273" s="115" t="str">
        <f>IFERROR(IF(OR($B273="",$B273="No CAS"),INDEX('DEQ Pollutant List'!$A$7:$A$611,MATCH($C273,'DEQ Pollutant List'!$C$7:$C$611,0)),INDEX('DEQ Pollutant List'!$A$7:$A$611,MATCH($B273,'DEQ Pollutant List'!$B$7:$B$611,0))),"")</f>
        <v/>
      </c>
      <c r="E273" s="101"/>
      <c r="F273" s="102"/>
      <c r="G273" s="103"/>
      <c r="H273" s="83"/>
      <c r="I273" s="104"/>
      <c r="J273" s="102"/>
      <c r="K273" s="105"/>
      <c r="L273" s="83"/>
      <c r="M273" s="102"/>
      <c r="N273" s="105"/>
      <c r="O273" s="83"/>
    </row>
    <row r="274" spans="1:15">
      <c r="A274" s="79"/>
      <c r="B274" s="100"/>
      <c r="C274" s="81" t="str">
        <f>IFERROR(IF(B274="No CAS","",INDEX('DEQ Pollutant List'!$C$7:$C$611,MATCH('3. Pollutant Emissions - EF'!B274,'DEQ Pollutant List'!$B$7:$B$611,0))),"")</f>
        <v/>
      </c>
      <c r="D274" s="115" t="str">
        <f>IFERROR(IF(OR($B274="",$B274="No CAS"),INDEX('DEQ Pollutant List'!$A$7:$A$611,MATCH($C274,'DEQ Pollutant List'!$C$7:$C$611,0)),INDEX('DEQ Pollutant List'!$A$7:$A$611,MATCH($B274,'DEQ Pollutant List'!$B$7:$B$611,0))),"")</f>
        <v/>
      </c>
      <c r="E274" s="101"/>
      <c r="F274" s="102"/>
      <c r="G274" s="103"/>
      <c r="H274" s="83"/>
      <c r="I274" s="104"/>
      <c r="J274" s="102"/>
      <c r="K274" s="105"/>
      <c r="L274" s="83"/>
      <c r="M274" s="102"/>
      <c r="N274" s="105"/>
      <c r="O274" s="83"/>
    </row>
    <row r="275" spans="1:15">
      <c r="A275" s="79" t="s">
        <v>125</v>
      </c>
      <c r="B275" s="100"/>
      <c r="C275" s="81" t="s">
        <v>288</v>
      </c>
      <c r="D275" s="115" t="str">
        <f>IFERROR(IF(OR($B275="",$B275="No CAS"),INDEX('DEQ Pollutant List'!$A$7:$A$611,MATCH($C275,'DEQ Pollutant List'!$C$7:$C$611,0)),INDEX('DEQ Pollutant List'!$A$7:$A$611,MATCH($B275,'DEQ Pollutant List'!$B$7:$B$611,0))),"")</f>
        <v/>
      </c>
      <c r="E275" s="101">
        <v>0</v>
      </c>
      <c r="F275" s="102">
        <v>7.3500000000000005E-10</v>
      </c>
      <c r="G275" s="103">
        <v>7.3500000000000005E-10</v>
      </c>
      <c r="H275" s="83" t="s">
        <v>173</v>
      </c>
      <c r="I275" s="104" t="s">
        <v>174</v>
      </c>
      <c r="J275" s="102">
        <f>F275*'2. Emissions Units &amp; Activities'!H275</f>
        <v>1.3629795900000001E-3</v>
      </c>
      <c r="K275" s="105">
        <f>F275*'2. Emissions Units &amp; Activities'!I275</f>
        <v>1.4379760500000001E-3</v>
      </c>
      <c r="L275" s="83">
        <f>F275*'2. Emissions Units &amp; Activities'!J275</f>
        <v>1.4379760500000001E-3</v>
      </c>
      <c r="M275" s="102">
        <f>G275*'2. Emissions Units &amp; Activities'!K275</f>
        <v>4.03221E-6</v>
      </c>
      <c r="N275" s="105">
        <f>G275*'2. Emissions Units &amp; Activities'!L275</f>
        <v>4.3923600000000002E-6</v>
      </c>
      <c r="O275" s="83">
        <f>G275*'2. Emissions Units &amp; Activities'!M275</f>
        <v>4.3923600000000002E-6</v>
      </c>
    </row>
    <row r="276" spans="1:15">
      <c r="A276" s="79" t="s">
        <v>125</v>
      </c>
      <c r="B276" s="100"/>
      <c r="C276" s="81" t="s">
        <v>289</v>
      </c>
      <c r="D276" s="115" t="str">
        <f>IFERROR(IF(OR($B276="",$B276="No CAS"),INDEX('DEQ Pollutant List'!$A$7:$A$611,MATCH($C276,'DEQ Pollutant List'!$C$7:$C$611,0)),INDEX('DEQ Pollutant List'!$A$7:$A$611,MATCH($B276,'DEQ Pollutant List'!$B$7:$B$611,0))),"")</f>
        <v/>
      </c>
      <c r="E276" s="101">
        <v>0</v>
      </c>
      <c r="F276" s="102">
        <v>5.4499999999999998E-10</v>
      </c>
      <c r="G276" s="103">
        <v>5.4499999999999998E-10</v>
      </c>
      <c r="H276" s="83" t="s">
        <v>173</v>
      </c>
      <c r="I276" s="104" t="s">
        <v>174</v>
      </c>
      <c r="J276" s="102">
        <f>F276*'2. Emissions Units &amp; Activities'!H276</f>
        <v>1.0106447299999999E-3</v>
      </c>
      <c r="K276" s="105">
        <f>F276*'2. Emissions Units &amp; Activities'!I276</f>
        <v>1.0662543499999999E-3</v>
      </c>
      <c r="L276" s="83">
        <f>F276*'2. Emissions Units &amp; Activities'!J276</f>
        <v>1.0662543499999999E-3</v>
      </c>
      <c r="M276" s="102">
        <f>G276*'2. Emissions Units &amp; Activities'!K276</f>
        <v>2.98987E-6</v>
      </c>
      <c r="N276" s="105">
        <f>G276*'2. Emissions Units &amp; Activities'!L276</f>
        <v>3.2569199999999998E-6</v>
      </c>
      <c r="O276" s="83">
        <f>G276*'2. Emissions Units &amp; Activities'!M276</f>
        <v>3.2569199999999998E-6</v>
      </c>
    </row>
    <row r="277" spans="1:15">
      <c r="A277" s="79" t="s">
        <v>125</v>
      </c>
      <c r="B277" s="100"/>
      <c r="C277" s="81" t="s">
        <v>290</v>
      </c>
      <c r="D277" s="115" t="str">
        <f>IFERROR(IF(OR($B277="",$B277="No CAS"),INDEX('DEQ Pollutant List'!$A$7:$A$611,MATCH($C277,'DEQ Pollutant List'!$C$7:$C$611,0)),INDEX('DEQ Pollutant List'!$A$7:$A$611,MATCH($B277,'DEQ Pollutant List'!$B$7:$B$611,0))),"")</f>
        <v/>
      </c>
      <c r="E277" s="101">
        <v>0</v>
      </c>
      <c r="F277" s="102">
        <v>1.2E-9</v>
      </c>
      <c r="G277" s="103">
        <v>1.2E-9</v>
      </c>
      <c r="H277" s="83" t="s">
        <v>173</v>
      </c>
      <c r="I277" s="104" t="s">
        <v>174</v>
      </c>
      <c r="J277" s="102">
        <f>F277*'2. Emissions Units &amp; Activities'!H277</f>
        <v>2.2252728000000002E-3</v>
      </c>
      <c r="K277" s="105">
        <f>F277*'2. Emissions Units &amp; Activities'!I277</f>
        <v>2.3477160000000001E-3</v>
      </c>
      <c r="L277" s="83">
        <f>F277*'2. Emissions Units &amp; Activities'!J277</f>
        <v>2.3477160000000001E-3</v>
      </c>
      <c r="M277" s="102">
        <f>G277*'2. Emissions Units &amp; Activities'!K277</f>
        <v>6.5831999999999999E-6</v>
      </c>
      <c r="N277" s="105">
        <f>G277*'2. Emissions Units &amp; Activities'!L277</f>
        <v>7.1712000000000001E-6</v>
      </c>
      <c r="O277" s="83">
        <f>G277*'2. Emissions Units &amp; Activities'!M277</f>
        <v>7.1712000000000001E-6</v>
      </c>
    </row>
    <row r="278" spans="1:15">
      <c r="A278" s="79" t="s">
        <v>125</v>
      </c>
      <c r="B278" s="100"/>
      <c r="C278" s="81" t="s">
        <v>291</v>
      </c>
      <c r="D278" s="115" t="str">
        <f>IFERROR(IF(OR($B278="",$B278="No CAS"),INDEX('DEQ Pollutant List'!$A$7:$A$611,MATCH($C278,'DEQ Pollutant List'!$C$7:$C$611,0)),INDEX('DEQ Pollutant List'!$A$7:$A$611,MATCH($B278,'DEQ Pollutant List'!$B$7:$B$611,0))),"")</f>
        <v/>
      </c>
      <c r="E278" s="101">
        <v>0</v>
      </c>
      <c r="F278" s="102">
        <v>2.5000000000000001E-9</v>
      </c>
      <c r="G278" s="103">
        <v>2.5000000000000001E-9</v>
      </c>
      <c r="H278" s="83" t="s">
        <v>173</v>
      </c>
      <c r="I278" s="104" t="s">
        <v>174</v>
      </c>
      <c r="J278" s="102">
        <f>F278*'2. Emissions Units &amp; Activities'!H278</f>
        <v>4.6359850000000005E-3</v>
      </c>
      <c r="K278" s="105">
        <f>F278*'2. Emissions Units &amp; Activities'!I278</f>
        <v>4.8910749999999999E-3</v>
      </c>
      <c r="L278" s="83">
        <f>F278*'2. Emissions Units &amp; Activities'!J278</f>
        <v>4.8910749999999999E-3</v>
      </c>
      <c r="M278" s="102">
        <f>G278*'2. Emissions Units &amp; Activities'!K278</f>
        <v>1.3715E-5</v>
      </c>
      <c r="N278" s="105">
        <f>G278*'2. Emissions Units &amp; Activities'!L278</f>
        <v>1.4940000000000001E-5</v>
      </c>
      <c r="O278" s="83">
        <f>G278*'2. Emissions Units &amp; Activities'!M278</f>
        <v>1.4940000000000001E-5</v>
      </c>
    </row>
    <row r="279" spans="1:15">
      <c r="A279" s="79" t="s">
        <v>125</v>
      </c>
      <c r="B279" s="100"/>
      <c r="C279" s="81" t="s">
        <v>292</v>
      </c>
      <c r="D279" s="115" t="str">
        <f>IFERROR(IF(OR($B279="",$B279="No CAS"),INDEX('DEQ Pollutant List'!$A$7:$A$611,MATCH($C279,'DEQ Pollutant List'!$C$7:$C$611,0)),INDEX('DEQ Pollutant List'!$A$7:$A$611,MATCH($B279,'DEQ Pollutant List'!$B$7:$B$611,0))),"")</f>
        <v/>
      </c>
      <c r="E279" s="101">
        <v>0</v>
      </c>
      <c r="F279" s="102">
        <v>2.6099999999999999E-9</v>
      </c>
      <c r="G279" s="103">
        <v>2.6099999999999999E-9</v>
      </c>
      <c r="H279" s="83" t="s">
        <v>173</v>
      </c>
      <c r="I279" s="104" t="s">
        <v>174</v>
      </c>
      <c r="J279" s="102">
        <f>F279*'2. Emissions Units &amp; Activities'!H279</f>
        <v>4.8399683399999996E-3</v>
      </c>
      <c r="K279" s="105">
        <f>F279*'2. Emissions Units &amp; Activities'!I279</f>
        <v>5.1062822999999999E-3</v>
      </c>
      <c r="L279" s="83">
        <f>F279*'2. Emissions Units &amp; Activities'!J279</f>
        <v>5.1062822999999999E-3</v>
      </c>
      <c r="M279" s="102">
        <f>G279*'2. Emissions Units &amp; Activities'!K279</f>
        <v>1.4318459999999999E-5</v>
      </c>
      <c r="N279" s="105">
        <f>G279*'2. Emissions Units &amp; Activities'!L279</f>
        <v>1.5597359999999998E-5</v>
      </c>
      <c r="O279" s="83">
        <f>G279*'2. Emissions Units &amp; Activities'!M279</f>
        <v>1.5597359999999998E-5</v>
      </c>
    </row>
    <row r="280" spans="1:15">
      <c r="A280" s="79" t="s">
        <v>125</v>
      </c>
      <c r="B280" s="100"/>
      <c r="C280" s="81" t="s">
        <v>293</v>
      </c>
      <c r="D280" s="115" t="str">
        <f>IFERROR(IF(OR($B280="",$B280="No CAS"),INDEX('DEQ Pollutant List'!$A$7:$A$611,MATCH($C280,'DEQ Pollutant List'!$C$7:$C$611,0)),INDEX('DEQ Pollutant List'!$A$7:$A$611,MATCH($B280,'DEQ Pollutant List'!$B$7:$B$611,0))),"")</f>
        <v/>
      </c>
      <c r="E280" s="101">
        <v>0</v>
      </c>
      <c r="F280" s="102">
        <v>2.6500000000000002E-10</v>
      </c>
      <c r="G280" s="103">
        <v>2.6500000000000002E-10</v>
      </c>
      <c r="H280" s="83" t="s">
        <v>173</v>
      </c>
      <c r="I280" s="104" t="s">
        <v>174</v>
      </c>
      <c r="J280" s="102">
        <f>F280*'2. Emissions Units &amp; Activities'!H280</f>
        <v>4.9141441000000001E-4</v>
      </c>
      <c r="K280" s="105">
        <f>F280*'2. Emissions Units &amp; Activities'!I280</f>
        <v>5.1845394999999999E-4</v>
      </c>
      <c r="L280" s="83">
        <f>F280*'2. Emissions Units &amp; Activities'!J280</f>
        <v>5.1845394999999999E-4</v>
      </c>
      <c r="M280" s="102">
        <f>G280*'2. Emissions Units &amp; Activities'!K280</f>
        <v>1.4537900000000001E-6</v>
      </c>
      <c r="N280" s="105">
        <f>G280*'2. Emissions Units &amp; Activities'!L280</f>
        <v>1.58364E-6</v>
      </c>
      <c r="O280" s="83">
        <f>G280*'2. Emissions Units &amp; Activities'!M280</f>
        <v>1.58364E-6</v>
      </c>
    </row>
    <row r="281" spans="1:15">
      <c r="A281" s="79"/>
      <c r="B281" s="100"/>
      <c r="C281" s="81" t="str">
        <f>IFERROR(IF(B281="No CAS","",INDEX('DEQ Pollutant List'!$C$7:$C$611,MATCH('3. Pollutant Emissions - EF'!B281,'DEQ Pollutant List'!$B$7:$B$611,0))),"")</f>
        <v/>
      </c>
      <c r="D281" s="115" t="str">
        <f>IFERROR(IF(OR($B281="",$B281="No CAS"),INDEX('DEQ Pollutant List'!$A$7:$A$611,MATCH($C281,'DEQ Pollutant List'!$C$7:$C$611,0)),INDEX('DEQ Pollutant List'!$A$7:$A$611,MATCH($B281,'DEQ Pollutant List'!$B$7:$B$611,0))),"")</f>
        <v/>
      </c>
      <c r="E281" s="101"/>
      <c r="F281" s="102"/>
      <c r="G281" s="103"/>
      <c r="H281" s="83"/>
      <c r="I281" s="104"/>
      <c r="J281" s="102"/>
      <c r="K281" s="105"/>
      <c r="L281" s="83"/>
      <c r="M281" s="102"/>
      <c r="N281" s="105"/>
      <c r="O281" s="83"/>
    </row>
    <row r="282" spans="1:15">
      <c r="A282" s="79" t="s">
        <v>298</v>
      </c>
      <c r="B282" s="100" t="s">
        <v>183</v>
      </c>
      <c r="C282" s="81" t="str">
        <f>IFERROR(IF(B282="No CAS","",INDEX('DEQ Pollutant List'!$C$7:$C$611,MATCH('3. Pollutant Emissions - EF'!B282,'DEQ Pollutant List'!$B$7:$B$611,0))),"")</f>
        <v>Acetaldehyde</v>
      </c>
      <c r="D282" s="115">
        <f>IFERROR(IF(OR($B282="",$B282="No CAS"),INDEX('DEQ Pollutant List'!$A$7:$A$611,MATCH($C282,'DEQ Pollutant List'!$C$7:$C$611,0)),INDEX('DEQ Pollutant List'!$A$7:$A$611,MATCH($B282,'DEQ Pollutant List'!$B$7:$B$611,0))),"")</f>
        <v>1</v>
      </c>
      <c r="E282" s="101">
        <v>0</v>
      </c>
      <c r="F282" s="102">
        <v>8.9999999999999998E-4</v>
      </c>
      <c r="G282" s="103">
        <v>8.9999999999999998E-4</v>
      </c>
      <c r="H282" s="83" t="s">
        <v>295</v>
      </c>
      <c r="I282" s="104" t="s">
        <v>296</v>
      </c>
      <c r="J282" s="102">
        <f>F282*'2. Emissions Units &amp; Activities'!H282</f>
        <v>1.3373999999999999E-3</v>
      </c>
      <c r="K282" s="105">
        <f>F282*'2. Emissions Units &amp; Activities'!I282</f>
        <v>1.1141999999999999E-3</v>
      </c>
      <c r="L282" s="83">
        <f>F282*'2. Emissions Units &amp; Activities'!J282</f>
        <v>1.1141999999999999E-3</v>
      </c>
      <c r="M282" s="102">
        <f>G282*'2. Emissions Units &amp; Activities'!K282</f>
        <v>1.116E-4</v>
      </c>
      <c r="N282" s="105">
        <f>G282*'2. Emissions Units &amp; Activities'!L282</f>
        <v>1.116E-4</v>
      </c>
      <c r="O282" s="83">
        <f>G282*'2. Emissions Units &amp; Activities'!M282</f>
        <v>1.116E-4</v>
      </c>
    </row>
    <row r="283" spans="1:15">
      <c r="A283" s="79" t="s">
        <v>298</v>
      </c>
      <c r="B283" s="100" t="s">
        <v>186</v>
      </c>
      <c r="C283" s="81" t="str">
        <f>IFERROR(IF(B283="No CAS","",INDEX('DEQ Pollutant List'!$C$7:$C$611,MATCH('3. Pollutant Emissions - EF'!B283,'DEQ Pollutant List'!$B$7:$B$611,0))),"")</f>
        <v>Acrolein</v>
      </c>
      <c r="D283" s="115">
        <f>IFERROR(IF(OR($B283="",$B283="No CAS"),INDEX('DEQ Pollutant List'!$A$7:$A$611,MATCH($C283,'DEQ Pollutant List'!$C$7:$C$611,0)),INDEX('DEQ Pollutant List'!$A$7:$A$611,MATCH($B283,'DEQ Pollutant List'!$B$7:$B$611,0))),"")</f>
        <v>5</v>
      </c>
      <c r="E283" s="101">
        <v>0</v>
      </c>
      <c r="F283" s="102">
        <v>8.0000000000000004E-4</v>
      </c>
      <c r="G283" s="103">
        <v>8.0000000000000004E-4</v>
      </c>
      <c r="H283" s="83" t="s">
        <v>295</v>
      </c>
      <c r="I283" s="104" t="s">
        <v>296</v>
      </c>
      <c r="J283" s="102">
        <f>F283*'2. Emissions Units &amp; Activities'!H283</f>
        <v>1.1888000000000001E-3</v>
      </c>
      <c r="K283" s="105">
        <f>F283*'2. Emissions Units &amp; Activities'!I283</f>
        <v>9.904E-4</v>
      </c>
      <c r="L283" s="83">
        <f>F283*'2. Emissions Units &amp; Activities'!J283</f>
        <v>9.904E-4</v>
      </c>
      <c r="M283" s="102">
        <f>G283*'2. Emissions Units &amp; Activities'!K283</f>
        <v>9.9199999999999999E-5</v>
      </c>
      <c r="N283" s="105">
        <f>G283*'2. Emissions Units &amp; Activities'!L283</f>
        <v>9.9199999999999999E-5</v>
      </c>
      <c r="O283" s="83">
        <f>G283*'2. Emissions Units &amp; Activities'!M283</f>
        <v>9.9199999999999999E-5</v>
      </c>
    </row>
    <row r="284" spans="1:15">
      <c r="A284" s="79" t="s">
        <v>298</v>
      </c>
      <c r="B284" s="100" t="s">
        <v>297</v>
      </c>
      <c r="C284" s="81" t="str">
        <f>IFERROR(IF(B284="No CAS","",INDEX('DEQ Pollutant List'!$C$7:$C$611,MATCH('3. Pollutant Emissions - EF'!B284,'DEQ Pollutant List'!$B$7:$B$611,0))),"")</f>
        <v>Ammonia</v>
      </c>
      <c r="D284" s="115">
        <f>IFERROR(IF(OR($B284="",$B284="No CAS"),INDEX('DEQ Pollutant List'!$A$7:$A$611,MATCH($C284,'DEQ Pollutant List'!$C$7:$C$611,0)),INDEX('DEQ Pollutant List'!$A$7:$A$611,MATCH($B284,'DEQ Pollutant List'!$B$7:$B$611,0))),"")</f>
        <v>26</v>
      </c>
      <c r="E284" s="101">
        <v>0</v>
      </c>
      <c r="F284" s="102">
        <v>3.2</v>
      </c>
      <c r="G284" s="103">
        <v>3.2</v>
      </c>
      <c r="H284" s="83" t="s">
        <v>295</v>
      </c>
      <c r="I284" s="104" t="s">
        <v>296</v>
      </c>
      <c r="J284" s="102">
        <f>F284*'2. Emissions Units &amp; Activities'!H284</f>
        <v>4.7552000000000003</v>
      </c>
      <c r="K284" s="105">
        <f>F284*'2. Emissions Units &amp; Activities'!I284</f>
        <v>3.9616000000000002</v>
      </c>
      <c r="L284" s="83">
        <f>F284*'2. Emissions Units &amp; Activities'!J284</f>
        <v>3.9616000000000002</v>
      </c>
      <c r="M284" s="102">
        <f>G284*'2. Emissions Units &amp; Activities'!K284</f>
        <v>0.39680000000000004</v>
      </c>
      <c r="N284" s="105">
        <f>G284*'2. Emissions Units &amp; Activities'!L284</f>
        <v>0.39680000000000004</v>
      </c>
      <c r="O284" s="83">
        <f>G284*'2. Emissions Units &amp; Activities'!M284</f>
        <v>0.39680000000000004</v>
      </c>
    </row>
    <row r="285" spans="1:15">
      <c r="A285" s="79" t="s">
        <v>298</v>
      </c>
      <c r="B285" s="100" t="s">
        <v>170</v>
      </c>
      <c r="C285" s="81" t="str">
        <f>IFERROR(IF(B285="No CAS","",INDEX('DEQ Pollutant List'!$C$7:$C$611,MATCH('3. Pollutant Emissions - EF'!B285,'DEQ Pollutant List'!$B$7:$B$611,0))),"")</f>
        <v>Arsenic and compounds</v>
      </c>
      <c r="D285" s="115">
        <f>IFERROR(IF(OR($B285="",$B285="No CAS"),INDEX('DEQ Pollutant List'!$A$7:$A$611,MATCH($C285,'DEQ Pollutant List'!$C$7:$C$611,0)),INDEX('DEQ Pollutant List'!$A$7:$A$611,MATCH($B285,'DEQ Pollutant List'!$B$7:$B$611,0))),"")</f>
        <v>37</v>
      </c>
      <c r="E285" s="101">
        <v>0</v>
      </c>
      <c r="F285" s="102">
        <v>2.0000000000000001E-4</v>
      </c>
      <c r="G285" s="103">
        <v>2.0000000000000001E-4</v>
      </c>
      <c r="H285" s="83" t="s">
        <v>295</v>
      </c>
      <c r="I285" s="104" t="s">
        <v>296</v>
      </c>
      <c r="J285" s="102">
        <f>F285*'2. Emissions Units &amp; Activities'!H285</f>
        <v>2.9720000000000001E-4</v>
      </c>
      <c r="K285" s="105">
        <f>F285*'2. Emissions Units &amp; Activities'!I285</f>
        <v>2.476E-4</v>
      </c>
      <c r="L285" s="83">
        <f>F285*'2. Emissions Units &amp; Activities'!J285</f>
        <v>2.476E-4</v>
      </c>
      <c r="M285" s="102">
        <f>G285*'2. Emissions Units &amp; Activities'!K285</f>
        <v>2.48E-5</v>
      </c>
      <c r="N285" s="105">
        <f>G285*'2. Emissions Units &amp; Activities'!L285</f>
        <v>2.48E-5</v>
      </c>
      <c r="O285" s="83">
        <f>G285*'2. Emissions Units &amp; Activities'!M285</f>
        <v>2.48E-5</v>
      </c>
    </row>
    <row r="286" spans="1:15">
      <c r="A286" s="79" t="s">
        <v>298</v>
      </c>
      <c r="B286" s="100" t="s">
        <v>226</v>
      </c>
      <c r="C286" s="81" t="str">
        <f>IFERROR(IF(B286="No CAS","",INDEX('DEQ Pollutant List'!$C$7:$C$611,MATCH('3. Pollutant Emissions - EF'!B286,'DEQ Pollutant List'!$B$7:$B$611,0))),"")</f>
        <v>Barium and compounds</v>
      </c>
      <c r="D286" s="115">
        <f>IFERROR(IF(OR($B286="",$B286="No CAS"),INDEX('DEQ Pollutant List'!$A$7:$A$611,MATCH($C286,'DEQ Pollutant List'!$C$7:$C$611,0)),INDEX('DEQ Pollutant List'!$A$7:$A$611,MATCH($B286,'DEQ Pollutant List'!$B$7:$B$611,0))),"")</f>
        <v>45</v>
      </c>
      <c r="E286" s="101">
        <v>0</v>
      </c>
      <c r="F286" s="102">
        <v>4.4000000000000003E-3</v>
      </c>
      <c r="G286" s="103">
        <v>4.4000000000000003E-3</v>
      </c>
      <c r="H286" s="83" t="s">
        <v>295</v>
      </c>
      <c r="I286" s="104" t="s">
        <v>296</v>
      </c>
      <c r="J286" s="102">
        <f>F286*'2. Emissions Units &amp; Activities'!H286</f>
        <v>6.5384000000000006E-3</v>
      </c>
      <c r="K286" s="105">
        <f>F286*'2. Emissions Units &amp; Activities'!I286</f>
        <v>5.4472000000000001E-3</v>
      </c>
      <c r="L286" s="83">
        <f>F286*'2. Emissions Units &amp; Activities'!J286</f>
        <v>5.4472000000000001E-3</v>
      </c>
      <c r="M286" s="102">
        <f>G286*'2. Emissions Units &amp; Activities'!K286</f>
        <v>5.4560000000000003E-4</v>
      </c>
      <c r="N286" s="105">
        <f>G286*'2. Emissions Units &amp; Activities'!L286</f>
        <v>5.4560000000000003E-4</v>
      </c>
      <c r="O286" s="83">
        <f>G286*'2. Emissions Units &amp; Activities'!M286</f>
        <v>5.4560000000000003E-4</v>
      </c>
    </row>
    <row r="287" spans="1:15">
      <c r="A287" s="79" t="s">
        <v>298</v>
      </c>
      <c r="B287" s="100" t="s">
        <v>189</v>
      </c>
      <c r="C287" s="81" t="str">
        <f>IFERROR(IF(B287="No CAS","",INDEX('DEQ Pollutant List'!$C$7:$C$611,MATCH('3. Pollutant Emissions - EF'!B287,'DEQ Pollutant List'!$B$7:$B$611,0))),"")</f>
        <v>Benzene</v>
      </c>
      <c r="D287" s="115">
        <f>IFERROR(IF(OR($B287="",$B287="No CAS"),INDEX('DEQ Pollutant List'!$A$7:$A$611,MATCH($C287,'DEQ Pollutant List'!$C$7:$C$611,0)),INDEX('DEQ Pollutant List'!$A$7:$A$611,MATCH($B287,'DEQ Pollutant List'!$B$7:$B$611,0))),"")</f>
        <v>46</v>
      </c>
      <c r="E287" s="101">
        <v>0</v>
      </c>
      <c r="F287" s="102">
        <v>1.6999999999999999E-3</v>
      </c>
      <c r="G287" s="103">
        <v>1.6999999999999999E-3</v>
      </c>
      <c r="H287" s="83" t="s">
        <v>295</v>
      </c>
      <c r="I287" s="104" t="s">
        <v>296</v>
      </c>
      <c r="J287" s="102">
        <f>F287*'2. Emissions Units &amp; Activities'!H287</f>
        <v>2.5261999999999997E-3</v>
      </c>
      <c r="K287" s="105">
        <f>F287*'2. Emissions Units &amp; Activities'!I287</f>
        <v>2.1045999999999999E-3</v>
      </c>
      <c r="L287" s="83">
        <f>F287*'2. Emissions Units &amp; Activities'!J287</f>
        <v>2.1045999999999999E-3</v>
      </c>
      <c r="M287" s="102">
        <f>G287*'2. Emissions Units &amp; Activities'!K287</f>
        <v>2.1079999999999997E-4</v>
      </c>
      <c r="N287" s="105">
        <f>G287*'2. Emissions Units &amp; Activities'!L287</f>
        <v>2.1079999999999997E-4</v>
      </c>
      <c r="O287" s="83">
        <f>G287*'2. Emissions Units &amp; Activities'!M287</f>
        <v>2.1079999999999997E-4</v>
      </c>
    </row>
    <row r="288" spans="1:15">
      <c r="A288" s="79" t="s">
        <v>298</v>
      </c>
      <c r="B288" s="100" t="s">
        <v>254</v>
      </c>
      <c r="C288" s="81" t="str">
        <f>IFERROR(IF(B288="No CAS","",INDEX('DEQ Pollutant List'!$C$7:$C$611,MATCH('3. Pollutant Emissions - EF'!B288,'DEQ Pollutant List'!$B$7:$B$611,0))),"")</f>
        <v>Benzo[a]pyrene</v>
      </c>
      <c r="D288" s="115">
        <f>IFERROR(IF(OR($B288="",$B288="No CAS"),INDEX('DEQ Pollutant List'!$A$7:$A$611,MATCH($C288,'DEQ Pollutant List'!$C$7:$C$611,0)),INDEX('DEQ Pollutant List'!$A$7:$A$611,MATCH($B288,'DEQ Pollutant List'!$B$7:$B$611,0))),"")</f>
        <v>406</v>
      </c>
      <c r="E288" s="101">
        <v>0</v>
      </c>
      <c r="F288" s="102">
        <v>1.1999999999999999E-6</v>
      </c>
      <c r="G288" s="103">
        <v>1.1999999999999999E-6</v>
      </c>
      <c r="H288" s="83" t="s">
        <v>295</v>
      </c>
      <c r="I288" s="104" t="s">
        <v>296</v>
      </c>
      <c r="J288" s="102">
        <f>F288*'2. Emissions Units &amp; Activities'!H288</f>
        <v>1.7831999999999999E-6</v>
      </c>
      <c r="K288" s="105">
        <f>F288*'2. Emissions Units &amp; Activities'!I288</f>
        <v>1.4856E-6</v>
      </c>
      <c r="L288" s="83">
        <f>F288*'2. Emissions Units &amp; Activities'!J288</f>
        <v>1.4856E-6</v>
      </c>
      <c r="M288" s="102">
        <f>G288*'2. Emissions Units &amp; Activities'!K288</f>
        <v>1.4879999999999998E-7</v>
      </c>
      <c r="N288" s="105">
        <f>G288*'2. Emissions Units &amp; Activities'!L288</f>
        <v>1.4879999999999998E-7</v>
      </c>
      <c r="O288" s="83">
        <f>G288*'2. Emissions Units &amp; Activities'!M288</f>
        <v>1.4879999999999998E-7</v>
      </c>
    </row>
    <row r="289" spans="1:15">
      <c r="A289" s="79" t="s">
        <v>298</v>
      </c>
      <c r="B289" s="100" t="s">
        <v>227</v>
      </c>
      <c r="C289" s="81" t="str">
        <f>IFERROR(IF(B289="No CAS","",INDEX('DEQ Pollutant List'!$C$7:$C$611,MATCH('3. Pollutant Emissions - EF'!B289,'DEQ Pollutant List'!$B$7:$B$611,0))),"")</f>
        <v>Beryllium and compounds</v>
      </c>
      <c r="D289" s="115">
        <f>IFERROR(IF(OR($B289="",$B289="No CAS"),INDEX('DEQ Pollutant List'!$A$7:$A$611,MATCH($C289,'DEQ Pollutant List'!$C$7:$C$611,0)),INDEX('DEQ Pollutant List'!$A$7:$A$611,MATCH($B289,'DEQ Pollutant List'!$B$7:$B$611,0))),"")</f>
        <v>58</v>
      </c>
      <c r="E289" s="101">
        <v>0</v>
      </c>
      <c r="F289" s="102">
        <v>1.2E-5</v>
      </c>
      <c r="G289" s="103">
        <v>1.2E-5</v>
      </c>
      <c r="H289" s="83" t="s">
        <v>295</v>
      </c>
      <c r="I289" s="104" t="s">
        <v>296</v>
      </c>
      <c r="J289" s="102">
        <f>F289*'2. Emissions Units &amp; Activities'!H289</f>
        <v>1.7832000000000001E-5</v>
      </c>
      <c r="K289" s="105">
        <f>F289*'2. Emissions Units &amp; Activities'!I289</f>
        <v>1.4856E-5</v>
      </c>
      <c r="L289" s="83">
        <f>F289*'2. Emissions Units &amp; Activities'!J289</f>
        <v>1.4856E-5</v>
      </c>
      <c r="M289" s="102">
        <f>G289*'2. Emissions Units &amp; Activities'!K289</f>
        <v>1.488E-6</v>
      </c>
      <c r="N289" s="105">
        <f>G289*'2. Emissions Units &amp; Activities'!L289</f>
        <v>1.488E-6</v>
      </c>
      <c r="O289" s="83">
        <f>G289*'2. Emissions Units &amp; Activities'!M289</f>
        <v>1.488E-6</v>
      </c>
    </row>
    <row r="290" spans="1:15">
      <c r="A290" s="79" t="s">
        <v>298</v>
      </c>
      <c r="B290" s="100" t="s">
        <v>228</v>
      </c>
      <c r="C290" s="81" t="str">
        <f>IFERROR(IF(B290="No CAS","",INDEX('DEQ Pollutant List'!$C$7:$C$611,MATCH('3. Pollutant Emissions - EF'!B290,'DEQ Pollutant List'!$B$7:$B$611,0))),"")</f>
        <v>Cadmium and compounds</v>
      </c>
      <c r="D290" s="115">
        <f>IFERROR(IF(OR($B290="",$B290="No CAS"),INDEX('DEQ Pollutant List'!$A$7:$A$611,MATCH($C290,'DEQ Pollutant List'!$C$7:$C$611,0)),INDEX('DEQ Pollutant List'!$A$7:$A$611,MATCH($B290,'DEQ Pollutant List'!$B$7:$B$611,0))),"")</f>
        <v>83</v>
      </c>
      <c r="E290" s="101">
        <v>0</v>
      </c>
      <c r="F290" s="102">
        <v>1.1000000000000001E-3</v>
      </c>
      <c r="G290" s="103">
        <v>1.1000000000000001E-3</v>
      </c>
      <c r="H290" s="83" t="s">
        <v>295</v>
      </c>
      <c r="I290" s="104" t="s">
        <v>296</v>
      </c>
      <c r="J290" s="102">
        <f>F290*'2. Emissions Units &amp; Activities'!H290</f>
        <v>1.6346000000000002E-3</v>
      </c>
      <c r="K290" s="105">
        <f>F290*'2. Emissions Units &amp; Activities'!I290</f>
        <v>1.3618E-3</v>
      </c>
      <c r="L290" s="83">
        <f>F290*'2. Emissions Units &amp; Activities'!J290</f>
        <v>1.3618E-3</v>
      </c>
      <c r="M290" s="102">
        <f>G290*'2. Emissions Units &amp; Activities'!K290</f>
        <v>1.3640000000000001E-4</v>
      </c>
      <c r="N290" s="105">
        <f>G290*'2. Emissions Units &amp; Activities'!L290</f>
        <v>1.3640000000000001E-4</v>
      </c>
      <c r="O290" s="83">
        <f>G290*'2. Emissions Units &amp; Activities'!M290</f>
        <v>1.3640000000000001E-4</v>
      </c>
    </row>
    <row r="291" spans="1:15">
      <c r="A291" s="79" t="s">
        <v>298</v>
      </c>
      <c r="B291" s="100" t="s">
        <v>229</v>
      </c>
      <c r="C291" s="81" t="str">
        <f>IFERROR(IF(B291="No CAS","",INDEX('DEQ Pollutant List'!$C$7:$C$611,MATCH('3. Pollutant Emissions - EF'!B291,'DEQ Pollutant List'!$B$7:$B$611,0))),"")</f>
        <v>Chromium VI, chromate and dichromate particulate</v>
      </c>
      <c r="D291" s="115">
        <f>IFERROR(IF(OR($B291="",$B291="No CAS"),INDEX('DEQ Pollutant List'!$A$7:$A$611,MATCH($C291,'DEQ Pollutant List'!$C$7:$C$611,0)),INDEX('DEQ Pollutant List'!$A$7:$A$611,MATCH($B291,'DEQ Pollutant List'!$B$7:$B$611,0))),"")</f>
        <v>136</v>
      </c>
      <c r="E291" s="101">
        <v>0</v>
      </c>
      <c r="F291" s="102">
        <v>1.4E-3</v>
      </c>
      <c r="G291" s="103">
        <v>1.4E-3</v>
      </c>
      <c r="H291" s="83" t="s">
        <v>295</v>
      </c>
      <c r="I291" s="104" t="s">
        <v>296</v>
      </c>
      <c r="J291" s="102">
        <f>F291*'2. Emissions Units &amp; Activities'!H291</f>
        <v>2.0804E-3</v>
      </c>
      <c r="K291" s="105">
        <f>F291*'2. Emissions Units &amp; Activities'!I291</f>
        <v>1.7332000000000001E-3</v>
      </c>
      <c r="L291" s="83">
        <f>F291*'2. Emissions Units &amp; Activities'!J291</f>
        <v>1.7332000000000001E-3</v>
      </c>
      <c r="M291" s="102">
        <f>G291*'2. Emissions Units &amp; Activities'!K291</f>
        <v>1.7359999999999999E-4</v>
      </c>
      <c r="N291" s="105">
        <f>G291*'2. Emissions Units &amp; Activities'!L291</f>
        <v>1.7359999999999999E-4</v>
      </c>
      <c r="O291" s="83">
        <f>G291*'2. Emissions Units &amp; Activities'!M291</f>
        <v>1.7359999999999999E-4</v>
      </c>
    </row>
    <row r="292" spans="1:15">
      <c r="A292" s="79" t="s">
        <v>298</v>
      </c>
      <c r="B292" s="100" t="s">
        <v>230</v>
      </c>
      <c r="C292" s="81" t="str">
        <f>IFERROR(IF(B292="No CAS","",INDEX('DEQ Pollutant List'!$C$7:$C$611,MATCH('3. Pollutant Emissions - EF'!B292,'DEQ Pollutant List'!$B$7:$B$611,0))),"")</f>
        <v>Cobalt and compounds</v>
      </c>
      <c r="D292" s="115">
        <f>IFERROR(IF(OR($B292="",$B292="No CAS"),INDEX('DEQ Pollutant List'!$A$7:$A$611,MATCH($C292,'DEQ Pollutant List'!$C$7:$C$611,0)),INDEX('DEQ Pollutant List'!$A$7:$A$611,MATCH($B292,'DEQ Pollutant List'!$B$7:$B$611,0))),"")</f>
        <v>146</v>
      </c>
      <c r="E292" s="101">
        <v>0</v>
      </c>
      <c r="F292" s="102">
        <v>8.3999999999999995E-5</v>
      </c>
      <c r="G292" s="103">
        <v>8.3999999999999995E-5</v>
      </c>
      <c r="H292" s="83" t="s">
        <v>295</v>
      </c>
      <c r="I292" s="104" t="s">
        <v>296</v>
      </c>
      <c r="J292" s="102">
        <f>F292*'2. Emissions Units &amp; Activities'!H292</f>
        <v>1.24824E-4</v>
      </c>
      <c r="K292" s="105">
        <f>F292*'2. Emissions Units &amp; Activities'!I292</f>
        <v>1.0399199999999999E-4</v>
      </c>
      <c r="L292" s="83">
        <f>F292*'2. Emissions Units &amp; Activities'!J292</f>
        <v>1.0399199999999999E-4</v>
      </c>
      <c r="M292" s="102">
        <f>G292*'2. Emissions Units &amp; Activities'!K292</f>
        <v>1.0416E-5</v>
      </c>
      <c r="N292" s="105">
        <f>G292*'2. Emissions Units &amp; Activities'!L292</f>
        <v>1.0416E-5</v>
      </c>
      <c r="O292" s="83">
        <f>G292*'2. Emissions Units &amp; Activities'!M292</f>
        <v>1.0416E-5</v>
      </c>
    </row>
    <row r="293" spans="1:15">
      <c r="A293" s="79" t="s">
        <v>298</v>
      </c>
      <c r="B293" s="100" t="s">
        <v>231</v>
      </c>
      <c r="C293" s="81" t="str">
        <f>IFERROR(IF(B293="No CAS","",INDEX('DEQ Pollutant List'!$C$7:$C$611,MATCH('3. Pollutant Emissions - EF'!B293,'DEQ Pollutant List'!$B$7:$B$611,0))),"")</f>
        <v>Copper and compounds</v>
      </c>
      <c r="D293" s="115">
        <f>IFERROR(IF(OR($B293="",$B293="No CAS"),INDEX('DEQ Pollutant List'!$A$7:$A$611,MATCH($C293,'DEQ Pollutant List'!$C$7:$C$611,0)),INDEX('DEQ Pollutant List'!$A$7:$A$611,MATCH($B293,'DEQ Pollutant List'!$B$7:$B$611,0))),"")</f>
        <v>149</v>
      </c>
      <c r="E293" s="101">
        <v>0</v>
      </c>
      <c r="F293" s="102">
        <v>8.4999999999999995E-4</v>
      </c>
      <c r="G293" s="103">
        <v>8.4999999999999995E-4</v>
      </c>
      <c r="H293" s="83" t="s">
        <v>295</v>
      </c>
      <c r="I293" s="104" t="s">
        <v>296</v>
      </c>
      <c r="J293" s="102">
        <f>F293*'2. Emissions Units &amp; Activities'!H293</f>
        <v>1.2630999999999999E-3</v>
      </c>
      <c r="K293" s="105">
        <f>F293*'2. Emissions Units &amp; Activities'!I293</f>
        <v>1.0522999999999999E-3</v>
      </c>
      <c r="L293" s="83">
        <f>F293*'2. Emissions Units &amp; Activities'!J293</f>
        <v>1.0522999999999999E-3</v>
      </c>
      <c r="M293" s="102">
        <f>G293*'2. Emissions Units &amp; Activities'!K293</f>
        <v>1.0539999999999999E-4</v>
      </c>
      <c r="N293" s="105">
        <f>G293*'2. Emissions Units &amp; Activities'!L293</f>
        <v>1.0539999999999999E-4</v>
      </c>
      <c r="O293" s="83">
        <f>G293*'2. Emissions Units &amp; Activities'!M293</f>
        <v>1.0539999999999999E-4</v>
      </c>
    </row>
    <row r="294" spans="1:15">
      <c r="A294" s="79" t="s">
        <v>298</v>
      </c>
      <c r="B294" s="100" t="s">
        <v>204</v>
      </c>
      <c r="C294" s="81" t="str">
        <f>IFERROR(IF(B294="No CAS","",INDEX('DEQ Pollutant List'!$C$7:$C$611,MATCH('3. Pollutant Emissions - EF'!B294,'DEQ Pollutant List'!$B$7:$B$611,0))),"")</f>
        <v>Ethyl benzene</v>
      </c>
      <c r="D294" s="115">
        <f>IFERROR(IF(OR($B294="",$B294="No CAS"),INDEX('DEQ Pollutant List'!$A$7:$A$611,MATCH($C294,'DEQ Pollutant List'!$C$7:$C$611,0)),INDEX('DEQ Pollutant List'!$A$7:$A$611,MATCH($B294,'DEQ Pollutant List'!$B$7:$B$611,0))),"")</f>
        <v>229</v>
      </c>
      <c r="E294" s="101">
        <v>0</v>
      </c>
      <c r="F294" s="102">
        <v>2E-3</v>
      </c>
      <c r="G294" s="103">
        <v>2E-3</v>
      </c>
      <c r="H294" s="83" t="s">
        <v>295</v>
      </c>
      <c r="I294" s="104" t="s">
        <v>296</v>
      </c>
      <c r="J294" s="102">
        <f>F294*'2. Emissions Units &amp; Activities'!H294</f>
        <v>2.9720000000000002E-3</v>
      </c>
      <c r="K294" s="105">
        <f>F294*'2. Emissions Units &amp; Activities'!I294</f>
        <v>2.4759999999999999E-3</v>
      </c>
      <c r="L294" s="83">
        <f>F294*'2. Emissions Units &amp; Activities'!J294</f>
        <v>2.4759999999999999E-3</v>
      </c>
      <c r="M294" s="102">
        <f>G294*'2. Emissions Units &amp; Activities'!K294</f>
        <v>2.4800000000000001E-4</v>
      </c>
      <c r="N294" s="105">
        <f>G294*'2. Emissions Units &amp; Activities'!L294</f>
        <v>2.4800000000000001E-4</v>
      </c>
      <c r="O294" s="83">
        <f>G294*'2. Emissions Units &amp; Activities'!M294</f>
        <v>2.4800000000000001E-4</v>
      </c>
    </row>
    <row r="295" spans="1:15">
      <c r="A295" s="79" t="s">
        <v>298</v>
      </c>
      <c r="B295" s="100" t="s">
        <v>206</v>
      </c>
      <c r="C295" s="81" t="str">
        <f>IFERROR(IF(B295="No CAS","",INDEX('DEQ Pollutant List'!$C$7:$C$611,MATCH('3. Pollutant Emissions - EF'!B295,'DEQ Pollutant List'!$B$7:$B$611,0))),"")</f>
        <v>Formaldehyde</v>
      </c>
      <c r="D295" s="115">
        <f>IFERROR(IF(OR($B295="",$B295="No CAS"),INDEX('DEQ Pollutant List'!$A$7:$A$611,MATCH($C295,'DEQ Pollutant List'!$C$7:$C$611,0)),INDEX('DEQ Pollutant List'!$A$7:$A$611,MATCH($B295,'DEQ Pollutant List'!$B$7:$B$611,0))),"")</f>
        <v>250</v>
      </c>
      <c r="E295" s="101">
        <v>0</v>
      </c>
      <c r="F295" s="102">
        <v>3.5999999999999999E-3</v>
      </c>
      <c r="G295" s="103">
        <v>3.5999999999999999E-3</v>
      </c>
      <c r="H295" s="83" t="s">
        <v>295</v>
      </c>
      <c r="I295" s="104" t="s">
        <v>296</v>
      </c>
      <c r="J295" s="102">
        <f>F295*'2. Emissions Units &amp; Activities'!H295</f>
        <v>5.3495999999999995E-3</v>
      </c>
      <c r="K295" s="105">
        <f>F295*'2. Emissions Units &amp; Activities'!I295</f>
        <v>4.4567999999999995E-3</v>
      </c>
      <c r="L295" s="83">
        <f>F295*'2. Emissions Units &amp; Activities'!J295</f>
        <v>4.4567999999999995E-3</v>
      </c>
      <c r="M295" s="102">
        <f>G295*'2. Emissions Units &amp; Activities'!K295</f>
        <v>4.4640000000000001E-4</v>
      </c>
      <c r="N295" s="105">
        <f>G295*'2. Emissions Units &amp; Activities'!L295</f>
        <v>4.4640000000000001E-4</v>
      </c>
      <c r="O295" s="83">
        <f>G295*'2. Emissions Units &amp; Activities'!M295</f>
        <v>4.4640000000000001E-4</v>
      </c>
    </row>
    <row r="296" spans="1:15">
      <c r="A296" s="79" t="s">
        <v>298</v>
      </c>
      <c r="B296" s="100" t="s">
        <v>207</v>
      </c>
      <c r="C296" s="81" t="str">
        <f>IFERROR(IF(B296="No CAS","",INDEX('DEQ Pollutant List'!$C$7:$C$611,MATCH('3. Pollutant Emissions - EF'!B296,'DEQ Pollutant List'!$B$7:$B$611,0))),"")</f>
        <v>Hexane</v>
      </c>
      <c r="D296" s="115">
        <f>IFERROR(IF(OR($B296="",$B296="No CAS"),INDEX('DEQ Pollutant List'!$A$7:$A$611,MATCH($C296,'DEQ Pollutant List'!$C$7:$C$611,0)),INDEX('DEQ Pollutant List'!$A$7:$A$611,MATCH($B296,'DEQ Pollutant List'!$B$7:$B$611,0))),"")</f>
        <v>289</v>
      </c>
      <c r="E296" s="101">
        <v>0</v>
      </c>
      <c r="F296" s="102">
        <v>1.2999999999999999E-3</v>
      </c>
      <c r="G296" s="103">
        <v>1.2999999999999999E-3</v>
      </c>
      <c r="H296" s="83" t="s">
        <v>295</v>
      </c>
      <c r="I296" s="104" t="s">
        <v>296</v>
      </c>
      <c r="J296" s="102">
        <f>F296*'2. Emissions Units &amp; Activities'!H296</f>
        <v>1.9317999999999998E-3</v>
      </c>
      <c r="K296" s="105">
        <f>F296*'2. Emissions Units &amp; Activities'!I296</f>
        <v>1.6094E-3</v>
      </c>
      <c r="L296" s="83">
        <f>F296*'2. Emissions Units &amp; Activities'!J296</f>
        <v>1.6094E-3</v>
      </c>
      <c r="M296" s="102">
        <f>G296*'2. Emissions Units &amp; Activities'!K296</f>
        <v>1.6119999999999999E-4</v>
      </c>
      <c r="N296" s="105">
        <f>G296*'2. Emissions Units &amp; Activities'!L296</f>
        <v>1.6119999999999999E-4</v>
      </c>
      <c r="O296" s="83">
        <f>G296*'2. Emissions Units &amp; Activities'!M296</f>
        <v>1.6119999999999999E-4</v>
      </c>
    </row>
    <row r="297" spans="1:15">
      <c r="A297" s="79" t="s">
        <v>298</v>
      </c>
      <c r="B297" s="100" t="s">
        <v>232</v>
      </c>
      <c r="C297" s="81" t="str">
        <f>IFERROR(IF(B297="No CAS","",INDEX('DEQ Pollutant List'!$C$7:$C$611,MATCH('3. Pollutant Emissions - EF'!B297,'DEQ Pollutant List'!$B$7:$B$611,0))),"")</f>
        <v>Lead and compounds</v>
      </c>
      <c r="D297" s="115">
        <f>IFERROR(IF(OR($B297="",$B297="No CAS"),INDEX('DEQ Pollutant List'!$A$7:$A$611,MATCH($C297,'DEQ Pollutant List'!$C$7:$C$611,0)),INDEX('DEQ Pollutant List'!$A$7:$A$611,MATCH($B297,'DEQ Pollutant List'!$B$7:$B$611,0))),"")</f>
        <v>305</v>
      </c>
      <c r="E297" s="101">
        <v>0</v>
      </c>
      <c r="F297" s="102">
        <v>5.0000000000000001E-4</v>
      </c>
      <c r="G297" s="103">
        <v>5.0000000000000001E-4</v>
      </c>
      <c r="H297" s="83" t="s">
        <v>295</v>
      </c>
      <c r="I297" s="104" t="s">
        <v>296</v>
      </c>
      <c r="J297" s="102">
        <f>F297*'2. Emissions Units &amp; Activities'!H297</f>
        <v>7.4300000000000006E-4</v>
      </c>
      <c r="K297" s="105">
        <f>F297*'2. Emissions Units &amp; Activities'!I297</f>
        <v>6.1899999999999998E-4</v>
      </c>
      <c r="L297" s="83">
        <f>F297*'2. Emissions Units &amp; Activities'!J297</f>
        <v>6.1899999999999998E-4</v>
      </c>
      <c r="M297" s="102">
        <f>G297*'2. Emissions Units &amp; Activities'!K297</f>
        <v>6.2000000000000003E-5</v>
      </c>
      <c r="N297" s="105">
        <f>G297*'2. Emissions Units &amp; Activities'!L297</f>
        <v>6.2000000000000003E-5</v>
      </c>
      <c r="O297" s="83">
        <f>G297*'2. Emissions Units &amp; Activities'!M297</f>
        <v>6.2000000000000003E-5</v>
      </c>
    </row>
    <row r="298" spans="1:15">
      <c r="A298" s="79" t="s">
        <v>298</v>
      </c>
      <c r="B298" s="100" t="s">
        <v>233</v>
      </c>
      <c r="C298" s="81" t="str">
        <f>IFERROR(IF(B298="No CAS","",INDEX('DEQ Pollutant List'!$C$7:$C$611,MATCH('3. Pollutant Emissions - EF'!B298,'DEQ Pollutant List'!$B$7:$B$611,0))),"")</f>
        <v>Manganese and compounds</v>
      </c>
      <c r="D298" s="115">
        <f>IFERROR(IF(OR($B298="",$B298="No CAS"),INDEX('DEQ Pollutant List'!$A$7:$A$611,MATCH($C298,'DEQ Pollutant List'!$C$7:$C$611,0)),INDEX('DEQ Pollutant List'!$A$7:$A$611,MATCH($B298,'DEQ Pollutant List'!$B$7:$B$611,0))),"")</f>
        <v>312</v>
      </c>
      <c r="E298" s="101">
        <v>0</v>
      </c>
      <c r="F298" s="102">
        <v>3.8000000000000002E-4</v>
      </c>
      <c r="G298" s="103">
        <v>3.8000000000000002E-4</v>
      </c>
      <c r="H298" s="83" t="s">
        <v>295</v>
      </c>
      <c r="I298" s="104" t="s">
        <v>296</v>
      </c>
      <c r="J298" s="102">
        <f>F298*'2. Emissions Units &amp; Activities'!H298</f>
        <v>5.6468000000000002E-4</v>
      </c>
      <c r="K298" s="105">
        <f>F298*'2. Emissions Units &amp; Activities'!I298</f>
        <v>4.7044000000000003E-4</v>
      </c>
      <c r="L298" s="83">
        <f>F298*'2. Emissions Units &amp; Activities'!J298</f>
        <v>4.7044000000000003E-4</v>
      </c>
      <c r="M298" s="102">
        <f>G298*'2. Emissions Units &amp; Activities'!K298</f>
        <v>4.7120000000000003E-5</v>
      </c>
      <c r="N298" s="105">
        <f>G298*'2. Emissions Units &amp; Activities'!L298</f>
        <v>4.7120000000000003E-5</v>
      </c>
      <c r="O298" s="83">
        <f>G298*'2. Emissions Units &amp; Activities'!M298</f>
        <v>4.7120000000000003E-5</v>
      </c>
    </row>
    <row r="299" spans="1:15">
      <c r="A299" s="79" t="s">
        <v>298</v>
      </c>
      <c r="B299" s="100" t="s">
        <v>234</v>
      </c>
      <c r="C299" s="81" t="str">
        <f>IFERROR(IF(B299="No CAS","",INDEX('DEQ Pollutant List'!$C$7:$C$611,MATCH('3. Pollutant Emissions - EF'!B299,'DEQ Pollutant List'!$B$7:$B$611,0))),"")</f>
        <v>Mercury and compounds</v>
      </c>
      <c r="D299" s="115">
        <f>IFERROR(IF(OR($B299="",$B299="No CAS"),INDEX('DEQ Pollutant List'!$A$7:$A$611,MATCH($C299,'DEQ Pollutant List'!$C$7:$C$611,0)),INDEX('DEQ Pollutant List'!$A$7:$A$611,MATCH($B299,'DEQ Pollutant List'!$B$7:$B$611,0))),"")</f>
        <v>316</v>
      </c>
      <c r="E299" s="101">
        <v>0</v>
      </c>
      <c r="F299" s="102">
        <v>2.5999999999999998E-4</v>
      </c>
      <c r="G299" s="103">
        <v>2.5999999999999998E-4</v>
      </c>
      <c r="H299" s="83" t="s">
        <v>295</v>
      </c>
      <c r="I299" s="104" t="s">
        <v>296</v>
      </c>
      <c r="J299" s="102">
        <f>F299*'2. Emissions Units &amp; Activities'!H299</f>
        <v>3.8635999999999998E-4</v>
      </c>
      <c r="K299" s="105">
        <f>F299*'2. Emissions Units &amp; Activities'!I299</f>
        <v>3.2187999999999997E-4</v>
      </c>
      <c r="L299" s="83">
        <f>F299*'2. Emissions Units &amp; Activities'!J299</f>
        <v>3.2187999999999997E-4</v>
      </c>
      <c r="M299" s="102">
        <f>G299*'2. Emissions Units &amp; Activities'!K299</f>
        <v>3.2239999999999996E-5</v>
      </c>
      <c r="N299" s="105">
        <f>G299*'2. Emissions Units &amp; Activities'!L299</f>
        <v>3.2239999999999996E-5</v>
      </c>
      <c r="O299" s="83">
        <f>G299*'2. Emissions Units &amp; Activities'!M299</f>
        <v>3.2239999999999996E-5</v>
      </c>
    </row>
    <row r="300" spans="1:15">
      <c r="A300" s="79" t="s">
        <v>298</v>
      </c>
      <c r="B300" s="100" t="s">
        <v>235</v>
      </c>
      <c r="C300" s="81" t="str">
        <f>IFERROR(IF(B300="No CAS","",INDEX('DEQ Pollutant List'!$C$7:$C$611,MATCH('3. Pollutant Emissions - EF'!B300,'DEQ Pollutant List'!$B$7:$B$611,0))),"")</f>
        <v>Molybdenum trioxide</v>
      </c>
      <c r="D300" s="115">
        <f>IFERROR(IF(OR($B300="",$B300="No CAS"),INDEX('DEQ Pollutant List'!$A$7:$A$611,MATCH($C300,'DEQ Pollutant List'!$C$7:$C$611,0)),INDEX('DEQ Pollutant List'!$A$7:$A$611,MATCH($B300,'DEQ Pollutant List'!$B$7:$B$611,0))),"")</f>
        <v>361</v>
      </c>
      <c r="E300" s="101">
        <v>0</v>
      </c>
      <c r="F300" s="102">
        <v>1.65E-3</v>
      </c>
      <c r="G300" s="103">
        <v>1.65E-3</v>
      </c>
      <c r="H300" s="83" t="s">
        <v>295</v>
      </c>
      <c r="I300" s="104" t="s">
        <v>296</v>
      </c>
      <c r="J300" s="102">
        <f>F300*'2. Emissions Units &amp; Activities'!H300</f>
        <v>2.4518999999999999E-3</v>
      </c>
      <c r="K300" s="105">
        <f>F300*'2. Emissions Units &amp; Activities'!I300</f>
        <v>2.0427000000000002E-3</v>
      </c>
      <c r="L300" s="83">
        <f>F300*'2. Emissions Units &amp; Activities'!J300</f>
        <v>2.0427000000000002E-3</v>
      </c>
      <c r="M300" s="102">
        <f>G300*'2. Emissions Units &amp; Activities'!K300</f>
        <v>2.0459999999999999E-4</v>
      </c>
      <c r="N300" s="105">
        <f>G300*'2. Emissions Units &amp; Activities'!L300</f>
        <v>2.0459999999999999E-4</v>
      </c>
      <c r="O300" s="83">
        <f>G300*'2. Emissions Units &amp; Activities'!M300</f>
        <v>2.0459999999999999E-4</v>
      </c>
    </row>
    <row r="301" spans="1:15">
      <c r="A301" s="79" t="s">
        <v>298</v>
      </c>
      <c r="B301" s="100" t="s">
        <v>264</v>
      </c>
      <c r="C301" s="81" t="str">
        <f>IFERROR(IF(B301="No CAS","",INDEX('DEQ Pollutant List'!$C$7:$C$611,MATCH('3. Pollutant Emissions - EF'!B301,'DEQ Pollutant List'!$B$7:$B$611,0))),"")</f>
        <v>Naphthalene</v>
      </c>
      <c r="D301" s="115">
        <f>IFERROR(IF(OR($B301="",$B301="No CAS"),INDEX('DEQ Pollutant List'!$A$7:$A$611,MATCH($C301,'DEQ Pollutant List'!$C$7:$C$611,0)),INDEX('DEQ Pollutant List'!$A$7:$A$611,MATCH($B301,'DEQ Pollutant List'!$B$7:$B$611,0))),"")</f>
        <v>428</v>
      </c>
      <c r="E301" s="101">
        <v>0</v>
      </c>
      <c r="F301" s="102">
        <v>2.9999999999999997E-4</v>
      </c>
      <c r="G301" s="103">
        <v>2.9999999999999997E-4</v>
      </c>
      <c r="H301" s="83" t="s">
        <v>295</v>
      </c>
      <c r="I301" s="104" t="s">
        <v>296</v>
      </c>
      <c r="J301" s="102">
        <f>F301*'2. Emissions Units &amp; Activities'!H301</f>
        <v>4.4579999999999994E-4</v>
      </c>
      <c r="K301" s="105">
        <f>F301*'2. Emissions Units &amp; Activities'!I301</f>
        <v>3.7139999999999997E-4</v>
      </c>
      <c r="L301" s="83">
        <f>F301*'2. Emissions Units &amp; Activities'!J301</f>
        <v>3.7139999999999997E-4</v>
      </c>
      <c r="M301" s="102">
        <f>G301*'2. Emissions Units &amp; Activities'!K301</f>
        <v>3.7199999999999996E-5</v>
      </c>
      <c r="N301" s="105">
        <f>G301*'2. Emissions Units &amp; Activities'!L301</f>
        <v>3.7199999999999996E-5</v>
      </c>
      <c r="O301" s="83">
        <f>G301*'2. Emissions Units &amp; Activities'!M301</f>
        <v>3.7199999999999996E-5</v>
      </c>
    </row>
    <row r="302" spans="1:15">
      <c r="A302" s="79" t="s">
        <v>298</v>
      </c>
      <c r="B302" s="100">
        <v>365</v>
      </c>
      <c r="C302" s="81" t="str">
        <f>IFERROR(IF(B302="No CAS","",INDEX('DEQ Pollutant List'!$C$7:$C$611,MATCH('3. Pollutant Emissions - EF'!B302,'DEQ Pollutant List'!$B$7:$B$611,0))),"")</f>
        <v>Nickel compounds, insoluble</v>
      </c>
      <c r="D302" s="115">
        <f>IFERROR(IF(OR($B302="",$B302="No CAS"),INDEX('DEQ Pollutant List'!$A$7:$A$611,MATCH($C302,'DEQ Pollutant List'!$C$7:$C$611,0)),INDEX('DEQ Pollutant List'!$A$7:$A$611,MATCH($B302,'DEQ Pollutant List'!$B$7:$B$611,0))),"")</f>
        <v>365</v>
      </c>
      <c r="E302" s="101">
        <v>0</v>
      </c>
      <c r="F302" s="102">
        <v>2.0999999999999999E-3</v>
      </c>
      <c r="G302" s="103">
        <v>2.0999999999999999E-3</v>
      </c>
      <c r="H302" s="83" t="s">
        <v>295</v>
      </c>
      <c r="I302" s="104" t="s">
        <v>296</v>
      </c>
      <c r="J302" s="102">
        <f>F302*'2. Emissions Units &amp; Activities'!H302</f>
        <v>3.1205999999999998E-3</v>
      </c>
      <c r="K302" s="105">
        <f>F302*'2. Emissions Units &amp; Activities'!I302</f>
        <v>2.5997999999999998E-3</v>
      </c>
      <c r="L302" s="83">
        <f>F302*'2. Emissions Units &amp; Activities'!J302</f>
        <v>2.5997999999999998E-3</v>
      </c>
      <c r="M302" s="102">
        <f>G302*'2. Emissions Units &amp; Activities'!K302</f>
        <v>2.6039999999999999E-4</v>
      </c>
      <c r="N302" s="105">
        <f>G302*'2. Emissions Units &amp; Activities'!L302</f>
        <v>2.6039999999999999E-4</v>
      </c>
      <c r="O302" s="83">
        <f>G302*'2. Emissions Units &amp; Activities'!M302</f>
        <v>2.6039999999999999E-4</v>
      </c>
    </row>
    <row r="303" spans="1:15">
      <c r="A303" s="79" t="s">
        <v>298</v>
      </c>
      <c r="B303" s="100">
        <v>401</v>
      </c>
      <c r="C303" s="81" t="str">
        <f>IFERROR(IF(B303="No CAS","",INDEX('DEQ Pollutant List'!$C$7:$C$611,MATCH('3. Pollutant Emissions - EF'!B303,'DEQ Pollutant List'!$B$7:$B$611,0))),"")</f>
        <v>Polycyclic aromatic hydrocarbons (PAHs)</v>
      </c>
      <c r="D303" s="115">
        <f>IFERROR(IF(OR($B303="",$B303="No CAS"),INDEX('DEQ Pollutant List'!$A$7:$A$611,MATCH($C303,'DEQ Pollutant List'!$C$7:$C$611,0)),INDEX('DEQ Pollutant List'!$A$7:$A$611,MATCH($B303,'DEQ Pollutant List'!$B$7:$B$611,0))),"")</f>
        <v>401</v>
      </c>
      <c r="E303" s="101">
        <v>0</v>
      </c>
      <c r="F303" s="102">
        <v>1E-4</v>
      </c>
      <c r="G303" s="103">
        <v>1E-4</v>
      </c>
      <c r="H303" s="83" t="s">
        <v>295</v>
      </c>
      <c r="I303" s="104" t="s">
        <v>296</v>
      </c>
      <c r="J303" s="102">
        <f>F303*'2. Emissions Units &amp; Activities'!H303</f>
        <v>1.4860000000000001E-4</v>
      </c>
      <c r="K303" s="105">
        <f>F303*'2. Emissions Units &amp; Activities'!I303</f>
        <v>1.238E-4</v>
      </c>
      <c r="L303" s="83">
        <f>F303*'2. Emissions Units &amp; Activities'!J303</f>
        <v>1.238E-4</v>
      </c>
      <c r="M303" s="102">
        <f>G303*'2. Emissions Units &amp; Activities'!K303</f>
        <v>1.24E-5</v>
      </c>
      <c r="N303" s="105">
        <f>G303*'2. Emissions Units &amp; Activities'!L303</f>
        <v>1.24E-5</v>
      </c>
      <c r="O303" s="83">
        <f>G303*'2. Emissions Units &amp; Activities'!M303</f>
        <v>1.24E-5</v>
      </c>
    </row>
    <row r="304" spans="1:15">
      <c r="A304" s="79" t="s">
        <v>298</v>
      </c>
      <c r="B304" s="100" t="s">
        <v>240</v>
      </c>
      <c r="C304" s="81" t="str">
        <f>IFERROR(IF(B304="No CAS","",INDEX('DEQ Pollutant List'!$C$7:$C$611,MATCH('3. Pollutant Emissions - EF'!B304,'DEQ Pollutant List'!$B$7:$B$611,0))),"")</f>
        <v>Selenium and compounds</v>
      </c>
      <c r="D304" s="115">
        <f>IFERROR(IF(OR($B304="",$B304="No CAS"),INDEX('DEQ Pollutant List'!$A$7:$A$611,MATCH($C304,'DEQ Pollutant List'!$C$7:$C$611,0)),INDEX('DEQ Pollutant List'!$A$7:$A$611,MATCH($B304,'DEQ Pollutant List'!$B$7:$B$611,0))),"")</f>
        <v>575</v>
      </c>
      <c r="E304" s="101">
        <v>0</v>
      </c>
      <c r="F304" s="102">
        <v>2.4000000000000001E-5</v>
      </c>
      <c r="G304" s="103">
        <v>2.4000000000000001E-5</v>
      </c>
      <c r="H304" s="83" t="s">
        <v>295</v>
      </c>
      <c r="I304" s="104" t="s">
        <v>296</v>
      </c>
      <c r="J304" s="102">
        <f>F304*'2. Emissions Units &amp; Activities'!H304</f>
        <v>3.5664000000000003E-5</v>
      </c>
      <c r="K304" s="105">
        <f>F304*'2. Emissions Units &amp; Activities'!I304</f>
        <v>2.9711999999999999E-5</v>
      </c>
      <c r="L304" s="83">
        <f>F304*'2. Emissions Units &amp; Activities'!J304</f>
        <v>2.9711999999999999E-5</v>
      </c>
      <c r="M304" s="102">
        <f>G304*'2. Emissions Units &amp; Activities'!K304</f>
        <v>2.976E-6</v>
      </c>
      <c r="N304" s="105">
        <f>G304*'2. Emissions Units &amp; Activities'!L304</f>
        <v>2.976E-6</v>
      </c>
      <c r="O304" s="83">
        <f>G304*'2. Emissions Units &amp; Activities'!M304</f>
        <v>2.976E-6</v>
      </c>
    </row>
    <row r="305" spans="1:15">
      <c r="A305" s="79" t="s">
        <v>298</v>
      </c>
      <c r="B305" s="100" t="s">
        <v>220</v>
      </c>
      <c r="C305" s="81" t="str">
        <f>IFERROR(IF(B305="No CAS","",INDEX('DEQ Pollutant List'!$C$7:$C$611,MATCH('3. Pollutant Emissions - EF'!B305,'DEQ Pollutant List'!$B$7:$B$611,0))),"")</f>
        <v>Toluene</v>
      </c>
      <c r="D305" s="115">
        <f>IFERROR(IF(OR($B305="",$B305="No CAS"),INDEX('DEQ Pollutant List'!$A$7:$A$611,MATCH($C305,'DEQ Pollutant List'!$C$7:$C$611,0)),INDEX('DEQ Pollutant List'!$A$7:$A$611,MATCH($B305,'DEQ Pollutant List'!$B$7:$B$611,0))),"")</f>
        <v>600</v>
      </c>
      <c r="E305" s="101">
        <v>0</v>
      </c>
      <c r="F305" s="102">
        <v>7.7999999999999996E-3</v>
      </c>
      <c r="G305" s="103">
        <v>7.7999999999999996E-3</v>
      </c>
      <c r="H305" s="83" t="s">
        <v>295</v>
      </c>
      <c r="I305" s="104" t="s">
        <v>296</v>
      </c>
      <c r="J305" s="102">
        <f>F305*'2. Emissions Units &amp; Activities'!H305</f>
        <v>1.15908E-2</v>
      </c>
      <c r="K305" s="105">
        <f>F305*'2. Emissions Units &amp; Activities'!I305</f>
        <v>9.656399999999999E-3</v>
      </c>
      <c r="L305" s="83">
        <f>F305*'2. Emissions Units &amp; Activities'!J305</f>
        <v>9.656399999999999E-3</v>
      </c>
      <c r="M305" s="102">
        <f>G305*'2. Emissions Units &amp; Activities'!K305</f>
        <v>9.6719999999999998E-4</v>
      </c>
      <c r="N305" s="105">
        <f>G305*'2. Emissions Units &amp; Activities'!L305</f>
        <v>9.6719999999999998E-4</v>
      </c>
      <c r="O305" s="83">
        <f>G305*'2. Emissions Units &amp; Activities'!M305</f>
        <v>9.6719999999999998E-4</v>
      </c>
    </row>
    <row r="306" spans="1:15">
      <c r="A306" s="79" t="s">
        <v>298</v>
      </c>
      <c r="B306" s="100" t="s">
        <v>243</v>
      </c>
      <c r="C306" s="81" t="str">
        <f>IFERROR(IF(B306="No CAS","",INDEX('DEQ Pollutant List'!$C$7:$C$611,MATCH('3. Pollutant Emissions - EF'!B306,'DEQ Pollutant List'!$B$7:$B$611,0))),"")</f>
        <v>Vanadium (fume or dust)</v>
      </c>
      <c r="D306" s="115">
        <f>IFERROR(IF(OR($B306="",$B306="No CAS"),INDEX('DEQ Pollutant List'!$A$7:$A$611,MATCH($C306,'DEQ Pollutant List'!$C$7:$C$611,0)),INDEX('DEQ Pollutant List'!$A$7:$A$611,MATCH($B306,'DEQ Pollutant List'!$B$7:$B$611,0))),"")</f>
        <v>620</v>
      </c>
      <c r="E306" s="101">
        <v>0</v>
      </c>
      <c r="F306" s="102">
        <v>2.3E-3</v>
      </c>
      <c r="G306" s="103">
        <v>2.3E-3</v>
      </c>
      <c r="H306" s="83" t="s">
        <v>295</v>
      </c>
      <c r="I306" s="104" t="s">
        <v>296</v>
      </c>
      <c r="J306" s="102">
        <f>F306*'2. Emissions Units &amp; Activities'!H306</f>
        <v>3.4177999999999999E-3</v>
      </c>
      <c r="K306" s="105">
        <f>F306*'2. Emissions Units &amp; Activities'!I306</f>
        <v>2.8473999999999999E-3</v>
      </c>
      <c r="L306" s="83">
        <f>F306*'2. Emissions Units &amp; Activities'!J306</f>
        <v>2.8473999999999999E-3</v>
      </c>
      <c r="M306" s="102">
        <f>G306*'2. Emissions Units &amp; Activities'!K306</f>
        <v>2.8519999999999999E-4</v>
      </c>
      <c r="N306" s="105">
        <f>G306*'2. Emissions Units &amp; Activities'!L306</f>
        <v>2.8519999999999999E-4</v>
      </c>
      <c r="O306" s="83">
        <f>G306*'2. Emissions Units &amp; Activities'!M306</f>
        <v>2.8519999999999999E-4</v>
      </c>
    </row>
    <row r="307" spans="1:15">
      <c r="A307" s="79" t="s">
        <v>298</v>
      </c>
      <c r="B307" s="100" t="s">
        <v>224</v>
      </c>
      <c r="C307" s="81" t="str">
        <f>IFERROR(IF(B307="No CAS","",INDEX('DEQ Pollutant List'!$C$7:$C$611,MATCH('3. Pollutant Emissions - EF'!B307,'DEQ Pollutant List'!$B$7:$B$611,0))),"")</f>
        <v>Xylene (mixture), including m-xylene, o-xylene, p-xylene</v>
      </c>
      <c r="D307" s="115">
        <f>IFERROR(IF(OR($B307="",$B307="No CAS"),INDEX('DEQ Pollutant List'!$A$7:$A$611,MATCH($C307,'DEQ Pollutant List'!$C$7:$C$611,0)),INDEX('DEQ Pollutant List'!$A$7:$A$611,MATCH($B307,'DEQ Pollutant List'!$B$7:$B$611,0))),"")</f>
        <v>628</v>
      </c>
      <c r="E307" s="101">
        <v>0</v>
      </c>
      <c r="F307" s="102">
        <v>5.7999999999999996E-3</v>
      </c>
      <c r="G307" s="103">
        <v>5.7999999999999996E-3</v>
      </c>
      <c r="H307" s="83" t="s">
        <v>295</v>
      </c>
      <c r="I307" s="104" t="s">
        <v>296</v>
      </c>
      <c r="J307" s="102">
        <f>F307*'2. Emissions Units &amp; Activities'!H307</f>
        <v>8.6187999999999994E-3</v>
      </c>
      <c r="K307" s="105">
        <f>F307*'2. Emissions Units &amp; Activities'!I307</f>
        <v>7.1803999999999991E-3</v>
      </c>
      <c r="L307" s="83">
        <f>F307*'2. Emissions Units &amp; Activities'!J307</f>
        <v>7.1803999999999991E-3</v>
      </c>
      <c r="M307" s="102">
        <f>G307*'2. Emissions Units &amp; Activities'!K307</f>
        <v>7.1919999999999992E-4</v>
      </c>
      <c r="N307" s="105">
        <f>G307*'2. Emissions Units &amp; Activities'!L307</f>
        <v>7.1919999999999992E-4</v>
      </c>
      <c r="O307" s="83">
        <f>G307*'2. Emissions Units &amp; Activities'!M307</f>
        <v>7.1919999999999992E-4</v>
      </c>
    </row>
    <row r="308" spans="1:15">
      <c r="A308" s="79" t="s">
        <v>298</v>
      </c>
      <c r="B308" s="100" t="s">
        <v>245</v>
      </c>
      <c r="C308" s="81" t="str">
        <f>IFERROR(IF(B308="No CAS","",INDEX('DEQ Pollutant List'!$C$7:$C$611,MATCH('3. Pollutant Emissions - EF'!B308,'DEQ Pollutant List'!$B$7:$B$611,0))),"")</f>
        <v>Zinc and compounds</v>
      </c>
      <c r="D308" s="115">
        <f>IFERROR(IF(OR($B308="",$B308="No CAS"),INDEX('DEQ Pollutant List'!$A$7:$A$611,MATCH($C308,'DEQ Pollutant List'!$C$7:$C$611,0)),INDEX('DEQ Pollutant List'!$A$7:$A$611,MATCH($B308,'DEQ Pollutant List'!$B$7:$B$611,0))),"")</f>
        <v>632</v>
      </c>
      <c r="E308" s="101">
        <v>0</v>
      </c>
      <c r="F308" s="102">
        <v>2.9000000000000001E-2</v>
      </c>
      <c r="G308" s="103">
        <v>2.9000000000000001E-2</v>
      </c>
      <c r="H308" s="83" t="s">
        <v>295</v>
      </c>
      <c r="I308" s="104" t="s">
        <v>296</v>
      </c>
      <c r="J308" s="102">
        <f>F308*'2. Emissions Units &amp; Activities'!H308</f>
        <v>4.3094E-2</v>
      </c>
      <c r="K308" s="105">
        <f>F308*'2. Emissions Units &amp; Activities'!I308</f>
        <v>3.5902000000000003E-2</v>
      </c>
      <c r="L308" s="83">
        <f>F308*'2. Emissions Units &amp; Activities'!J308</f>
        <v>3.5902000000000003E-2</v>
      </c>
      <c r="M308" s="102">
        <f>G308*'2. Emissions Units &amp; Activities'!K308</f>
        <v>3.5960000000000002E-3</v>
      </c>
      <c r="N308" s="105">
        <f>G308*'2. Emissions Units &amp; Activities'!L308</f>
        <v>3.5960000000000002E-3</v>
      </c>
      <c r="O308" s="83">
        <f>G308*'2. Emissions Units &amp; Activities'!M308</f>
        <v>3.5960000000000002E-3</v>
      </c>
    </row>
    <row r="309" spans="1:15">
      <c r="A309" s="79"/>
      <c r="B309" s="100"/>
      <c r="C309" s="81" t="str">
        <f>IFERROR(IF(B309="No CAS","",INDEX('DEQ Pollutant List'!$C$7:$C$611,MATCH('3. Pollutant Emissions - EF'!B309,'DEQ Pollutant List'!$B$7:$B$611,0))),"")</f>
        <v/>
      </c>
      <c r="D309" s="115" t="str">
        <f>IFERROR(IF(OR($B309="",$B309="No CAS"),INDEX('DEQ Pollutant List'!$A$7:$A$611,MATCH($C309,'DEQ Pollutant List'!$C$7:$C$611,0)),INDEX('DEQ Pollutant List'!$A$7:$A$611,MATCH($B309,'DEQ Pollutant List'!$B$7:$B$611,0))),"")</f>
        <v/>
      </c>
      <c r="E309" s="101"/>
      <c r="F309" s="102"/>
      <c r="G309" s="103"/>
      <c r="H309" s="83"/>
      <c r="I309" s="104"/>
      <c r="J309" s="102"/>
      <c r="K309" s="105"/>
      <c r="L309" s="83"/>
      <c r="M309" s="102"/>
      <c r="N309" s="105"/>
      <c r="O309" s="83"/>
    </row>
    <row r="310" spans="1:15">
      <c r="A310" s="79" t="s">
        <v>128</v>
      </c>
      <c r="B310" s="100" t="s">
        <v>172</v>
      </c>
      <c r="C310" s="81" t="str">
        <f>IFERROR(IF(B310="No CAS","",INDEX('DEQ Pollutant List'!$C$7:$C$611,MATCH('3. Pollutant Emissions - EF'!B310,'DEQ Pollutant List'!$B$7:$B$611,0))),"")</f>
        <v>1,1,1-Trichloroethane (methyl chloroform)</v>
      </c>
      <c r="D310" s="115">
        <f>IFERROR(IF(OR($B310="",$B310="No CAS"),INDEX('DEQ Pollutant List'!$A$7:$A$611,MATCH($C310,'DEQ Pollutant List'!$C$7:$C$611,0)),INDEX('DEQ Pollutant List'!$A$7:$A$611,MATCH($B310,'DEQ Pollutant List'!$B$7:$B$611,0))),"")</f>
        <v>326</v>
      </c>
      <c r="E310" s="101">
        <v>0</v>
      </c>
      <c r="F310" s="102">
        <v>2.3599999999999999E-4</v>
      </c>
      <c r="G310" s="103">
        <v>2.3599999999999999E-4</v>
      </c>
      <c r="H310" s="83" t="s">
        <v>299</v>
      </c>
      <c r="I310" s="104" t="s">
        <v>300</v>
      </c>
      <c r="J310" s="102">
        <f>F310*'2. Emissions Units &amp; Activities'!H310</f>
        <v>1.8880000000000001E-4</v>
      </c>
      <c r="K310" s="105">
        <f>F310*'2. Emissions Units &amp; Activities'!I310</f>
        <v>3.5399999999999999E-4</v>
      </c>
      <c r="L310" s="83">
        <f>F310*'2. Emissions Units &amp; Activities'!J310</f>
        <v>3.5399999999999999E-4</v>
      </c>
      <c r="M310" s="102">
        <f>G310*'2. Emissions Units &amp; Activities'!K310</f>
        <v>5.9000000000000003E-6</v>
      </c>
      <c r="N310" s="105">
        <f>G310*'2. Emissions Units &amp; Activities'!L310</f>
        <v>1.4159999999999998E-5</v>
      </c>
      <c r="O310" s="83">
        <f>G310*'2. Emissions Units &amp; Activities'!M310</f>
        <v>1.4159999999999998E-5</v>
      </c>
    </row>
    <row r="311" spans="1:15">
      <c r="A311" s="79" t="s">
        <v>128</v>
      </c>
      <c r="B311" s="100" t="s">
        <v>250</v>
      </c>
      <c r="C311" s="81" t="str">
        <f>IFERROR(IF(B311="No CAS","",INDEX('DEQ Pollutant List'!$C$7:$C$611,MATCH('3. Pollutant Emissions - EF'!B311,'DEQ Pollutant List'!$B$7:$B$611,0))),"")</f>
        <v>Acenaphthene</v>
      </c>
      <c r="D311" s="115">
        <f>IFERROR(IF(OR($B311="",$B311="No CAS"),INDEX('DEQ Pollutant List'!$A$7:$A$611,MATCH($C311,'DEQ Pollutant List'!$C$7:$C$611,0)),INDEX('DEQ Pollutant List'!$A$7:$A$611,MATCH($B311,'DEQ Pollutant List'!$B$7:$B$611,0))),"")</f>
        <v>402</v>
      </c>
      <c r="E311" s="101">
        <v>0</v>
      </c>
      <c r="F311" s="102">
        <v>2.1100000000000001E-5</v>
      </c>
      <c r="G311" s="103">
        <v>2.1100000000000001E-5</v>
      </c>
      <c r="H311" s="83" t="s">
        <v>299</v>
      </c>
      <c r="I311" s="104" t="s">
        <v>300</v>
      </c>
      <c r="J311" s="102">
        <f>F311*'2. Emissions Units &amp; Activities'!H311</f>
        <v>1.6880000000000001E-5</v>
      </c>
      <c r="K311" s="105">
        <f>F311*'2. Emissions Units &amp; Activities'!I311</f>
        <v>3.1650000000000004E-5</v>
      </c>
      <c r="L311" s="83">
        <f>F311*'2. Emissions Units &amp; Activities'!J311</f>
        <v>3.1650000000000004E-5</v>
      </c>
      <c r="M311" s="102">
        <f>G311*'2. Emissions Units &amp; Activities'!K311</f>
        <v>5.2750000000000003E-7</v>
      </c>
      <c r="N311" s="105">
        <f>G311*'2. Emissions Units &amp; Activities'!L311</f>
        <v>1.266E-6</v>
      </c>
      <c r="O311" s="83">
        <f>G311*'2. Emissions Units &amp; Activities'!M311</f>
        <v>1.266E-6</v>
      </c>
    </row>
    <row r="312" spans="1:15">
      <c r="A312" s="79" t="s">
        <v>128</v>
      </c>
      <c r="B312" s="100" t="s">
        <v>251</v>
      </c>
      <c r="C312" s="81" t="str">
        <f>IFERROR(IF(B312="No CAS","",INDEX('DEQ Pollutant List'!$C$7:$C$611,MATCH('3. Pollutant Emissions - EF'!B312,'DEQ Pollutant List'!$B$7:$B$611,0))),"")</f>
        <v>Acenaphthylene</v>
      </c>
      <c r="D312" s="115">
        <f>IFERROR(IF(OR($B312="",$B312="No CAS"),INDEX('DEQ Pollutant List'!$A$7:$A$611,MATCH($C312,'DEQ Pollutant List'!$C$7:$C$611,0)),INDEX('DEQ Pollutant List'!$A$7:$A$611,MATCH($B312,'DEQ Pollutant List'!$B$7:$B$611,0))),"")</f>
        <v>403</v>
      </c>
      <c r="E312" s="101">
        <v>0</v>
      </c>
      <c r="F312" s="102">
        <v>2.53E-7</v>
      </c>
      <c r="G312" s="103">
        <v>2.53E-7</v>
      </c>
      <c r="H312" s="83" t="s">
        <v>299</v>
      </c>
      <c r="I312" s="104" t="s">
        <v>300</v>
      </c>
      <c r="J312" s="102">
        <f>F312*'2. Emissions Units &amp; Activities'!H312</f>
        <v>2.0240000000000001E-7</v>
      </c>
      <c r="K312" s="105">
        <f>F312*'2. Emissions Units &amp; Activities'!I312</f>
        <v>3.7950000000000003E-7</v>
      </c>
      <c r="L312" s="83">
        <f>F312*'2. Emissions Units &amp; Activities'!J312</f>
        <v>3.7950000000000003E-7</v>
      </c>
      <c r="M312" s="102">
        <f>G312*'2. Emissions Units &amp; Activities'!K312</f>
        <v>6.3250000000000004E-9</v>
      </c>
      <c r="N312" s="105">
        <f>G312*'2. Emissions Units &amp; Activities'!L312</f>
        <v>1.5180000000000001E-8</v>
      </c>
      <c r="O312" s="83">
        <f>G312*'2. Emissions Units &amp; Activities'!M312</f>
        <v>1.5180000000000001E-8</v>
      </c>
    </row>
    <row r="313" spans="1:15">
      <c r="A313" s="79" t="s">
        <v>128</v>
      </c>
      <c r="B313" s="100" t="s">
        <v>252</v>
      </c>
      <c r="C313" s="81" t="str">
        <f>IFERROR(IF(B313="No CAS","",INDEX('DEQ Pollutant List'!$C$7:$C$611,MATCH('3. Pollutant Emissions - EF'!B313,'DEQ Pollutant List'!$B$7:$B$611,0))),"")</f>
        <v>Anthracene</v>
      </c>
      <c r="D313" s="115">
        <f>IFERROR(IF(OR($B313="",$B313="No CAS"),INDEX('DEQ Pollutant List'!$A$7:$A$611,MATCH($C313,'DEQ Pollutant List'!$C$7:$C$611,0)),INDEX('DEQ Pollutant List'!$A$7:$A$611,MATCH($B313,'DEQ Pollutant List'!$B$7:$B$611,0))),"")</f>
        <v>404</v>
      </c>
      <c r="E313" s="101">
        <v>0</v>
      </c>
      <c r="F313" s="102">
        <v>1.22E-6</v>
      </c>
      <c r="G313" s="103">
        <v>1.22E-6</v>
      </c>
      <c r="H313" s="83" t="s">
        <v>299</v>
      </c>
      <c r="I313" s="104" t="s">
        <v>300</v>
      </c>
      <c r="J313" s="102">
        <f>F313*'2. Emissions Units &amp; Activities'!H313</f>
        <v>9.7600000000000006E-7</v>
      </c>
      <c r="K313" s="105">
        <f>F313*'2. Emissions Units &amp; Activities'!I313</f>
        <v>1.8299999999999998E-6</v>
      </c>
      <c r="L313" s="83">
        <f>F313*'2. Emissions Units &amp; Activities'!J313</f>
        <v>1.8299999999999998E-6</v>
      </c>
      <c r="M313" s="102">
        <f>G313*'2. Emissions Units &amp; Activities'!K313</f>
        <v>3.0500000000000002E-8</v>
      </c>
      <c r="N313" s="105">
        <f>G313*'2. Emissions Units &amp; Activities'!L313</f>
        <v>7.3199999999999994E-8</v>
      </c>
      <c r="O313" s="83">
        <f>G313*'2. Emissions Units &amp; Activities'!M313</f>
        <v>7.3199999999999994E-8</v>
      </c>
    </row>
    <row r="314" spans="1:15">
      <c r="A314" s="79" t="s">
        <v>128</v>
      </c>
      <c r="B314" s="100" t="s">
        <v>225</v>
      </c>
      <c r="C314" s="81" t="str">
        <f>IFERROR(IF(B314="No CAS","",INDEX('DEQ Pollutant List'!$C$7:$C$611,MATCH('3. Pollutant Emissions - EF'!B314,'DEQ Pollutant List'!$B$7:$B$611,0))),"")</f>
        <v>Antimony and compounds</v>
      </c>
      <c r="D314" s="115">
        <f>IFERROR(IF(OR($B314="",$B314="No CAS"),INDEX('DEQ Pollutant List'!$A$7:$A$611,MATCH($C314,'DEQ Pollutant List'!$C$7:$C$611,0)),INDEX('DEQ Pollutant List'!$A$7:$A$611,MATCH($B314,'DEQ Pollutant List'!$B$7:$B$611,0))),"")</f>
        <v>33</v>
      </c>
      <c r="E314" s="101">
        <v>0</v>
      </c>
      <c r="F314" s="102">
        <v>5.2500000000000003E-3</v>
      </c>
      <c r="G314" s="103">
        <v>5.2500000000000003E-3</v>
      </c>
      <c r="H314" s="83" t="s">
        <v>299</v>
      </c>
      <c r="I314" s="104" t="s">
        <v>300</v>
      </c>
      <c r="J314" s="102">
        <f>F314*'2. Emissions Units &amp; Activities'!H314</f>
        <v>4.2000000000000006E-3</v>
      </c>
      <c r="K314" s="105">
        <f>F314*'2. Emissions Units &amp; Activities'!I314</f>
        <v>7.8750000000000001E-3</v>
      </c>
      <c r="L314" s="83">
        <f>F314*'2. Emissions Units &amp; Activities'!J314</f>
        <v>7.8750000000000001E-3</v>
      </c>
      <c r="M314" s="102">
        <f>G314*'2. Emissions Units &amp; Activities'!K314</f>
        <v>1.3125000000000002E-4</v>
      </c>
      <c r="N314" s="105">
        <f>G314*'2. Emissions Units &amp; Activities'!L314</f>
        <v>3.1500000000000001E-4</v>
      </c>
      <c r="O314" s="83">
        <f>G314*'2. Emissions Units &amp; Activities'!M314</f>
        <v>3.1500000000000001E-4</v>
      </c>
    </row>
    <row r="315" spans="1:15">
      <c r="A315" s="79" t="s">
        <v>128</v>
      </c>
      <c r="B315" s="100" t="s">
        <v>170</v>
      </c>
      <c r="C315" s="81" t="str">
        <f>IFERROR(IF(B315="No CAS","",INDEX('DEQ Pollutant List'!$C$7:$C$611,MATCH('3. Pollutant Emissions - EF'!B315,'DEQ Pollutant List'!$B$7:$B$611,0))),"")</f>
        <v>Arsenic and compounds</v>
      </c>
      <c r="D315" s="115">
        <f>IFERROR(IF(OR($B315="",$B315="No CAS"),INDEX('DEQ Pollutant List'!$A$7:$A$611,MATCH($C315,'DEQ Pollutant List'!$C$7:$C$611,0)),INDEX('DEQ Pollutant List'!$A$7:$A$611,MATCH($B315,'DEQ Pollutant List'!$B$7:$B$611,0))),"")</f>
        <v>37</v>
      </c>
      <c r="E315" s="101">
        <v>0</v>
      </c>
      <c r="F315" s="102">
        <v>1.32E-3</v>
      </c>
      <c r="G315" s="103">
        <v>1.32E-3</v>
      </c>
      <c r="H315" s="83" t="s">
        <v>299</v>
      </c>
      <c r="I315" s="104" t="s">
        <v>300</v>
      </c>
      <c r="J315" s="102">
        <f>F315*'2. Emissions Units &amp; Activities'!H315</f>
        <v>1.0560000000000001E-3</v>
      </c>
      <c r="K315" s="105">
        <f>F315*'2. Emissions Units &amp; Activities'!I315</f>
        <v>1.98E-3</v>
      </c>
      <c r="L315" s="83">
        <f>F315*'2. Emissions Units &amp; Activities'!J315</f>
        <v>1.98E-3</v>
      </c>
      <c r="M315" s="102">
        <f>G315*'2. Emissions Units &amp; Activities'!K315</f>
        <v>3.3000000000000003E-5</v>
      </c>
      <c r="N315" s="105">
        <f>G315*'2. Emissions Units &amp; Activities'!L315</f>
        <v>7.9200000000000001E-5</v>
      </c>
      <c r="O315" s="83">
        <f>G315*'2. Emissions Units &amp; Activities'!M315</f>
        <v>7.9200000000000001E-5</v>
      </c>
    </row>
    <row r="316" spans="1:15">
      <c r="A316" s="79" t="s">
        <v>128</v>
      </c>
      <c r="B316" s="100" t="s">
        <v>226</v>
      </c>
      <c r="C316" s="81" t="str">
        <f>IFERROR(IF(B316="No CAS","",INDEX('DEQ Pollutant List'!$C$7:$C$611,MATCH('3. Pollutant Emissions - EF'!B316,'DEQ Pollutant List'!$B$7:$B$611,0))),"")</f>
        <v>Barium and compounds</v>
      </c>
      <c r="D316" s="115">
        <f>IFERROR(IF(OR($B316="",$B316="No CAS"),INDEX('DEQ Pollutant List'!$A$7:$A$611,MATCH($C316,'DEQ Pollutant List'!$C$7:$C$611,0)),INDEX('DEQ Pollutant List'!$A$7:$A$611,MATCH($B316,'DEQ Pollutant List'!$B$7:$B$611,0))),"")</f>
        <v>45</v>
      </c>
      <c r="E316" s="101">
        <v>0</v>
      </c>
      <c r="F316" s="102">
        <v>2.5699999999999998E-3</v>
      </c>
      <c r="G316" s="103">
        <v>2.5699999999999998E-3</v>
      </c>
      <c r="H316" s="83" t="s">
        <v>299</v>
      </c>
      <c r="I316" s="104" t="s">
        <v>300</v>
      </c>
      <c r="J316" s="102">
        <f>F316*'2. Emissions Units &amp; Activities'!H316</f>
        <v>2.0560000000000001E-3</v>
      </c>
      <c r="K316" s="105">
        <f>F316*'2. Emissions Units &amp; Activities'!I316</f>
        <v>3.8549999999999999E-3</v>
      </c>
      <c r="L316" s="83">
        <f>F316*'2. Emissions Units &amp; Activities'!J316</f>
        <v>3.8549999999999999E-3</v>
      </c>
      <c r="M316" s="102">
        <f>G316*'2. Emissions Units &amp; Activities'!K316</f>
        <v>6.4250000000000003E-5</v>
      </c>
      <c r="N316" s="105">
        <f>G316*'2. Emissions Units &amp; Activities'!L316</f>
        <v>1.5419999999999998E-4</v>
      </c>
      <c r="O316" s="83">
        <f>G316*'2. Emissions Units &amp; Activities'!M316</f>
        <v>1.5419999999999998E-4</v>
      </c>
    </row>
    <row r="317" spans="1:15">
      <c r="A317" s="79" t="s">
        <v>128</v>
      </c>
      <c r="B317" s="100" t="s">
        <v>253</v>
      </c>
      <c r="C317" s="81" t="str">
        <f>IFERROR(IF(B317="No CAS","",INDEX('DEQ Pollutant List'!$C$7:$C$611,MATCH('3. Pollutant Emissions - EF'!B317,'DEQ Pollutant List'!$B$7:$B$611,0))),"")</f>
        <v>Benz[a]anthracene</v>
      </c>
      <c r="D317" s="115">
        <f>IFERROR(IF(OR($B317="",$B317="No CAS"),INDEX('DEQ Pollutant List'!$A$7:$A$611,MATCH($C317,'DEQ Pollutant List'!$C$7:$C$611,0)),INDEX('DEQ Pollutant List'!$A$7:$A$611,MATCH($B317,'DEQ Pollutant List'!$B$7:$B$611,0))),"")</f>
        <v>405</v>
      </c>
      <c r="E317" s="101">
        <v>0</v>
      </c>
      <c r="F317" s="102">
        <v>4.0099999999999997E-6</v>
      </c>
      <c r="G317" s="103">
        <v>4.0099999999999997E-6</v>
      </c>
      <c r="H317" s="83" t="s">
        <v>299</v>
      </c>
      <c r="I317" s="104" t="s">
        <v>300</v>
      </c>
      <c r="J317" s="102">
        <f>F317*'2. Emissions Units &amp; Activities'!H317</f>
        <v>3.208E-6</v>
      </c>
      <c r="K317" s="105">
        <f>F317*'2. Emissions Units &amp; Activities'!I317</f>
        <v>6.0149999999999992E-6</v>
      </c>
      <c r="L317" s="83">
        <f>F317*'2. Emissions Units &amp; Activities'!J317</f>
        <v>6.0149999999999992E-6</v>
      </c>
      <c r="M317" s="102">
        <f>G317*'2. Emissions Units &amp; Activities'!K317</f>
        <v>1.0025E-7</v>
      </c>
      <c r="N317" s="105">
        <f>G317*'2. Emissions Units &amp; Activities'!L317</f>
        <v>2.4059999999999997E-7</v>
      </c>
      <c r="O317" s="83">
        <f>G317*'2. Emissions Units &amp; Activities'!M317</f>
        <v>2.4059999999999997E-7</v>
      </c>
    </row>
    <row r="318" spans="1:15">
      <c r="A318" s="79" t="s">
        <v>128</v>
      </c>
      <c r="B318" s="100" t="s">
        <v>189</v>
      </c>
      <c r="C318" s="81" t="str">
        <f>IFERROR(IF(B318="No CAS","",INDEX('DEQ Pollutant List'!$C$7:$C$611,MATCH('3. Pollutant Emissions - EF'!B318,'DEQ Pollutant List'!$B$7:$B$611,0))),"")</f>
        <v>Benzene</v>
      </c>
      <c r="D318" s="115">
        <f>IFERROR(IF(OR($B318="",$B318="No CAS"),INDEX('DEQ Pollutant List'!$A$7:$A$611,MATCH($C318,'DEQ Pollutant List'!$C$7:$C$611,0)),INDEX('DEQ Pollutant List'!$A$7:$A$611,MATCH($B318,'DEQ Pollutant List'!$B$7:$B$611,0))),"")</f>
        <v>46</v>
      </c>
      <c r="E318" s="101">
        <v>0</v>
      </c>
      <c r="F318" s="102">
        <v>2.14E-4</v>
      </c>
      <c r="G318" s="103">
        <v>2.14E-4</v>
      </c>
      <c r="H318" s="83" t="s">
        <v>299</v>
      </c>
      <c r="I318" s="104" t="s">
        <v>300</v>
      </c>
      <c r="J318" s="102">
        <f>F318*'2. Emissions Units &amp; Activities'!H318</f>
        <v>1.7120000000000001E-4</v>
      </c>
      <c r="K318" s="105">
        <f>F318*'2. Emissions Units &amp; Activities'!I318</f>
        <v>3.21E-4</v>
      </c>
      <c r="L318" s="83">
        <f>F318*'2. Emissions Units &amp; Activities'!J318</f>
        <v>3.21E-4</v>
      </c>
      <c r="M318" s="102">
        <f>G318*'2. Emissions Units &amp; Activities'!K318</f>
        <v>5.3500000000000004E-6</v>
      </c>
      <c r="N318" s="105">
        <f>G318*'2. Emissions Units &amp; Activities'!L318</f>
        <v>1.2839999999999999E-5</v>
      </c>
      <c r="O318" s="83">
        <f>G318*'2. Emissions Units &amp; Activities'!M318</f>
        <v>1.2839999999999999E-5</v>
      </c>
    </row>
    <row r="319" spans="1:15">
      <c r="A319" s="79" t="s">
        <v>128</v>
      </c>
      <c r="B319" s="100" t="s">
        <v>257</v>
      </c>
      <c r="C319" s="81" t="str">
        <f>IFERROR(IF(B319="No CAS","",INDEX('DEQ Pollutant List'!$C$7:$C$611,MATCH('3. Pollutant Emissions - EF'!B319,'DEQ Pollutant List'!$B$7:$B$611,0))),"")</f>
        <v>Benzo[g,h,i]perylene</v>
      </c>
      <c r="D319" s="115">
        <f>IFERROR(IF(OR($B319="",$B319="No CAS"),INDEX('DEQ Pollutant List'!$A$7:$A$611,MATCH($C319,'DEQ Pollutant List'!$C$7:$C$611,0)),INDEX('DEQ Pollutant List'!$A$7:$A$611,MATCH($B319,'DEQ Pollutant List'!$B$7:$B$611,0))),"")</f>
        <v>410</v>
      </c>
      <c r="E319" s="101">
        <v>0</v>
      </c>
      <c r="F319" s="102">
        <v>2.26E-6</v>
      </c>
      <c r="G319" s="103">
        <v>2.26E-6</v>
      </c>
      <c r="H319" s="83" t="s">
        <v>299</v>
      </c>
      <c r="I319" s="104" t="s">
        <v>300</v>
      </c>
      <c r="J319" s="102">
        <f>F319*'2. Emissions Units &amp; Activities'!H319</f>
        <v>1.8080000000000001E-6</v>
      </c>
      <c r="K319" s="105">
        <f>F319*'2. Emissions Units &amp; Activities'!I319</f>
        <v>3.3899999999999997E-6</v>
      </c>
      <c r="L319" s="83">
        <f>F319*'2. Emissions Units &amp; Activities'!J319</f>
        <v>3.3899999999999997E-6</v>
      </c>
      <c r="M319" s="102">
        <f>G319*'2. Emissions Units &amp; Activities'!K319</f>
        <v>5.6500000000000003E-8</v>
      </c>
      <c r="N319" s="105">
        <f>G319*'2. Emissions Units &amp; Activities'!L319</f>
        <v>1.356E-7</v>
      </c>
      <c r="O319" s="83">
        <f>G319*'2. Emissions Units &amp; Activities'!M319</f>
        <v>1.356E-7</v>
      </c>
    </row>
    <row r="320" spans="1:15">
      <c r="A320" s="79" t="s">
        <v>128</v>
      </c>
      <c r="B320" s="100" t="s">
        <v>227</v>
      </c>
      <c r="C320" s="81" t="str">
        <f>IFERROR(IF(B320="No CAS","",INDEX('DEQ Pollutant List'!$C$7:$C$611,MATCH('3. Pollutant Emissions - EF'!B320,'DEQ Pollutant List'!$B$7:$B$611,0))),"")</f>
        <v>Beryllium and compounds</v>
      </c>
      <c r="D320" s="115">
        <f>IFERROR(IF(OR($B320="",$B320="No CAS"),INDEX('DEQ Pollutant List'!$A$7:$A$611,MATCH($C320,'DEQ Pollutant List'!$C$7:$C$611,0)),INDEX('DEQ Pollutant List'!$A$7:$A$611,MATCH($B320,'DEQ Pollutant List'!$B$7:$B$611,0))),"")</f>
        <v>58</v>
      </c>
      <c r="E320" s="101">
        <v>0</v>
      </c>
      <c r="F320" s="102">
        <v>2.7800000000000001E-5</v>
      </c>
      <c r="G320" s="103">
        <v>2.7800000000000001E-5</v>
      </c>
      <c r="H320" s="83" t="s">
        <v>299</v>
      </c>
      <c r="I320" s="104" t="s">
        <v>300</v>
      </c>
      <c r="J320" s="102">
        <f>F320*'2. Emissions Units &amp; Activities'!H320</f>
        <v>2.2240000000000004E-5</v>
      </c>
      <c r="K320" s="105">
        <f>F320*'2. Emissions Units &amp; Activities'!I320</f>
        <v>4.1700000000000004E-5</v>
      </c>
      <c r="L320" s="83">
        <f>F320*'2. Emissions Units &amp; Activities'!J320</f>
        <v>4.1700000000000004E-5</v>
      </c>
      <c r="M320" s="102">
        <f>G320*'2. Emissions Units &amp; Activities'!K320</f>
        <v>6.9500000000000012E-7</v>
      </c>
      <c r="N320" s="105">
        <f>G320*'2. Emissions Units &amp; Activities'!L320</f>
        <v>1.668E-6</v>
      </c>
      <c r="O320" s="83">
        <f>G320*'2. Emissions Units &amp; Activities'!M320</f>
        <v>1.668E-6</v>
      </c>
    </row>
    <row r="321" spans="1:15">
      <c r="A321" s="79" t="s">
        <v>128</v>
      </c>
      <c r="B321" s="100" t="s">
        <v>228</v>
      </c>
      <c r="C321" s="81" t="str">
        <f>IFERROR(IF(B321="No CAS","",INDEX('DEQ Pollutant List'!$C$7:$C$611,MATCH('3. Pollutant Emissions - EF'!B321,'DEQ Pollutant List'!$B$7:$B$611,0))),"")</f>
        <v>Cadmium and compounds</v>
      </c>
      <c r="D321" s="115">
        <f>IFERROR(IF(OR($B321="",$B321="No CAS"),INDEX('DEQ Pollutant List'!$A$7:$A$611,MATCH($C321,'DEQ Pollutant List'!$C$7:$C$611,0)),INDEX('DEQ Pollutant List'!$A$7:$A$611,MATCH($B321,'DEQ Pollutant List'!$B$7:$B$611,0))),"")</f>
        <v>83</v>
      </c>
      <c r="E321" s="101">
        <v>0</v>
      </c>
      <c r="F321" s="102">
        <v>3.9800000000000002E-4</v>
      </c>
      <c r="G321" s="103">
        <v>3.9800000000000002E-4</v>
      </c>
      <c r="H321" s="83" t="s">
        <v>299</v>
      </c>
      <c r="I321" s="104" t="s">
        <v>300</v>
      </c>
      <c r="J321" s="102">
        <f>F321*'2. Emissions Units &amp; Activities'!H321</f>
        <v>3.1840000000000004E-4</v>
      </c>
      <c r="K321" s="105">
        <f>F321*'2. Emissions Units &amp; Activities'!I321</f>
        <v>5.9700000000000009E-4</v>
      </c>
      <c r="L321" s="83">
        <f>F321*'2. Emissions Units &amp; Activities'!J321</f>
        <v>5.9700000000000009E-4</v>
      </c>
      <c r="M321" s="102">
        <f>G321*'2. Emissions Units &amp; Activities'!K321</f>
        <v>9.9500000000000013E-6</v>
      </c>
      <c r="N321" s="105">
        <f>G321*'2. Emissions Units &amp; Activities'!L321</f>
        <v>2.3880000000000002E-5</v>
      </c>
      <c r="O321" s="83">
        <f>G321*'2. Emissions Units &amp; Activities'!M321</f>
        <v>2.3880000000000002E-5</v>
      </c>
    </row>
    <row r="322" spans="1:15">
      <c r="A322" s="79" t="s">
        <v>128</v>
      </c>
      <c r="B322" s="100" t="s">
        <v>260</v>
      </c>
      <c r="C322" s="81" t="str">
        <f>IFERROR(IF(B322="No CAS","",INDEX('DEQ Pollutant List'!$C$7:$C$611,MATCH('3. Pollutant Emissions - EF'!B322,'DEQ Pollutant List'!$B$7:$B$611,0))),"")</f>
        <v>Chrysene</v>
      </c>
      <c r="D322" s="115">
        <f>IFERROR(IF(OR($B322="",$B322="No CAS"),INDEX('DEQ Pollutant List'!$A$7:$A$611,MATCH($C322,'DEQ Pollutant List'!$C$7:$C$611,0)),INDEX('DEQ Pollutant List'!$A$7:$A$611,MATCH($B322,'DEQ Pollutant List'!$B$7:$B$611,0))),"")</f>
        <v>414</v>
      </c>
      <c r="E322" s="101">
        <v>0</v>
      </c>
      <c r="F322" s="102">
        <v>2.3800000000000001E-6</v>
      </c>
      <c r="G322" s="103">
        <v>2.3800000000000001E-6</v>
      </c>
      <c r="H322" s="83" t="s">
        <v>299</v>
      </c>
      <c r="I322" s="104" t="s">
        <v>300</v>
      </c>
      <c r="J322" s="102">
        <f>F322*'2. Emissions Units &amp; Activities'!H322</f>
        <v>1.9040000000000001E-6</v>
      </c>
      <c r="K322" s="105">
        <f>F322*'2. Emissions Units &amp; Activities'!I322</f>
        <v>3.5700000000000001E-6</v>
      </c>
      <c r="L322" s="83">
        <f>F322*'2. Emissions Units &amp; Activities'!J322</f>
        <v>3.5700000000000001E-6</v>
      </c>
      <c r="M322" s="102">
        <f>G322*'2. Emissions Units &amp; Activities'!K322</f>
        <v>5.9500000000000003E-8</v>
      </c>
      <c r="N322" s="105">
        <f>G322*'2. Emissions Units &amp; Activities'!L322</f>
        <v>1.4280000000000001E-7</v>
      </c>
      <c r="O322" s="83">
        <f>G322*'2. Emissions Units &amp; Activities'!M322</f>
        <v>1.4280000000000001E-7</v>
      </c>
    </row>
    <row r="323" spans="1:15">
      <c r="A323" s="79" t="s">
        <v>128</v>
      </c>
      <c r="B323" s="100" t="s">
        <v>230</v>
      </c>
      <c r="C323" s="81" t="str">
        <f>IFERROR(IF(B323="No CAS","",INDEX('DEQ Pollutant List'!$C$7:$C$611,MATCH('3. Pollutant Emissions - EF'!B323,'DEQ Pollutant List'!$B$7:$B$611,0))),"")</f>
        <v>Cobalt and compounds</v>
      </c>
      <c r="D323" s="115">
        <f>IFERROR(IF(OR($B323="",$B323="No CAS"),INDEX('DEQ Pollutant List'!$A$7:$A$611,MATCH($C323,'DEQ Pollutant List'!$C$7:$C$611,0)),INDEX('DEQ Pollutant List'!$A$7:$A$611,MATCH($B323,'DEQ Pollutant List'!$B$7:$B$611,0))),"")</f>
        <v>146</v>
      </c>
      <c r="E323" s="101">
        <v>0</v>
      </c>
      <c r="F323" s="102">
        <v>6.0200000000000002E-3</v>
      </c>
      <c r="G323" s="103">
        <v>6.0200000000000002E-3</v>
      </c>
      <c r="H323" s="83" t="s">
        <v>299</v>
      </c>
      <c r="I323" s="104" t="s">
        <v>300</v>
      </c>
      <c r="J323" s="102">
        <f>F323*'2. Emissions Units &amp; Activities'!H323</f>
        <v>4.8160000000000008E-3</v>
      </c>
      <c r="K323" s="105">
        <f>F323*'2. Emissions Units &amp; Activities'!I323</f>
        <v>9.0299999999999998E-3</v>
      </c>
      <c r="L323" s="83">
        <f>F323*'2. Emissions Units &amp; Activities'!J323</f>
        <v>9.0299999999999998E-3</v>
      </c>
      <c r="M323" s="102">
        <f>G323*'2. Emissions Units &amp; Activities'!K323</f>
        <v>1.5050000000000003E-4</v>
      </c>
      <c r="N323" s="105">
        <f>G323*'2. Emissions Units &amp; Activities'!L323</f>
        <v>3.612E-4</v>
      </c>
      <c r="O323" s="83">
        <f>G323*'2. Emissions Units &amp; Activities'!M323</f>
        <v>3.612E-4</v>
      </c>
    </row>
    <row r="324" spans="1:15">
      <c r="A324" s="79" t="s">
        <v>128</v>
      </c>
      <c r="B324" s="100" t="s">
        <v>231</v>
      </c>
      <c r="C324" s="81" t="str">
        <f>IFERROR(IF(B324="No CAS","",INDEX('DEQ Pollutant List'!$C$7:$C$611,MATCH('3. Pollutant Emissions - EF'!B324,'DEQ Pollutant List'!$B$7:$B$611,0))),"")</f>
        <v>Copper and compounds</v>
      </c>
      <c r="D324" s="115">
        <f>IFERROR(IF(OR($B324="",$B324="No CAS"),INDEX('DEQ Pollutant List'!$A$7:$A$611,MATCH($C324,'DEQ Pollutant List'!$C$7:$C$611,0)),INDEX('DEQ Pollutant List'!$A$7:$A$611,MATCH($B324,'DEQ Pollutant List'!$B$7:$B$611,0))),"")</f>
        <v>149</v>
      </c>
      <c r="E324" s="101">
        <v>0</v>
      </c>
      <c r="F324" s="102">
        <v>1.7600000000000001E-3</v>
      </c>
      <c r="G324" s="103">
        <v>1.7600000000000001E-3</v>
      </c>
      <c r="H324" s="83" t="s">
        <v>299</v>
      </c>
      <c r="I324" s="104" t="s">
        <v>300</v>
      </c>
      <c r="J324" s="102">
        <f>F324*'2. Emissions Units &amp; Activities'!H324</f>
        <v>1.4080000000000002E-3</v>
      </c>
      <c r="K324" s="105">
        <f>F324*'2. Emissions Units &amp; Activities'!I324</f>
        <v>2.64E-3</v>
      </c>
      <c r="L324" s="83">
        <f>F324*'2. Emissions Units &amp; Activities'!J324</f>
        <v>2.64E-3</v>
      </c>
      <c r="M324" s="102">
        <f>G324*'2. Emissions Units &amp; Activities'!K324</f>
        <v>4.4000000000000006E-5</v>
      </c>
      <c r="N324" s="105">
        <f>G324*'2. Emissions Units &amp; Activities'!L324</f>
        <v>1.0560000000000001E-4</v>
      </c>
      <c r="O324" s="83">
        <f>G324*'2. Emissions Units &amp; Activities'!M324</f>
        <v>1.0560000000000001E-4</v>
      </c>
    </row>
    <row r="325" spans="1:15">
      <c r="A325" s="79" t="s">
        <v>128</v>
      </c>
      <c r="B325" s="100" t="s">
        <v>268</v>
      </c>
      <c r="C325" s="81" t="str">
        <f>IFERROR(IF(B325="No CAS","",INDEX('DEQ Pollutant List'!$C$7:$C$611,MATCH('3. Pollutant Emissions - EF'!B325,'DEQ Pollutant List'!$B$7:$B$611,0))),"")</f>
        <v>Dibenz[a,h]anthracene</v>
      </c>
      <c r="D325" s="115">
        <f>IFERROR(IF(OR($B325="",$B325="No CAS"),INDEX('DEQ Pollutant List'!$A$7:$A$611,MATCH($C325,'DEQ Pollutant List'!$C$7:$C$611,0)),INDEX('DEQ Pollutant List'!$A$7:$A$611,MATCH($B325,'DEQ Pollutant List'!$B$7:$B$611,0))),"")</f>
        <v>419</v>
      </c>
      <c r="E325" s="101">
        <v>0</v>
      </c>
      <c r="F325" s="102">
        <v>1.6700000000000001E-6</v>
      </c>
      <c r="G325" s="103">
        <v>1.6700000000000001E-6</v>
      </c>
      <c r="H325" s="83" t="s">
        <v>299</v>
      </c>
      <c r="I325" s="104" t="s">
        <v>300</v>
      </c>
      <c r="J325" s="102">
        <f>F325*'2. Emissions Units &amp; Activities'!H325</f>
        <v>1.3360000000000002E-6</v>
      </c>
      <c r="K325" s="105">
        <f>F325*'2. Emissions Units &amp; Activities'!I325</f>
        <v>2.5050000000000002E-6</v>
      </c>
      <c r="L325" s="83">
        <f>F325*'2. Emissions Units &amp; Activities'!J325</f>
        <v>2.5050000000000002E-6</v>
      </c>
      <c r="M325" s="102">
        <f>G325*'2. Emissions Units &amp; Activities'!K325</f>
        <v>4.1750000000000007E-8</v>
      </c>
      <c r="N325" s="105">
        <f>G325*'2. Emissions Units &amp; Activities'!L325</f>
        <v>1.002E-7</v>
      </c>
      <c r="O325" s="83">
        <f>G325*'2. Emissions Units &amp; Activities'!M325</f>
        <v>1.002E-7</v>
      </c>
    </row>
    <row r="326" spans="1:15">
      <c r="A326" s="79" t="s">
        <v>128</v>
      </c>
      <c r="B326" s="100" t="s">
        <v>204</v>
      </c>
      <c r="C326" s="81" t="str">
        <f>IFERROR(IF(B326="No CAS","",INDEX('DEQ Pollutant List'!$C$7:$C$611,MATCH('3. Pollutant Emissions - EF'!B326,'DEQ Pollutant List'!$B$7:$B$611,0))),"")</f>
        <v>Ethyl benzene</v>
      </c>
      <c r="D326" s="115">
        <f>IFERROR(IF(OR($B326="",$B326="No CAS"),INDEX('DEQ Pollutant List'!$A$7:$A$611,MATCH($C326,'DEQ Pollutant List'!$C$7:$C$611,0)),INDEX('DEQ Pollutant List'!$A$7:$A$611,MATCH($B326,'DEQ Pollutant List'!$B$7:$B$611,0))),"")</f>
        <v>229</v>
      </c>
      <c r="E326" s="101">
        <v>0</v>
      </c>
      <c r="F326" s="102">
        <v>6.3600000000000001E-5</v>
      </c>
      <c r="G326" s="103">
        <v>6.3600000000000001E-5</v>
      </c>
      <c r="H326" s="83" t="s">
        <v>299</v>
      </c>
      <c r="I326" s="104" t="s">
        <v>300</v>
      </c>
      <c r="J326" s="102">
        <f>F326*'2. Emissions Units &amp; Activities'!H326</f>
        <v>5.0880000000000001E-5</v>
      </c>
      <c r="K326" s="105">
        <f>F326*'2. Emissions Units &amp; Activities'!I326</f>
        <v>9.5400000000000001E-5</v>
      </c>
      <c r="L326" s="83">
        <f>F326*'2. Emissions Units &amp; Activities'!J326</f>
        <v>9.5400000000000001E-5</v>
      </c>
      <c r="M326" s="102">
        <f>G326*'2. Emissions Units &amp; Activities'!K326</f>
        <v>1.59E-6</v>
      </c>
      <c r="N326" s="105">
        <f>G326*'2. Emissions Units &amp; Activities'!L326</f>
        <v>3.8159999999999995E-6</v>
      </c>
      <c r="O326" s="83">
        <f>G326*'2. Emissions Units &amp; Activities'!M326</f>
        <v>3.8159999999999995E-6</v>
      </c>
    </row>
    <row r="327" spans="1:15">
      <c r="A327" s="79" t="s">
        <v>128</v>
      </c>
      <c r="B327" s="100" t="s">
        <v>261</v>
      </c>
      <c r="C327" s="81" t="str">
        <f>IFERROR(IF(B327="No CAS","",INDEX('DEQ Pollutant List'!$C$7:$C$611,MATCH('3. Pollutant Emissions - EF'!B327,'DEQ Pollutant List'!$B$7:$B$611,0))),"")</f>
        <v>Fluoranthene</v>
      </c>
      <c r="D327" s="115">
        <f>IFERROR(IF(OR($B327="",$B327="No CAS"),INDEX('DEQ Pollutant List'!$A$7:$A$611,MATCH($C327,'DEQ Pollutant List'!$C$7:$C$611,0)),INDEX('DEQ Pollutant List'!$A$7:$A$611,MATCH($B327,'DEQ Pollutant List'!$B$7:$B$611,0))),"")</f>
        <v>424</v>
      </c>
      <c r="E327" s="101">
        <v>0</v>
      </c>
      <c r="F327" s="102">
        <v>4.8400000000000002E-6</v>
      </c>
      <c r="G327" s="103">
        <v>4.8400000000000002E-6</v>
      </c>
      <c r="H327" s="83" t="s">
        <v>299</v>
      </c>
      <c r="I327" s="104" t="s">
        <v>300</v>
      </c>
      <c r="J327" s="102">
        <f>F327*'2. Emissions Units &amp; Activities'!H327</f>
        <v>3.8720000000000004E-6</v>
      </c>
      <c r="K327" s="105">
        <f>F327*'2. Emissions Units &amp; Activities'!I327</f>
        <v>7.2599999999999999E-6</v>
      </c>
      <c r="L327" s="83">
        <f>F327*'2. Emissions Units &amp; Activities'!J327</f>
        <v>7.2599999999999999E-6</v>
      </c>
      <c r="M327" s="102">
        <f>G327*'2. Emissions Units &amp; Activities'!K327</f>
        <v>1.2100000000000001E-7</v>
      </c>
      <c r="N327" s="105">
        <f>G327*'2. Emissions Units &amp; Activities'!L327</f>
        <v>2.9040000000000001E-7</v>
      </c>
      <c r="O327" s="83">
        <f>G327*'2. Emissions Units &amp; Activities'!M327</f>
        <v>2.9040000000000001E-7</v>
      </c>
    </row>
    <row r="328" spans="1:15">
      <c r="A328" s="79" t="s">
        <v>128</v>
      </c>
      <c r="B328" s="100" t="s">
        <v>262</v>
      </c>
      <c r="C328" s="81" t="str">
        <f>IFERROR(IF(B328="No CAS","",INDEX('DEQ Pollutant List'!$C$7:$C$611,MATCH('3. Pollutant Emissions - EF'!B328,'DEQ Pollutant List'!$B$7:$B$611,0))),"")</f>
        <v>Fluorene</v>
      </c>
      <c r="D328" s="115">
        <f>IFERROR(IF(OR($B328="",$B328="No CAS"),INDEX('DEQ Pollutant List'!$A$7:$A$611,MATCH($C328,'DEQ Pollutant List'!$C$7:$C$611,0)),INDEX('DEQ Pollutant List'!$A$7:$A$611,MATCH($B328,'DEQ Pollutant List'!$B$7:$B$611,0))),"")</f>
        <v>425</v>
      </c>
      <c r="E328" s="101">
        <v>0</v>
      </c>
      <c r="F328" s="102">
        <v>4.4700000000000004E-6</v>
      </c>
      <c r="G328" s="103">
        <v>4.4700000000000004E-6</v>
      </c>
      <c r="H328" s="83" t="s">
        <v>299</v>
      </c>
      <c r="I328" s="104" t="s">
        <v>300</v>
      </c>
      <c r="J328" s="102">
        <f>F328*'2. Emissions Units &amp; Activities'!H328</f>
        <v>3.5760000000000006E-6</v>
      </c>
      <c r="K328" s="105">
        <f>F328*'2. Emissions Units &amp; Activities'!I328</f>
        <v>6.705000000000001E-6</v>
      </c>
      <c r="L328" s="83">
        <f>F328*'2. Emissions Units &amp; Activities'!J328</f>
        <v>6.705000000000001E-6</v>
      </c>
      <c r="M328" s="102">
        <f>G328*'2. Emissions Units &amp; Activities'!K328</f>
        <v>1.1175000000000002E-7</v>
      </c>
      <c r="N328" s="105">
        <f>G328*'2. Emissions Units &amp; Activities'!L328</f>
        <v>2.6820000000000003E-7</v>
      </c>
      <c r="O328" s="83">
        <f>G328*'2. Emissions Units &amp; Activities'!M328</f>
        <v>2.6820000000000003E-7</v>
      </c>
    </row>
    <row r="329" spans="1:15">
      <c r="A329" s="79" t="s">
        <v>128</v>
      </c>
      <c r="B329" s="100">
        <v>239</v>
      </c>
      <c r="C329" s="81" t="str">
        <f>IFERROR(IF(B329="No CAS","",INDEX('DEQ Pollutant List'!$C$7:$C$611,MATCH('3. Pollutant Emissions - EF'!B329,'DEQ Pollutant List'!$B$7:$B$611,0))),"")</f>
        <v>Fluorides</v>
      </c>
      <c r="D329" s="115">
        <f>IFERROR(IF(OR($B329="",$B329="No CAS"),INDEX('DEQ Pollutant List'!$A$7:$A$611,MATCH($C329,'DEQ Pollutant List'!$C$7:$C$611,0)),INDEX('DEQ Pollutant List'!$A$7:$A$611,MATCH($B329,'DEQ Pollutant List'!$B$7:$B$611,0))),"")</f>
        <v>239</v>
      </c>
      <c r="E329" s="101">
        <v>0</v>
      </c>
      <c r="F329" s="102">
        <v>3.73E-2</v>
      </c>
      <c r="G329" s="103">
        <v>3.73E-2</v>
      </c>
      <c r="H329" s="83" t="s">
        <v>299</v>
      </c>
      <c r="I329" s="104" t="s">
        <v>300</v>
      </c>
      <c r="J329" s="102">
        <f>F329*'2. Emissions Units &amp; Activities'!H329</f>
        <v>2.9840000000000002E-2</v>
      </c>
      <c r="K329" s="105">
        <f>F329*'2. Emissions Units &amp; Activities'!I329</f>
        <v>5.595E-2</v>
      </c>
      <c r="L329" s="83">
        <f>F329*'2. Emissions Units &amp; Activities'!J329</f>
        <v>5.595E-2</v>
      </c>
      <c r="M329" s="102">
        <f>G329*'2. Emissions Units &amp; Activities'!K329</f>
        <v>9.3250000000000006E-4</v>
      </c>
      <c r="N329" s="105">
        <f>G329*'2. Emissions Units &amp; Activities'!L329</f>
        <v>2.238E-3</v>
      </c>
      <c r="O329" s="83">
        <f>G329*'2. Emissions Units &amp; Activities'!M329</f>
        <v>2.238E-3</v>
      </c>
    </row>
    <row r="330" spans="1:15">
      <c r="A330" s="79" t="s">
        <v>128</v>
      </c>
      <c r="B330" s="100" t="s">
        <v>206</v>
      </c>
      <c r="C330" s="81" t="str">
        <f>IFERROR(IF(B330="No CAS","",INDEX('DEQ Pollutant List'!$C$7:$C$611,MATCH('3. Pollutant Emissions - EF'!B330,'DEQ Pollutant List'!$B$7:$B$611,0))),"")</f>
        <v>Formaldehyde</v>
      </c>
      <c r="D330" s="115">
        <f>IFERROR(IF(OR($B330="",$B330="No CAS"),INDEX('DEQ Pollutant List'!$A$7:$A$611,MATCH($C330,'DEQ Pollutant List'!$C$7:$C$611,0)),INDEX('DEQ Pollutant List'!$A$7:$A$611,MATCH($B330,'DEQ Pollutant List'!$B$7:$B$611,0))),"")</f>
        <v>250</v>
      </c>
      <c r="E330" s="101">
        <v>0</v>
      </c>
      <c r="F330" s="102">
        <v>3.3000000000000002E-2</v>
      </c>
      <c r="G330" s="103">
        <v>3.3000000000000002E-2</v>
      </c>
      <c r="H330" s="83" t="s">
        <v>299</v>
      </c>
      <c r="I330" s="104" t="s">
        <v>300</v>
      </c>
      <c r="J330" s="102">
        <f>F330*'2. Emissions Units &amp; Activities'!H330</f>
        <v>2.6400000000000003E-2</v>
      </c>
      <c r="K330" s="105">
        <f>F330*'2. Emissions Units &amp; Activities'!I330</f>
        <v>4.9500000000000002E-2</v>
      </c>
      <c r="L330" s="83">
        <f>F330*'2. Emissions Units &amp; Activities'!J330</f>
        <v>4.9500000000000002E-2</v>
      </c>
      <c r="M330" s="102">
        <f>G330*'2. Emissions Units &amp; Activities'!K330</f>
        <v>8.250000000000001E-4</v>
      </c>
      <c r="N330" s="105">
        <f>G330*'2. Emissions Units &amp; Activities'!L330</f>
        <v>1.98E-3</v>
      </c>
      <c r="O330" s="83">
        <f>G330*'2. Emissions Units &amp; Activities'!M330</f>
        <v>1.98E-3</v>
      </c>
    </row>
    <row r="331" spans="1:15">
      <c r="A331" s="79" t="s">
        <v>128</v>
      </c>
      <c r="B331" s="100" t="s">
        <v>263</v>
      </c>
      <c r="C331" s="81" t="str">
        <f>IFERROR(IF(B331="No CAS","",INDEX('DEQ Pollutant List'!$C$7:$C$611,MATCH('3. Pollutant Emissions - EF'!B331,'DEQ Pollutant List'!$B$7:$B$611,0))),"")</f>
        <v>Indeno[1,2,3-cd]pyrene</v>
      </c>
      <c r="D331" s="115">
        <f>IFERROR(IF(OR($B331="",$B331="No CAS"),INDEX('DEQ Pollutant List'!$A$7:$A$611,MATCH($C331,'DEQ Pollutant List'!$C$7:$C$611,0)),INDEX('DEQ Pollutant List'!$A$7:$A$611,MATCH($B331,'DEQ Pollutant List'!$B$7:$B$611,0))),"")</f>
        <v>426</v>
      </c>
      <c r="E331" s="101">
        <v>0</v>
      </c>
      <c r="F331" s="102">
        <v>2.1399999999999998E-6</v>
      </c>
      <c r="G331" s="103">
        <v>2.1399999999999998E-6</v>
      </c>
      <c r="H331" s="83" t="s">
        <v>299</v>
      </c>
      <c r="I331" s="104" t="s">
        <v>300</v>
      </c>
      <c r="J331" s="102">
        <f>F331*'2. Emissions Units &amp; Activities'!H331</f>
        <v>1.7119999999999999E-6</v>
      </c>
      <c r="K331" s="105">
        <f>F331*'2. Emissions Units &amp; Activities'!I331</f>
        <v>3.2099999999999998E-6</v>
      </c>
      <c r="L331" s="83">
        <f>F331*'2. Emissions Units &amp; Activities'!J331</f>
        <v>3.2099999999999998E-6</v>
      </c>
      <c r="M331" s="102">
        <f>G331*'2. Emissions Units &amp; Activities'!K331</f>
        <v>5.3499999999999996E-8</v>
      </c>
      <c r="N331" s="105">
        <f>G331*'2. Emissions Units &amp; Activities'!L331</f>
        <v>1.2839999999999999E-7</v>
      </c>
      <c r="O331" s="83">
        <f>G331*'2. Emissions Units &amp; Activities'!M331</f>
        <v>1.2839999999999999E-7</v>
      </c>
    </row>
    <row r="332" spans="1:15">
      <c r="A332" s="79" t="s">
        <v>128</v>
      </c>
      <c r="B332" s="100" t="s">
        <v>232</v>
      </c>
      <c r="C332" s="81" t="str">
        <f>IFERROR(IF(B332="No CAS","",INDEX('DEQ Pollutant List'!$C$7:$C$611,MATCH('3. Pollutant Emissions - EF'!B332,'DEQ Pollutant List'!$B$7:$B$611,0))),"")</f>
        <v>Lead and compounds</v>
      </c>
      <c r="D332" s="115">
        <f>IFERROR(IF(OR($B332="",$B332="No CAS"),INDEX('DEQ Pollutant List'!$A$7:$A$611,MATCH($C332,'DEQ Pollutant List'!$C$7:$C$611,0)),INDEX('DEQ Pollutant List'!$A$7:$A$611,MATCH($B332,'DEQ Pollutant List'!$B$7:$B$611,0))),"")</f>
        <v>305</v>
      </c>
      <c r="E332" s="101">
        <v>0</v>
      </c>
      <c r="F332" s="102">
        <v>1.5100000000000001E-3</v>
      </c>
      <c r="G332" s="103">
        <v>1.5100000000000001E-3</v>
      </c>
      <c r="H332" s="83" t="s">
        <v>299</v>
      </c>
      <c r="I332" s="104" t="s">
        <v>300</v>
      </c>
      <c r="J332" s="102">
        <f>F332*'2. Emissions Units &amp; Activities'!H332</f>
        <v>1.2080000000000001E-3</v>
      </c>
      <c r="K332" s="105">
        <f>F332*'2. Emissions Units &amp; Activities'!I332</f>
        <v>2.2650000000000001E-3</v>
      </c>
      <c r="L332" s="83">
        <f>F332*'2. Emissions Units &amp; Activities'!J332</f>
        <v>2.2650000000000001E-3</v>
      </c>
      <c r="M332" s="102">
        <f>G332*'2. Emissions Units &amp; Activities'!K332</f>
        <v>3.7750000000000003E-5</v>
      </c>
      <c r="N332" s="105">
        <f>G332*'2. Emissions Units &amp; Activities'!L332</f>
        <v>9.0600000000000007E-5</v>
      </c>
      <c r="O332" s="83">
        <f>G332*'2. Emissions Units &amp; Activities'!M332</f>
        <v>9.0600000000000007E-5</v>
      </c>
    </row>
    <row r="333" spans="1:15">
      <c r="A333" s="79" t="s">
        <v>128</v>
      </c>
      <c r="B333" s="100" t="s">
        <v>233</v>
      </c>
      <c r="C333" s="81" t="str">
        <f>IFERROR(IF(B333="No CAS","",INDEX('DEQ Pollutant List'!$C$7:$C$611,MATCH('3. Pollutant Emissions - EF'!B333,'DEQ Pollutant List'!$B$7:$B$611,0))),"")</f>
        <v>Manganese and compounds</v>
      </c>
      <c r="D333" s="115">
        <f>IFERROR(IF(OR($B333="",$B333="No CAS"),INDEX('DEQ Pollutant List'!$A$7:$A$611,MATCH($C333,'DEQ Pollutant List'!$C$7:$C$611,0)),INDEX('DEQ Pollutant List'!$A$7:$A$611,MATCH($B333,'DEQ Pollutant List'!$B$7:$B$611,0))),"")</f>
        <v>312</v>
      </c>
      <c r="E333" s="101">
        <v>0</v>
      </c>
      <c r="F333" s="102">
        <v>3.0000000000000001E-3</v>
      </c>
      <c r="G333" s="103">
        <v>3.0000000000000001E-3</v>
      </c>
      <c r="H333" s="83" t="s">
        <v>299</v>
      </c>
      <c r="I333" s="104" t="s">
        <v>300</v>
      </c>
      <c r="J333" s="102">
        <f>F333*'2. Emissions Units &amp; Activities'!H333</f>
        <v>2.4000000000000002E-3</v>
      </c>
      <c r="K333" s="105">
        <f>F333*'2. Emissions Units &amp; Activities'!I333</f>
        <v>4.5000000000000005E-3</v>
      </c>
      <c r="L333" s="83">
        <f>F333*'2. Emissions Units &amp; Activities'!J333</f>
        <v>4.5000000000000005E-3</v>
      </c>
      <c r="M333" s="102">
        <f>G333*'2. Emissions Units &amp; Activities'!K333</f>
        <v>7.5000000000000007E-5</v>
      </c>
      <c r="N333" s="105">
        <f>G333*'2. Emissions Units &amp; Activities'!L333</f>
        <v>1.7999999999999998E-4</v>
      </c>
      <c r="O333" s="83">
        <f>G333*'2. Emissions Units &amp; Activities'!M333</f>
        <v>1.7999999999999998E-4</v>
      </c>
    </row>
    <row r="334" spans="1:15">
      <c r="A334" s="79" t="s">
        <v>128</v>
      </c>
      <c r="B334" s="100" t="s">
        <v>234</v>
      </c>
      <c r="C334" s="81" t="str">
        <f>IFERROR(IF(B334="No CAS","",INDEX('DEQ Pollutant List'!$C$7:$C$611,MATCH('3. Pollutant Emissions - EF'!B334,'DEQ Pollutant List'!$B$7:$B$611,0))),"")</f>
        <v>Mercury and compounds</v>
      </c>
      <c r="D334" s="115">
        <f>IFERROR(IF(OR($B334="",$B334="No CAS"),INDEX('DEQ Pollutant List'!$A$7:$A$611,MATCH($C334,'DEQ Pollutant List'!$C$7:$C$611,0)),INDEX('DEQ Pollutant List'!$A$7:$A$611,MATCH($B334,'DEQ Pollutant List'!$B$7:$B$611,0))),"")</f>
        <v>316</v>
      </c>
      <c r="E334" s="101">
        <v>0</v>
      </c>
      <c r="F334" s="102">
        <v>1.13E-4</v>
      </c>
      <c r="G334" s="103">
        <v>1.13E-4</v>
      </c>
      <c r="H334" s="83" t="s">
        <v>299</v>
      </c>
      <c r="I334" s="104" t="s">
        <v>300</v>
      </c>
      <c r="J334" s="102">
        <f>F334*'2. Emissions Units &amp; Activities'!H334</f>
        <v>9.0400000000000002E-5</v>
      </c>
      <c r="K334" s="105">
        <f>F334*'2. Emissions Units &amp; Activities'!I334</f>
        <v>1.695E-4</v>
      </c>
      <c r="L334" s="83">
        <f>F334*'2. Emissions Units &amp; Activities'!J334</f>
        <v>1.695E-4</v>
      </c>
      <c r="M334" s="102">
        <f>G334*'2. Emissions Units &amp; Activities'!K334</f>
        <v>2.8250000000000001E-6</v>
      </c>
      <c r="N334" s="105">
        <f>G334*'2. Emissions Units &amp; Activities'!L334</f>
        <v>6.7799999999999995E-6</v>
      </c>
      <c r="O334" s="83">
        <f>G334*'2. Emissions Units &amp; Activities'!M334</f>
        <v>6.7799999999999995E-6</v>
      </c>
    </row>
    <row r="335" spans="1:15">
      <c r="A335" s="79" t="s">
        <v>128</v>
      </c>
      <c r="B335" s="100" t="s">
        <v>264</v>
      </c>
      <c r="C335" s="81" t="str">
        <f>IFERROR(IF(B335="No CAS","",INDEX('DEQ Pollutant List'!$C$7:$C$611,MATCH('3. Pollutant Emissions - EF'!B335,'DEQ Pollutant List'!$B$7:$B$611,0))),"")</f>
        <v>Naphthalene</v>
      </c>
      <c r="D335" s="115">
        <f>IFERROR(IF(OR($B335="",$B335="No CAS"),INDEX('DEQ Pollutant List'!$A$7:$A$611,MATCH($C335,'DEQ Pollutant List'!$C$7:$C$611,0)),INDEX('DEQ Pollutant List'!$A$7:$A$611,MATCH($B335,'DEQ Pollutant List'!$B$7:$B$611,0))),"")</f>
        <v>428</v>
      </c>
      <c r="E335" s="101">
        <v>0</v>
      </c>
      <c r="F335" s="102">
        <v>1.1299999999999999E-3</v>
      </c>
      <c r="G335" s="103">
        <v>1.1299999999999999E-3</v>
      </c>
      <c r="H335" s="83" t="s">
        <v>299</v>
      </c>
      <c r="I335" s="104" t="s">
        <v>300</v>
      </c>
      <c r="J335" s="102">
        <f>F335*'2. Emissions Units &amp; Activities'!H335</f>
        <v>9.0399999999999996E-4</v>
      </c>
      <c r="K335" s="105">
        <f>F335*'2. Emissions Units &amp; Activities'!I335</f>
        <v>1.6949999999999999E-3</v>
      </c>
      <c r="L335" s="83">
        <f>F335*'2. Emissions Units &amp; Activities'!J335</f>
        <v>1.6949999999999999E-3</v>
      </c>
      <c r="M335" s="102">
        <f>G335*'2. Emissions Units &amp; Activities'!K335</f>
        <v>2.8249999999999999E-5</v>
      </c>
      <c r="N335" s="105">
        <f>G335*'2. Emissions Units &amp; Activities'!L335</f>
        <v>6.7799999999999995E-5</v>
      </c>
      <c r="O335" s="83">
        <f>G335*'2. Emissions Units &amp; Activities'!M335</f>
        <v>6.7799999999999995E-5</v>
      </c>
    </row>
    <row r="336" spans="1:15">
      <c r="A336" s="79" t="s">
        <v>128</v>
      </c>
      <c r="B336" s="100" t="s">
        <v>237</v>
      </c>
      <c r="C336" s="81" t="str">
        <f>IFERROR(IF(B336="No CAS","",INDEX('DEQ Pollutant List'!$C$7:$C$611,MATCH('3. Pollutant Emissions - EF'!B336,'DEQ Pollutant List'!$B$7:$B$611,0))),"")</f>
        <v>Nickel and compounds</v>
      </c>
      <c r="D336" s="115">
        <f>IFERROR(IF(OR($B336="",$B336="No CAS"),INDEX('DEQ Pollutant List'!$A$7:$A$611,MATCH($C336,'DEQ Pollutant List'!$C$7:$C$611,0)),INDEX('DEQ Pollutant List'!$A$7:$A$611,MATCH($B336,'DEQ Pollutant List'!$B$7:$B$611,0))),"")</f>
        <v>364</v>
      </c>
      <c r="E336" s="101">
        <v>0</v>
      </c>
      <c r="F336" s="102">
        <v>8.4500000000000006E-2</v>
      </c>
      <c r="G336" s="103">
        <v>8.4500000000000006E-2</v>
      </c>
      <c r="H336" s="83" t="s">
        <v>299</v>
      </c>
      <c r="I336" s="104" t="s">
        <v>300</v>
      </c>
      <c r="J336" s="102">
        <f>F336*'2. Emissions Units &amp; Activities'!H336</f>
        <v>6.7600000000000007E-2</v>
      </c>
      <c r="K336" s="105">
        <f>F336*'2. Emissions Units &amp; Activities'!I336</f>
        <v>0.12675</v>
      </c>
      <c r="L336" s="83">
        <f>F336*'2. Emissions Units &amp; Activities'!J336</f>
        <v>0.12675</v>
      </c>
      <c r="M336" s="102">
        <f>G336*'2. Emissions Units &amp; Activities'!K336</f>
        <v>2.1125000000000002E-3</v>
      </c>
      <c r="N336" s="105">
        <f>G336*'2. Emissions Units &amp; Activities'!L336</f>
        <v>5.0699999999999999E-3</v>
      </c>
      <c r="O336" s="83">
        <f>G336*'2. Emissions Units &amp; Activities'!M336</f>
        <v>5.0699999999999999E-3</v>
      </c>
    </row>
    <row r="337" spans="1:15">
      <c r="A337" s="79" t="s">
        <v>128</v>
      </c>
      <c r="B337" s="100" t="s">
        <v>275</v>
      </c>
      <c r="C337" s="81" t="str">
        <f>IFERROR(IF(B337="No CAS","",INDEX('DEQ Pollutant List'!$C$7:$C$611,MATCH('3. Pollutant Emissions - EF'!B337,'DEQ Pollutant List'!$B$7:$B$611,0))),"")</f>
        <v>Octachlorodibenzo-p-dioxin (OCDD)</v>
      </c>
      <c r="D337" s="115">
        <f>IFERROR(IF(OR($B337="",$B337="No CAS"),INDEX('DEQ Pollutant List'!$A$7:$A$611,MATCH($C337,'DEQ Pollutant List'!$C$7:$C$611,0)),INDEX('DEQ Pollutant List'!$A$7:$A$611,MATCH($B337,'DEQ Pollutant List'!$B$7:$B$611,0))),"")</f>
        <v>533</v>
      </c>
      <c r="E337" s="101">
        <v>0</v>
      </c>
      <c r="F337" s="102">
        <v>3.1E-9</v>
      </c>
      <c r="G337" s="103">
        <v>3.1E-9</v>
      </c>
      <c r="H337" s="83" t="s">
        <v>299</v>
      </c>
      <c r="I337" s="104" t="s">
        <v>300</v>
      </c>
      <c r="J337" s="102">
        <f>F337*'2. Emissions Units &amp; Activities'!H337</f>
        <v>2.4800000000000001E-9</v>
      </c>
      <c r="K337" s="105">
        <f>F337*'2. Emissions Units &amp; Activities'!I337</f>
        <v>4.6500000000000003E-9</v>
      </c>
      <c r="L337" s="83">
        <f>F337*'2. Emissions Units &amp; Activities'!J337</f>
        <v>4.6500000000000003E-9</v>
      </c>
      <c r="M337" s="102">
        <f>G337*'2. Emissions Units &amp; Activities'!K337</f>
        <v>7.7500000000000004E-11</v>
      </c>
      <c r="N337" s="105">
        <f>G337*'2. Emissions Units &amp; Activities'!L337</f>
        <v>1.86E-10</v>
      </c>
      <c r="O337" s="83">
        <f>G337*'2. Emissions Units &amp; Activities'!M337</f>
        <v>1.86E-10</v>
      </c>
    </row>
    <row r="338" spans="1:15">
      <c r="A338" s="79" t="s">
        <v>128</v>
      </c>
      <c r="B338" s="100" t="s">
        <v>301</v>
      </c>
      <c r="C338" s="81" t="str">
        <f>IFERROR(IF(B338="No CAS","",INDEX('DEQ Pollutant List'!$C$7:$C$611,MATCH('3. Pollutant Emissions - EF'!B338,'DEQ Pollutant List'!$B$7:$B$611,0))),"")</f>
        <v>o-Xylene</v>
      </c>
      <c r="D338" s="115">
        <f>IFERROR(IF(OR($B338="",$B338="No CAS"),INDEX('DEQ Pollutant List'!$A$7:$A$611,MATCH($C338,'DEQ Pollutant List'!$C$7:$C$611,0)),INDEX('DEQ Pollutant List'!$A$7:$A$611,MATCH($B338,'DEQ Pollutant List'!$B$7:$B$611,0))),"")</f>
        <v>630</v>
      </c>
      <c r="E338" s="101">
        <v>0</v>
      </c>
      <c r="F338" s="102">
        <v>1.0900000000000001E-4</v>
      </c>
      <c r="G338" s="103">
        <v>1.0900000000000001E-4</v>
      </c>
      <c r="H338" s="83" t="s">
        <v>299</v>
      </c>
      <c r="I338" s="104" t="s">
        <v>300</v>
      </c>
      <c r="J338" s="102">
        <f>F338*'2. Emissions Units &amp; Activities'!H338</f>
        <v>8.7200000000000005E-5</v>
      </c>
      <c r="K338" s="105">
        <f>F338*'2. Emissions Units &amp; Activities'!I338</f>
        <v>1.6350000000000002E-4</v>
      </c>
      <c r="L338" s="83">
        <f>F338*'2. Emissions Units &amp; Activities'!J338</f>
        <v>1.6350000000000002E-4</v>
      </c>
      <c r="M338" s="102">
        <f>G338*'2. Emissions Units &amp; Activities'!K338</f>
        <v>2.7250000000000002E-6</v>
      </c>
      <c r="N338" s="105">
        <f>G338*'2. Emissions Units &amp; Activities'!L338</f>
        <v>6.5400000000000001E-6</v>
      </c>
      <c r="O338" s="83">
        <f>G338*'2. Emissions Units &amp; Activities'!M338</f>
        <v>6.5400000000000001E-6</v>
      </c>
    </row>
    <row r="339" spans="1:15">
      <c r="A339" s="79" t="s">
        <v>128</v>
      </c>
      <c r="B339" s="100" t="s">
        <v>266</v>
      </c>
      <c r="C339" s="81" t="str">
        <f>IFERROR(IF(B339="No CAS","",INDEX('DEQ Pollutant List'!$C$7:$C$611,MATCH('3. Pollutant Emissions - EF'!B339,'DEQ Pollutant List'!$B$7:$B$611,0))),"")</f>
        <v>Phenanthrene</v>
      </c>
      <c r="D339" s="115">
        <f>IFERROR(IF(OR($B339="",$B339="No CAS"),INDEX('DEQ Pollutant List'!$A$7:$A$611,MATCH($C339,'DEQ Pollutant List'!$C$7:$C$611,0)),INDEX('DEQ Pollutant List'!$A$7:$A$611,MATCH($B339,'DEQ Pollutant List'!$B$7:$B$611,0))),"")</f>
        <v>430</v>
      </c>
      <c r="E339" s="101">
        <v>0</v>
      </c>
      <c r="F339" s="102">
        <v>1.0499999999999999E-5</v>
      </c>
      <c r="G339" s="103">
        <v>1.0499999999999999E-5</v>
      </c>
      <c r="H339" s="83" t="s">
        <v>299</v>
      </c>
      <c r="I339" s="104" t="s">
        <v>300</v>
      </c>
      <c r="J339" s="102">
        <f>F339*'2. Emissions Units &amp; Activities'!H339</f>
        <v>8.3999999999999992E-6</v>
      </c>
      <c r="K339" s="105">
        <f>F339*'2. Emissions Units &amp; Activities'!I339</f>
        <v>1.575E-5</v>
      </c>
      <c r="L339" s="83">
        <f>F339*'2. Emissions Units &amp; Activities'!J339</f>
        <v>1.575E-5</v>
      </c>
      <c r="M339" s="102">
        <f>G339*'2. Emissions Units &amp; Activities'!K339</f>
        <v>2.6249999999999997E-7</v>
      </c>
      <c r="N339" s="105">
        <f>G339*'2. Emissions Units &amp; Activities'!L339</f>
        <v>6.299999999999999E-7</v>
      </c>
      <c r="O339" s="83">
        <f>G339*'2. Emissions Units &amp; Activities'!M339</f>
        <v>6.299999999999999E-7</v>
      </c>
    </row>
    <row r="340" spans="1:15">
      <c r="A340" s="79" t="s">
        <v>128</v>
      </c>
      <c r="B340" s="100">
        <v>504</v>
      </c>
      <c r="C340" s="81" t="str">
        <f>IFERROR(IF(B340="No CAS","",INDEX('DEQ Pollutant List'!$C$7:$C$611,MATCH('3. Pollutant Emissions - EF'!B340,'DEQ Pollutant List'!$B$7:$B$611,0))),"")</f>
        <v>Phosphorus and compounds</v>
      </c>
      <c r="D340" s="115">
        <f>IFERROR(IF(OR($B340="",$B340="No CAS"),INDEX('DEQ Pollutant List'!$A$7:$A$611,MATCH($C340,'DEQ Pollutant List'!$C$7:$C$611,0)),INDEX('DEQ Pollutant List'!$A$7:$A$611,MATCH($B340,'DEQ Pollutant List'!$B$7:$B$611,0))),"")</f>
        <v>504</v>
      </c>
      <c r="E340" s="101">
        <v>0</v>
      </c>
      <c r="F340" s="102">
        <v>9.4599999999999997E-3</v>
      </c>
      <c r="G340" s="103">
        <v>9.4599999999999997E-3</v>
      </c>
      <c r="H340" s="83" t="s">
        <v>299</v>
      </c>
      <c r="I340" s="104" t="s">
        <v>300</v>
      </c>
      <c r="J340" s="102">
        <f>F340*'2. Emissions Units &amp; Activities'!H340</f>
        <v>7.5680000000000001E-3</v>
      </c>
      <c r="K340" s="105">
        <f>F340*'2. Emissions Units &amp; Activities'!I340</f>
        <v>1.4189999999999999E-2</v>
      </c>
      <c r="L340" s="83">
        <f>F340*'2. Emissions Units &amp; Activities'!J340</f>
        <v>1.4189999999999999E-2</v>
      </c>
      <c r="M340" s="102">
        <f>G340*'2. Emissions Units &amp; Activities'!K340</f>
        <v>2.365E-4</v>
      </c>
      <c r="N340" s="105">
        <f>G340*'2. Emissions Units &amp; Activities'!L340</f>
        <v>5.6759999999999992E-4</v>
      </c>
      <c r="O340" s="83">
        <f>G340*'2. Emissions Units &amp; Activities'!M340</f>
        <v>5.6759999999999992E-4</v>
      </c>
    </row>
    <row r="341" spans="1:15">
      <c r="A341" s="79" t="s">
        <v>128</v>
      </c>
      <c r="B341" s="100" t="s">
        <v>267</v>
      </c>
      <c r="C341" s="81" t="str">
        <f>IFERROR(IF(B341="No CAS","",INDEX('DEQ Pollutant List'!$C$7:$C$611,MATCH('3. Pollutant Emissions - EF'!B341,'DEQ Pollutant List'!$B$7:$B$611,0))),"")</f>
        <v>Pyrene</v>
      </c>
      <c r="D341" s="115">
        <f>IFERROR(IF(OR($B341="",$B341="No CAS"),INDEX('DEQ Pollutant List'!$A$7:$A$611,MATCH($C341,'DEQ Pollutant List'!$C$7:$C$611,0)),INDEX('DEQ Pollutant List'!$A$7:$A$611,MATCH($B341,'DEQ Pollutant List'!$B$7:$B$611,0))),"")</f>
        <v>431</v>
      </c>
      <c r="E341" s="101">
        <v>0</v>
      </c>
      <c r="F341" s="102">
        <v>4.25E-6</v>
      </c>
      <c r="G341" s="103">
        <v>4.25E-6</v>
      </c>
      <c r="H341" s="83" t="s">
        <v>299</v>
      </c>
      <c r="I341" s="104" t="s">
        <v>300</v>
      </c>
      <c r="J341" s="102">
        <f>F341*'2. Emissions Units &amp; Activities'!H341</f>
        <v>3.4000000000000001E-6</v>
      </c>
      <c r="K341" s="105">
        <f>F341*'2. Emissions Units &amp; Activities'!I341</f>
        <v>6.3749999999999999E-6</v>
      </c>
      <c r="L341" s="83">
        <f>F341*'2. Emissions Units &amp; Activities'!J341</f>
        <v>6.3749999999999999E-6</v>
      </c>
      <c r="M341" s="102">
        <f>G341*'2. Emissions Units &amp; Activities'!K341</f>
        <v>1.0625E-7</v>
      </c>
      <c r="N341" s="105">
        <f>G341*'2. Emissions Units &amp; Activities'!L341</f>
        <v>2.5499999999999999E-7</v>
      </c>
      <c r="O341" s="83">
        <f>G341*'2. Emissions Units &amp; Activities'!M341</f>
        <v>2.5499999999999999E-7</v>
      </c>
    </row>
    <row r="342" spans="1:15">
      <c r="A342" s="79" t="s">
        <v>128</v>
      </c>
      <c r="B342" s="100" t="s">
        <v>240</v>
      </c>
      <c r="C342" s="81" t="str">
        <f>IFERROR(IF(B342="No CAS","",INDEX('DEQ Pollutant List'!$C$7:$C$611,MATCH('3. Pollutant Emissions - EF'!B342,'DEQ Pollutant List'!$B$7:$B$611,0))),"")</f>
        <v>Selenium and compounds</v>
      </c>
      <c r="D342" s="115">
        <f>IFERROR(IF(OR($B342="",$B342="No CAS"),INDEX('DEQ Pollutant List'!$A$7:$A$611,MATCH($C342,'DEQ Pollutant List'!$C$7:$C$611,0)),INDEX('DEQ Pollutant List'!$A$7:$A$611,MATCH($B342,'DEQ Pollutant List'!$B$7:$B$611,0))),"")</f>
        <v>575</v>
      </c>
      <c r="E342" s="101">
        <v>0</v>
      </c>
      <c r="F342" s="102">
        <v>6.8300000000000001E-4</v>
      </c>
      <c r="G342" s="103">
        <v>6.8300000000000001E-4</v>
      </c>
      <c r="H342" s="83" t="s">
        <v>299</v>
      </c>
      <c r="I342" s="104" t="s">
        <v>300</v>
      </c>
      <c r="J342" s="102">
        <f>F342*'2. Emissions Units &amp; Activities'!H342</f>
        <v>5.4640000000000005E-4</v>
      </c>
      <c r="K342" s="105">
        <f>F342*'2. Emissions Units &amp; Activities'!I342</f>
        <v>1.0245E-3</v>
      </c>
      <c r="L342" s="83">
        <f>F342*'2. Emissions Units &amp; Activities'!J342</f>
        <v>1.0245E-3</v>
      </c>
      <c r="M342" s="102">
        <f>G342*'2. Emissions Units &amp; Activities'!K342</f>
        <v>1.7075000000000002E-5</v>
      </c>
      <c r="N342" s="105">
        <f>G342*'2. Emissions Units &amp; Activities'!L342</f>
        <v>4.0979999999999997E-5</v>
      </c>
      <c r="O342" s="83">
        <f>G342*'2. Emissions Units &amp; Activities'!M342</f>
        <v>4.0979999999999997E-5</v>
      </c>
    </row>
    <row r="343" spans="1:15">
      <c r="A343" s="79" t="s">
        <v>128</v>
      </c>
      <c r="B343" s="100" t="s">
        <v>220</v>
      </c>
      <c r="C343" s="81" t="str">
        <f>IFERROR(IF(B343="No CAS","",INDEX('DEQ Pollutant List'!$C$7:$C$611,MATCH('3. Pollutant Emissions - EF'!B343,'DEQ Pollutant List'!$B$7:$B$611,0))),"")</f>
        <v>Toluene</v>
      </c>
      <c r="D343" s="115">
        <f>IFERROR(IF(OR($B343="",$B343="No CAS"),INDEX('DEQ Pollutant List'!$A$7:$A$611,MATCH($C343,'DEQ Pollutant List'!$C$7:$C$611,0)),INDEX('DEQ Pollutant List'!$A$7:$A$611,MATCH($B343,'DEQ Pollutant List'!$B$7:$B$611,0))),"")</f>
        <v>600</v>
      </c>
      <c r="E343" s="101">
        <v>0</v>
      </c>
      <c r="F343" s="102">
        <v>6.1999999999999998E-3</v>
      </c>
      <c r="G343" s="103">
        <v>6.1999999999999998E-3</v>
      </c>
      <c r="H343" s="83" t="s">
        <v>299</v>
      </c>
      <c r="I343" s="104" t="s">
        <v>300</v>
      </c>
      <c r="J343" s="102">
        <f>F343*'2. Emissions Units &amp; Activities'!H343</f>
        <v>4.96E-3</v>
      </c>
      <c r="K343" s="105">
        <f>F343*'2. Emissions Units &amp; Activities'!I343</f>
        <v>9.2999999999999992E-3</v>
      </c>
      <c r="L343" s="83">
        <f>F343*'2. Emissions Units &amp; Activities'!J343</f>
        <v>9.2999999999999992E-3</v>
      </c>
      <c r="M343" s="102">
        <f>G343*'2. Emissions Units &amp; Activities'!K343</f>
        <v>1.55E-4</v>
      </c>
      <c r="N343" s="105">
        <f>G343*'2. Emissions Units &amp; Activities'!L343</f>
        <v>3.7199999999999999E-4</v>
      </c>
      <c r="O343" s="83">
        <f>G343*'2. Emissions Units &amp; Activities'!M343</f>
        <v>3.7199999999999999E-4</v>
      </c>
    </row>
    <row r="344" spans="1:15">
      <c r="A344" s="79" t="s">
        <v>128</v>
      </c>
      <c r="B344" s="100" t="s">
        <v>243</v>
      </c>
      <c r="C344" s="81" t="str">
        <f>IFERROR(IF(B344="No CAS","",INDEX('DEQ Pollutant List'!$C$7:$C$611,MATCH('3. Pollutant Emissions - EF'!B344,'DEQ Pollutant List'!$B$7:$B$611,0))),"")</f>
        <v>Vanadium (fume or dust)</v>
      </c>
      <c r="D344" s="115">
        <f>IFERROR(IF(OR($B344="",$B344="No CAS"),INDEX('DEQ Pollutant List'!$A$7:$A$611,MATCH($C344,'DEQ Pollutant List'!$C$7:$C$611,0)),INDEX('DEQ Pollutant List'!$A$7:$A$611,MATCH($B344,'DEQ Pollutant List'!$B$7:$B$611,0))),"")</f>
        <v>620</v>
      </c>
      <c r="E344" s="101">
        <v>0</v>
      </c>
      <c r="F344" s="102">
        <v>3.1800000000000002E-2</v>
      </c>
      <c r="G344" s="103">
        <v>3.1800000000000002E-2</v>
      </c>
      <c r="H344" s="83" t="s">
        <v>299</v>
      </c>
      <c r="I344" s="104" t="s">
        <v>300</v>
      </c>
      <c r="J344" s="102">
        <f>F344*'2. Emissions Units &amp; Activities'!H344</f>
        <v>2.5440000000000004E-2</v>
      </c>
      <c r="K344" s="105">
        <f>F344*'2. Emissions Units &amp; Activities'!I344</f>
        <v>4.7700000000000006E-2</v>
      </c>
      <c r="L344" s="83">
        <f>F344*'2. Emissions Units &amp; Activities'!J344</f>
        <v>4.7700000000000006E-2</v>
      </c>
      <c r="M344" s="102">
        <f>G344*'2. Emissions Units &amp; Activities'!K344</f>
        <v>7.9500000000000013E-4</v>
      </c>
      <c r="N344" s="105">
        <f>G344*'2. Emissions Units &amp; Activities'!L344</f>
        <v>1.908E-3</v>
      </c>
      <c r="O344" s="83">
        <f>G344*'2. Emissions Units &amp; Activities'!M344</f>
        <v>1.908E-3</v>
      </c>
    </row>
    <row r="345" spans="1:15">
      <c r="A345" s="79" t="s">
        <v>128</v>
      </c>
      <c r="B345" s="100" t="s">
        <v>245</v>
      </c>
      <c r="C345" s="81" t="str">
        <f>IFERROR(IF(B345="No CAS","",INDEX('DEQ Pollutant List'!$C$7:$C$611,MATCH('3. Pollutant Emissions - EF'!B345,'DEQ Pollutant List'!$B$7:$B$611,0))),"")</f>
        <v>Zinc and compounds</v>
      </c>
      <c r="D345" s="115">
        <f>IFERROR(IF(OR($B345="",$B345="No CAS"),INDEX('DEQ Pollutant List'!$A$7:$A$611,MATCH($C345,'DEQ Pollutant List'!$C$7:$C$611,0)),INDEX('DEQ Pollutant List'!$A$7:$A$611,MATCH($B345,'DEQ Pollutant List'!$B$7:$B$611,0))),"")</f>
        <v>632</v>
      </c>
      <c r="E345" s="101">
        <v>0</v>
      </c>
      <c r="F345" s="102">
        <v>2.9100000000000001E-2</v>
      </c>
      <c r="G345" s="103">
        <v>2.9100000000000001E-2</v>
      </c>
      <c r="H345" s="83" t="s">
        <v>299</v>
      </c>
      <c r="I345" s="104" t="s">
        <v>300</v>
      </c>
      <c r="J345" s="102">
        <f>F345*'2. Emissions Units &amp; Activities'!H345</f>
        <v>2.3280000000000002E-2</v>
      </c>
      <c r="K345" s="105">
        <f>F345*'2. Emissions Units &amp; Activities'!I345</f>
        <v>4.3650000000000001E-2</v>
      </c>
      <c r="L345" s="83">
        <f>F345*'2. Emissions Units &amp; Activities'!J345</f>
        <v>4.3650000000000001E-2</v>
      </c>
      <c r="M345" s="102">
        <f>G345*'2. Emissions Units &amp; Activities'!K345</f>
        <v>7.2750000000000007E-4</v>
      </c>
      <c r="N345" s="105">
        <f>G345*'2. Emissions Units &amp; Activities'!L345</f>
        <v>1.7459999999999999E-3</v>
      </c>
      <c r="O345" s="83">
        <f>G345*'2. Emissions Units &amp; Activities'!M345</f>
        <v>1.7459999999999999E-3</v>
      </c>
    </row>
    <row r="346" spans="1:15">
      <c r="A346" s="79"/>
      <c r="B346" s="100"/>
      <c r="C346" s="81" t="str">
        <f>IFERROR(IF(B346="No CAS","",INDEX('DEQ Pollutant List'!$C$7:$C$611,MATCH('3. Pollutant Emissions - EF'!B346,'DEQ Pollutant List'!$B$7:$B$611,0))),"")</f>
        <v/>
      </c>
      <c r="D346" s="115" t="str">
        <f>IFERROR(IF(OR($B346="",$B346="No CAS"),INDEX('DEQ Pollutant List'!$A$7:$A$611,MATCH($C346,'DEQ Pollutant List'!$C$7:$C$611,0)),INDEX('DEQ Pollutant List'!$A$7:$A$611,MATCH($B346,'DEQ Pollutant List'!$B$7:$B$611,0))),"")</f>
        <v/>
      </c>
      <c r="E346" s="101"/>
      <c r="F346" s="102"/>
      <c r="G346" s="103"/>
      <c r="H346" s="83"/>
      <c r="I346" s="104"/>
      <c r="J346" s="102"/>
      <c r="K346" s="105"/>
      <c r="L346" s="83"/>
      <c r="M346" s="102"/>
      <c r="N346" s="105"/>
      <c r="O346" s="83"/>
    </row>
    <row r="347" spans="1:15">
      <c r="A347" s="79" t="s">
        <v>134</v>
      </c>
      <c r="B347" s="100" t="s">
        <v>212</v>
      </c>
      <c r="C347" s="81" t="str">
        <f>IFERROR(IF(B347="No CAS","",INDEX('DEQ Pollutant List'!$C$7:$C$611,MATCH('3. Pollutant Emissions - EF'!B347,'DEQ Pollutant List'!$B$7:$B$611,0))),"")</f>
        <v>Methanol</v>
      </c>
      <c r="D347" s="115">
        <f>IFERROR(IF(OR($B347="",$B347="No CAS"),INDEX('DEQ Pollutant List'!$A$7:$A$611,MATCH($C347,'DEQ Pollutant List'!$C$7:$C$611,0)),INDEX('DEQ Pollutant List'!$A$7:$A$611,MATCH($B347,'DEQ Pollutant List'!$B$7:$B$611,0))),"")</f>
        <v>321</v>
      </c>
      <c r="E347" s="101">
        <v>0</v>
      </c>
      <c r="F347" s="102">
        <v>9.2000000000000003E-4</v>
      </c>
      <c r="G347" s="103">
        <v>9.2000000000000003E-4</v>
      </c>
      <c r="H347" s="83" t="s">
        <v>302</v>
      </c>
      <c r="I347" s="104" t="s">
        <v>303</v>
      </c>
      <c r="J347" s="102">
        <f>F347*'2. Emissions Units &amp; Activities'!H347</f>
        <v>226.82692</v>
      </c>
      <c r="K347" s="105">
        <f>F347*'2. Emissions Units &amp; Activities'!I347</f>
        <v>437</v>
      </c>
      <c r="L347" s="83">
        <f>F347*'2. Emissions Units &amp; Activities'!J347</f>
        <v>437</v>
      </c>
      <c r="M347" s="102">
        <f>G347*'2. Emissions Units &amp; Activities'!K347</f>
        <v>1.0258</v>
      </c>
      <c r="N347" s="105">
        <f>G347*'2. Emissions Units &amp; Activities'!L347</f>
        <v>1.3340000000000001</v>
      </c>
      <c r="O347" s="83">
        <f>G347*'2. Emissions Units &amp; Activities'!M347</f>
        <v>1.3340000000000001</v>
      </c>
    </row>
    <row r="348" spans="1:15">
      <c r="A348" s="79"/>
      <c r="B348" s="100"/>
      <c r="C348" s="81" t="str">
        <f>IFERROR(IF(B348="No CAS","",INDEX('DEQ Pollutant List'!$C$7:$C$611,MATCH('3. Pollutant Emissions - EF'!B348,'DEQ Pollutant List'!$B$7:$B$611,0))),"")</f>
        <v/>
      </c>
      <c r="D348" s="115" t="str">
        <f>IFERROR(IF(OR($B348="",$B348="No CAS"),INDEX('DEQ Pollutant List'!$A$7:$A$611,MATCH($C348,'DEQ Pollutant List'!$C$7:$C$611,0)),INDEX('DEQ Pollutant List'!$A$7:$A$611,MATCH($B348,'DEQ Pollutant List'!$B$7:$B$611,0))),"")</f>
        <v/>
      </c>
      <c r="E348" s="101"/>
      <c r="F348" s="102"/>
      <c r="G348" s="103"/>
      <c r="H348" s="83"/>
      <c r="I348" s="104"/>
      <c r="J348" s="102"/>
      <c r="K348" s="105"/>
      <c r="L348" s="83"/>
      <c r="M348" s="102"/>
      <c r="N348" s="105"/>
      <c r="O348" s="83"/>
    </row>
    <row r="349" spans="1:15">
      <c r="A349" s="79" t="s">
        <v>139</v>
      </c>
      <c r="B349" s="100" t="s">
        <v>229</v>
      </c>
      <c r="C349" s="81" t="str">
        <f>IFERROR(IF(B349="No CAS","",INDEX('DEQ Pollutant List'!$C$7:$C$611,MATCH('3. Pollutant Emissions - EF'!B349,'DEQ Pollutant List'!$B$7:$B$611,0))),"")</f>
        <v>Chromium VI, chromate and dichromate particulate</v>
      </c>
      <c r="D349" s="115">
        <f>IFERROR(IF(OR($B349="",$B349="No CAS"),INDEX('DEQ Pollutant List'!$A$7:$A$611,MATCH($C349,'DEQ Pollutant List'!$C$7:$C$611,0)),INDEX('DEQ Pollutant List'!$A$7:$A$611,MATCH($B349,'DEQ Pollutant List'!$B$7:$B$611,0))),"")</f>
        <v>136</v>
      </c>
      <c r="E349" s="101">
        <v>0</v>
      </c>
      <c r="F349" s="102">
        <v>3.3E-3</v>
      </c>
      <c r="G349" s="103">
        <v>3.3E-3</v>
      </c>
      <c r="H349" s="83" t="s">
        <v>304</v>
      </c>
      <c r="I349" s="104" t="s">
        <v>174</v>
      </c>
      <c r="J349" s="102">
        <f>F349*'2. Emissions Units &amp; Activities'!H349</f>
        <v>5.6100000000000008E-4</v>
      </c>
      <c r="K349" s="105">
        <f>F349*'2. Emissions Units &amp; Activities'!I349</f>
        <v>3.3E-3</v>
      </c>
      <c r="L349" s="83">
        <f>F349*'2. Emissions Units &amp; Activities'!J349</f>
        <v>3.3E-3</v>
      </c>
      <c r="M349" s="102">
        <f>G349*'2. Emissions Units &amp; Activities'!K349</f>
        <v>3.3000000000000002E-6</v>
      </c>
      <c r="N349" s="105">
        <f>G349*'2. Emissions Units &amp; Activities'!L349</f>
        <v>1.6500000000000001E-5</v>
      </c>
      <c r="O349" s="83">
        <f>G349*'2. Emissions Units &amp; Activities'!M349</f>
        <v>1.6500000000000001E-5</v>
      </c>
    </row>
    <row r="350" spans="1:15">
      <c r="A350" s="79" t="s">
        <v>139</v>
      </c>
      <c r="B350" s="100" t="s">
        <v>230</v>
      </c>
      <c r="C350" s="81" t="str">
        <f>IFERROR(IF(B350="No CAS","",INDEX('DEQ Pollutant List'!$C$7:$C$611,MATCH('3. Pollutant Emissions - EF'!B350,'DEQ Pollutant List'!$B$7:$B$611,0))),"")</f>
        <v>Cobalt and compounds</v>
      </c>
      <c r="D350" s="115">
        <f>IFERROR(IF(OR($B350="",$B350="No CAS"),INDEX('DEQ Pollutant List'!$A$7:$A$611,MATCH($C350,'DEQ Pollutant List'!$C$7:$C$611,0)),INDEX('DEQ Pollutant List'!$A$7:$A$611,MATCH($B350,'DEQ Pollutant List'!$B$7:$B$611,0))),"")</f>
        <v>146</v>
      </c>
      <c r="E350" s="101">
        <v>0</v>
      </c>
      <c r="F350" s="102">
        <v>1E-3</v>
      </c>
      <c r="G350" s="103">
        <v>1E-3</v>
      </c>
      <c r="H350" s="83" t="s">
        <v>304</v>
      </c>
      <c r="I350" s="104" t="s">
        <v>174</v>
      </c>
      <c r="J350" s="102">
        <f>F350*'2. Emissions Units &amp; Activities'!H350</f>
        <v>1.7000000000000001E-4</v>
      </c>
      <c r="K350" s="105">
        <f>F350*'2. Emissions Units &amp; Activities'!I350</f>
        <v>1E-3</v>
      </c>
      <c r="L350" s="83">
        <f>F350*'2. Emissions Units &amp; Activities'!J350</f>
        <v>1E-3</v>
      </c>
      <c r="M350" s="102">
        <f>G350*'2. Emissions Units &amp; Activities'!K350</f>
        <v>9.9999999999999995E-7</v>
      </c>
      <c r="N350" s="105">
        <f>G350*'2. Emissions Units &amp; Activities'!L350</f>
        <v>5.0000000000000004E-6</v>
      </c>
      <c r="O350" s="83">
        <f>G350*'2. Emissions Units &amp; Activities'!M350</f>
        <v>5.0000000000000004E-6</v>
      </c>
    </row>
    <row r="351" spans="1:15">
      <c r="A351" s="79" t="s">
        <v>139</v>
      </c>
      <c r="B351" s="100" t="s">
        <v>233</v>
      </c>
      <c r="C351" s="81" t="str">
        <f>IFERROR(IF(B351="No CAS","",INDEX('DEQ Pollutant List'!$C$7:$C$611,MATCH('3. Pollutant Emissions - EF'!B351,'DEQ Pollutant List'!$B$7:$B$611,0))),"")</f>
        <v>Manganese and compounds</v>
      </c>
      <c r="D351" s="115">
        <f>IFERROR(IF(OR($B351="",$B351="No CAS"),INDEX('DEQ Pollutant List'!$A$7:$A$611,MATCH($C351,'DEQ Pollutant List'!$C$7:$C$611,0)),INDEX('DEQ Pollutant List'!$A$7:$A$611,MATCH($B351,'DEQ Pollutant List'!$B$7:$B$611,0))),"")</f>
        <v>312</v>
      </c>
      <c r="E351" s="101">
        <v>0</v>
      </c>
      <c r="F351" s="102">
        <v>1.03</v>
      </c>
      <c r="G351" s="103">
        <v>1.03</v>
      </c>
      <c r="H351" s="83" t="s">
        <v>304</v>
      </c>
      <c r="I351" s="104" t="s">
        <v>174</v>
      </c>
      <c r="J351" s="102">
        <f>F351*'2. Emissions Units &amp; Activities'!H351</f>
        <v>0.17510000000000001</v>
      </c>
      <c r="K351" s="105">
        <f>F351*'2. Emissions Units &amp; Activities'!I351</f>
        <v>1.03</v>
      </c>
      <c r="L351" s="83">
        <f>F351*'2. Emissions Units &amp; Activities'!J351</f>
        <v>1.03</v>
      </c>
      <c r="M351" s="102">
        <f>G351*'2. Emissions Units &amp; Activities'!K351</f>
        <v>1.0300000000000001E-3</v>
      </c>
      <c r="N351" s="105">
        <f>G351*'2. Emissions Units &amp; Activities'!L351</f>
        <v>5.1500000000000001E-3</v>
      </c>
      <c r="O351" s="83">
        <f>G351*'2. Emissions Units &amp; Activities'!M351</f>
        <v>5.1500000000000001E-3</v>
      </c>
    </row>
    <row r="352" spans="1:15">
      <c r="A352" s="79" t="s">
        <v>139</v>
      </c>
      <c r="B352" s="100" t="s">
        <v>237</v>
      </c>
      <c r="C352" s="81" t="str">
        <f>IFERROR(IF(B352="No CAS","",INDEX('DEQ Pollutant List'!$C$7:$C$611,MATCH('3. Pollutant Emissions - EF'!B352,'DEQ Pollutant List'!$B$7:$B$611,0))),"")</f>
        <v>Nickel and compounds</v>
      </c>
      <c r="D352" s="115">
        <f>IFERROR(IF(OR($B352="",$B352="No CAS"),INDEX('DEQ Pollutant List'!$A$7:$A$611,MATCH($C352,'DEQ Pollutant List'!$C$7:$C$611,0)),INDEX('DEQ Pollutant List'!$A$7:$A$611,MATCH($B352,'DEQ Pollutant List'!$B$7:$B$611,0))),"")</f>
        <v>364</v>
      </c>
      <c r="E352" s="101">
        <v>0</v>
      </c>
      <c r="F352" s="102">
        <v>2E-3</v>
      </c>
      <c r="G352" s="103">
        <v>2E-3</v>
      </c>
      <c r="H352" s="83" t="s">
        <v>304</v>
      </c>
      <c r="I352" s="104" t="s">
        <v>174</v>
      </c>
      <c r="J352" s="102">
        <f>F352*'2. Emissions Units &amp; Activities'!H352</f>
        <v>3.4000000000000002E-4</v>
      </c>
      <c r="K352" s="105">
        <f>F352*'2. Emissions Units &amp; Activities'!I352</f>
        <v>2E-3</v>
      </c>
      <c r="L352" s="83">
        <f>F352*'2. Emissions Units &amp; Activities'!J352</f>
        <v>2E-3</v>
      </c>
      <c r="M352" s="102">
        <f>G352*'2. Emissions Units &amp; Activities'!K352</f>
        <v>1.9999999999999999E-6</v>
      </c>
      <c r="N352" s="105">
        <f>G352*'2. Emissions Units &amp; Activities'!L352</f>
        <v>1.0000000000000001E-5</v>
      </c>
      <c r="O352" s="83">
        <f>G352*'2. Emissions Units &amp; Activities'!M352</f>
        <v>1.0000000000000001E-5</v>
      </c>
    </row>
    <row r="353" spans="1:15">
      <c r="A353" s="79"/>
      <c r="B353" s="100"/>
      <c r="C353" s="81" t="str">
        <f>IFERROR(IF(B353="No CAS","",INDEX('DEQ Pollutant List'!$C$7:$C$611,MATCH('3. Pollutant Emissions - EF'!B353,'DEQ Pollutant List'!$B$7:$B$611,0))),"")</f>
        <v/>
      </c>
      <c r="D353" s="115" t="str">
        <f>IFERROR(IF(OR($B353="",$B353="No CAS"),INDEX('DEQ Pollutant List'!$A$7:$A$611,MATCH($C353,'DEQ Pollutant List'!$C$7:$C$611,0)),INDEX('DEQ Pollutant List'!$A$7:$A$611,MATCH($B353,'DEQ Pollutant List'!$B$7:$B$611,0))),"")</f>
        <v/>
      </c>
      <c r="E353" s="101"/>
      <c r="F353" s="102"/>
      <c r="G353" s="103"/>
      <c r="H353" s="83"/>
      <c r="I353" s="104"/>
      <c r="J353" s="102"/>
      <c r="K353" s="105"/>
      <c r="L353" s="83"/>
      <c r="M353" s="102"/>
      <c r="N353" s="105"/>
      <c r="O353" s="83"/>
    </row>
    <row r="354" spans="1:15">
      <c r="A354" s="79" t="s">
        <v>143</v>
      </c>
      <c r="B354" s="100" t="s">
        <v>229</v>
      </c>
      <c r="C354" s="81" t="str">
        <f>IFERROR(IF(B354="No CAS","",INDEX('DEQ Pollutant List'!$C$7:$C$611,MATCH('3. Pollutant Emissions - EF'!B354,'DEQ Pollutant List'!$B$7:$B$611,0))),"")</f>
        <v>Chromium VI, chromate and dichromate particulate</v>
      </c>
      <c r="D354" s="115">
        <f>IFERROR(IF(OR($B354="",$B354="No CAS"),INDEX('DEQ Pollutant List'!$A$7:$A$611,MATCH($C354,'DEQ Pollutant List'!$C$7:$C$611,0)),INDEX('DEQ Pollutant List'!$A$7:$A$611,MATCH($B354,'DEQ Pollutant List'!$B$7:$B$611,0))),"")</f>
        <v>136</v>
      </c>
      <c r="E354" s="101">
        <v>0</v>
      </c>
      <c r="F354" s="102">
        <v>0.11459999999999999</v>
      </c>
      <c r="G354" s="103">
        <v>0.11459999999999999</v>
      </c>
      <c r="H354" s="83" t="s">
        <v>305</v>
      </c>
      <c r="I354" s="104" t="s">
        <v>306</v>
      </c>
      <c r="J354" s="102">
        <f>K354/50</f>
        <v>9.1679999999999995E-4</v>
      </c>
      <c r="K354" s="105">
        <v>4.5839999999999999E-2</v>
      </c>
      <c r="L354" s="83">
        <v>4.5839999999999999E-2</v>
      </c>
      <c r="M354" s="102">
        <f>N354/5</f>
        <v>1.1459999999999999E-4</v>
      </c>
      <c r="N354" s="105">
        <v>5.7299999999999994E-4</v>
      </c>
      <c r="O354" s="83">
        <v>5.7299999999999994E-4</v>
      </c>
    </row>
    <row r="355" spans="1:15">
      <c r="A355" s="79" t="s">
        <v>143</v>
      </c>
      <c r="B355" s="100" t="s">
        <v>233</v>
      </c>
      <c r="C355" s="81" t="str">
        <f>IFERROR(IF(B355="No CAS","",INDEX('DEQ Pollutant List'!$C$7:$C$611,MATCH('3. Pollutant Emissions - EF'!B355,'DEQ Pollutant List'!$B$7:$B$611,0))),"")</f>
        <v>Manganese and compounds</v>
      </c>
      <c r="D355" s="115">
        <f>IFERROR(IF(OR($B355="",$B355="No CAS"),INDEX('DEQ Pollutant List'!$A$7:$A$611,MATCH($C355,'DEQ Pollutant List'!$C$7:$C$611,0)),INDEX('DEQ Pollutant List'!$A$7:$A$611,MATCH($B355,'DEQ Pollutant List'!$B$7:$B$611,0))),"")</f>
        <v>312</v>
      </c>
      <c r="E355" s="101">
        <v>0</v>
      </c>
      <c r="F355" s="102">
        <v>0.73057499999999997</v>
      </c>
      <c r="G355" s="103">
        <v>0.73057499999999997</v>
      </c>
      <c r="H355" s="83" t="s">
        <v>305</v>
      </c>
      <c r="I355" s="104" t="s">
        <v>306</v>
      </c>
      <c r="J355" s="102">
        <f t="shared" ref="J355:J370" si="0">K355/50</f>
        <v>5.8446000000000001E-3</v>
      </c>
      <c r="K355" s="105">
        <v>0.29222999999999999</v>
      </c>
      <c r="L355" s="83">
        <v>0.29222999999999999</v>
      </c>
      <c r="M355" s="102">
        <f t="shared" ref="M355:M370" si="1">N355/5</f>
        <v>7.3057500000000002E-4</v>
      </c>
      <c r="N355" s="105">
        <v>3.6528749999999999E-3</v>
      </c>
      <c r="O355" s="83">
        <v>3.6528749999999999E-3</v>
      </c>
    </row>
    <row r="356" spans="1:15">
      <c r="A356" s="79" t="s">
        <v>143</v>
      </c>
      <c r="B356" s="100">
        <v>365</v>
      </c>
      <c r="C356" s="81" t="str">
        <f>IFERROR(IF(B356="No CAS","",INDEX('DEQ Pollutant List'!$C$7:$C$611,MATCH('3. Pollutant Emissions - EF'!B356,'DEQ Pollutant List'!$B$7:$B$611,0))),"")</f>
        <v>Nickel compounds, insoluble</v>
      </c>
      <c r="D356" s="115">
        <f>IFERROR(IF(OR($B356="",$B356="No CAS"),INDEX('DEQ Pollutant List'!$A$7:$A$611,MATCH($C356,'DEQ Pollutant List'!$C$7:$C$611,0)),INDEX('DEQ Pollutant List'!$A$7:$A$611,MATCH($B356,'DEQ Pollutant List'!$B$7:$B$611,0))),"")</f>
        <v>365</v>
      </c>
      <c r="E356" s="101">
        <v>0</v>
      </c>
      <c r="F356" s="102">
        <v>0.57299999999999995</v>
      </c>
      <c r="G356" s="103">
        <v>0.57299999999999995</v>
      </c>
      <c r="H356" s="83" t="s">
        <v>305</v>
      </c>
      <c r="I356" s="104" t="s">
        <v>306</v>
      </c>
      <c r="J356" s="102">
        <f t="shared" si="0"/>
        <v>4.5839999999999995E-3</v>
      </c>
      <c r="K356" s="105">
        <v>0.22919999999999999</v>
      </c>
      <c r="L356" s="83">
        <v>0.22919999999999999</v>
      </c>
      <c r="M356" s="102">
        <f t="shared" si="1"/>
        <v>5.7299999999999994E-4</v>
      </c>
      <c r="N356" s="105">
        <v>2.8649999999999999E-3</v>
      </c>
      <c r="O356" s="83">
        <v>2.8649999999999999E-3</v>
      </c>
    </row>
    <row r="357" spans="1:15">
      <c r="A357" s="79" t="s">
        <v>143</v>
      </c>
      <c r="B357" s="100" t="s">
        <v>243</v>
      </c>
      <c r="C357" s="81" t="str">
        <f>IFERROR(IF(B357="No CAS","",INDEX('DEQ Pollutant List'!$C$7:$C$611,MATCH('3. Pollutant Emissions - EF'!B357,'DEQ Pollutant List'!$B$7:$B$611,0))),"")</f>
        <v>Vanadium (fume or dust)</v>
      </c>
      <c r="D357" s="115">
        <f>IFERROR(IF(OR($B357="",$B357="No CAS"),INDEX('DEQ Pollutant List'!$A$7:$A$611,MATCH($C357,'DEQ Pollutant List'!$C$7:$C$611,0)),INDEX('DEQ Pollutant List'!$A$7:$A$611,MATCH($B357,'DEQ Pollutant List'!$B$7:$B$611,0))),"")</f>
        <v>620</v>
      </c>
      <c r="E357" s="101">
        <v>0</v>
      </c>
      <c r="F357" s="102">
        <v>0.51569999999999994</v>
      </c>
      <c r="G357" s="103">
        <v>0.51569999999999994</v>
      </c>
      <c r="H357" s="83" t="s">
        <v>305</v>
      </c>
      <c r="I357" s="104" t="s">
        <v>306</v>
      </c>
      <c r="J357" s="102">
        <f t="shared" si="0"/>
        <v>4.1256000000000001E-3</v>
      </c>
      <c r="K357" s="105">
        <v>0.20627999999999999</v>
      </c>
      <c r="L357" s="83">
        <v>0.20627999999999999</v>
      </c>
      <c r="M357" s="102">
        <f t="shared" si="1"/>
        <v>5.156999999999999E-4</v>
      </c>
      <c r="N357" s="105">
        <v>2.5784999999999996E-3</v>
      </c>
      <c r="O357" s="83">
        <v>2.5784999999999996E-3</v>
      </c>
    </row>
    <row r="358" spans="1:15">
      <c r="A358" s="79" t="s">
        <v>143</v>
      </c>
      <c r="B358" s="100" t="s">
        <v>235</v>
      </c>
      <c r="C358" s="81" t="str">
        <f>IFERROR(IF(B358="No CAS","",INDEX('DEQ Pollutant List'!$C$7:$C$611,MATCH('3. Pollutant Emissions - EF'!B358,'DEQ Pollutant List'!$B$7:$B$611,0))),"")</f>
        <v>Molybdenum trioxide</v>
      </c>
      <c r="D358" s="115">
        <f>IFERROR(IF(OR($B358="",$B358="No CAS"),INDEX('DEQ Pollutant List'!$A$7:$A$611,MATCH($C358,'DEQ Pollutant List'!$C$7:$C$611,0)),INDEX('DEQ Pollutant List'!$A$7:$A$611,MATCH($B358,'DEQ Pollutant List'!$B$7:$B$611,0))),"")</f>
        <v>361</v>
      </c>
      <c r="E358" s="101">
        <v>0</v>
      </c>
      <c r="F358" s="102">
        <v>0.34383583116206351</v>
      </c>
      <c r="G358" s="103">
        <v>0.34383583116206351</v>
      </c>
      <c r="H358" s="83" t="s">
        <v>305</v>
      </c>
      <c r="I358" s="104" t="s">
        <v>306</v>
      </c>
      <c r="J358" s="102">
        <f t="shared" si="0"/>
        <v>2.7506866492965081E-3</v>
      </c>
      <c r="K358" s="105">
        <v>0.13753433246482541</v>
      </c>
      <c r="L358" s="83">
        <v>0.13753433246482541</v>
      </c>
      <c r="M358" s="102">
        <f t="shared" si="1"/>
        <v>3.4383583116206351E-4</v>
      </c>
      <c r="N358" s="105">
        <v>1.7191791558103175E-3</v>
      </c>
      <c r="O358" s="83">
        <v>1.7191791558103175E-3</v>
      </c>
    </row>
    <row r="359" spans="1:15">
      <c r="A359" s="79" t="s">
        <v>143</v>
      </c>
      <c r="B359" s="100">
        <v>239</v>
      </c>
      <c r="C359" s="81" t="str">
        <f>IFERROR(IF(B359="No CAS","",INDEX('DEQ Pollutant List'!$C$7:$C$611,MATCH('3. Pollutant Emissions - EF'!B359,'DEQ Pollutant List'!$B$7:$B$611,0))),"")</f>
        <v>Fluorides</v>
      </c>
      <c r="D359" s="115">
        <f>IFERROR(IF(OR($B359="",$B359="No CAS"),INDEX('DEQ Pollutant List'!$A$7:$A$611,MATCH($C359,'DEQ Pollutant List'!$C$7:$C$611,0)),INDEX('DEQ Pollutant List'!$A$7:$A$611,MATCH($B359,'DEQ Pollutant List'!$B$7:$B$611,0))),"")</f>
        <v>239</v>
      </c>
      <c r="E359" s="101">
        <v>0</v>
      </c>
      <c r="F359" s="102">
        <v>5.7299999999999997E-2</v>
      </c>
      <c r="G359" s="103">
        <v>5.7299999999999997E-2</v>
      </c>
      <c r="H359" s="83" t="s">
        <v>305</v>
      </c>
      <c r="I359" s="104" t="s">
        <v>306</v>
      </c>
      <c r="J359" s="102">
        <f t="shared" si="0"/>
        <v>4.5839999999999998E-4</v>
      </c>
      <c r="K359" s="105">
        <v>2.2919999999999999E-2</v>
      </c>
      <c r="L359" s="83">
        <v>2.2919999999999999E-2</v>
      </c>
      <c r="M359" s="102">
        <f t="shared" si="1"/>
        <v>5.7299999999999997E-5</v>
      </c>
      <c r="N359" s="105">
        <v>2.8649999999999997E-4</v>
      </c>
      <c r="O359" s="83">
        <v>2.8649999999999997E-4</v>
      </c>
    </row>
    <row r="360" spans="1:15">
      <c r="A360" s="79" t="s">
        <v>143</v>
      </c>
      <c r="B360" s="100" t="s">
        <v>229</v>
      </c>
      <c r="C360" s="81" t="str">
        <f>IFERROR(IF(B360="No CAS","",INDEX('DEQ Pollutant List'!$C$7:$C$611,MATCH('3. Pollutant Emissions - EF'!B360,'DEQ Pollutant List'!$B$7:$B$611,0))),"")</f>
        <v>Chromium VI, chromate and dichromate particulate</v>
      </c>
      <c r="D360" s="115">
        <f>IFERROR(IF(OR($B360="",$B360="No CAS"),INDEX('DEQ Pollutant List'!$A$7:$A$611,MATCH($C360,'DEQ Pollutant List'!$C$7:$C$611,0)),INDEX('DEQ Pollutant List'!$A$7:$A$611,MATCH($B360,'DEQ Pollutant List'!$B$7:$B$611,0))),"")</f>
        <v>136</v>
      </c>
      <c r="E360" s="101">
        <v>0</v>
      </c>
      <c r="F360" s="102">
        <v>5.7299999999999997E-2</v>
      </c>
      <c r="G360" s="103">
        <v>5.7299999999999997E-2</v>
      </c>
      <c r="H360" s="83" t="s">
        <v>305</v>
      </c>
      <c r="I360" s="104" t="s">
        <v>306</v>
      </c>
      <c r="J360" s="102">
        <f t="shared" si="0"/>
        <v>5.7299999999999997E-5</v>
      </c>
      <c r="K360" s="105">
        <v>2.8649999999999999E-3</v>
      </c>
      <c r="L360" s="83">
        <v>2.8649999999999999E-3</v>
      </c>
      <c r="M360" s="102">
        <f t="shared" si="1"/>
        <v>5.7299999999999997E-5</v>
      </c>
      <c r="N360" s="105">
        <v>2.8649999999999997E-4</v>
      </c>
      <c r="O360" s="83">
        <v>2.8649999999999997E-4</v>
      </c>
    </row>
    <row r="361" spans="1:15">
      <c r="A361" s="79" t="s">
        <v>143</v>
      </c>
      <c r="B361" s="100" t="s">
        <v>233</v>
      </c>
      <c r="C361" s="81" t="str">
        <f>IFERROR(IF(B361="No CAS","",INDEX('DEQ Pollutant List'!$C$7:$C$611,MATCH('3. Pollutant Emissions - EF'!B361,'DEQ Pollutant List'!$B$7:$B$611,0))),"")</f>
        <v>Manganese and compounds</v>
      </c>
      <c r="D361" s="115">
        <f>IFERROR(IF(OR($B361="",$B361="No CAS"),INDEX('DEQ Pollutant List'!$A$7:$A$611,MATCH($C361,'DEQ Pollutant List'!$C$7:$C$611,0)),INDEX('DEQ Pollutant List'!$A$7:$A$611,MATCH($B361,'DEQ Pollutant List'!$B$7:$B$611,0))),"")</f>
        <v>312</v>
      </c>
      <c r="E361" s="101">
        <v>0</v>
      </c>
      <c r="F361" s="102">
        <v>0.73057499999999997</v>
      </c>
      <c r="G361" s="103">
        <v>0.73057499999999997</v>
      </c>
      <c r="H361" s="83" t="s">
        <v>305</v>
      </c>
      <c r="I361" s="104" t="s">
        <v>306</v>
      </c>
      <c r="J361" s="102">
        <f t="shared" si="0"/>
        <v>7.3057500000000002E-4</v>
      </c>
      <c r="K361" s="105">
        <v>3.6528749999999999E-2</v>
      </c>
      <c r="L361" s="83">
        <v>3.6528749999999999E-2</v>
      </c>
      <c r="M361" s="102">
        <f t="shared" si="1"/>
        <v>7.3057500000000002E-4</v>
      </c>
      <c r="N361" s="105">
        <v>3.6528749999999999E-3</v>
      </c>
      <c r="O361" s="83">
        <v>3.6528749999999999E-3</v>
      </c>
    </row>
    <row r="362" spans="1:15">
      <c r="A362" s="79" t="s">
        <v>143</v>
      </c>
      <c r="B362" s="100">
        <v>365</v>
      </c>
      <c r="C362" s="81" t="str">
        <f>IFERROR(IF(B362="No CAS","",INDEX('DEQ Pollutant List'!$C$7:$C$611,MATCH('3. Pollutant Emissions - EF'!B362,'DEQ Pollutant List'!$B$7:$B$611,0))),"")</f>
        <v>Nickel compounds, insoluble</v>
      </c>
      <c r="D362" s="115">
        <f>IFERROR(IF(OR($B362="",$B362="No CAS"),INDEX('DEQ Pollutant List'!$A$7:$A$611,MATCH($C362,'DEQ Pollutant List'!$C$7:$C$611,0)),INDEX('DEQ Pollutant List'!$A$7:$A$611,MATCH($B362,'DEQ Pollutant List'!$B$7:$B$611,0))),"")</f>
        <v>365</v>
      </c>
      <c r="E362" s="101">
        <v>0</v>
      </c>
      <c r="F362" s="102">
        <v>0.22919999999999999</v>
      </c>
      <c r="G362" s="103">
        <v>0.22919999999999999</v>
      </c>
      <c r="H362" s="83" t="s">
        <v>305</v>
      </c>
      <c r="I362" s="104" t="s">
        <v>306</v>
      </c>
      <c r="J362" s="102">
        <f t="shared" si="0"/>
        <v>2.2919999999999999E-4</v>
      </c>
      <c r="K362" s="105">
        <v>1.146E-2</v>
      </c>
      <c r="L362" s="83">
        <v>1.146E-2</v>
      </c>
      <c r="M362" s="102">
        <f t="shared" si="1"/>
        <v>2.2919999999999999E-4</v>
      </c>
      <c r="N362" s="105">
        <v>1.1459999999999999E-3</v>
      </c>
      <c r="O362" s="83">
        <v>1.1459999999999999E-3</v>
      </c>
    </row>
    <row r="363" spans="1:15">
      <c r="A363" s="79" t="s">
        <v>143</v>
      </c>
      <c r="B363" s="100" t="s">
        <v>243</v>
      </c>
      <c r="C363" s="81" t="str">
        <f>IFERROR(IF(B363="No CAS","",INDEX('DEQ Pollutant List'!$C$7:$C$611,MATCH('3. Pollutant Emissions - EF'!B363,'DEQ Pollutant List'!$B$7:$B$611,0))),"")</f>
        <v>Vanadium (fume or dust)</v>
      </c>
      <c r="D363" s="115">
        <f>IFERROR(IF(OR($B363="",$B363="No CAS"),INDEX('DEQ Pollutant List'!$A$7:$A$611,MATCH($C363,'DEQ Pollutant List'!$C$7:$C$611,0)),INDEX('DEQ Pollutant List'!$A$7:$A$611,MATCH($B363,'DEQ Pollutant List'!$B$7:$B$611,0))),"")</f>
        <v>620</v>
      </c>
      <c r="E363" s="101">
        <v>0</v>
      </c>
      <c r="F363" s="102">
        <v>1.0027499999999998</v>
      </c>
      <c r="G363" s="103">
        <v>1.0027499999999998</v>
      </c>
      <c r="H363" s="83" t="s">
        <v>305</v>
      </c>
      <c r="I363" s="104" t="s">
        <v>306</v>
      </c>
      <c r="J363" s="102">
        <f t="shared" si="0"/>
        <v>1.00275E-3</v>
      </c>
      <c r="K363" s="105">
        <v>5.0137499999999995E-2</v>
      </c>
      <c r="L363" s="83">
        <v>5.0137499999999995E-2</v>
      </c>
      <c r="M363" s="102">
        <f t="shared" si="1"/>
        <v>1.0027499999999997E-3</v>
      </c>
      <c r="N363" s="105">
        <v>5.0137499999999991E-3</v>
      </c>
      <c r="O363" s="83">
        <v>5.0137499999999991E-3</v>
      </c>
    </row>
    <row r="364" spans="1:15">
      <c r="A364" s="79" t="s">
        <v>143</v>
      </c>
      <c r="B364" s="100">
        <v>239</v>
      </c>
      <c r="C364" s="81" t="str">
        <f>IFERROR(IF(B364="No CAS","",INDEX('DEQ Pollutant List'!$C$7:$C$611,MATCH('3. Pollutant Emissions - EF'!B364,'DEQ Pollutant List'!$B$7:$B$611,0))),"")</f>
        <v>Fluorides</v>
      </c>
      <c r="D364" s="115">
        <f>IFERROR(IF(OR($B364="",$B364="No CAS"),INDEX('DEQ Pollutant List'!$A$7:$A$611,MATCH($C364,'DEQ Pollutant List'!$C$7:$C$611,0)),INDEX('DEQ Pollutant List'!$A$7:$A$611,MATCH($B364,'DEQ Pollutant List'!$B$7:$B$611,0))),"")</f>
        <v>239</v>
      </c>
      <c r="E364" s="101">
        <v>0</v>
      </c>
      <c r="F364" s="102">
        <v>5.7299999999999997E-2</v>
      </c>
      <c r="G364" s="103">
        <v>5.7299999999999997E-2</v>
      </c>
      <c r="H364" s="83" t="s">
        <v>305</v>
      </c>
      <c r="I364" s="104" t="s">
        <v>306</v>
      </c>
      <c r="J364" s="102">
        <f t="shared" si="0"/>
        <v>5.7299999999999997E-5</v>
      </c>
      <c r="K364" s="105">
        <v>2.8649999999999999E-3</v>
      </c>
      <c r="L364" s="83">
        <v>2.8649999999999999E-3</v>
      </c>
      <c r="M364" s="102">
        <f t="shared" si="1"/>
        <v>5.7299999999999997E-5</v>
      </c>
      <c r="N364" s="105">
        <v>2.8649999999999997E-4</v>
      </c>
      <c r="O364" s="83">
        <v>2.8649999999999997E-4</v>
      </c>
    </row>
    <row r="365" spans="1:15">
      <c r="A365" s="79" t="s">
        <v>143</v>
      </c>
      <c r="B365" s="100" t="s">
        <v>229</v>
      </c>
      <c r="C365" s="81" t="str">
        <f>IFERROR(IF(B365="No CAS","",INDEX('DEQ Pollutant List'!$C$7:$C$611,MATCH('3. Pollutant Emissions - EF'!B365,'DEQ Pollutant List'!$B$7:$B$611,0))),"")</f>
        <v>Chromium VI, chromate and dichromate particulate</v>
      </c>
      <c r="D365" s="115">
        <f>IFERROR(IF(OR($B365="",$B365="No CAS"),INDEX('DEQ Pollutant List'!$A$7:$A$611,MATCH($C365,'DEQ Pollutant List'!$C$7:$C$611,0)),INDEX('DEQ Pollutant List'!$A$7:$A$611,MATCH($B365,'DEQ Pollutant List'!$B$7:$B$611,0))),"")</f>
        <v>136</v>
      </c>
      <c r="E365" s="101">
        <v>0</v>
      </c>
      <c r="F365" s="102">
        <v>0.63029999999999997</v>
      </c>
      <c r="G365" s="103">
        <v>0.63029999999999997</v>
      </c>
      <c r="H365" s="83" t="s">
        <v>305</v>
      </c>
      <c r="I365" s="104" t="s">
        <v>306</v>
      </c>
      <c r="J365" s="102">
        <f t="shared" si="0"/>
        <v>6.3029999999999998E-4</v>
      </c>
      <c r="K365" s="105">
        <v>3.1515000000000001E-2</v>
      </c>
      <c r="L365" s="83">
        <v>3.1515000000000001E-2</v>
      </c>
      <c r="M365" s="102">
        <f t="shared" si="1"/>
        <v>6.3029999999999998E-4</v>
      </c>
      <c r="N365" s="105">
        <v>3.1514999999999998E-3</v>
      </c>
      <c r="O365" s="83">
        <v>3.1514999999999998E-3</v>
      </c>
    </row>
    <row r="366" spans="1:15">
      <c r="A366" s="79" t="s">
        <v>143</v>
      </c>
      <c r="B366" s="100" t="s">
        <v>233</v>
      </c>
      <c r="C366" s="81" t="str">
        <f>IFERROR(IF(B366="No CAS","",INDEX('DEQ Pollutant List'!$C$7:$C$611,MATCH('3. Pollutant Emissions - EF'!B366,'DEQ Pollutant List'!$B$7:$B$611,0))),"")</f>
        <v>Manganese and compounds</v>
      </c>
      <c r="D366" s="115">
        <f>IFERROR(IF(OR($B366="",$B366="No CAS"),INDEX('DEQ Pollutant List'!$A$7:$A$611,MATCH($C366,'DEQ Pollutant List'!$C$7:$C$611,0)),INDEX('DEQ Pollutant List'!$A$7:$A$611,MATCH($B366,'DEQ Pollutant List'!$B$7:$B$611,0))),"")</f>
        <v>312</v>
      </c>
      <c r="E366" s="101">
        <v>0</v>
      </c>
      <c r="F366" s="102">
        <v>0.73057499999999997</v>
      </c>
      <c r="G366" s="103">
        <v>0.73057499999999997</v>
      </c>
      <c r="H366" s="83" t="s">
        <v>305</v>
      </c>
      <c r="I366" s="104" t="s">
        <v>306</v>
      </c>
      <c r="J366" s="102">
        <f t="shared" si="0"/>
        <v>7.3057500000000002E-4</v>
      </c>
      <c r="K366" s="105">
        <v>3.6528749999999999E-2</v>
      </c>
      <c r="L366" s="83">
        <v>3.6528749999999999E-2</v>
      </c>
      <c r="M366" s="102">
        <f t="shared" si="1"/>
        <v>7.3057500000000002E-4</v>
      </c>
      <c r="N366" s="105">
        <v>3.6528749999999999E-3</v>
      </c>
      <c r="O366" s="83">
        <v>3.6528749999999999E-3</v>
      </c>
    </row>
    <row r="367" spans="1:15">
      <c r="A367" s="79" t="s">
        <v>143</v>
      </c>
      <c r="B367" s="100">
        <v>365</v>
      </c>
      <c r="C367" s="81" t="str">
        <f>IFERROR(IF(B367="No CAS","",INDEX('DEQ Pollutant List'!$C$7:$C$611,MATCH('3. Pollutant Emissions - EF'!B367,'DEQ Pollutant List'!$B$7:$B$611,0))),"")</f>
        <v>Nickel compounds, insoluble</v>
      </c>
      <c r="D367" s="115">
        <f>IFERROR(IF(OR($B367="",$B367="No CAS"),INDEX('DEQ Pollutant List'!$A$7:$A$611,MATCH($C367,'DEQ Pollutant List'!$C$7:$C$611,0)),INDEX('DEQ Pollutant List'!$A$7:$A$611,MATCH($B367,'DEQ Pollutant List'!$B$7:$B$611,0))),"")</f>
        <v>365</v>
      </c>
      <c r="E367" s="101">
        <v>0</v>
      </c>
      <c r="F367" s="102">
        <v>0.57299999999999995</v>
      </c>
      <c r="G367" s="103">
        <v>0.57299999999999995</v>
      </c>
      <c r="H367" s="83" t="s">
        <v>305</v>
      </c>
      <c r="I367" s="104" t="s">
        <v>306</v>
      </c>
      <c r="J367" s="102">
        <f t="shared" si="0"/>
        <v>5.7299999999999994E-4</v>
      </c>
      <c r="K367" s="105">
        <v>2.8649999999999998E-2</v>
      </c>
      <c r="L367" s="83">
        <v>2.8649999999999998E-2</v>
      </c>
      <c r="M367" s="102">
        <f t="shared" si="1"/>
        <v>5.7299999999999994E-4</v>
      </c>
      <c r="N367" s="105">
        <v>2.8649999999999999E-3</v>
      </c>
      <c r="O367" s="83">
        <v>2.8649999999999999E-3</v>
      </c>
    </row>
    <row r="368" spans="1:15">
      <c r="A368" s="79" t="s">
        <v>143</v>
      </c>
      <c r="B368" s="100" t="s">
        <v>243</v>
      </c>
      <c r="C368" s="81" t="str">
        <f>IFERROR(IF(B368="No CAS","",INDEX('DEQ Pollutant List'!$C$7:$C$611,MATCH('3. Pollutant Emissions - EF'!B368,'DEQ Pollutant List'!$B$7:$B$611,0))),"")</f>
        <v>Vanadium (fume or dust)</v>
      </c>
      <c r="D368" s="115">
        <f>IFERROR(IF(OR($B368="",$B368="No CAS"),INDEX('DEQ Pollutant List'!$A$7:$A$611,MATCH($C368,'DEQ Pollutant List'!$C$7:$C$611,0)),INDEX('DEQ Pollutant List'!$A$7:$A$611,MATCH($B368,'DEQ Pollutant List'!$B$7:$B$611,0))),"")</f>
        <v>620</v>
      </c>
      <c r="E368" s="101">
        <v>0</v>
      </c>
      <c r="F368" s="102">
        <v>0.51569999999999994</v>
      </c>
      <c r="G368" s="103">
        <v>0.51569999999999994</v>
      </c>
      <c r="H368" s="83" t="s">
        <v>305</v>
      </c>
      <c r="I368" s="104" t="s">
        <v>306</v>
      </c>
      <c r="J368" s="102">
        <f t="shared" si="0"/>
        <v>5.1570000000000001E-4</v>
      </c>
      <c r="K368" s="105">
        <v>2.5784999999999999E-2</v>
      </c>
      <c r="L368" s="83">
        <v>2.5784999999999999E-2</v>
      </c>
      <c r="M368" s="102">
        <f t="shared" si="1"/>
        <v>5.156999999999999E-4</v>
      </c>
      <c r="N368" s="105">
        <v>2.5784999999999996E-3</v>
      </c>
      <c r="O368" s="83">
        <v>2.5784999999999996E-3</v>
      </c>
    </row>
    <row r="369" spans="1:15">
      <c r="A369" s="79" t="s">
        <v>143</v>
      </c>
      <c r="B369" s="100" t="s">
        <v>235</v>
      </c>
      <c r="C369" s="81" t="str">
        <f>IFERROR(IF(B369="No CAS","",INDEX('DEQ Pollutant List'!$C$7:$C$611,MATCH('3. Pollutant Emissions - EF'!B369,'DEQ Pollutant List'!$B$7:$B$611,0))),"")</f>
        <v>Molybdenum trioxide</v>
      </c>
      <c r="D369" s="115">
        <f>IFERROR(IF(OR($B369="",$B369="No CAS"),INDEX('DEQ Pollutant List'!$A$7:$A$611,MATCH($C369,'DEQ Pollutant List'!$C$7:$C$611,0)),INDEX('DEQ Pollutant List'!$A$7:$A$611,MATCH($B369,'DEQ Pollutant List'!$B$7:$B$611,0))),"")</f>
        <v>361</v>
      </c>
      <c r="E369" s="101">
        <v>0</v>
      </c>
      <c r="F369" s="102">
        <v>0.34383583116206351</v>
      </c>
      <c r="G369" s="103">
        <v>0.34383583116206351</v>
      </c>
      <c r="H369" s="83" t="s">
        <v>305</v>
      </c>
      <c r="I369" s="104" t="s">
        <v>306</v>
      </c>
      <c r="J369" s="102">
        <f t="shared" si="0"/>
        <v>3.4383583116206351E-4</v>
      </c>
      <c r="K369" s="105">
        <v>1.7191791558103176E-2</v>
      </c>
      <c r="L369" s="83">
        <v>1.7191791558103176E-2</v>
      </c>
      <c r="M369" s="102">
        <f t="shared" si="1"/>
        <v>3.4383583116206351E-4</v>
      </c>
      <c r="N369" s="105">
        <v>1.7191791558103175E-3</v>
      </c>
      <c r="O369" s="83">
        <v>1.7191791558103175E-3</v>
      </c>
    </row>
    <row r="370" spans="1:15">
      <c r="A370" s="79" t="s">
        <v>143</v>
      </c>
      <c r="B370" s="100">
        <v>239</v>
      </c>
      <c r="C370" s="81" t="str">
        <f>IFERROR(IF(B370="No CAS","",INDEX('DEQ Pollutant List'!$C$7:$C$611,MATCH('3. Pollutant Emissions - EF'!B370,'DEQ Pollutant List'!$B$7:$B$611,0))),"")</f>
        <v>Fluorides</v>
      </c>
      <c r="D370" s="115">
        <f>IFERROR(IF(OR($B370="",$B370="No CAS"),INDEX('DEQ Pollutant List'!$A$7:$A$611,MATCH($C370,'DEQ Pollutant List'!$C$7:$C$611,0)),INDEX('DEQ Pollutant List'!$A$7:$A$611,MATCH($B370,'DEQ Pollutant List'!$B$7:$B$611,0))),"")</f>
        <v>239</v>
      </c>
      <c r="E370" s="101">
        <v>0</v>
      </c>
      <c r="F370" s="102">
        <v>5.7299999999999997E-2</v>
      </c>
      <c r="G370" s="103">
        <v>5.7299999999999997E-2</v>
      </c>
      <c r="H370" s="83" t="s">
        <v>305</v>
      </c>
      <c r="I370" s="104" t="s">
        <v>306</v>
      </c>
      <c r="J370" s="102">
        <f t="shared" si="0"/>
        <v>5.7299999999999997E-5</v>
      </c>
      <c r="K370" s="105">
        <v>2.8649999999999999E-3</v>
      </c>
      <c r="L370" s="83">
        <v>2.8649999999999999E-3</v>
      </c>
      <c r="M370" s="102">
        <f t="shared" si="1"/>
        <v>5.7299999999999997E-5</v>
      </c>
      <c r="N370" s="105">
        <v>2.8649999999999997E-4</v>
      </c>
      <c r="O370" s="83">
        <v>2.8649999999999997E-4</v>
      </c>
    </row>
    <row r="371" spans="1:15">
      <c r="A371" s="79"/>
      <c r="B371" s="100"/>
      <c r="C371" s="81" t="str">
        <f>IFERROR(IF(B371="No CAS","",INDEX('DEQ Pollutant List'!$C$7:$C$611,MATCH('3. Pollutant Emissions - EF'!B371,'DEQ Pollutant List'!$B$7:$B$611,0))),"")</f>
        <v/>
      </c>
      <c r="D371" s="115" t="str">
        <f>IFERROR(IF(OR($B371="",$B371="No CAS"),INDEX('DEQ Pollutant List'!$A$7:$A$611,MATCH($C371,'DEQ Pollutant List'!$C$7:$C$611,0)),INDEX('DEQ Pollutant List'!$A$7:$A$611,MATCH($B371,'DEQ Pollutant List'!$B$7:$B$611,0))),"")</f>
        <v/>
      </c>
      <c r="E371" s="101"/>
      <c r="F371" s="102"/>
      <c r="G371" s="103"/>
      <c r="H371" s="83"/>
      <c r="I371" s="104"/>
      <c r="J371" s="102"/>
      <c r="K371" s="105"/>
      <c r="L371" s="83"/>
      <c r="M371" s="102"/>
      <c r="N371" s="105"/>
      <c r="O371" s="83"/>
    </row>
    <row r="372" spans="1:15">
      <c r="A372" s="79" t="s">
        <v>146</v>
      </c>
      <c r="B372" s="100" t="s">
        <v>212</v>
      </c>
      <c r="C372" s="81" t="s">
        <v>307</v>
      </c>
      <c r="D372" s="115">
        <f>IFERROR(IF(OR($B372="",$B372="No CAS"),INDEX('DEQ Pollutant List'!$A$7:$A$611,MATCH($C372,'DEQ Pollutant List'!$C$7:$C$611,0)),INDEX('DEQ Pollutant List'!$A$7:$A$611,MATCH($B372,'DEQ Pollutant List'!$B$7:$B$611,0))),"")</f>
        <v>321</v>
      </c>
      <c r="E372" s="101">
        <v>0</v>
      </c>
      <c r="F372" s="102">
        <v>1E-3</v>
      </c>
      <c r="G372" s="103">
        <v>1E-3</v>
      </c>
      <c r="H372" s="83" t="s">
        <v>308</v>
      </c>
      <c r="I372" s="104" t="s">
        <v>309</v>
      </c>
      <c r="J372" s="102">
        <f>$G$372*'2. Emissions Units &amp; Activities'!H372</f>
        <v>6.3860000000000001</v>
      </c>
      <c r="K372" s="105">
        <f>$G$372*'2. Emissions Units &amp; Activities'!I372</f>
        <v>8</v>
      </c>
      <c r="L372" s="83">
        <f>$G$372*'2. Emissions Units &amp; Activities'!J372</f>
        <v>8</v>
      </c>
      <c r="M372" s="102">
        <f>$G$372*'2. Emissions Units &amp; Activities'!K372</f>
        <v>2.5544000000000001E-2</v>
      </c>
      <c r="N372" s="105">
        <f>$G$372*'2. Emissions Units &amp; Activities'!L372</f>
        <v>3.2000000000000001E-2</v>
      </c>
      <c r="O372" s="83">
        <f>$G$372*'2. Emissions Units &amp; Activities'!M372</f>
        <v>3.2000000000000001E-2</v>
      </c>
    </row>
    <row r="373" spans="1:15">
      <c r="A373" s="79"/>
      <c r="B373" s="100"/>
      <c r="C373" s="81" t="str">
        <f>IFERROR(IF(B373="No CAS","",INDEX('DEQ Pollutant List'!$C$7:$C$611,MATCH('3. Pollutant Emissions - EF'!B373,'DEQ Pollutant List'!$B$7:$B$611,0))),"")</f>
        <v/>
      </c>
      <c r="D373" s="115" t="str">
        <f>IFERROR(IF(OR($B373="",$B373="No CAS"),INDEX('DEQ Pollutant List'!$A$7:$A$611,MATCH($C373,'DEQ Pollutant List'!$C$7:$C$611,0)),INDEX('DEQ Pollutant List'!$A$7:$A$611,MATCH($B373,'DEQ Pollutant List'!$B$7:$B$611,0))),"")</f>
        <v/>
      </c>
      <c r="E373" s="101"/>
      <c r="F373" s="102"/>
      <c r="G373" s="103"/>
      <c r="H373" s="83"/>
      <c r="I373" s="104"/>
      <c r="J373" s="102"/>
      <c r="K373" s="105"/>
      <c r="L373" s="83"/>
      <c r="M373" s="102"/>
      <c r="N373" s="105"/>
      <c r="O373" s="83"/>
    </row>
    <row r="374" spans="1:15">
      <c r="A374" s="79"/>
      <c r="B374" s="100"/>
      <c r="C374" s="81" t="str">
        <f>IFERROR(IF(B374="No CAS","",INDEX('DEQ Pollutant List'!$C$7:$C$611,MATCH('3. Pollutant Emissions - EF'!B374,'DEQ Pollutant List'!$B$7:$B$611,0))),"")</f>
        <v/>
      </c>
      <c r="D374" s="115" t="str">
        <f>IFERROR(IF(OR($B374="",$B374="No CAS"),INDEX('DEQ Pollutant List'!$A$7:$A$611,MATCH($C374,'DEQ Pollutant List'!$C$7:$C$611,0)),INDEX('DEQ Pollutant List'!$A$7:$A$611,MATCH($B374,'DEQ Pollutant List'!$B$7:$B$611,0))),"")</f>
        <v/>
      </c>
      <c r="E374" s="101"/>
      <c r="F374" s="102"/>
      <c r="G374" s="103"/>
      <c r="H374" s="83"/>
      <c r="I374" s="104"/>
      <c r="J374" s="102"/>
      <c r="K374" s="105"/>
      <c r="L374" s="83"/>
      <c r="M374" s="102"/>
      <c r="N374" s="105"/>
      <c r="O374" s="83"/>
    </row>
    <row r="375" spans="1:15">
      <c r="A375" s="79"/>
      <c r="B375" s="100"/>
      <c r="C375" s="81" t="str">
        <f>IFERROR(IF(B375="No CAS","",INDEX('DEQ Pollutant List'!$C$7:$C$611,MATCH('3. Pollutant Emissions - EF'!B375,'DEQ Pollutant List'!$B$7:$B$611,0))),"")</f>
        <v/>
      </c>
      <c r="D375" s="115" t="str">
        <f>IFERROR(IF(OR($B375="",$B375="No CAS"),INDEX('DEQ Pollutant List'!$A$7:$A$611,MATCH($C375,'DEQ Pollutant List'!$C$7:$C$611,0)),INDEX('DEQ Pollutant List'!$A$7:$A$611,MATCH($B375,'DEQ Pollutant List'!$B$7:$B$611,0))),"")</f>
        <v/>
      </c>
      <c r="E375" s="101"/>
      <c r="F375" s="102"/>
      <c r="G375" s="103"/>
      <c r="H375" s="83"/>
      <c r="I375" s="104"/>
      <c r="J375" s="102"/>
      <c r="K375" s="105"/>
      <c r="L375" s="83"/>
      <c r="M375" s="102"/>
      <c r="N375" s="105"/>
      <c r="O375" s="83"/>
    </row>
    <row r="376" spans="1:15">
      <c r="A376" s="79"/>
      <c r="B376" s="100"/>
      <c r="C376" s="81" t="str">
        <f>IFERROR(IF(B376="No CAS","",INDEX('DEQ Pollutant List'!$C$7:$C$611,MATCH('3. Pollutant Emissions - EF'!B376,'DEQ Pollutant List'!$B$7:$B$611,0))),"")</f>
        <v/>
      </c>
      <c r="D376" s="115" t="str">
        <f>IFERROR(IF(OR($B376="",$B376="No CAS"),INDEX('DEQ Pollutant List'!$A$7:$A$611,MATCH($C376,'DEQ Pollutant List'!$C$7:$C$611,0)),INDEX('DEQ Pollutant List'!$A$7:$A$611,MATCH($B376,'DEQ Pollutant List'!$B$7:$B$611,0))),"")</f>
        <v/>
      </c>
      <c r="E376" s="101"/>
      <c r="F376" s="102"/>
      <c r="G376" s="103"/>
      <c r="H376" s="83"/>
      <c r="I376" s="104"/>
      <c r="J376" s="102"/>
      <c r="K376" s="105"/>
      <c r="L376" s="83"/>
      <c r="M376" s="102"/>
      <c r="N376" s="105"/>
      <c r="O376" s="83"/>
    </row>
    <row r="377" spans="1:15">
      <c r="A377" s="79"/>
      <c r="B377" s="100"/>
      <c r="C377" s="81" t="str">
        <f>IFERROR(IF(B377="No CAS","",INDEX('DEQ Pollutant List'!$C$7:$C$611,MATCH('3. Pollutant Emissions - EF'!B377,'DEQ Pollutant List'!$B$7:$B$611,0))),"")</f>
        <v/>
      </c>
      <c r="D377" s="115" t="str">
        <f>IFERROR(IF(OR($B377="",$B377="No CAS"),INDEX('DEQ Pollutant List'!$A$7:$A$611,MATCH($C377,'DEQ Pollutant List'!$C$7:$C$611,0)),INDEX('DEQ Pollutant List'!$A$7:$A$611,MATCH($B377,'DEQ Pollutant List'!$B$7:$B$611,0))),"")</f>
        <v/>
      </c>
      <c r="E377" s="101"/>
      <c r="F377" s="102"/>
      <c r="G377" s="103"/>
      <c r="H377" s="83"/>
      <c r="I377" s="104"/>
      <c r="J377" s="102"/>
      <c r="K377" s="105"/>
      <c r="L377" s="83"/>
      <c r="M377" s="102"/>
      <c r="N377" s="105"/>
      <c r="O377" s="83"/>
    </row>
    <row r="378" spans="1:15">
      <c r="A378" s="79"/>
      <c r="B378" s="100"/>
      <c r="C378" s="81" t="str">
        <f>IFERROR(IF(B378="No CAS","",INDEX('DEQ Pollutant List'!$C$7:$C$611,MATCH('3. Pollutant Emissions - EF'!B378,'DEQ Pollutant List'!$B$7:$B$611,0))),"")</f>
        <v/>
      </c>
      <c r="D378" s="115" t="str">
        <f>IFERROR(IF(OR($B378="",$B378="No CAS"),INDEX('DEQ Pollutant List'!$A$7:$A$611,MATCH($C378,'DEQ Pollutant List'!$C$7:$C$611,0)),INDEX('DEQ Pollutant List'!$A$7:$A$611,MATCH($B378,'DEQ Pollutant List'!$B$7:$B$611,0))),"")</f>
        <v/>
      </c>
      <c r="E378" s="101"/>
      <c r="F378" s="102"/>
      <c r="G378" s="103"/>
      <c r="H378" s="83"/>
      <c r="I378" s="104"/>
      <c r="J378" s="102"/>
      <c r="K378" s="105"/>
      <c r="L378" s="83"/>
      <c r="M378" s="102"/>
      <c r="N378" s="105"/>
      <c r="O378" s="83"/>
    </row>
    <row r="379" spans="1:15">
      <c r="A379" s="79"/>
      <c r="B379" s="100"/>
      <c r="C379" s="81" t="str">
        <f>IFERROR(IF(B379="No CAS","",INDEX('DEQ Pollutant List'!$C$7:$C$611,MATCH('3. Pollutant Emissions - EF'!B379,'DEQ Pollutant List'!$B$7:$B$611,0))),"")</f>
        <v/>
      </c>
      <c r="D379" s="115" t="str">
        <f>IFERROR(IF(OR($B379="",$B379="No CAS"),INDEX('DEQ Pollutant List'!$A$7:$A$611,MATCH($C379,'DEQ Pollutant List'!$C$7:$C$611,0)),INDEX('DEQ Pollutant List'!$A$7:$A$611,MATCH($B379,'DEQ Pollutant List'!$B$7:$B$611,0))),"")</f>
        <v/>
      </c>
      <c r="E379" s="101"/>
      <c r="F379" s="102"/>
      <c r="G379" s="103"/>
      <c r="H379" s="83"/>
      <c r="I379" s="104"/>
      <c r="J379" s="102"/>
      <c r="K379" s="105"/>
      <c r="L379" s="83"/>
      <c r="M379" s="102"/>
      <c r="N379" s="105"/>
      <c r="O379" s="83"/>
    </row>
    <row r="380" spans="1:15">
      <c r="A380" s="79"/>
      <c r="B380" s="100"/>
      <c r="C380" s="81" t="str">
        <f>IFERROR(IF(B380="No CAS","",INDEX('DEQ Pollutant List'!$C$7:$C$611,MATCH('3. Pollutant Emissions - EF'!B380,'DEQ Pollutant List'!$B$7:$B$611,0))),"")</f>
        <v/>
      </c>
      <c r="D380" s="115" t="str">
        <f>IFERROR(IF(OR($B380="",$B380="No CAS"),INDEX('DEQ Pollutant List'!$A$7:$A$611,MATCH($C380,'DEQ Pollutant List'!$C$7:$C$611,0)),INDEX('DEQ Pollutant List'!$A$7:$A$611,MATCH($B380,'DEQ Pollutant List'!$B$7:$B$611,0))),"")</f>
        <v/>
      </c>
      <c r="E380" s="101"/>
      <c r="F380" s="102"/>
      <c r="G380" s="103"/>
      <c r="H380" s="83"/>
      <c r="I380" s="104"/>
      <c r="J380" s="102"/>
      <c r="K380" s="105"/>
      <c r="L380" s="83"/>
      <c r="M380" s="102"/>
      <c r="N380" s="105"/>
      <c r="O380" s="83"/>
    </row>
    <row r="381" spans="1:15">
      <c r="A381" s="79"/>
      <c r="B381" s="100"/>
      <c r="C381" s="81" t="str">
        <f>IFERROR(IF(B381="No CAS","",INDEX('DEQ Pollutant List'!$C$7:$C$611,MATCH('3. Pollutant Emissions - EF'!B381,'DEQ Pollutant List'!$B$7:$B$611,0))),"")</f>
        <v/>
      </c>
      <c r="D381" s="115" t="str">
        <f>IFERROR(IF(OR($B381="",$B381="No CAS"),INDEX('DEQ Pollutant List'!$A$7:$A$611,MATCH($C381,'DEQ Pollutant List'!$C$7:$C$611,0)),INDEX('DEQ Pollutant List'!$A$7:$A$611,MATCH($B381,'DEQ Pollutant List'!$B$7:$B$611,0))),"")</f>
        <v/>
      </c>
      <c r="E381" s="101"/>
      <c r="F381" s="102"/>
      <c r="G381" s="103"/>
      <c r="H381" s="83"/>
      <c r="I381" s="104"/>
      <c r="J381" s="102"/>
      <c r="K381" s="105"/>
      <c r="L381" s="83"/>
      <c r="M381" s="102"/>
      <c r="N381" s="105"/>
      <c r="O381" s="83"/>
    </row>
    <row r="382" spans="1:15">
      <c r="A382" s="79"/>
      <c r="B382" s="100"/>
      <c r="C382" s="81" t="str">
        <f>IFERROR(IF(B382="No CAS","",INDEX('DEQ Pollutant List'!$C$7:$C$611,MATCH('3. Pollutant Emissions - EF'!B382,'DEQ Pollutant List'!$B$7:$B$611,0))),"")</f>
        <v/>
      </c>
      <c r="D382" s="115" t="str">
        <f>IFERROR(IF(OR($B382="",$B382="No CAS"),INDEX('DEQ Pollutant List'!$A$7:$A$611,MATCH($C382,'DEQ Pollutant List'!$C$7:$C$611,0)),INDEX('DEQ Pollutant List'!$A$7:$A$611,MATCH($B382,'DEQ Pollutant List'!$B$7:$B$611,0))),"")</f>
        <v/>
      </c>
      <c r="E382" s="101"/>
      <c r="F382" s="102"/>
      <c r="G382" s="103"/>
      <c r="H382" s="83"/>
      <c r="I382" s="104"/>
      <c r="J382" s="102"/>
      <c r="K382" s="105"/>
      <c r="L382" s="83"/>
      <c r="M382" s="102"/>
      <c r="N382" s="105"/>
      <c r="O382" s="83"/>
    </row>
    <row r="383" spans="1:15">
      <c r="A383" s="79"/>
      <c r="B383" s="100"/>
      <c r="C383" s="81" t="str">
        <f>IFERROR(IF(B383="No CAS","",INDEX('DEQ Pollutant List'!$C$7:$C$611,MATCH('3. Pollutant Emissions - EF'!B383,'DEQ Pollutant List'!$B$7:$B$611,0))),"")</f>
        <v/>
      </c>
      <c r="D383" s="115" t="str">
        <f>IFERROR(IF(OR($B383="",$B383="No CAS"),INDEX('DEQ Pollutant List'!$A$7:$A$611,MATCH($C383,'DEQ Pollutant List'!$C$7:$C$611,0)),INDEX('DEQ Pollutant List'!$A$7:$A$611,MATCH($B383,'DEQ Pollutant List'!$B$7:$B$611,0))),"")</f>
        <v/>
      </c>
      <c r="E383" s="101"/>
      <c r="F383" s="102"/>
      <c r="G383" s="103"/>
      <c r="H383" s="83"/>
      <c r="I383" s="104"/>
      <c r="J383" s="102"/>
      <c r="K383" s="105"/>
      <c r="L383" s="83"/>
      <c r="M383" s="102"/>
      <c r="N383" s="105"/>
      <c r="O383" s="83"/>
    </row>
    <row r="384" spans="1:15">
      <c r="A384" s="79"/>
      <c r="B384" s="100"/>
      <c r="C384" s="81" t="str">
        <f>IFERROR(IF(B384="No CAS","",INDEX('DEQ Pollutant List'!$C$7:$C$611,MATCH('3. Pollutant Emissions - EF'!B384,'DEQ Pollutant List'!$B$7:$B$611,0))),"")</f>
        <v/>
      </c>
      <c r="D384" s="115" t="str">
        <f>IFERROR(IF(OR($B384="",$B384="No CAS"),INDEX('DEQ Pollutant List'!$A$7:$A$611,MATCH($C384,'DEQ Pollutant List'!$C$7:$C$611,0)),INDEX('DEQ Pollutant List'!$A$7:$A$611,MATCH($B384,'DEQ Pollutant List'!$B$7:$B$611,0))),"")</f>
        <v/>
      </c>
      <c r="E384" s="101"/>
      <c r="F384" s="102"/>
      <c r="G384" s="103"/>
      <c r="H384" s="83"/>
      <c r="I384" s="104"/>
      <c r="J384" s="102"/>
      <c r="K384" s="105"/>
      <c r="L384" s="83"/>
      <c r="M384" s="102"/>
      <c r="N384" s="105"/>
      <c r="O384" s="83"/>
    </row>
    <row r="385" spans="1:15">
      <c r="A385" s="79"/>
      <c r="B385" s="100"/>
      <c r="C385" s="81" t="str">
        <f>IFERROR(IF(B385="No CAS","",INDEX('DEQ Pollutant List'!$C$7:$C$611,MATCH('3. Pollutant Emissions - EF'!B385,'DEQ Pollutant List'!$B$7:$B$611,0))),"")</f>
        <v/>
      </c>
      <c r="D385" s="115" t="str">
        <f>IFERROR(IF(OR($B385="",$B385="No CAS"),INDEX('DEQ Pollutant List'!$A$7:$A$611,MATCH($C385,'DEQ Pollutant List'!$C$7:$C$611,0)),INDEX('DEQ Pollutant List'!$A$7:$A$611,MATCH($B385,'DEQ Pollutant List'!$B$7:$B$611,0))),"")</f>
        <v/>
      </c>
      <c r="E385" s="101"/>
      <c r="F385" s="102"/>
      <c r="G385" s="103"/>
      <c r="H385" s="83"/>
      <c r="I385" s="104"/>
      <c r="J385" s="102"/>
      <c r="K385" s="105"/>
      <c r="L385" s="83"/>
      <c r="M385" s="102"/>
      <c r="N385" s="105"/>
      <c r="O385" s="83"/>
    </row>
    <row r="386" spans="1:15">
      <c r="A386" s="79"/>
      <c r="B386" s="100"/>
      <c r="C386" s="81" t="str">
        <f>IFERROR(IF(B386="No CAS","",INDEX('DEQ Pollutant List'!$C$7:$C$611,MATCH('3. Pollutant Emissions - EF'!B386,'DEQ Pollutant List'!$B$7:$B$611,0))),"")</f>
        <v/>
      </c>
      <c r="D386" s="115" t="str">
        <f>IFERROR(IF(OR($B386="",$B386="No CAS"),INDEX('DEQ Pollutant List'!$A$7:$A$611,MATCH($C386,'DEQ Pollutant List'!$C$7:$C$611,0)),INDEX('DEQ Pollutant List'!$A$7:$A$611,MATCH($B386,'DEQ Pollutant List'!$B$7:$B$611,0))),"")</f>
        <v/>
      </c>
      <c r="E386" s="101"/>
      <c r="F386" s="102"/>
      <c r="G386" s="103"/>
      <c r="H386" s="83"/>
      <c r="I386" s="104"/>
      <c r="J386" s="102"/>
      <c r="K386" s="105"/>
      <c r="L386" s="83"/>
      <c r="M386" s="102"/>
      <c r="N386" s="105"/>
      <c r="O386" s="83"/>
    </row>
    <row r="387" spans="1:15">
      <c r="A387" s="79"/>
      <c r="B387" s="100"/>
      <c r="C387" s="81" t="str">
        <f>IFERROR(IF(B387="No CAS","",INDEX('DEQ Pollutant List'!$C$7:$C$611,MATCH('3. Pollutant Emissions - EF'!B387,'DEQ Pollutant List'!$B$7:$B$611,0))),"")</f>
        <v/>
      </c>
      <c r="D387" s="115" t="str">
        <f>IFERROR(IF(OR($B387="",$B387="No CAS"),INDEX('DEQ Pollutant List'!$A$7:$A$611,MATCH($C387,'DEQ Pollutant List'!$C$7:$C$611,0)),INDEX('DEQ Pollutant List'!$A$7:$A$611,MATCH($B387,'DEQ Pollutant List'!$B$7:$B$611,0))),"")</f>
        <v/>
      </c>
      <c r="E387" s="101"/>
      <c r="F387" s="102"/>
      <c r="G387" s="103"/>
      <c r="H387" s="83"/>
      <c r="I387" s="104"/>
      <c r="J387" s="102"/>
      <c r="K387" s="105"/>
      <c r="L387" s="83"/>
      <c r="M387" s="102"/>
      <c r="N387" s="105"/>
      <c r="O387" s="83"/>
    </row>
    <row r="388" spans="1:15">
      <c r="A388" s="79"/>
      <c r="B388" s="100"/>
      <c r="C388" s="81" t="str">
        <f>IFERROR(IF(B388="No CAS","",INDEX('DEQ Pollutant List'!$C$7:$C$611,MATCH('3. Pollutant Emissions - EF'!B388,'DEQ Pollutant List'!$B$7:$B$611,0))),"")</f>
        <v/>
      </c>
      <c r="D388" s="115" t="str">
        <f>IFERROR(IF(OR($B388="",$B388="No CAS"),INDEX('DEQ Pollutant List'!$A$7:$A$611,MATCH($C388,'DEQ Pollutant List'!$C$7:$C$611,0)),INDEX('DEQ Pollutant List'!$A$7:$A$611,MATCH($B388,'DEQ Pollutant List'!$B$7:$B$611,0))),"")</f>
        <v/>
      </c>
      <c r="E388" s="101"/>
      <c r="F388" s="102"/>
      <c r="G388" s="103"/>
      <c r="H388" s="83"/>
      <c r="I388" s="104"/>
      <c r="J388" s="102"/>
      <c r="K388" s="105"/>
      <c r="L388" s="83"/>
      <c r="M388" s="102"/>
      <c r="N388" s="105"/>
      <c r="O388" s="83"/>
    </row>
    <row r="389" spans="1:15">
      <c r="A389" s="79"/>
      <c r="B389" s="100"/>
      <c r="C389" s="81" t="str">
        <f>IFERROR(IF(B389="No CAS","",INDEX('DEQ Pollutant List'!$C$7:$C$611,MATCH('3. Pollutant Emissions - EF'!B389,'DEQ Pollutant List'!$B$7:$B$611,0))),"")</f>
        <v/>
      </c>
      <c r="D389" s="115" t="str">
        <f>IFERROR(IF(OR($B389="",$B389="No CAS"),INDEX('DEQ Pollutant List'!$A$7:$A$611,MATCH($C389,'DEQ Pollutant List'!$C$7:$C$611,0)),INDEX('DEQ Pollutant List'!$A$7:$A$611,MATCH($B389,'DEQ Pollutant List'!$B$7:$B$611,0))),"")</f>
        <v/>
      </c>
      <c r="E389" s="101"/>
      <c r="F389" s="102"/>
      <c r="G389" s="103"/>
      <c r="H389" s="83"/>
      <c r="I389" s="104"/>
      <c r="J389" s="102"/>
      <c r="K389" s="105"/>
      <c r="L389" s="83"/>
      <c r="M389" s="102"/>
      <c r="N389" s="105"/>
      <c r="O389" s="83"/>
    </row>
    <row r="390" spans="1:15">
      <c r="A390" s="79"/>
      <c r="B390" s="100"/>
      <c r="C390" s="81" t="str">
        <f>IFERROR(IF(B390="No CAS","",INDEX('DEQ Pollutant List'!$C$7:$C$611,MATCH('3. Pollutant Emissions - EF'!B390,'DEQ Pollutant List'!$B$7:$B$611,0))),"")</f>
        <v/>
      </c>
      <c r="D390" s="115" t="str">
        <f>IFERROR(IF(OR($B390="",$B390="No CAS"),INDEX('DEQ Pollutant List'!$A$7:$A$611,MATCH($C390,'DEQ Pollutant List'!$C$7:$C$611,0)),INDEX('DEQ Pollutant List'!$A$7:$A$611,MATCH($B390,'DEQ Pollutant List'!$B$7:$B$611,0))),"")</f>
        <v/>
      </c>
      <c r="E390" s="101"/>
      <c r="F390" s="102"/>
      <c r="G390" s="103"/>
      <c r="H390" s="83"/>
      <c r="I390" s="104"/>
      <c r="J390" s="102"/>
      <c r="K390" s="105"/>
      <c r="L390" s="83"/>
      <c r="M390" s="102"/>
      <c r="N390" s="105"/>
      <c r="O390" s="83"/>
    </row>
    <row r="391" spans="1:15">
      <c r="A391" s="79"/>
      <c r="B391" s="100"/>
      <c r="C391" s="81" t="str">
        <f>IFERROR(IF(B391="No CAS","",INDEX('DEQ Pollutant List'!$C$7:$C$611,MATCH('3. Pollutant Emissions - EF'!B391,'DEQ Pollutant List'!$B$7:$B$611,0))),"")</f>
        <v/>
      </c>
      <c r="D391" s="115" t="str">
        <f>IFERROR(IF(OR($B391="",$B391="No CAS"),INDEX('DEQ Pollutant List'!$A$7:$A$611,MATCH($C391,'DEQ Pollutant List'!$C$7:$C$611,0)),INDEX('DEQ Pollutant List'!$A$7:$A$611,MATCH($B391,'DEQ Pollutant List'!$B$7:$B$611,0))),"")</f>
        <v/>
      </c>
      <c r="E391" s="101"/>
      <c r="F391" s="102"/>
      <c r="G391" s="103"/>
      <c r="H391" s="83"/>
      <c r="I391" s="104"/>
      <c r="J391" s="102"/>
      <c r="K391" s="105"/>
      <c r="L391" s="83"/>
      <c r="M391" s="102"/>
      <c r="N391" s="105"/>
      <c r="O391" s="83"/>
    </row>
    <row r="392" spans="1:15">
      <c r="A392" s="79"/>
      <c r="B392" s="100"/>
      <c r="C392" s="81" t="str">
        <f>IFERROR(IF(B392="No CAS","",INDEX('DEQ Pollutant List'!$C$7:$C$611,MATCH('3. Pollutant Emissions - EF'!B392,'DEQ Pollutant List'!$B$7:$B$611,0))),"")</f>
        <v/>
      </c>
      <c r="D392" s="115" t="str">
        <f>IFERROR(IF(OR($B392="",$B392="No CAS"),INDEX('DEQ Pollutant List'!$A$7:$A$611,MATCH($C392,'DEQ Pollutant List'!$C$7:$C$611,0)),INDEX('DEQ Pollutant List'!$A$7:$A$611,MATCH($B392,'DEQ Pollutant List'!$B$7:$B$611,0))),"")</f>
        <v/>
      </c>
      <c r="E392" s="101"/>
      <c r="F392" s="102"/>
      <c r="G392" s="103"/>
      <c r="H392" s="83"/>
      <c r="I392" s="104"/>
      <c r="J392" s="102"/>
      <c r="K392" s="105"/>
      <c r="L392" s="83"/>
      <c r="M392" s="102"/>
      <c r="N392" s="105"/>
      <c r="O392" s="83"/>
    </row>
    <row r="393" spans="1:15">
      <c r="A393" s="79"/>
      <c r="B393" s="100"/>
      <c r="C393" s="81" t="str">
        <f>IFERROR(IF(B393="No CAS","",INDEX('DEQ Pollutant List'!$C$7:$C$611,MATCH('3. Pollutant Emissions - EF'!B393,'DEQ Pollutant List'!$B$7:$B$611,0))),"")</f>
        <v/>
      </c>
      <c r="D393" s="115" t="str">
        <f>IFERROR(IF(OR($B393="",$B393="No CAS"),INDEX('DEQ Pollutant List'!$A$7:$A$611,MATCH($C393,'DEQ Pollutant List'!$C$7:$C$611,0)),INDEX('DEQ Pollutant List'!$A$7:$A$611,MATCH($B393,'DEQ Pollutant List'!$B$7:$B$611,0))),"")</f>
        <v/>
      </c>
      <c r="E393" s="101"/>
      <c r="F393" s="102"/>
      <c r="G393" s="103"/>
      <c r="H393" s="83"/>
      <c r="I393" s="104"/>
      <c r="J393" s="102"/>
      <c r="K393" s="105"/>
      <c r="L393" s="83"/>
      <c r="M393" s="102"/>
      <c r="N393" s="105"/>
      <c r="O393" s="83"/>
    </row>
    <row r="394" spans="1:15">
      <c r="A394" s="79"/>
      <c r="B394" s="100"/>
      <c r="C394" s="81" t="str">
        <f>IFERROR(IF(B394="No CAS","",INDEX('DEQ Pollutant List'!$C$7:$C$611,MATCH('3. Pollutant Emissions - EF'!B394,'DEQ Pollutant List'!$B$7:$B$611,0))),"")</f>
        <v/>
      </c>
      <c r="D394" s="115" t="str">
        <f>IFERROR(IF(OR($B394="",$B394="No CAS"),INDEX('DEQ Pollutant List'!$A$7:$A$611,MATCH($C394,'DEQ Pollutant List'!$C$7:$C$611,0)),INDEX('DEQ Pollutant List'!$A$7:$A$611,MATCH($B394,'DEQ Pollutant List'!$B$7:$B$611,0))),"")</f>
        <v/>
      </c>
      <c r="E394" s="101"/>
      <c r="F394" s="102"/>
      <c r="G394" s="103"/>
      <c r="H394" s="83"/>
      <c r="I394" s="104"/>
      <c r="J394" s="102"/>
      <c r="K394" s="105"/>
      <c r="L394" s="83"/>
      <c r="M394" s="102"/>
      <c r="N394" s="105"/>
      <c r="O394" s="83"/>
    </row>
    <row r="395" spans="1:15">
      <c r="A395" s="79"/>
      <c r="B395" s="100"/>
      <c r="C395" s="81" t="str">
        <f>IFERROR(IF(B395="No CAS","",INDEX('DEQ Pollutant List'!$C$7:$C$611,MATCH('3. Pollutant Emissions - EF'!B395,'DEQ Pollutant List'!$B$7:$B$611,0))),"")</f>
        <v/>
      </c>
      <c r="D395" s="115" t="str">
        <f>IFERROR(IF(OR($B395="",$B395="No CAS"),INDEX('DEQ Pollutant List'!$A$7:$A$611,MATCH($C395,'DEQ Pollutant List'!$C$7:$C$611,0)),INDEX('DEQ Pollutant List'!$A$7:$A$611,MATCH($B395,'DEQ Pollutant List'!$B$7:$B$611,0))),"")</f>
        <v/>
      </c>
      <c r="E395" s="101"/>
      <c r="F395" s="102"/>
      <c r="G395" s="103"/>
      <c r="H395" s="83"/>
      <c r="I395" s="104"/>
      <c r="J395" s="102"/>
      <c r="K395" s="105"/>
      <c r="L395" s="83"/>
      <c r="M395" s="102"/>
      <c r="N395" s="105"/>
      <c r="O395" s="83"/>
    </row>
    <row r="396" spans="1:15">
      <c r="A396" s="79"/>
      <c r="B396" s="100"/>
      <c r="C396" s="81" t="str">
        <f>IFERROR(IF(B396="No CAS","",INDEX('DEQ Pollutant List'!$C$7:$C$611,MATCH('3. Pollutant Emissions - EF'!B396,'DEQ Pollutant List'!$B$7:$B$611,0))),"")</f>
        <v/>
      </c>
      <c r="D396" s="115" t="str">
        <f>IFERROR(IF(OR($B396="",$B396="No CAS"),INDEX('DEQ Pollutant List'!$A$7:$A$611,MATCH($C396,'DEQ Pollutant List'!$C$7:$C$611,0)),INDEX('DEQ Pollutant List'!$A$7:$A$611,MATCH($B396,'DEQ Pollutant List'!$B$7:$B$611,0))),"")</f>
        <v/>
      </c>
      <c r="E396" s="101"/>
      <c r="F396" s="102"/>
      <c r="G396" s="103"/>
      <c r="H396" s="83"/>
      <c r="I396" s="104"/>
      <c r="J396" s="102"/>
      <c r="K396" s="105"/>
      <c r="L396" s="83"/>
      <c r="M396" s="102"/>
      <c r="N396" s="105"/>
      <c r="O396" s="83"/>
    </row>
    <row r="397" spans="1:15">
      <c r="A397" s="79"/>
      <c r="B397" s="100"/>
      <c r="C397" s="81" t="str">
        <f>IFERROR(IF(B397="No CAS","",INDEX('DEQ Pollutant List'!$C$7:$C$611,MATCH('3. Pollutant Emissions - EF'!B397,'DEQ Pollutant List'!$B$7:$B$611,0))),"")</f>
        <v/>
      </c>
      <c r="D397" s="115" t="str">
        <f>IFERROR(IF(OR($B397="",$B397="No CAS"),INDEX('DEQ Pollutant List'!$A$7:$A$611,MATCH($C397,'DEQ Pollutant List'!$C$7:$C$611,0)),INDEX('DEQ Pollutant List'!$A$7:$A$611,MATCH($B397,'DEQ Pollutant List'!$B$7:$B$611,0))),"")</f>
        <v/>
      </c>
      <c r="E397" s="101"/>
      <c r="F397" s="102"/>
      <c r="G397" s="103"/>
      <c r="H397" s="83"/>
      <c r="I397" s="104"/>
      <c r="J397" s="102"/>
      <c r="K397" s="105"/>
      <c r="L397" s="83"/>
      <c r="M397" s="102"/>
      <c r="N397" s="105"/>
      <c r="O397" s="83"/>
    </row>
    <row r="398" spans="1:15">
      <c r="A398" s="79"/>
      <c r="B398" s="100"/>
      <c r="C398" s="81" t="str">
        <f>IFERROR(IF(B398="No CAS","",INDEX('DEQ Pollutant List'!$C$7:$C$611,MATCH('3. Pollutant Emissions - EF'!B398,'DEQ Pollutant List'!$B$7:$B$611,0))),"")</f>
        <v/>
      </c>
      <c r="D398" s="115" t="str">
        <f>IFERROR(IF(OR($B398="",$B398="No CAS"),INDEX('DEQ Pollutant List'!$A$7:$A$611,MATCH($C398,'DEQ Pollutant List'!$C$7:$C$611,0)),INDEX('DEQ Pollutant List'!$A$7:$A$611,MATCH($B398,'DEQ Pollutant List'!$B$7:$B$611,0))),"")</f>
        <v/>
      </c>
      <c r="E398" s="101"/>
      <c r="F398" s="102"/>
      <c r="G398" s="103"/>
      <c r="H398" s="83"/>
      <c r="I398" s="104"/>
      <c r="J398" s="102"/>
      <c r="K398" s="105"/>
      <c r="L398" s="83"/>
      <c r="M398" s="102"/>
      <c r="N398" s="105"/>
      <c r="O398" s="83"/>
    </row>
    <row r="399" spans="1:15">
      <c r="A399" s="79"/>
      <c r="B399" s="100"/>
      <c r="C399" s="81"/>
      <c r="D399" s="115"/>
      <c r="E399" s="101"/>
      <c r="F399" s="102"/>
      <c r="G399" s="103"/>
      <c r="H399" s="83"/>
      <c r="I399" s="104"/>
      <c r="J399" s="102"/>
      <c r="K399" s="105"/>
      <c r="L399" s="83"/>
      <c r="M399" s="102"/>
      <c r="N399" s="105"/>
      <c r="O399" s="83"/>
    </row>
    <row r="400" spans="1:15">
      <c r="A400" s="79"/>
      <c r="B400" s="100"/>
      <c r="C400" s="81"/>
      <c r="D400" s="115"/>
      <c r="E400" s="101"/>
      <c r="F400" s="102"/>
      <c r="G400" s="103"/>
      <c r="H400" s="83"/>
      <c r="I400" s="104"/>
      <c r="J400" s="102"/>
      <c r="K400" s="105"/>
      <c r="L400" s="83"/>
      <c r="M400" s="102"/>
      <c r="N400" s="105"/>
      <c r="O400" s="83"/>
    </row>
    <row r="401" spans="1:15">
      <c r="A401" s="79"/>
      <c r="B401" s="100"/>
      <c r="C401" s="81"/>
      <c r="D401" s="115"/>
      <c r="E401" s="101"/>
      <c r="F401" s="102"/>
      <c r="G401" s="103"/>
      <c r="H401" s="83"/>
      <c r="I401" s="104"/>
      <c r="J401" s="102"/>
      <c r="K401" s="105"/>
      <c r="L401" s="83"/>
      <c r="M401" s="102"/>
      <c r="N401" s="105"/>
      <c r="O401" s="83"/>
    </row>
    <row r="402" spans="1:15">
      <c r="A402" s="79"/>
      <c r="B402" s="100"/>
      <c r="C402" s="81"/>
      <c r="D402" s="115"/>
      <c r="E402" s="101"/>
      <c r="F402" s="102"/>
      <c r="G402" s="103"/>
      <c r="H402" s="83"/>
      <c r="I402" s="104"/>
      <c r="J402" s="102"/>
      <c r="K402" s="105"/>
      <c r="L402" s="83"/>
      <c r="M402" s="102"/>
      <c r="N402" s="105"/>
      <c r="O402" s="83"/>
    </row>
    <row r="403" spans="1:15">
      <c r="A403" s="79"/>
      <c r="B403" s="100"/>
      <c r="C403" s="81"/>
      <c r="D403" s="115"/>
      <c r="E403" s="101"/>
      <c r="F403" s="102"/>
      <c r="G403" s="103"/>
      <c r="H403" s="83"/>
      <c r="I403" s="104"/>
      <c r="J403" s="102"/>
      <c r="K403" s="105"/>
      <c r="L403" s="83"/>
      <c r="M403" s="102"/>
      <c r="N403" s="105"/>
      <c r="O403" s="83"/>
    </row>
    <row r="404" spans="1:15">
      <c r="A404" s="79"/>
      <c r="B404" s="100"/>
      <c r="C404" s="81"/>
      <c r="D404" s="115"/>
      <c r="E404" s="101"/>
      <c r="F404" s="102"/>
      <c r="G404" s="103"/>
      <c r="H404" s="83"/>
      <c r="I404" s="104"/>
      <c r="J404" s="102"/>
      <c r="K404" s="105"/>
      <c r="L404" s="83"/>
      <c r="M404" s="102"/>
      <c r="N404" s="105"/>
      <c r="O404" s="83"/>
    </row>
    <row r="405" spans="1:15">
      <c r="A405" s="79"/>
      <c r="B405" s="100"/>
      <c r="C405" s="81"/>
      <c r="D405" s="115"/>
      <c r="E405" s="101"/>
      <c r="F405" s="102"/>
      <c r="G405" s="103"/>
      <c r="H405" s="83"/>
      <c r="I405" s="104"/>
      <c r="J405" s="102"/>
      <c r="K405" s="105"/>
      <c r="L405" s="83"/>
      <c r="M405" s="102"/>
      <c r="N405" s="105"/>
      <c r="O405" s="83"/>
    </row>
    <row r="406" spans="1:15">
      <c r="A406" s="79"/>
      <c r="B406" s="100"/>
      <c r="C406" s="81"/>
      <c r="D406" s="115"/>
      <c r="E406" s="101"/>
      <c r="F406" s="102"/>
      <c r="G406" s="103"/>
      <c r="H406" s="83"/>
      <c r="I406" s="104"/>
      <c r="J406" s="102"/>
      <c r="K406" s="105"/>
      <c r="L406" s="83"/>
      <c r="M406" s="102"/>
      <c r="N406" s="105"/>
      <c r="O406" s="83"/>
    </row>
    <row r="407" spans="1:15">
      <c r="A407" s="79"/>
      <c r="B407" s="100"/>
      <c r="C407" s="81"/>
      <c r="D407" s="115"/>
      <c r="E407" s="101"/>
      <c r="F407" s="102"/>
      <c r="G407" s="103"/>
      <c r="H407" s="83"/>
      <c r="I407" s="104"/>
      <c r="J407" s="102"/>
      <c r="K407" s="105"/>
      <c r="L407" s="83"/>
      <c r="M407" s="102"/>
      <c r="N407" s="105"/>
      <c r="O407" s="83"/>
    </row>
    <row r="408" spans="1:15">
      <c r="A408" s="79"/>
      <c r="B408" s="100"/>
      <c r="C408" s="81"/>
      <c r="D408" s="115"/>
      <c r="E408" s="101"/>
      <c r="F408" s="102"/>
      <c r="G408" s="103"/>
      <c r="H408" s="83"/>
      <c r="I408" s="104"/>
      <c r="J408" s="102"/>
      <c r="K408" s="105"/>
      <c r="L408" s="83"/>
      <c r="M408" s="102"/>
      <c r="N408" s="105"/>
      <c r="O408" s="83"/>
    </row>
    <row r="409" spans="1:15">
      <c r="A409" s="79"/>
      <c r="B409" s="100"/>
      <c r="C409" s="81"/>
      <c r="D409" s="115"/>
      <c r="E409" s="101"/>
      <c r="F409" s="102"/>
      <c r="G409" s="103"/>
      <c r="H409" s="83"/>
      <c r="I409" s="104"/>
      <c r="J409" s="102"/>
      <c r="K409" s="105"/>
      <c r="L409" s="83"/>
      <c r="M409" s="102"/>
      <c r="N409" s="105"/>
      <c r="O409" s="83"/>
    </row>
    <row r="410" spans="1:15">
      <c r="A410" s="79"/>
      <c r="B410" s="100"/>
      <c r="C410" s="81"/>
      <c r="D410" s="115"/>
      <c r="E410" s="101"/>
      <c r="F410" s="102"/>
      <c r="G410" s="103"/>
      <c r="H410" s="83"/>
      <c r="I410" s="104"/>
      <c r="J410" s="102"/>
      <c r="K410" s="105"/>
      <c r="L410" s="83"/>
      <c r="M410" s="102"/>
      <c r="N410" s="105"/>
      <c r="O410" s="83"/>
    </row>
    <row r="411" spans="1:15">
      <c r="A411" s="79"/>
      <c r="B411" s="100"/>
      <c r="C411" s="81"/>
      <c r="D411" s="115"/>
      <c r="E411" s="101"/>
      <c r="F411" s="102"/>
      <c r="G411" s="103"/>
      <c r="H411" s="83"/>
      <c r="I411" s="104"/>
      <c r="J411" s="102"/>
      <c r="K411" s="105"/>
      <c r="L411" s="83"/>
      <c r="M411" s="102"/>
      <c r="N411" s="105"/>
      <c r="O411" s="83"/>
    </row>
    <row r="412" spans="1:15">
      <c r="A412" s="79"/>
      <c r="B412" s="100"/>
      <c r="C412" s="81"/>
      <c r="D412" s="115"/>
      <c r="E412" s="101"/>
      <c r="F412" s="102"/>
      <c r="G412" s="103"/>
      <c r="H412" s="83"/>
      <c r="I412" s="104"/>
      <c r="J412" s="102"/>
      <c r="K412" s="105"/>
      <c r="L412" s="83"/>
      <c r="M412" s="102"/>
      <c r="N412" s="105"/>
      <c r="O412" s="83"/>
    </row>
    <row r="413" spans="1:15">
      <c r="A413" s="79"/>
      <c r="B413" s="100"/>
      <c r="C413" s="81"/>
      <c r="D413" s="115"/>
      <c r="E413" s="101"/>
      <c r="F413" s="102"/>
      <c r="G413" s="103"/>
      <c r="H413" s="83"/>
      <c r="I413" s="104"/>
      <c r="J413" s="102"/>
      <c r="K413" s="105"/>
      <c r="L413" s="83"/>
      <c r="M413" s="102"/>
      <c r="N413" s="105"/>
      <c r="O413" s="83"/>
    </row>
    <row r="414" spans="1:15">
      <c r="A414" s="79"/>
      <c r="B414" s="100"/>
      <c r="C414" s="81"/>
      <c r="D414" s="115"/>
      <c r="E414" s="101"/>
      <c r="F414" s="102"/>
      <c r="G414" s="103"/>
      <c r="H414" s="83"/>
      <c r="I414" s="104"/>
      <c r="J414" s="102"/>
      <c r="K414" s="105"/>
      <c r="L414" s="83"/>
      <c r="M414" s="102"/>
      <c r="N414" s="105"/>
      <c r="O414" s="83"/>
    </row>
    <row r="415" spans="1:15">
      <c r="A415" s="79"/>
      <c r="B415" s="100"/>
      <c r="C415" s="81"/>
      <c r="D415" s="115"/>
      <c r="E415" s="101"/>
      <c r="F415" s="102"/>
      <c r="G415" s="103"/>
      <c r="H415" s="83"/>
      <c r="I415" s="104"/>
      <c r="J415" s="102"/>
      <c r="K415" s="105"/>
      <c r="L415" s="83"/>
      <c r="M415" s="102"/>
      <c r="N415" s="105"/>
      <c r="O415" s="83"/>
    </row>
    <row r="416" spans="1:15">
      <c r="A416" s="79"/>
      <c r="B416" s="100"/>
      <c r="C416" s="81"/>
      <c r="D416" s="115"/>
      <c r="E416" s="101"/>
      <c r="F416" s="102"/>
      <c r="G416" s="103"/>
      <c r="H416" s="83"/>
      <c r="I416" s="104"/>
      <c r="J416" s="102"/>
      <c r="K416" s="105"/>
      <c r="L416" s="83"/>
      <c r="M416" s="102"/>
      <c r="N416" s="105"/>
      <c r="O416" s="83"/>
    </row>
    <row r="417" spans="1:15">
      <c r="A417" s="79"/>
      <c r="B417" s="100"/>
      <c r="C417" s="81"/>
      <c r="D417" s="115"/>
      <c r="E417" s="101"/>
      <c r="F417" s="102"/>
      <c r="G417" s="103"/>
      <c r="H417" s="83"/>
      <c r="I417" s="104"/>
      <c r="J417" s="102"/>
      <c r="K417" s="105"/>
      <c r="L417" s="83"/>
      <c r="M417" s="102"/>
      <c r="N417" s="105"/>
      <c r="O417" s="83"/>
    </row>
    <row r="418" spans="1:15">
      <c r="A418" s="79"/>
      <c r="B418" s="100"/>
      <c r="C418" s="81"/>
      <c r="D418" s="115"/>
      <c r="E418" s="101"/>
      <c r="F418" s="102"/>
      <c r="G418" s="103"/>
      <c r="H418" s="83"/>
      <c r="I418" s="104"/>
      <c r="J418" s="102"/>
      <c r="K418" s="105"/>
      <c r="L418" s="83"/>
      <c r="M418" s="102"/>
      <c r="N418" s="105"/>
      <c r="O418" s="83"/>
    </row>
    <row r="419" spans="1:15">
      <c r="A419" s="79"/>
      <c r="B419" s="100"/>
      <c r="C419" s="81"/>
      <c r="D419" s="115"/>
      <c r="E419" s="101"/>
      <c r="F419" s="102"/>
      <c r="G419" s="103"/>
      <c r="H419" s="83"/>
      <c r="I419" s="104"/>
      <c r="J419" s="102"/>
      <c r="K419" s="105"/>
      <c r="L419" s="83"/>
      <c r="M419" s="102"/>
      <c r="N419" s="105"/>
      <c r="O419" s="83"/>
    </row>
    <row r="420" spans="1:15">
      <c r="A420" s="79"/>
      <c r="B420" s="100"/>
      <c r="C420" s="81"/>
      <c r="D420" s="115"/>
      <c r="E420" s="101"/>
      <c r="F420" s="102"/>
      <c r="G420" s="103"/>
      <c r="H420" s="83"/>
      <c r="I420" s="104"/>
      <c r="J420" s="102"/>
      <c r="K420" s="105"/>
      <c r="L420" s="83"/>
      <c r="M420" s="102"/>
      <c r="N420" s="105"/>
      <c r="O420" s="83"/>
    </row>
    <row r="421" spans="1:15">
      <c r="A421" s="79"/>
      <c r="B421" s="100"/>
      <c r="C421" s="81"/>
      <c r="D421" s="115"/>
      <c r="E421" s="101"/>
      <c r="F421" s="102"/>
      <c r="G421" s="103"/>
      <c r="H421" s="83"/>
      <c r="I421" s="104"/>
      <c r="J421" s="102"/>
      <c r="K421" s="105"/>
      <c r="L421" s="83"/>
      <c r="M421" s="102"/>
      <c r="N421" s="105"/>
      <c r="O421" s="83"/>
    </row>
    <row r="422" spans="1:15">
      <c r="A422" s="79"/>
      <c r="B422" s="100"/>
      <c r="C422" s="81"/>
      <c r="D422" s="115"/>
      <c r="E422" s="101"/>
      <c r="F422" s="102"/>
      <c r="G422" s="103"/>
      <c r="H422" s="83"/>
      <c r="I422" s="104"/>
      <c r="J422" s="102"/>
      <c r="K422" s="105"/>
      <c r="L422" s="83"/>
      <c r="M422" s="102"/>
      <c r="N422" s="105"/>
      <c r="O422" s="83"/>
    </row>
    <row r="423" spans="1:15">
      <c r="A423" s="79"/>
      <c r="B423" s="100"/>
      <c r="C423" s="81"/>
      <c r="D423" s="115"/>
      <c r="E423" s="101"/>
      <c r="F423" s="102"/>
      <c r="G423" s="103"/>
      <c r="H423" s="83"/>
      <c r="I423" s="104"/>
      <c r="J423" s="102"/>
      <c r="K423" s="105"/>
      <c r="L423" s="83"/>
      <c r="M423" s="102"/>
      <c r="N423" s="105"/>
      <c r="O423" s="83"/>
    </row>
    <row r="424" spans="1:15">
      <c r="A424" s="79"/>
      <c r="B424" s="100"/>
      <c r="C424" s="81"/>
      <c r="D424" s="115"/>
      <c r="E424" s="101"/>
      <c r="F424" s="102"/>
      <c r="G424" s="103"/>
      <c r="H424" s="83"/>
      <c r="I424" s="104"/>
      <c r="J424" s="102"/>
      <c r="K424" s="105"/>
      <c r="L424" s="83"/>
      <c r="M424" s="102"/>
      <c r="N424" s="105"/>
      <c r="O424" s="83"/>
    </row>
    <row r="425" spans="1:15">
      <c r="A425" s="79"/>
      <c r="B425" s="100"/>
      <c r="C425" s="81"/>
      <c r="D425" s="115"/>
      <c r="E425" s="101"/>
      <c r="F425" s="102"/>
      <c r="G425" s="103"/>
      <c r="H425" s="83"/>
      <c r="I425" s="104"/>
      <c r="J425" s="102"/>
      <c r="K425" s="105"/>
      <c r="L425" s="83"/>
      <c r="M425" s="102"/>
      <c r="N425" s="105"/>
      <c r="O425" s="83"/>
    </row>
    <row r="426" spans="1:15">
      <c r="A426" s="79"/>
      <c r="B426" s="100"/>
      <c r="C426" s="81"/>
      <c r="D426" s="115"/>
      <c r="E426" s="101"/>
      <c r="F426" s="102"/>
      <c r="G426" s="103"/>
      <c r="H426" s="83"/>
      <c r="I426" s="104"/>
      <c r="J426" s="102"/>
      <c r="K426" s="105"/>
      <c r="L426" s="83"/>
      <c r="M426" s="102"/>
      <c r="N426" s="105"/>
      <c r="O426" s="83"/>
    </row>
    <row r="427" spans="1:15">
      <c r="A427" s="79"/>
      <c r="B427" s="100"/>
      <c r="C427" s="81"/>
      <c r="D427" s="115"/>
      <c r="E427" s="101"/>
      <c r="F427" s="102"/>
      <c r="G427" s="103"/>
      <c r="H427" s="83"/>
      <c r="I427" s="104"/>
      <c r="J427" s="102"/>
      <c r="K427" s="105"/>
      <c r="L427" s="83"/>
      <c r="M427" s="102"/>
      <c r="N427" s="105"/>
      <c r="O427" s="83"/>
    </row>
    <row r="428" spans="1:15">
      <c r="A428" s="79"/>
      <c r="B428" s="100"/>
      <c r="C428" s="81"/>
      <c r="D428" s="115"/>
      <c r="E428" s="101"/>
      <c r="F428" s="102"/>
      <c r="G428" s="103"/>
      <c r="H428" s="83"/>
      <c r="I428" s="104"/>
      <c r="J428" s="102"/>
      <c r="K428" s="105"/>
      <c r="L428" s="83"/>
      <c r="M428" s="102"/>
      <c r="N428" s="105"/>
      <c r="O428" s="83"/>
    </row>
    <row r="429" spans="1:15">
      <c r="A429" s="79"/>
      <c r="B429" s="100"/>
      <c r="C429" s="81"/>
      <c r="D429" s="115"/>
      <c r="E429" s="101"/>
      <c r="F429" s="102"/>
      <c r="G429" s="103"/>
      <c r="H429" s="83"/>
      <c r="I429" s="104"/>
      <c r="J429" s="102"/>
      <c r="K429" s="105"/>
      <c r="L429" s="83"/>
      <c r="M429" s="102"/>
      <c r="N429" s="105"/>
      <c r="O429" s="83"/>
    </row>
    <row r="430" spans="1:15">
      <c r="A430" s="79"/>
      <c r="B430" s="100"/>
      <c r="C430" s="81"/>
      <c r="D430" s="115"/>
      <c r="E430" s="101"/>
      <c r="F430" s="102"/>
      <c r="G430" s="103"/>
      <c r="H430" s="83"/>
      <c r="I430" s="104"/>
      <c r="J430" s="102"/>
      <c r="K430" s="105"/>
      <c r="L430" s="83"/>
      <c r="M430" s="102"/>
      <c r="N430" s="105"/>
      <c r="O430" s="83"/>
    </row>
    <row r="431" spans="1:15">
      <c r="A431" s="79"/>
      <c r="B431" s="100"/>
      <c r="C431" s="81"/>
      <c r="D431" s="115"/>
      <c r="E431" s="101"/>
      <c r="F431" s="102"/>
      <c r="G431" s="103"/>
      <c r="H431" s="83"/>
      <c r="I431" s="104"/>
      <c r="J431" s="102"/>
      <c r="K431" s="105"/>
      <c r="L431" s="83"/>
      <c r="M431" s="102"/>
      <c r="N431" s="105"/>
      <c r="O431" s="83"/>
    </row>
    <row r="432" spans="1:15">
      <c r="A432" s="79"/>
      <c r="B432" s="100"/>
      <c r="C432" s="81"/>
      <c r="D432" s="115"/>
      <c r="E432" s="101"/>
      <c r="F432" s="102"/>
      <c r="G432" s="103"/>
      <c r="H432" s="83"/>
      <c r="I432" s="104"/>
      <c r="J432" s="102"/>
      <c r="K432" s="105"/>
      <c r="L432" s="83"/>
      <c r="M432" s="102"/>
      <c r="N432" s="105"/>
      <c r="O432" s="83"/>
    </row>
    <row r="433" spans="1:15">
      <c r="A433" s="79"/>
      <c r="B433" s="100"/>
      <c r="C433" s="81"/>
      <c r="D433" s="115"/>
      <c r="E433" s="101"/>
      <c r="F433" s="102"/>
      <c r="G433" s="103"/>
      <c r="H433" s="83"/>
      <c r="I433" s="104"/>
      <c r="J433" s="102"/>
      <c r="K433" s="105"/>
      <c r="L433" s="83"/>
      <c r="M433" s="102"/>
      <c r="N433" s="105"/>
      <c r="O433" s="83"/>
    </row>
    <row r="434" spans="1:15">
      <c r="A434" s="79"/>
      <c r="B434" s="100"/>
      <c r="C434" s="81"/>
      <c r="D434" s="115"/>
      <c r="E434" s="101"/>
      <c r="F434" s="102"/>
      <c r="G434" s="103"/>
      <c r="H434" s="83"/>
      <c r="I434" s="104"/>
      <c r="J434" s="102"/>
      <c r="K434" s="105"/>
      <c r="L434" s="83"/>
      <c r="M434" s="102"/>
      <c r="N434" s="105"/>
      <c r="O434" s="83"/>
    </row>
    <row r="435" spans="1:15">
      <c r="A435" s="79"/>
      <c r="B435" s="100"/>
      <c r="C435" s="81"/>
      <c r="D435" s="115"/>
      <c r="E435" s="101"/>
      <c r="F435" s="102"/>
      <c r="G435" s="103"/>
      <c r="H435" s="83"/>
      <c r="I435" s="104"/>
      <c r="J435" s="102"/>
      <c r="K435" s="105"/>
      <c r="L435" s="83"/>
      <c r="M435" s="102"/>
      <c r="N435" s="105"/>
      <c r="O435" s="83"/>
    </row>
    <row r="436" spans="1:15">
      <c r="A436" s="79"/>
      <c r="B436" s="100"/>
      <c r="C436" s="81"/>
      <c r="D436" s="115"/>
      <c r="E436" s="101"/>
      <c r="F436" s="102"/>
      <c r="G436" s="103"/>
      <c r="H436" s="83"/>
      <c r="I436" s="104"/>
      <c r="J436" s="102"/>
      <c r="K436" s="105"/>
      <c r="L436" s="83"/>
      <c r="M436" s="102"/>
      <c r="N436" s="105"/>
      <c r="O436" s="83"/>
    </row>
    <row r="437" spans="1:15">
      <c r="A437" s="79"/>
      <c r="B437" s="100"/>
      <c r="C437" s="81"/>
      <c r="D437" s="115"/>
      <c r="E437" s="101"/>
      <c r="F437" s="102"/>
      <c r="G437" s="103"/>
      <c r="H437" s="83"/>
      <c r="I437" s="104"/>
      <c r="J437" s="102"/>
      <c r="K437" s="105"/>
      <c r="L437" s="83"/>
      <c r="M437" s="102"/>
      <c r="N437" s="105"/>
      <c r="O437" s="83"/>
    </row>
    <row r="438" spans="1:15">
      <c r="A438" s="79"/>
      <c r="B438" s="100"/>
      <c r="C438" s="81"/>
      <c r="D438" s="115"/>
      <c r="E438" s="101"/>
      <c r="F438" s="102"/>
      <c r="G438" s="103"/>
      <c r="H438" s="83"/>
      <c r="I438" s="104"/>
      <c r="J438" s="102"/>
      <c r="K438" s="105"/>
      <c r="L438" s="83"/>
      <c r="M438" s="102"/>
      <c r="N438" s="105"/>
      <c r="O438" s="83"/>
    </row>
    <row r="439" spans="1:15">
      <c r="A439" s="79"/>
      <c r="B439" s="100"/>
      <c r="C439" s="81"/>
      <c r="D439" s="115"/>
      <c r="E439" s="101"/>
      <c r="F439" s="102"/>
      <c r="G439" s="103"/>
      <c r="H439" s="83"/>
      <c r="I439" s="104"/>
      <c r="J439" s="102"/>
      <c r="K439" s="105"/>
      <c r="L439" s="83"/>
      <c r="M439" s="102"/>
      <c r="N439" s="105"/>
      <c r="O439" s="83"/>
    </row>
    <row r="440" spans="1:15">
      <c r="A440" s="79"/>
      <c r="B440" s="100"/>
      <c r="C440" s="81"/>
      <c r="D440" s="115"/>
      <c r="E440" s="101"/>
      <c r="F440" s="102"/>
      <c r="G440" s="103"/>
      <c r="H440" s="83"/>
      <c r="I440" s="104"/>
      <c r="J440" s="102"/>
      <c r="K440" s="105"/>
      <c r="L440" s="83"/>
      <c r="M440" s="102"/>
      <c r="N440" s="105"/>
      <c r="O440" s="83"/>
    </row>
    <row r="441" spans="1:15">
      <c r="A441" s="79"/>
      <c r="B441" s="100"/>
      <c r="C441" s="81"/>
      <c r="D441" s="115"/>
      <c r="E441" s="101"/>
      <c r="F441" s="102"/>
      <c r="G441" s="103"/>
      <c r="H441" s="83"/>
      <c r="I441" s="104"/>
      <c r="J441" s="102"/>
      <c r="K441" s="105"/>
      <c r="L441" s="83"/>
      <c r="M441" s="102"/>
      <c r="N441" s="105"/>
      <c r="O441" s="83"/>
    </row>
    <row r="442" spans="1:15">
      <c r="A442" s="79"/>
      <c r="B442" s="100"/>
      <c r="C442" s="81"/>
      <c r="D442" s="115"/>
      <c r="E442" s="101"/>
      <c r="F442" s="102"/>
      <c r="G442" s="103"/>
      <c r="H442" s="83"/>
      <c r="I442" s="104"/>
      <c r="J442" s="102"/>
      <c r="K442" s="105"/>
      <c r="L442" s="83"/>
      <c r="M442" s="102"/>
      <c r="N442" s="105"/>
      <c r="O442" s="83"/>
    </row>
    <row r="443" spans="1:15">
      <c r="A443" s="79"/>
      <c r="B443" s="100"/>
      <c r="C443" s="81"/>
      <c r="D443" s="115"/>
      <c r="E443" s="101"/>
      <c r="F443" s="102"/>
      <c r="G443" s="103"/>
      <c r="H443" s="83"/>
      <c r="I443" s="104"/>
      <c r="J443" s="102"/>
      <c r="K443" s="105"/>
      <c r="L443" s="83"/>
      <c r="M443" s="102"/>
      <c r="N443" s="105"/>
      <c r="O443" s="83"/>
    </row>
    <row r="444" spans="1:15">
      <c r="A444" s="79"/>
      <c r="B444" s="100"/>
      <c r="C444" s="81"/>
      <c r="D444" s="115"/>
      <c r="E444" s="101"/>
      <c r="F444" s="102"/>
      <c r="G444" s="103"/>
      <c r="H444" s="83"/>
      <c r="I444" s="104"/>
      <c r="J444" s="102"/>
      <c r="K444" s="105"/>
      <c r="L444" s="83"/>
      <c r="M444" s="102"/>
      <c r="N444" s="105"/>
      <c r="O444" s="83"/>
    </row>
    <row r="445" spans="1:15">
      <c r="A445" s="79"/>
      <c r="B445" s="100"/>
      <c r="C445" s="81"/>
      <c r="D445" s="115"/>
      <c r="E445" s="101"/>
      <c r="F445" s="102"/>
      <c r="G445" s="103"/>
      <c r="H445" s="83"/>
      <c r="I445" s="104"/>
      <c r="J445" s="102"/>
      <c r="K445" s="105"/>
      <c r="L445" s="83"/>
      <c r="M445" s="102"/>
      <c r="N445" s="105"/>
      <c r="O445" s="83"/>
    </row>
    <row r="446" spans="1:15">
      <c r="A446" s="79"/>
      <c r="B446" s="100"/>
      <c r="C446" s="81"/>
      <c r="D446" s="115"/>
      <c r="E446" s="101"/>
      <c r="F446" s="102"/>
      <c r="G446" s="103"/>
      <c r="H446" s="83"/>
      <c r="I446" s="104"/>
      <c r="J446" s="102"/>
      <c r="K446" s="105"/>
      <c r="L446" s="83"/>
      <c r="M446" s="102"/>
      <c r="N446" s="105"/>
      <c r="O446" s="83"/>
    </row>
    <row r="447" spans="1:15">
      <c r="A447" s="79"/>
      <c r="B447" s="100"/>
      <c r="C447" s="81"/>
      <c r="D447" s="115"/>
      <c r="E447" s="101"/>
      <c r="F447" s="102"/>
      <c r="G447" s="103"/>
      <c r="H447" s="83"/>
      <c r="I447" s="104"/>
      <c r="J447" s="102"/>
      <c r="K447" s="105"/>
      <c r="L447" s="83"/>
      <c r="M447" s="102"/>
      <c r="N447" s="105"/>
      <c r="O447" s="83"/>
    </row>
    <row r="448" spans="1:15">
      <c r="A448" s="79"/>
      <c r="B448" s="100"/>
      <c r="C448" s="81"/>
      <c r="D448" s="115"/>
      <c r="E448" s="101"/>
      <c r="F448" s="102"/>
      <c r="G448" s="103"/>
      <c r="H448" s="83"/>
      <c r="I448" s="104"/>
      <c r="J448" s="102"/>
      <c r="K448" s="105"/>
      <c r="L448" s="83"/>
      <c r="M448" s="102"/>
      <c r="N448" s="105"/>
      <c r="O448" s="83"/>
    </row>
    <row r="449" spans="1:15">
      <c r="A449" s="79"/>
      <c r="B449" s="100"/>
      <c r="C449" s="81"/>
      <c r="D449" s="115"/>
      <c r="E449" s="101"/>
      <c r="F449" s="102"/>
      <c r="G449" s="103"/>
      <c r="H449" s="83"/>
      <c r="I449" s="104"/>
      <c r="J449" s="102"/>
      <c r="K449" s="105"/>
      <c r="L449" s="83"/>
      <c r="M449" s="102"/>
      <c r="N449" s="105"/>
      <c r="O449" s="83"/>
    </row>
    <row r="450" spans="1:15">
      <c r="A450" s="79"/>
      <c r="B450" s="100"/>
      <c r="C450" s="81"/>
      <c r="D450" s="115"/>
      <c r="E450" s="101"/>
      <c r="F450" s="102"/>
      <c r="G450" s="103"/>
      <c r="H450" s="83"/>
      <c r="I450" s="104"/>
      <c r="J450" s="102"/>
      <c r="K450" s="105"/>
      <c r="L450" s="83"/>
      <c r="M450" s="102"/>
      <c r="N450" s="105"/>
      <c r="O450" s="83"/>
    </row>
    <row r="451" spans="1:15">
      <c r="A451" s="79"/>
      <c r="B451" s="100"/>
      <c r="C451" s="81"/>
      <c r="D451" s="115"/>
      <c r="E451" s="101"/>
      <c r="F451" s="102"/>
      <c r="G451" s="103"/>
      <c r="H451" s="83"/>
      <c r="I451" s="104"/>
      <c r="J451" s="102"/>
      <c r="K451" s="105"/>
      <c r="L451" s="83"/>
      <c r="M451" s="102"/>
      <c r="N451" s="105"/>
      <c r="O451" s="83"/>
    </row>
    <row r="452" spans="1:15">
      <c r="A452" s="79"/>
      <c r="B452" s="100"/>
      <c r="C452" s="81"/>
      <c r="D452" s="115"/>
      <c r="E452" s="101"/>
      <c r="F452" s="102"/>
      <c r="G452" s="103"/>
      <c r="H452" s="83"/>
      <c r="I452" s="104"/>
      <c r="J452" s="102"/>
      <c r="K452" s="105"/>
      <c r="L452" s="83"/>
      <c r="M452" s="102"/>
      <c r="N452" s="105"/>
      <c r="O452" s="83"/>
    </row>
    <row r="453" spans="1:15">
      <c r="A453" s="79"/>
      <c r="B453" s="100"/>
      <c r="C453" s="81"/>
      <c r="D453" s="115"/>
      <c r="E453" s="101"/>
      <c r="F453" s="102"/>
      <c r="G453" s="103"/>
      <c r="H453" s="83"/>
      <c r="I453" s="104"/>
      <c r="J453" s="102"/>
      <c r="K453" s="105"/>
      <c r="L453" s="83"/>
      <c r="M453" s="102"/>
      <c r="N453" s="105"/>
      <c r="O453" s="83"/>
    </row>
    <row r="454" spans="1:15">
      <c r="A454" s="79"/>
      <c r="B454" s="100"/>
      <c r="C454" s="81"/>
      <c r="D454" s="115"/>
      <c r="E454" s="101"/>
      <c r="F454" s="102"/>
      <c r="G454" s="103"/>
      <c r="H454" s="83"/>
      <c r="I454" s="104"/>
      <c r="J454" s="102"/>
      <c r="K454" s="105"/>
      <c r="L454" s="83"/>
      <c r="M454" s="102"/>
      <c r="N454" s="105"/>
      <c r="O454" s="83"/>
    </row>
    <row r="455" spans="1:15">
      <c r="A455" s="79"/>
      <c r="B455" s="100"/>
      <c r="C455" s="81"/>
      <c r="D455" s="115"/>
      <c r="E455" s="101"/>
      <c r="F455" s="102"/>
      <c r="G455" s="103"/>
      <c r="H455" s="83"/>
      <c r="I455" s="104"/>
      <c r="J455" s="102"/>
      <c r="K455" s="105"/>
      <c r="L455" s="83"/>
      <c r="M455" s="102"/>
      <c r="N455" s="105"/>
      <c r="O455" s="83"/>
    </row>
    <row r="456" spans="1:15">
      <c r="A456" s="79"/>
      <c r="B456" s="100"/>
      <c r="C456" s="81"/>
      <c r="D456" s="115"/>
      <c r="E456" s="101"/>
      <c r="F456" s="102"/>
      <c r="G456" s="103"/>
      <c r="H456" s="83"/>
      <c r="I456" s="104"/>
      <c r="J456" s="102"/>
      <c r="K456" s="105"/>
      <c r="L456" s="83"/>
      <c r="M456" s="102"/>
      <c r="N456" s="105"/>
      <c r="O456" s="83"/>
    </row>
    <row r="457" spans="1:15">
      <c r="A457" s="79"/>
      <c r="B457" s="100"/>
      <c r="C457" s="81"/>
      <c r="D457" s="115"/>
      <c r="E457" s="101"/>
      <c r="F457" s="102"/>
      <c r="G457" s="103"/>
      <c r="H457" s="83"/>
      <c r="I457" s="104"/>
      <c r="J457" s="102"/>
      <c r="K457" s="105"/>
      <c r="L457" s="83"/>
      <c r="M457" s="102"/>
      <c r="N457" s="105"/>
      <c r="O457" s="83"/>
    </row>
    <row r="458" spans="1:15">
      <c r="A458" s="79"/>
      <c r="B458" s="100"/>
      <c r="C458" s="81"/>
      <c r="D458" s="115"/>
      <c r="E458" s="101"/>
      <c r="F458" s="102"/>
      <c r="G458" s="103"/>
      <c r="H458" s="83"/>
      <c r="I458" s="104"/>
      <c r="J458" s="102"/>
      <c r="K458" s="105"/>
      <c r="L458" s="83"/>
      <c r="M458" s="102"/>
      <c r="N458" s="105"/>
      <c r="O458" s="83"/>
    </row>
    <row r="459" spans="1:15">
      <c r="A459" s="79"/>
      <c r="B459" s="100"/>
      <c r="C459" s="81"/>
      <c r="D459" s="115"/>
      <c r="E459" s="101"/>
      <c r="F459" s="102"/>
      <c r="G459" s="103"/>
      <c r="H459" s="83"/>
      <c r="I459" s="104"/>
      <c r="J459" s="102"/>
      <c r="K459" s="105"/>
      <c r="L459" s="83"/>
      <c r="M459" s="102"/>
      <c r="N459" s="105"/>
      <c r="O459" s="83"/>
    </row>
    <row r="460" spans="1:15">
      <c r="A460" s="79"/>
      <c r="B460" s="100"/>
      <c r="C460" s="81"/>
      <c r="D460" s="115"/>
      <c r="E460" s="101"/>
      <c r="F460" s="102"/>
      <c r="G460" s="103"/>
      <c r="H460" s="83"/>
      <c r="I460" s="104"/>
      <c r="J460" s="102"/>
      <c r="K460" s="105"/>
      <c r="L460" s="83"/>
      <c r="M460" s="102"/>
      <c r="N460" s="105"/>
      <c r="O460" s="83"/>
    </row>
    <row r="461" spans="1:15">
      <c r="A461" s="79"/>
      <c r="B461" s="100"/>
      <c r="C461" s="81"/>
      <c r="D461" s="115"/>
      <c r="E461" s="101"/>
      <c r="F461" s="102"/>
      <c r="G461" s="103"/>
      <c r="H461" s="83"/>
      <c r="I461" s="104"/>
      <c r="J461" s="102"/>
      <c r="K461" s="105"/>
      <c r="L461" s="83"/>
      <c r="M461" s="102"/>
      <c r="N461" s="105"/>
      <c r="O461" s="83"/>
    </row>
    <row r="462" spans="1:15">
      <c r="A462" s="79"/>
      <c r="B462" s="100"/>
      <c r="C462" s="81"/>
      <c r="D462" s="115"/>
      <c r="E462" s="101"/>
      <c r="F462" s="102"/>
      <c r="G462" s="103"/>
      <c r="H462" s="83"/>
      <c r="I462" s="104"/>
      <c r="J462" s="102"/>
      <c r="K462" s="105"/>
      <c r="L462" s="83"/>
      <c r="M462" s="102"/>
      <c r="N462" s="105"/>
      <c r="O462" s="83"/>
    </row>
    <row r="463" spans="1:15">
      <c r="A463" s="79"/>
      <c r="B463" s="100"/>
      <c r="C463" s="81"/>
      <c r="D463" s="115"/>
      <c r="E463" s="101"/>
      <c r="F463" s="102"/>
      <c r="G463" s="103"/>
      <c r="H463" s="83"/>
      <c r="I463" s="104"/>
      <c r="J463" s="102"/>
      <c r="K463" s="105"/>
      <c r="L463" s="83"/>
      <c r="M463" s="102"/>
      <c r="N463" s="105"/>
      <c r="O463" s="83"/>
    </row>
    <row r="464" spans="1:15">
      <c r="A464" s="79"/>
      <c r="B464" s="100"/>
      <c r="C464" s="81"/>
      <c r="D464" s="115"/>
      <c r="E464" s="101"/>
      <c r="F464" s="102"/>
      <c r="G464" s="103"/>
      <c r="H464" s="83"/>
      <c r="I464" s="104"/>
      <c r="J464" s="102"/>
      <c r="K464" s="105"/>
      <c r="L464" s="83"/>
      <c r="M464" s="102"/>
      <c r="N464" s="105"/>
      <c r="O464" s="83"/>
    </row>
    <row r="465" spans="1:15">
      <c r="A465" s="79"/>
      <c r="B465" s="100"/>
      <c r="C465" s="81"/>
      <c r="D465" s="115"/>
      <c r="E465" s="101"/>
      <c r="F465" s="102"/>
      <c r="G465" s="103"/>
      <c r="H465" s="83"/>
      <c r="I465" s="104"/>
      <c r="J465" s="102"/>
      <c r="K465" s="105"/>
      <c r="L465" s="83"/>
      <c r="M465" s="102"/>
      <c r="N465" s="105"/>
      <c r="O465" s="83"/>
    </row>
    <row r="466" spans="1:15">
      <c r="A466" s="79"/>
      <c r="B466" s="100"/>
      <c r="C466" s="81"/>
      <c r="D466" s="115"/>
      <c r="E466" s="101"/>
      <c r="F466" s="102"/>
      <c r="G466" s="103"/>
      <c r="H466" s="83"/>
      <c r="I466" s="104"/>
      <c r="J466" s="102"/>
      <c r="K466" s="105"/>
      <c r="L466" s="83"/>
      <c r="M466" s="102"/>
      <c r="N466" s="105"/>
      <c r="O466" s="83"/>
    </row>
    <row r="467" spans="1:15">
      <c r="A467" s="79"/>
      <c r="B467" s="100"/>
      <c r="C467" s="81"/>
      <c r="D467" s="115"/>
      <c r="E467" s="101"/>
      <c r="F467" s="102"/>
      <c r="G467" s="103"/>
      <c r="H467" s="83"/>
      <c r="I467" s="104"/>
      <c r="J467" s="102"/>
      <c r="K467" s="105"/>
      <c r="L467" s="83"/>
      <c r="M467" s="102"/>
      <c r="N467" s="105"/>
      <c r="O467" s="83"/>
    </row>
    <row r="468" spans="1:15">
      <c r="A468" s="79"/>
      <c r="B468" s="100"/>
      <c r="C468" s="81"/>
      <c r="D468" s="115"/>
      <c r="E468" s="101"/>
      <c r="F468" s="102"/>
      <c r="G468" s="103"/>
      <c r="H468" s="83"/>
      <c r="I468" s="104"/>
      <c r="J468" s="102"/>
      <c r="K468" s="105"/>
      <c r="L468" s="83"/>
      <c r="M468" s="102"/>
      <c r="N468" s="105"/>
      <c r="O468" s="83"/>
    </row>
    <row r="469" spans="1:15">
      <c r="A469" s="79"/>
      <c r="B469" s="100"/>
      <c r="C469" s="81"/>
      <c r="D469" s="115"/>
      <c r="E469" s="101"/>
      <c r="F469" s="102"/>
      <c r="G469" s="103"/>
      <c r="H469" s="83"/>
      <c r="I469" s="104"/>
      <c r="J469" s="102"/>
      <c r="K469" s="105"/>
      <c r="L469" s="83"/>
      <c r="M469" s="102"/>
      <c r="N469" s="105"/>
      <c r="O469" s="83"/>
    </row>
    <row r="470" spans="1:15">
      <c r="A470" s="79"/>
      <c r="B470" s="100"/>
      <c r="C470" s="81"/>
      <c r="D470" s="115"/>
      <c r="E470" s="101"/>
      <c r="F470" s="102"/>
      <c r="G470" s="103"/>
      <c r="H470" s="83"/>
      <c r="I470" s="104"/>
      <c r="J470" s="102"/>
      <c r="K470" s="105"/>
      <c r="L470" s="83"/>
      <c r="M470" s="102"/>
      <c r="N470" s="105"/>
      <c r="O470" s="83"/>
    </row>
    <row r="471" spans="1:15">
      <c r="A471" s="79"/>
      <c r="B471" s="100"/>
      <c r="C471" s="81"/>
      <c r="D471" s="115"/>
      <c r="E471" s="101"/>
      <c r="F471" s="102"/>
      <c r="G471" s="103"/>
      <c r="H471" s="83"/>
      <c r="I471" s="104"/>
      <c r="J471" s="102"/>
      <c r="K471" s="105"/>
      <c r="L471" s="83"/>
      <c r="M471" s="102"/>
      <c r="N471" s="105"/>
      <c r="O471" s="83"/>
    </row>
    <row r="472" spans="1:15">
      <c r="A472" s="79"/>
      <c r="B472" s="100"/>
      <c r="C472" s="81"/>
      <c r="D472" s="115"/>
      <c r="E472" s="101"/>
      <c r="F472" s="102"/>
      <c r="G472" s="103"/>
      <c r="H472" s="83"/>
      <c r="I472" s="104"/>
      <c r="J472" s="102"/>
      <c r="K472" s="105"/>
      <c r="L472" s="83"/>
      <c r="M472" s="102"/>
      <c r="N472" s="105"/>
      <c r="O472" s="83"/>
    </row>
    <row r="473" spans="1:15">
      <c r="A473" s="79"/>
      <c r="B473" s="100"/>
      <c r="C473" s="81"/>
      <c r="D473" s="115"/>
      <c r="E473" s="101"/>
      <c r="F473" s="102"/>
      <c r="G473" s="103"/>
      <c r="H473" s="83"/>
      <c r="I473" s="104"/>
      <c r="J473" s="102"/>
      <c r="K473" s="105"/>
      <c r="L473" s="83"/>
      <c r="M473" s="102"/>
      <c r="N473" s="105"/>
      <c r="O473" s="83"/>
    </row>
    <row r="474" spans="1:15">
      <c r="A474" s="79"/>
      <c r="B474" s="100"/>
      <c r="C474" s="81"/>
      <c r="D474" s="115"/>
      <c r="E474" s="101"/>
      <c r="F474" s="102"/>
      <c r="G474" s="103"/>
      <c r="H474" s="83"/>
      <c r="I474" s="104"/>
      <c r="J474" s="102"/>
      <c r="K474" s="105"/>
      <c r="L474" s="83"/>
      <c r="M474" s="102"/>
      <c r="N474" s="105"/>
      <c r="O474" s="83"/>
    </row>
    <row r="475" spans="1:15">
      <c r="A475" s="79"/>
      <c r="B475" s="100"/>
      <c r="C475" s="81"/>
      <c r="D475" s="115"/>
      <c r="E475" s="101"/>
      <c r="F475" s="102"/>
      <c r="G475" s="103"/>
      <c r="H475" s="83"/>
      <c r="I475" s="104"/>
      <c r="J475" s="102"/>
      <c r="K475" s="105"/>
      <c r="L475" s="83"/>
      <c r="M475" s="102"/>
      <c r="N475" s="105"/>
      <c r="O475" s="83"/>
    </row>
    <row r="476" spans="1:15">
      <c r="A476" s="79"/>
      <c r="B476" s="100"/>
      <c r="C476" s="81"/>
      <c r="D476" s="115"/>
      <c r="E476" s="101"/>
      <c r="F476" s="102"/>
      <c r="G476" s="103"/>
      <c r="H476" s="83"/>
      <c r="I476" s="104"/>
      <c r="J476" s="102"/>
      <c r="K476" s="105"/>
      <c r="L476" s="83"/>
      <c r="M476" s="102"/>
      <c r="N476" s="105"/>
      <c r="O476" s="83"/>
    </row>
    <row r="477" spans="1:15">
      <c r="A477" s="79"/>
      <c r="B477" s="100"/>
      <c r="C477" s="81"/>
      <c r="D477" s="115"/>
      <c r="E477" s="101"/>
      <c r="F477" s="102"/>
      <c r="G477" s="103"/>
      <c r="H477" s="83"/>
      <c r="I477" s="104"/>
      <c r="J477" s="102"/>
      <c r="K477" s="105"/>
      <c r="L477" s="83"/>
      <c r="M477" s="102"/>
      <c r="N477" s="105"/>
      <c r="O477" s="83"/>
    </row>
    <row r="478" spans="1:15">
      <c r="A478" s="79"/>
      <c r="B478" s="100"/>
      <c r="C478" s="81"/>
      <c r="D478" s="115"/>
      <c r="E478" s="101"/>
      <c r="F478" s="102"/>
      <c r="G478" s="103"/>
      <c r="H478" s="83"/>
      <c r="I478" s="104"/>
      <c r="J478" s="102"/>
      <c r="K478" s="105"/>
      <c r="L478" s="83"/>
      <c r="M478" s="102"/>
      <c r="N478" s="105"/>
      <c r="O478" s="83"/>
    </row>
    <row r="479" spans="1:15">
      <c r="A479" s="79"/>
      <c r="B479" s="100"/>
      <c r="C479" s="81"/>
      <c r="D479" s="115"/>
      <c r="E479" s="101"/>
      <c r="F479" s="102"/>
      <c r="G479" s="103"/>
      <c r="H479" s="83"/>
      <c r="I479" s="104"/>
      <c r="J479" s="102"/>
      <c r="K479" s="105"/>
      <c r="L479" s="83"/>
      <c r="M479" s="102"/>
      <c r="N479" s="105"/>
      <c r="O479" s="83"/>
    </row>
    <row r="480" spans="1:15">
      <c r="A480" s="79"/>
      <c r="B480" s="100"/>
      <c r="C480" s="81"/>
      <c r="D480" s="115"/>
      <c r="E480" s="101"/>
      <c r="F480" s="102"/>
      <c r="G480" s="103"/>
      <c r="H480" s="83"/>
      <c r="I480" s="104"/>
      <c r="J480" s="102"/>
      <c r="K480" s="105"/>
      <c r="L480" s="83"/>
      <c r="M480" s="102"/>
      <c r="N480" s="105"/>
      <c r="O480" s="83"/>
    </row>
    <row r="481" spans="1:15">
      <c r="A481" s="79"/>
      <c r="B481" s="100"/>
      <c r="C481" s="81"/>
      <c r="D481" s="115"/>
      <c r="E481" s="101"/>
      <c r="F481" s="102"/>
      <c r="G481" s="103"/>
      <c r="H481" s="83"/>
      <c r="I481" s="104"/>
      <c r="J481" s="102"/>
      <c r="K481" s="105"/>
      <c r="L481" s="83"/>
      <c r="M481" s="102"/>
      <c r="N481" s="105"/>
      <c r="O481" s="83"/>
    </row>
    <row r="482" spans="1:15">
      <c r="A482" s="79"/>
      <c r="B482" s="100"/>
      <c r="C482" s="81"/>
      <c r="D482" s="115"/>
      <c r="E482" s="101"/>
      <c r="F482" s="102"/>
      <c r="G482" s="103"/>
      <c r="H482" s="83"/>
      <c r="I482" s="104"/>
      <c r="J482" s="102"/>
      <c r="K482" s="105"/>
      <c r="L482" s="83"/>
      <c r="M482" s="102"/>
      <c r="N482" s="105"/>
      <c r="O482" s="83"/>
    </row>
    <row r="483" spans="1:15">
      <c r="A483" s="79"/>
      <c r="B483" s="100"/>
      <c r="C483" s="81"/>
      <c r="D483" s="115"/>
      <c r="E483" s="101"/>
      <c r="F483" s="102"/>
      <c r="G483" s="103"/>
      <c r="H483" s="83"/>
      <c r="I483" s="104"/>
      <c r="J483" s="102"/>
      <c r="K483" s="105"/>
      <c r="L483" s="83"/>
      <c r="M483" s="102"/>
      <c r="N483" s="105"/>
      <c r="O483" s="83"/>
    </row>
    <row r="484" spans="1:15">
      <c r="A484" s="79"/>
      <c r="B484" s="100"/>
      <c r="C484" s="81"/>
      <c r="D484" s="115"/>
      <c r="E484" s="101"/>
      <c r="F484" s="102"/>
      <c r="G484" s="103"/>
      <c r="H484" s="83"/>
      <c r="I484" s="104"/>
      <c r="J484" s="102"/>
      <c r="K484" s="105"/>
      <c r="L484" s="83"/>
      <c r="M484" s="102"/>
      <c r="N484" s="105"/>
      <c r="O484" s="83"/>
    </row>
    <row r="485" spans="1:15">
      <c r="A485" s="79"/>
      <c r="B485" s="100"/>
      <c r="C485" s="81"/>
      <c r="D485" s="115"/>
      <c r="E485" s="101"/>
      <c r="F485" s="102"/>
      <c r="G485" s="103"/>
      <c r="H485" s="83"/>
      <c r="I485" s="104"/>
      <c r="J485" s="102"/>
      <c r="K485" s="105"/>
      <c r="L485" s="83"/>
      <c r="M485" s="102"/>
      <c r="N485" s="105"/>
      <c r="O485" s="83"/>
    </row>
    <row r="486" spans="1:15">
      <c r="A486" s="79"/>
      <c r="B486" s="100"/>
      <c r="C486" s="81"/>
      <c r="D486" s="115"/>
      <c r="E486" s="101"/>
      <c r="F486" s="102"/>
      <c r="G486" s="103"/>
      <c r="H486" s="83"/>
      <c r="I486" s="104"/>
      <c r="J486" s="102"/>
      <c r="K486" s="105"/>
      <c r="L486" s="83"/>
      <c r="M486" s="102"/>
      <c r="N486" s="105"/>
      <c r="O486" s="83"/>
    </row>
    <row r="487" spans="1:15">
      <c r="A487" s="79"/>
      <c r="B487" s="100"/>
      <c r="C487" s="81"/>
      <c r="D487" s="115"/>
      <c r="E487" s="101"/>
      <c r="F487" s="102"/>
      <c r="G487" s="103"/>
      <c r="H487" s="83"/>
      <c r="I487" s="104"/>
      <c r="J487" s="102"/>
      <c r="K487" s="105"/>
      <c r="L487" s="83"/>
      <c r="M487" s="102"/>
      <c r="N487" s="105"/>
      <c r="O487" s="83"/>
    </row>
    <row r="488" spans="1:15">
      <c r="A488" s="79"/>
      <c r="B488" s="100"/>
      <c r="C488" s="81"/>
      <c r="D488" s="115"/>
      <c r="E488" s="101"/>
      <c r="F488" s="102"/>
      <c r="G488" s="103"/>
      <c r="H488" s="83"/>
      <c r="I488" s="104"/>
      <c r="J488" s="102"/>
      <c r="K488" s="105"/>
      <c r="L488" s="83"/>
      <c r="M488" s="102"/>
      <c r="N488" s="105"/>
      <c r="O488" s="83"/>
    </row>
    <row r="489" spans="1:15">
      <c r="A489" s="79"/>
      <c r="B489" s="100"/>
      <c r="C489" s="81"/>
      <c r="D489" s="115"/>
      <c r="E489" s="101"/>
      <c r="F489" s="102"/>
      <c r="G489" s="103"/>
      <c r="H489" s="83"/>
      <c r="I489" s="104"/>
      <c r="J489" s="102"/>
      <c r="K489" s="105"/>
      <c r="L489" s="83"/>
      <c r="M489" s="102"/>
      <c r="N489" s="105"/>
      <c r="O489" s="83"/>
    </row>
    <row r="490" spans="1:15">
      <c r="A490" s="79"/>
      <c r="B490" s="100"/>
      <c r="C490" s="81"/>
      <c r="D490" s="115"/>
      <c r="E490" s="101"/>
      <c r="F490" s="102"/>
      <c r="G490" s="103"/>
      <c r="H490" s="83"/>
      <c r="I490" s="104"/>
      <c r="J490" s="102"/>
      <c r="K490" s="105"/>
      <c r="L490" s="83"/>
      <c r="M490" s="102"/>
      <c r="N490" s="105"/>
      <c r="O490" s="83"/>
    </row>
    <row r="491" spans="1:15">
      <c r="A491" s="79"/>
      <c r="B491" s="100"/>
      <c r="C491" s="81"/>
      <c r="D491" s="115"/>
      <c r="E491" s="101"/>
      <c r="F491" s="102"/>
      <c r="G491" s="103"/>
      <c r="H491" s="83"/>
      <c r="I491" s="104"/>
      <c r="J491" s="102"/>
      <c r="K491" s="105"/>
      <c r="L491" s="83"/>
      <c r="M491" s="102"/>
      <c r="N491" s="105"/>
      <c r="O491" s="83"/>
    </row>
    <row r="492" spans="1:15">
      <c r="A492" s="79"/>
      <c r="B492" s="100"/>
      <c r="C492" s="81"/>
      <c r="D492" s="115"/>
      <c r="E492" s="101"/>
      <c r="F492" s="102"/>
      <c r="G492" s="103"/>
      <c r="H492" s="83"/>
      <c r="I492" s="104"/>
      <c r="J492" s="102"/>
      <c r="K492" s="105"/>
      <c r="L492" s="83"/>
      <c r="M492" s="102"/>
      <c r="N492" s="105"/>
      <c r="O492" s="83"/>
    </row>
    <row r="493" spans="1:15">
      <c r="A493" s="79"/>
      <c r="B493" s="100"/>
      <c r="C493" s="81"/>
      <c r="D493" s="115"/>
      <c r="E493" s="101"/>
      <c r="F493" s="102"/>
      <c r="G493" s="103"/>
      <c r="H493" s="83"/>
      <c r="I493" s="104"/>
      <c r="J493" s="102"/>
      <c r="K493" s="105"/>
      <c r="L493" s="83"/>
      <c r="M493" s="102"/>
      <c r="N493" s="105"/>
      <c r="O493" s="83"/>
    </row>
    <row r="494" spans="1:15">
      <c r="A494" s="79"/>
      <c r="B494" s="100"/>
      <c r="C494" s="81"/>
      <c r="D494" s="115"/>
      <c r="E494" s="101"/>
      <c r="F494" s="102"/>
      <c r="G494" s="103"/>
      <c r="H494" s="83"/>
      <c r="I494" s="104"/>
      <c r="J494" s="102"/>
      <c r="K494" s="105"/>
      <c r="L494" s="83"/>
      <c r="M494" s="102"/>
      <c r="N494" s="105"/>
      <c r="O494" s="83"/>
    </row>
    <row r="495" spans="1:15">
      <c r="A495" s="79"/>
      <c r="B495" s="100"/>
      <c r="C495" s="81"/>
      <c r="D495" s="115"/>
      <c r="E495" s="101"/>
      <c r="F495" s="102"/>
      <c r="G495" s="103"/>
      <c r="H495" s="83"/>
      <c r="I495" s="104"/>
      <c r="J495" s="102"/>
      <c r="K495" s="105"/>
      <c r="L495" s="83"/>
      <c r="M495" s="102"/>
      <c r="N495" s="105"/>
      <c r="O495" s="83"/>
    </row>
    <row r="496" spans="1:15">
      <c r="A496" s="79"/>
      <c r="B496" s="100"/>
      <c r="C496" s="81"/>
      <c r="D496" s="115"/>
      <c r="E496" s="101"/>
      <c r="F496" s="102"/>
      <c r="G496" s="103"/>
      <c r="H496" s="83"/>
      <c r="I496" s="104"/>
      <c r="J496" s="102"/>
      <c r="K496" s="105"/>
      <c r="L496" s="83"/>
      <c r="M496" s="102"/>
      <c r="N496" s="105"/>
      <c r="O496" s="83"/>
    </row>
    <row r="497" spans="1:15">
      <c r="A497" s="79"/>
      <c r="B497" s="100"/>
      <c r="C497" s="81"/>
      <c r="D497" s="115"/>
      <c r="E497" s="101"/>
      <c r="F497" s="102"/>
      <c r="G497" s="103"/>
      <c r="H497" s="83"/>
      <c r="I497" s="104"/>
      <c r="J497" s="102"/>
      <c r="K497" s="105"/>
      <c r="L497" s="83"/>
      <c r="M497" s="102"/>
      <c r="N497" s="105"/>
      <c r="O497" s="83"/>
    </row>
    <row r="498" spans="1:15">
      <c r="A498" s="79"/>
      <c r="B498" s="100"/>
      <c r="C498" s="81"/>
      <c r="D498" s="115"/>
      <c r="E498" s="101"/>
      <c r="F498" s="102"/>
      <c r="G498" s="103"/>
      <c r="H498" s="83"/>
      <c r="I498" s="104"/>
      <c r="J498" s="102"/>
      <c r="K498" s="105"/>
      <c r="L498" s="83"/>
      <c r="M498" s="102"/>
      <c r="N498" s="105"/>
      <c r="O498" s="83"/>
    </row>
    <row r="499" spans="1:15">
      <c r="A499" s="79"/>
      <c r="B499" s="100"/>
      <c r="C499" s="81"/>
      <c r="D499" s="115"/>
      <c r="E499" s="101"/>
      <c r="F499" s="102"/>
      <c r="G499" s="103"/>
      <c r="H499" s="83"/>
      <c r="I499" s="104"/>
      <c r="J499" s="102"/>
      <c r="K499" s="105"/>
      <c r="L499" s="83"/>
      <c r="M499" s="102"/>
      <c r="N499" s="105"/>
      <c r="O499" s="83"/>
    </row>
    <row r="500" spans="1:15">
      <c r="A500" s="79"/>
      <c r="B500" s="100"/>
      <c r="C500" s="81"/>
      <c r="D500" s="115"/>
      <c r="E500" s="101"/>
      <c r="F500" s="102"/>
      <c r="G500" s="103"/>
      <c r="H500" s="83"/>
      <c r="I500" s="104"/>
      <c r="J500" s="102"/>
      <c r="K500" s="105"/>
      <c r="L500" s="83"/>
      <c r="M500" s="102"/>
      <c r="N500" s="105"/>
      <c r="O500" s="83"/>
    </row>
    <row r="501" spans="1:15">
      <c r="A501" s="79"/>
      <c r="B501" s="100"/>
      <c r="C501" s="81" t="str">
        <f>IFERROR(IF(B501="No CAS","",INDEX('DEQ Pollutant List'!$C$7:$C$611,MATCH('3. Pollutant Emissions - EF'!B501,'DEQ Pollutant List'!$B$7:$B$611,0))),"")</f>
        <v/>
      </c>
      <c r="D501" s="115" t="str">
        <f>IFERROR(IF(OR($B501="",$B501="No CAS"),INDEX('DEQ Pollutant List'!$A$7:$A$611,MATCH($C501,'DEQ Pollutant List'!$C$7:$C$611,0)),INDEX('DEQ Pollutant List'!$A$7:$A$611,MATCH($B501,'DEQ Pollutant List'!$B$7:$B$611,0))),"")</f>
        <v/>
      </c>
      <c r="E501" s="101"/>
      <c r="F501" s="102"/>
      <c r="G501" s="103"/>
      <c r="H501" s="83"/>
      <c r="I501" s="104"/>
      <c r="J501" s="102"/>
      <c r="K501" s="105"/>
      <c r="L501" s="83"/>
      <c r="M501" s="102"/>
      <c r="N501" s="105"/>
      <c r="O501" s="83"/>
    </row>
    <row r="502" spans="1:15">
      <c r="A502" s="79"/>
      <c r="B502" s="100"/>
      <c r="C502" s="81" t="str">
        <f>IFERROR(IF(B502="No CAS","",INDEX('DEQ Pollutant List'!$C$7:$C$611,MATCH('3. Pollutant Emissions - EF'!B502,'DEQ Pollutant List'!$B$7:$B$611,0))),"")</f>
        <v/>
      </c>
      <c r="D502" s="115" t="str">
        <f>IFERROR(IF(OR($B502="",$B502="No CAS"),INDEX('DEQ Pollutant List'!$A$7:$A$611,MATCH($C502,'DEQ Pollutant List'!$C$7:$C$611,0)),INDEX('DEQ Pollutant List'!$A$7:$A$611,MATCH($B502,'DEQ Pollutant List'!$B$7:$B$611,0))),"")</f>
        <v/>
      </c>
      <c r="E502" s="101"/>
      <c r="F502" s="102"/>
      <c r="G502" s="103"/>
      <c r="H502" s="83"/>
      <c r="I502" s="104"/>
      <c r="J502" s="102"/>
      <c r="K502" s="105"/>
      <c r="L502" s="83"/>
      <c r="M502" s="102"/>
      <c r="N502" s="105"/>
      <c r="O502" s="83"/>
    </row>
    <row r="503" spans="1:15">
      <c r="A503" s="79"/>
      <c r="B503" s="100"/>
      <c r="C503" s="81" t="str">
        <f>IFERROR(IF(B503="No CAS","",INDEX('DEQ Pollutant List'!$C$7:$C$611,MATCH('3. Pollutant Emissions - EF'!B503,'DEQ Pollutant List'!$B$7:$B$611,0))),"")</f>
        <v/>
      </c>
      <c r="D503" s="115" t="str">
        <f>IFERROR(IF(OR($B503="",$B503="No CAS"),INDEX('DEQ Pollutant List'!$A$7:$A$611,MATCH($C503,'DEQ Pollutant List'!$C$7:$C$611,0)),INDEX('DEQ Pollutant List'!$A$7:$A$611,MATCH($B503,'DEQ Pollutant List'!$B$7:$B$611,0))),"")</f>
        <v/>
      </c>
      <c r="E503" s="101"/>
      <c r="F503" s="102"/>
      <c r="G503" s="103"/>
      <c r="H503" s="83"/>
      <c r="I503" s="104"/>
      <c r="J503" s="102"/>
      <c r="K503" s="105"/>
      <c r="L503" s="83"/>
      <c r="M503" s="102"/>
      <c r="N503" s="105"/>
      <c r="O503" s="83"/>
    </row>
    <row r="504" spans="1:15">
      <c r="A504" s="79"/>
      <c r="B504" s="100"/>
      <c r="C504" s="81" t="str">
        <f>IFERROR(IF(B504="No CAS","",INDEX('DEQ Pollutant List'!$C$7:$C$611,MATCH('3. Pollutant Emissions - EF'!B504,'DEQ Pollutant List'!$B$7:$B$611,0))),"")</f>
        <v/>
      </c>
      <c r="D504" s="115" t="str">
        <f>IFERROR(IF(OR($B504="",$B504="No CAS"),INDEX('DEQ Pollutant List'!$A$7:$A$611,MATCH($C504,'DEQ Pollutant List'!$C$7:$C$611,0)),INDEX('DEQ Pollutant List'!$A$7:$A$611,MATCH($B504,'DEQ Pollutant List'!$B$7:$B$611,0))),"")</f>
        <v/>
      </c>
      <c r="E504" s="101"/>
      <c r="F504" s="102"/>
      <c r="G504" s="103"/>
      <c r="H504" s="83"/>
      <c r="I504" s="104"/>
      <c r="J504" s="102"/>
      <c r="K504" s="105"/>
      <c r="L504" s="83"/>
      <c r="M504" s="102"/>
      <c r="N504" s="105"/>
      <c r="O504" s="83"/>
    </row>
    <row r="505" spans="1:15">
      <c r="A505" s="79"/>
      <c r="B505" s="100"/>
      <c r="C505" s="81" t="str">
        <f>IFERROR(IF(B505="No CAS","",INDEX('DEQ Pollutant List'!$C$7:$C$611,MATCH('3. Pollutant Emissions - EF'!B505,'DEQ Pollutant List'!$B$7:$B$611,0))),"")</f>
        <v/>
      </c>
      <c r="D505" s="115" t="str">
        <f>IFERROR(IF(OR($B505="",$B505="No CAS"),INDEX('DEQ Pollutant List'!$A$7:$A$611,MATCH($C505,'DEQ Pollutant List'!$C$7:$C$611,0)),INDEX('DEQ Pollutant List'!$A$7:$A$611,MATCH($B505,'DEQ Pollutant List'!$B$7:$B$611,0))),"")</f>
        <v/>
      </c>
      <c r="E505" s="101"/>
      <c r="F505" s="102"/>
      <c r="G505" s="103"/>
      <c r="H505" s="83"/>
      <c r="I505" s="104"/>
      <c r="J505" s="102"/>
      <c r="K505" s="105"/>
      <c r="L505" s="83"/>
      <c r="M505" s="102"/>
      <c r="N505" s="105"/>
      <c r="O505" s="83"/>
    </row>
    <row r="506" spans="1:15">
      <c r="A506" s="79"/>
      <c r="B506" s="100"/>
      <c r="C506" s="81" t="str">
        <f>IFERROR(IF(B506="No CAS","",INDEX('DEQ Pollutant List'!$C$7:$C$611,MATCH('3. Pollutant Emissions - EF'!B506,'DEQ Pollutant List'!$B$7:$B$611,0))),"")</f>
        <v/>
      </c>
      <c r="D506" s="115" t="str">
        <f>IFERROR(IF(OR($B506="",$B506="No CAS"),INDEX('DEQ Pollutant List'!$A$7:$A$611,MATCH($C506,'DEQ Pollutant List'!$C$7:$C$611,0)),INDEX('DEQ Pollutant List'!$A$7:$A$611,MATCH($B506,'DEQ Pollutant List'!$B$7:$B$611,0))),"")</f>
        <v/>
      </c>
      <c r="E506" s="101"/>
      <c r="F506" s="102"/>
      <c r="G506" s="103"/>
      <c r="H506" s="83"/>
      <c r="I506" s="104"/>
      <c r="J506" s="102"/>
      <c r="K506" s="105"/>
      <c r="L506" s="83"/>
      <c r="M506" s="102"/>
      <c r="N506" s="105"/>
      <c r="O506" s="83"/>
    </row>
    <row r="507" spans="1:15">
      <c r="A507" s="79"/>
      <c r="B507" s="100"/>
      <c r="C507" s="81" t="str">
        <f>IFERROR(IF(B507="No CAS","",INDEX('DEQ Pollutant List'!$C$7:$C$611,MATCH('3. Pollutant Emissions - EF'!B507,'DEQ Pollutant List'!$B$7:$B$611,0))),"")</f>
        <v/>
      </c>
      <c r="D507" s="115" t="str">
        <f>IFERROR(IF(OR($B507="",$B507="No CAS"),INDEX('DEQ Pollutant List'!$A$7:$A$611,MATCH($C507,'DEQ Pollutant List'!$C$7:$C$611,0)),INDEX('DEQ Pollutant List'!$A$7:$A$611,MATCH($B507,'DEQ Pollutant List'!$B$7:$B$611,0))),"")</f>
        <v/>
      </c>
      <c r="E507" s="101"/>
      <c r="F507" s="102"/>
      <c r="G507" s="103"/>
      <c r="H507" s="83"/>
      <c r="I507" s="104"/>
      <c r="J507" s="102"/>
      <c r="K507" s="105"/>
      <c r="L507" s="83"/>
      <c r="M507" s="102"/>
      <c r="N507" s="105"/>
      <c r="O507" s="83"/>
    </row>
    <row r="508" spans="1:15">
      <c r="A508" s="79"/>
      <c r="B508" s="100"/>
      <c r="C508" s="81" t="str">
        <f>IFERROR(IF(B508="No CAS","",INDEX('DEQ Pollutant List'!$C$7:$C$611,MATCH('3. Pollutant Emissions - EF'!B508,'DEQ Pollutant List'!$B$7:$B$611,0))),"")</f>
        <v/>
      </c>
      <c r="D508" s="115" t="str">
        <f>IFERROR(IF(OR($B508="",$B508="No CAS"),INDEX('DEQ Pollutant List'!$A$7:$A$611,MATCH($C508,'DEQ Pollutant List'!$C$7:$C$611,0)),INDEX('DEQ Pollutant List'!$A$7:$A$611,MATCH($B508,'DEQ Pollutant List'!$B$7:$B$611,0))),"")</f>
        <v/>
      </c>
      <c r="E508" s="101"/>
      <c r="F508" s="102"/>
      <c r="G508" s="103"/>
      <c r="H508" s="83"/>
      <c r="I508" s="104"/>
      <c r="J508" s="102"/>
      <c r="K508" s="105"/>
      <c r="L508" s="83"/>
      <c r="M508" s="102"/>
      <c r="N508" s="105"/>
      <c r="O508" s="83"/>
    </row>
    <row r="509" spans="1:15">
      <c r="A509" s="79"/>
      <c r="B509" s="100"/>
      <c r="C509" s="81" t="str">
        <f>IFERROR(IF(B509="No CAS","",INDEX('DEQ Pollutant List'!$C$7:$C$611,MATCH('3. Pollutant Emissions - EF'!B509,'DEQ Pollutant List'!$B$7:$B$611,0))),"")</f>
        <v/>
      </c>
      <c r="D509" s="115" t="str">
        <f>IFERROR(IF(OR($B509="",$B509="No CAS"),INDEX('DEQ Pollutant List'!$A$7:$A$611,MATCH($C509,'DEQ Pollutant List'!$C$7:$C$611,0)),INDEX('DEQ Pollutant List'!$A$7:$A$611,MATCH($B509,'DEQ Pollutant List'!$B$7:$B$611,0))),"")</f>
        <v/>
      </c>
      <c r="E509" s="101"/>
      <c r="F509" s="102"/>
      <c r="G509" s="103"/>
      <c r="H509" s="83"/>
      <c r="I509" s="104"/>
      <c r="J509" s="102"/>
      <c r="K509" s="105"/>
      <c r="L509" s="83"/>
      <c r="M509" s="102"/>
      <c r="N509" s="105"/>
      <c r="O509" s="83"/>
    </row>
    <row r="510" spans="1:15">
      <c r="A510" s="79"/>
      <c r="B510" s="100"/>
      <c r="C510" s="81" t="str">
        <f>IFERROR(IF(B510="No CAS","",INDEX('DEQ Pollutant List'!$C$7:$C$611,MATCH('3. Pollutant Emissions - EF'!B510,'DEQ Pollutant List'!$B$7:$B$611,0))),"")</f>
        <v/>
      </c>
      <c r="D510" s="115" t="str">
        <f>IFERROR(IF(OR($B510="",$B510="No CAS"),INDEX('DEQ Pollutant List'!$A$7:$A$611,MATCH($C510,'DEQ Pollutant List'!$C$7:$C$611,0)),INDEX('DEQ Pollutant List'!$A$7:$A$611,MATCH($B510,'DEQ Pollutant List'!$B$7:$B$611,0))),"")</f>
        <v/>
      </c>
      <c r="E510" s="101"/>
      <c r="F510" s="102"/>
      <c r="G510" s="103"/>
      <c r="H510" s="83"/>
      <c r="I510" s="104"/>
      <c r="J510" s="102"/>
      <c r="K510" s="105"/>
      <c r="L510" s="83"/>
      <c r="M510" s="102"/>
      <c r="N510" s="105"/>
      <c r="O510" s="83"/>
    </row>
    <row r="511" spans="1:15">
      <c r="A511" s="79"/>
      <c r="B511" s="100"/>
      <c r="C511" s="81" t="str">
        <f>IFERROR(IF(B511="No CAS","",INDEX('DEQ Pollutant List'!$C$7:$C$611,MATCH('3. Pollutant Emissions - EF'!B511,'DEQ Pollutant List'!$B$7:$B$611,0))),"")</f>
        <v/>
      </c>
      <c r="D511" s="115" t="str">
        <f>IFERROR(IF(OR($B511="",$B511="No CAS"),INDEX('DEQ Pollutant List'!$A$7:$A$611,MATCH($C511,'DEQ Pollutant List'!$C$7:$C$611,0)),INDEX('DEQ Pollutant List'!$A$7:$A$611,MATCH($B511,'DEQ Pollutant List'!$B$7:$B$611,0))),"")</f>
        <v/>
      </c>
      <c r="E511" s="101"/>
      <c r="F511" s="102"/>
      <c r="G511" s="103"/>
      <c r="H511" s="83"/>
      <c r="I511" s="104"/>
      <c r="J511" s="102"/>
      <c r="K511" s="105"/>
      <c r="L511" s="83"/>
      <c r="M511" s="102"/>
      <c r="N511" s="105"/>
      <c r="O511" s="83"/>
    </row>
    <row r="512" spans="1:15">
      <c r="A512" s="79"/>
      <c r="B512" s="100"/>
      <c r="C512" s="81" t="str">
        <f>IFERROR(IF(B512="No CAS","",INDEX('DEQ Pollutant List'!$C$7:$C$611,MATCH('3. Pollutant Emissions - EF'!B512,'DEQ Pollutant List'!$B$7:$B$611,0))),"")</f>
        <v/>
      </c>
      <c r="D512" s="115" t="str">
        <f>IFERROR(IF(OR($B512="",$B512="No CAS"),INDEX('DEQ Pollutant List'!$A$7:$A$611,MATCH($C512,'DEQ Pollutant List'!$C$7:$C$611,0)),INDEX('DEQ Pollutant List'!$A$7:$A$611,MATCH($B512,'DEQ Pollutant List'!$B$7:$B$611,0))),"")</f>
        <v/>
      </c>
      <c r="E512" s="101"/>
      <c r="F512" s="102"/>
      <c r="G512" s="103"/>
      <c r="H512" s="83"/>
      <c r="I512" s="104"/>
      <c r="J512" s="102"/>
      <c r="K512" s="105"/>
      <c r="L512" s="83"/>
      <c r="M512" s="102"/>
      <c r="N512" s="105"/>
      <c r="O512" s="83"/>
    </row>
    <row r="513" spans="1:15">
      <c r="A513" s="79"/>
      <c r="B513" s="100"/>
      <c r="C513" s="81" t="str">
        <f>IFERROR(IF(B513="No CAS","",INDEX('DEQ Pollutant List'!$C$7:$C$611,MATCH('3. Pollutant Emissions - EF'!B513,'DEQ Pollutant List'!$B$7:$B$611,0))),"")</f>
        <v/>
      </c>
      <c r="D513" s="115" t="str">
        <f>IFERROR(IF(OR($B513="",$B513="No CAS"),INDEX('DEQ Pollutant List'!$A$7:$A$611,MATCH($C513,'DEQ Pollutant List'!$C$7:$C$611,0)),INDEX('DEQ Pollutant List'!$A$7:$A$611,MATCH($B513,'DEQ Pollutant List'!$B$7:$B$611,0))),"")</f>
        <v/>
      </c>
      <c r="E513" s="101"/>
      <c r="F513" s="102"/>
      <c r="G513" s="103"/>
      <c r="H513" s="83"/>
      <c r="I513" s="104"/>
      <c r="J513" s="102"/>
      <c r="K513" s="105"/>
      <c r="L513" s="83"/>
      <c r="M513" s="102"/>
      <c r="N513" s="105"/>
      <c r="O513" s="83"/>
    </row>
    <row r="514" spans="1:15">
      <c r="A514" s="79"/>
      <c r="B514" s="100"/>
      <c r="C514" s="81" t="str">
        <f>IFERROR(IF(B514="No CAS","",INDEX('DEQ Pollutant List'!$C$7:$C$611,MATCH('3. Pollutant Emissions - EF'!B514,'DEQ Pollutant List'!$B$7:$B$611,0))),"")</f>
        <v/>
      </c>
      <c r="D514" s="115" t="str">
        <f>IFERROR(IF(OR($B514="",$B514="No CAS"),INDEX('DEQ Pollutant List'!$A$7:$A$611,MATCH($C514,'DEQ Pollutant List'!$C$7:$C$611,0)),INDEX('DEQ Pollutant List'!$A$7:$A$611,MATCH($B514,'DEQ Pollutant List'!$B$7:$B$611,0))),"")</f>
        <v/>
      </c>
      <c r="E514" s="101"/>
      <c r="F514" s="102"/>
      <c r="G514" s="103"/>
      <c r="H514" s="83"/>
      <c r="I514" s="104"/>
      <c r="J514" s="102"/>
      <c r="K514" s="105"/>
      <c r="L514" s="83"/>
      <c r="M514" s="102"/>
      <c r="N514" s="105"/>
      <c r="O514" s="83"/>
    </row>
    <row r="515" spans="1:15">
      <c r="A515" s="79"/>
      <c r="B515" s="100"/>
      <c r="C515" s="81" t="str">
        <f>IFERROR(IF(B515="No CAS","",INDEX('DEQ Pollutant List'!$C$7:$C$611,MATCH('3. Pollutant Emissions - EF'!B515,'DEQ Pollutant List'!$B$7:$B$611,0))),"")</f>
        <v/>
      </c>
      <c r="D515" s="115" t="str">
        <f>IFERROR(IF(OR($B515="",$B515="No CAS"),INDEX('DEQ Pollutant List'!$A$7:$A$611,MATCH($C515,'DEQ Pollutant List'!$C$7:$C$611,0)),INDEX('DEQ Pollutant List'!$A$7:$A$611,MATCH($B515,'DEQ Pollutant List'!$B$7:$B$611,0))),"")</f>
        <v/>
      </c>
      <c r="E515" s="101"/>
      <c r="F515" s="102"/>
      <c r="G515" s="103"/>
      <c r="H515" s="83"/>
      <c r="I515" s="104"/>
      <c r="J515" s="102"/>
      <c r="K515" s="105"/>
      <c r="L515" s="83"/>
      <c r="M515" s="102"/>
      <c r="N515" s="105"/>
      <c r="O515" s="83"/>
    </row>
    <row r="516" spans="1:15">
      <c r="A516" s="79"/>
      <c r="B516" s="100"/>
      <c r="C516" s="81" t="str">
        <f>IFERROR(IF(B516="No CAS","",INDEX('DEQ Pollutant List'!$C$7:$C$611,MATCH('3. Pollutant Emissions - EF'!B516,'DEQ Pollutant List'!$B$7:$B$611,0))),"")</f>
        <v/>
      </c>
      <c r="D516" s="115" t="str">
        <f>IFERROR(IF(OR($B516="",$B516="No CAS"),INDEX('DEQ Pollutant List'!$A$7:$A$611,MATCH($C516,'DEQ Pollutant List'!$C$7:$C$611,0)),INDEX('DEQ Pollutant List'!$A$7:$A$611,MATCH($B516,'DEQ Pollutant List'!$B$7:$B$611,0))),"")</f>
        <v/>
      </c>
      <c r="E516" s="101"/>
      <c r="F516" s="102"/>
      <c r="G516" s="103"/>
      <c r="H516" s="83"/>
      <c r="I516" s="104"/>
      <c r="J516" s="102"/>
      <c r="K516" s="105"/>
      <c r="L516" s="83"/>
      <c r="M516" s="102"/>
      <c r="N516" s="105"/>
      <c r="O516" s="83"/>
    </row>
    <row r="517" spans="1:15">
      <c r="A517" s="79"/>
      <c r="B517" s="100"/>
      <c r="C517" s="81" t="str">
        <f>IFERROR(IF(B517="No CAS","",INDEX('DEQ Pollutant List'!$C$7:$C$611,MATCH('3. Pollutant Emissions - EF'!B517,'DEQ Pollutant List'!$B$7:$B$611,0))),"")</f>
        <v/>
      </c>
      <c r="D517" s="115" t="str">
        <f>IFERROR(IF(OR($B517="",$B517="No CAS"),INDEX('DEQ Pollutant List'!$A$7:$A$611,MATCH($C517,'DEQ Pollutant List'!$C$7:$C$611,0)),INDEX('DEQ Pollutant List'!$A$7:$A$611,MATCH($B517,'DEQ Pollutant List'!$B$7:$B$611,0))),"")</f>
        <v/>
      </c>
      <c r="E517" s="101"/>
      <c r="F517" s="102"/>
      <c r="G517" s="103"/>
      <c r="H517" s="83"/>
      <c r="I517" s="104"/>
      <c r="J517" s="102"/>
      <c r="K517" s="105"/>
      <c r="L517" s="83"/>
      <c r="M517" s="102"/>
      <c r="N517" s="105"/>
      <c r="O517" s="83"/>
    </row>
    <row r="518" spans="1:15">
      <c r="A518" s="79"/>
      <c r="B518" s="100"/>
      <c r="C518" s="81" t="str">
        <f>IFERROR(IF(B518="No CAS","",INDEX('DEQ Pollutant List'!$C$7:$C$611,MATCH('3. Pollutant Emissions - EF'!B518,'DEQ Pollutant List'!$B$7:$B$611,0))),"")</f>
        <v/>
      </c>
      <c r="D518" s="115" t="str">
        <f>IFERROR(IF(OR($B518="",$B518="No CAS"),INDEX('DEQ Pollutant List'!$A$7:$A$611,MATCH($C518,'DEQ Pollutant List'!$C$7:$C$611,0)),INDEX('DEQ Pollutant List'!$A$7:$A$611,MATCH($B518,'DEQ Pollutant List'!$B$7:$B$611,0))),"")</f>
        <v/>
      </c>
      <c r="E518" s="101"/>
      <c r="F518" s="102"/>
      <c r="G518" s="103"/>
      <c r="H518" s="83"/>
      <c r="I518" s="104"/>
      <c r="J518" s="102"/>
      <c r="K518" s="105"/>
      <c r="L518" s="83"/>
      <c r="M518" s="102"/>
      <c r="N518" s="105"/>
      <c r="O518" s="83"/>
    </row>
    <row r="519" spans="1:15">
      <c r="A519" s="79"/>
      <c r="B519" s="100"/>
      <c r="C519" s="81" t="str">
        <f>IFERROR(IF(B519="No CAS","",INDEX('DEQ Pollutant List'!$C$7:$C$611,MATCH('3. Pollutant Emissions - EF'!B519,'DEQ Pollutant List'!$B$7:$B$611,0))),"")</f>
        <v/>
      </c>
      <c r="D519" s="115" t="str">
        <f>IFERROR(IF(OR($B519="",$B519="No CAS"),INDEX('DEQ Pollutant List'!$A$7:$A$611,MATCH($C519,'DEQ Pollutant List'!$C$7:$C$611,0)),INDEX('DEQ Pollutant List'!$A$7:$A$611,MATCH($B519,'DEQ Pollutant List'!$B$7:$B$611,0))),"")</f>
        <v/>
      </c>
      <c r="E519" s="101"/>
      <c r="F519" s="102"/>
      <c r="G519" s="103"/>
      <c r="H519" s="83"/>
      <c r="I519" s="104"/>
      <c r="J519" s="102"/>
      <c r="K519" s="105"/>
      <c r="L519" s="83"/>
      <c r="M519" s="102"/>
      <c r="N519" s="105"/>
      <c r="O519" s="83"/>
    </row>
    <row r="520" spans="1:15">
      <c r="A520" s="79"/>
      <c r="B520" s="100"/>
      <c r="C520" s="81" t="str">
        <f>IFERROR(IF(B520="No CAS","",INDEX('DEQ Pollutant List'!$C$7:$C$611,MATCH('3. Pollutant Emissions - EF'!B520,'DEQ Pollutant List'!$B$7:$B$611,0))),"")</f>
        <v/>
      </c>
      <c r="D520" s="115" t="str">
        <f>IFERROR(IF(OR($B520="",$B520="No CAS"),INDEX('DEQ Pollutant List'!$A$7:$A$611,MATCH($C520,'DEQ Pollutant List'!$C$7:$C$611,0)),INDEX('DEQ Pollutant List'!$A$7:$A$611,MATCH($B520,'DEQ Pollutant List'!$B$7:$B$611,0))),"")</f>
        <v/>
      </c>
      <c r="E520" s="101"/>
      <c r="F520" s="102"/>
      <c r="G520" s="103"/>
      <c r="H520" s="83"/>
      <c r="I520" s="104"/>
      <c r="J520" s="102"/>
      <c r="K520" s="105"/>
      <c r="L520" s="83"/>
      <c r="M520" s="102"/>
      <c r="N520" s="105"/>
      <c r="O520" s="83"/>
    </row>
    <row r="521" spans="1:15">
      <c r="A521" s="79"/>
      <c r="B521" s="100"/>
      <c r="C521" s="81" t="str">
        <f>IFERROR(IF(B521="No CAS","",INDEX('DEQ Pollutant List'!$C$7:$C$611,MATCH('3. Pollutant Emissions - EF'!B521,'DEQ Pollutant List'!$B$7:$B$611,0))),"")</f>
        <v/>
      </c>
      <c r="D521" s="115" t="str">
        <f>IFERROR(IF(OR($B521="",$B521="No CAS"),INDEX('DEQ Pollutant List'!$A$7:$A$611,MATCH($C521,'DEQ Pollutant List'!$C$7:$C$611,0)),INDEX('DEQ Pollutant List'!$A$7:$A$611,MATCH($B521,'DEQ Pollutant List'!$B$7:$B$611,0))),"")</f>
        <v/>
      </c>
      <c r="E521" s="101"/>
      <c r="F521" s="102"/>
      <c r="G521" s="103"/>
      <c r="H521" s="83"/>
      <c r="I521" s="104"/>
      <c r="J521" s="102"/>
      <c r="K521" s="105"/>
      <c r="L521" s="83"/>
      <c r="M521" s="102"/>
      <c r="N521" s="105"/>
      <c r="O521" s="83"/>
    </row>
    <row r="522" spans="1:15">
      <c r="A522" s="79"/>
      <c r="B522" s="100"/>
      <c r="C522" s="81" t="str">
        <f>IFERROR(IF(B522="No CAS","",INDEX('DEQ Pollutant List'!$C$7:$C$611,MATCH('3. Pollutant Emissions - EF'!B522,'DEQ Pollutant List'!$B$7:$B$611,0))),"")</f>
        <v/>
      </c>
      <c r="D522" s="115" t="str">
        <f>IFERROR(IF(OR($B522="",$B522="No CAS"),INDEX('DEQ Pollutant List'!$A$7:$A$611,MATCH($C522,'DEQ Pollutant List'!$C$7:$C$611,0)),INDEX('DEQ Pollutant List'!$A$7:$A$611,MATCH($B522,'DEQ Pollutant List'!$B$7:$B$611,0))),"")</f>
        <v/>
      </c>
      <c r="E522" s="101"/>
      <c r="F522" s="102"/>
      <c r="G522" s="103"/>
      <c r="H522" s="83"/>
      <c r="I522" s="104"/>
      <c r="J522" s="102"/>
      <c r="K522" s="105"/>
      <c r="L522" s="83"/>
      <c r="M522" s="102"/>
      <c r="N522" s="105"/>
      <c r="O522" s="83"/>
    </row>
    <row r="523" spans="1:15">
      <c r="A523" s="79"/>
      <c r="B523" s="100"/>
      <c r="C523" s="81" t="str">
        <f>IFERROR(IF(B523="No CAS","",INDEX('DEQ Pollutant List'!$C$7:$C$611,MATCH('3. Pollutant Emissions - EF'!B523,'DEQ Pollutant List'!$B$7:$B$611,0))),"")</f>
        <v/>
      </c>
      <c r="D523" s="115" t="str">
        <f>IFERROR(IF(OR($B523="",$B523="No CAS"),INDEX('DEQ Pollutant List'!$A$7:$A$611,MATCH($C523,'DEQ Pollutant List'!$C$7:$C$611,0)),INDEX('DEQ Pollutant List'!$A$7:$A$611,MATCH($B523,'DEQ Pollutant List'!$B$7:$B$611,0))),"")</f>
        <v/>
      </c>
      <c r="E523" s="101"/>
      <c r="F523" s="102"/>
      <c r="G523" s="103"/>
      <c r="H523" s="83"/>
      <c r="I523" s="104"/>
      <c r="J523" s="102"/>
      <c r="K523" s="105"/>
      <c r="L523" s="83"/>
      <c r="M523" s="102"/>
      <c r="N523" s="105"/>
      <c r="O523" s="83"/>
    </row>
    <row r="524" spans="1:15">
      <c r="A524" s="79"/>
      <c r="B524" s="100"/>
      <c r="C524" s="81" t="str">
        <f>IFERROR(IF(B524="No CAS","",INDEX('DEQ Pollutant List'!$C$7:$C$611,MATCH('3. Pollutant Emissions - EF'!B524,'DEQ Pollutant List'!$B$7:$B$611,0))),"")</f>
        <v/>
      </c>
      <c r="D524" s="115" t="str">
        <f>IFERROR(IF(OR($B524="",$B524="No CAS"),INDEX('DEQ Pollutant List'!$A$7:$A$611,MATCH($C524,'DEQ Pollutant List'!$C$7:$C$611,0)),INDEX('DEQ Pollutant List'!$A$7:$A$611,MATCH($B524,'DEQ Pollutant List'!$B$7:$B$611,0))),"")</f>
        <v/>
      </c>
      <c r="E524" s="101"/>
      <c r="F524" s="102"/>
      <c r="G524" s="103"/>
      <c r="H524" s="83"/>
      <c r="I524" s="104"/>
      <c r="J524" s="102"/>
      <c r="K524" s="105"/>
      <c r="L524" s="83"/>
      <c r="M524" s="102"/>
      <c r="N524" s="105"/>
      <c r="O524" s="83"/>
    </row>
    <row r="525" spans="1:15">
      <c r="A525" s="79"/>
      <c r="B525" s="100"/>
      <c r="C525" s="81" t="str">
        <f>IFERROR(IF(B525="No CAS","",INDEX('DEQ Pollutant List'!$C$7:$C$611,MATCH('3. Pollutant Emissions - EF'!B525,'DEQ Pollutant List'!$B$7:$B$611,0))),"")</f>
        <v/>
      </c>
      <c r="D525" s="115" t="str">
        <f>IFERROR(IF(OR($B525="",$B525="No CAS"),INDEX('DEQ Pollutant List'!$A$7:$A$611,MATCH($C525,'DEQ Pollutant List'!$C$7:$C$611,0)),INDEX('DEQ Pollutant List'!$A$7:$A$611,MATCH($B525,'DEQ Pollutant List'!$B$7:$B$611,0))),"")</f>
        <v/>
      </c>
      <c r="E525" s="101"/>
      <c r="F525" s="102"/>
      <c r="G525" s="103"/>
      <c r="H525" s="83"/>
      <c r="I525" s="104"/>
      <c r="J525" s="102"/>
      <c r="K525" s="105"/>
      <c r="L525" s="83"/>
      <c r="M525" s="102"/>
      <c r="N525" s="105"/>
      <c r="O525" s="83"/>
    </row>
    <row r="526" spans="1:15">
      <c r="A526" s="79"/>
      <c r="B526" s="100"/>
      <c r="C526" s="81" t="str">
        <f>IFERROR(IF(B526="No CAS","",INDEX('DEQ Pollutant List'!$C$7:$C$611,MATCH('3. Pollutant Emissions - EF'!B526,'DEQ Pollutant List'!$B$7:$B$611,0))),"")</f>
        <v/>
      </c>
      <c r="D526" s="115" t="str">
        <f>IFERROR(IF(OR($B526="",$B526="No CAS"),INDEX('DEQ Pollutant List'!$A$7:$A$611,MATCH($C526,'DEQ Pollutant List'!$C$7:$C$611,0)),INDEX('DEQ Pollutant List'!$A$7:$A$611,MATCH($B526,'DEQ Pollutant List'!$B$7:$B$611,0))),"")</f>
        <v/>
      </c>
      <c r="E526" s="101"/>
      <c r="F526" s="102"/>
      <c r="G526" s="103"/>
      <c r="H526" s="83"/>
      <c r="I526" s="104"/>
      <c r="J526" s="102"/>
      <c r="K526" s="105"/>
      <c r="L526" s="83"/>
      <c r="M526" s="102"/>
      <c r="N526" s="105"/>
      <c r="O526" s="83"/>
    </row>
    <row r="527" spans="1:15">
      <c r="A527" s="79"/>
      <c r="B527" s="100"/>
      <c r="C527" s="81" t="str">
        <f>IFERROR(IF(B527="No CAS","",INDEX('DEQ Pollutant List'!$C$7:$C$611,MATCH('3. Pollutant Emissions - EF'!B527,'DEQ Pollutant List'!$B$7:$B$611,0))),"")</f>
        <v/>
      </c>
      <c r="D527" s="115" t="str">
        <f>IFERROR(IF(OR($B527="",$B527="No CAS"),INDEX('DEQ Pollutant List'!$A$7:$A$611,MATCH($C527,'DEQ Pollutant List'!$C$7:$C$611,0)),INDEX('DEQ Pollutant List'!$A$7:$A$611,MATCH($B527,'DEQ Pollutant List'!$B$7:$B$611,0))),"")</f>
        <v/>
      </c>
      <c r="E527" s="101"/>
      <c r="F527" s="102"/>
      <c r="G527" s="103"/>
      <c r="H527" s="83"/>
      <c r="I527" s="104"/>
      <c r="J527" s="102"/>
      <c r="K527" s="105"/>
      <c r="L527" s="83"/>
      <c r="M527" s="102"/>
      <c r="N527" s="105"/>
      <c r="O527" s="83"/>
    </row>
    <row r="528" spans="1:15">
      <c r="A528" s="79"/>
      <c r="B528" s="100"/>
      <c r="C528" s="81" t="str">
        <f>IFERROR(IF(B528="No CAS","",INDEX('DEQ Pollutant List'!$C$7:$C$611,MATCH('3. Pollutant Emissions - EF'!B528,'DEQ Pollutant List'!$B$7:$B$611,0))),"")</f>
        <v/>
      </c>
      <c r="D528" s="115" t="str">
        <f>IFERROR(IF(OR($B528="",$B528="No CAS"),INDEX('DEQ Pollutant List'!$A$7:$A$611,MATCH($C528,'DEQ Pollutant List'!$C$7:$C$611,0)),INDEX('DEQ Pollutant List'!$A$7:$A$611,MATCH($B528,'DEQ Pollutant List'!$B$7:$B$611,0))),"")</f>
        <v/>
      </c>
      <c r="E528" s="101"/>
      <c r="F528" s="102"/>
      <c r="G528" s="103"/>
      <c r="H528" s="83"/>
      <c r="I528" s="104"/>
      <c r="J528" s="102"/>
      <c r="K528" s="105"/>
      <c r="L528" s="83"/>
      <c r="M528" s="102"/>
      <c r="N528" s="105"/>
      <c r="O528" s="83"/>
    </row>
    <row r="529" spans="1:15">
      <c r="A529" s="79"/>
      <c r="B529" s="100"/>
      <c r="C529" s="81" t="str">
        <f>IFERROR(IF(B529="No CAS","",INDEX('DEQ Pollutant List'!$C$7:$C$611,MATCH('3. Pollutant Emissions - EF'!B529,'DEQ Pollutant List'!$B$7:$B$611,0))),"")</f>
        <v/>
      </c>
      <c r="D529" s="115" t="str">
        <f>IFERROR(IF(OR($B529="",$B529="No CAS"),INDEX('DEQ Pollutant List'!$A$7:$A$611,MATCH($C529,'DEQ Pollutant List'!$C$7:$C$611,0)),INDEX('DEQ Pollutant List'!$A$7:$A$611,MATCH($B529,'DEQ Pollutant List'!$B$7:$B$611,0))),"")</f>
        <v/>
      </c>
      <c r="E529" s="101"/>
      <c r="F529" s="102"/>
      <c r="G529" s="103"/>
      <c r="H529" s="83"/>
      <c r="I529" s="104"/>
      <c r="J529" s="102"/>
      <c r="K529" s="105"/>
      <c r="L529" s="83"/>
      <c r="M529" s="102"/>
      <c r="N529" s="105"/>
      <c r="O529" s="83"/>
    </row>
    <row r="530" spans="1:15">
      <c r="A530" s="79"/>
      <c r="B530" s="100"/>
      <c r="C530" s="81" t="str">
        <f>IFERROR(IF(B530="No CAS","",INDEX('DEQ Pollutant List'!$C$7:$C$611,MATCH('3. Pollutant Emissions - EF'!B530,'DEQ Pollutant List'!$B$7:$B$611,0))),"")</f>
        <v/>
      </c>
      <c r="D530" s="115" t="str">
        <f>IFERROR(IF(OR($B530="",$B530="No CAS"),INDEX('DEQ Pollutant List'!$A$7:$A$611,MATCH($C530,'DEQ Pollutant List'!$C$7:$C$611,0)),INDEX('DEQ Pollutant List'!$A$7:$A$611,MATCH($B530,'DEQ Pollutant List'!$B$7:$B$611,0))),"")</f>
        <v/>
      </c>
      <c r="E530" s="101"/>
      <c r="F530" s="102"/>
      <c r="G530" s="103"/>
      <c r="H530" s="83"/>
      <c r="I530" s="104"/>
      <c r="J530" s="102"/>
      <c r="K530" s="105"/>
      <c r="L530" s="83"/>
      <c r="M530" s="102"/>
      <c r="N530" s="105"/>
      <c r="O530" s="83"/>
    </row>
    <row r="531" spans="1:15">
      <c r="A531" s="79"/>
      <c r="B531" s="100"/>
      <c r="C531" s="81" t="str">
        <f>IFERROR(IF(B531="No CAS","",INDEX('DEQ Pollutant List'!$C$7:$C$611,MATCH('3. Pollutant Emissions - EF'!B531,'DEQ Pollutant List'!$B$7:$B$611,0))),"")</f>
        <v/>
      </c>
      <c r="D531" s="115" t="str">
        <f>IFERROR(IF(OR($B531="",$B531="No CAS"),INDEX('DEQ Pollutant List'!$A$7:$A$611,MATCH($C531,'DEQ Pollutant List'!$C$7:$C$611,0)),INDEX('DEQ Pollutant List'!$A$7:$A$611,MATCH($B531,'DEQ Pollutant List'!$B$7:$B$611,0))),"")</f>
        <v/>
      </c>
      <c r="E531" s="101"/>
      <c r="F531" s="102"/>
      <c r="G531" s="103"/>
      <c r="H531" s="83"/>
      <c r="I531" s="104"/>
      <c r="J531" s="102"/>
      <c r="K531" s="105"/>
      <c r="L531" s="83"/>
      <c r="M531" s="102"/>
      <c r="N531" s="105"/>
      <c r="O531" s="83"/>
    </row>
    <row r="532" spans="1:15">
      <c r="A532" s="79"/>
      <c r="B532" s="100"/>
      <c r="C532" s="81" t="str">
        <f>IFERROR(IF(B532="No CAS","",INDEX('DEQ Pollutant List'!$C$7:$C$611,MATCH('3. Pollutant Emissions - EF'!B532,'DEQ Pollutant List'!$B$7:$B$611,0))),"")</f>
        <v/>
      </c>
      <c r="D532" s="115" t="str">
        <f>IFERROR(IF(OR($B532="",$B532="No CAS"),INDEX('DEQ Pollutant List'!$A$7:$A$611,MATCH($C532,'DEQ Pollutant List'!$C$7:$C$611,0)),INDEX('DEQ Pollutant List'!$A$7:$A$611,MATCH($B532,'DEQ Pollutant List'!$B$7:$B$611,0))),"")</f>
        <v/>
      </c>
      <c r="E532" s="101"/>
      <c r="F532" s="102"/>
      <c r="G532" s="103"/>
      <c r="H532" s="83"/>
      <c r="I532" s="104"/>
      <c r="J532" s="102"/>
      <c r="K532" s="105"/>
      <c r="L532" s="83"/>
      <c r="M532" s="102"/>
      <c r="N532" s="105"/>
      <c r="O532" s="83"/>
    </row>
    <row r="533" spans="1:15">
      <c r="A533" s="79"/>
      <c r="B533" s="100"/>
      <c r="C533" s="81" t="str">
        <f>IFERROR(IF(B533="No CAS","",INDEX('DEQ Pollutant List'!$C$7:$C$611,MATCH('3. Pollutant Emissions - EF'!B533,'DEQ Pollutant List'!$B$7:$B$611,0))),"")</f>
        <v/>
      </c>
      <c r="D533" s="115" t="str">
        <f>IFERROR(IF(OR($B533="",$B533="No CAS"),INDEX('DEQ Pollutant List'!$A$7:$A$611,MATCH($C533,'DEQ Pollutant List'!$C$7:$C$611,0)),INDEX('DEQ Pollutant List'!$A$7:$A$611,MATCH($B533,'DEQ Pollutant List'!$B$7:$B$611,0))),"")</f>
        <v/>
      </c>
      <c r="E533" s="101"/>
      <c r="F533" s="102"/>
      <c r="G533" s="103"/>
      <c r="H533" s="83"/>
      <c r="I533" s="104"/>
      <c r="J533" s="102"/>
      <c r="K533" s="105"/>
      <c r="L533" s="83"/>
      <c r="M533" s="102"/>
      <c r="N533" s="105"/>
      <c r="O533" s="83"/>
    </row>
    <row r="534" spans="1:15">
      <c r="A534" s="79"/>
      <c r="B534" s="100"/>
      <c r="C534" s="81" t="str">
        <f>IFERROR(IF(B534="No CAS","",INDEX('DEQ Pollutant List'!$C$7:$C$611,MATCH('3. Pollutant Emissions - EF'!B534,'DEQ Pollutant List'!$B$7:$B$611,0))),"")</f>
        <v/>
      </c>
      <c r="D534" s="115" t="str">
        <f>IFERROR(IF(OR($B534="",$B534="No CAS"),INDEX('DEQ Pollutant List'!$A$7:$A$611,MATCH($C534,'DEQ Pollutant List'!$C$7:$C$611,0)),INDEX('DEQ Pollutant List'!$A$7:$A$611,MATCH($B534,'DEQ Pollutant List'!$B$7:$B$611,0))),"")</f>
        <v/>
      </c>
      <c r="E534" s="101"/>
      <c r="F534" s="102"/>
      <c r="G534" s="103"/>
      <c r="H534" s="83"/>
      <c r="I534" s="104"/>
      <c r="J534" s="102"/>
      <c r="K534" s="105"/>
      <c r="L534" s="83"/>
      <c r="M534" s="102"/>
      <c r="N534" s="105"/>
      <c r="O534" s="83"/>
    </row>
    <row r="535" spans="1:15">
      <c r="A535" s="79"/>
      <c r="B535" s="100"/>
      <c r="C535" s="81" t="str">
        <f>IFERROR(IF(B535="No CAS","",INDEX('DEQ Pollutant List'!$C$7:$C$611,MATCH('3. Pollutant Emissions - EF'!B535,'DEQ Pollutant List'!$B$7:$B$611,0))),"")</f>
        <v/>
      </c>
      <c r="D535" s="115" t="str">
        <f>IFERROR(IF(OR($B535="",$B535="No CAS"),INDEX('DEQ Pollutant List'!$A$7:$A$611,MATCH($C535,'DEQ Pollutant List'!$C$7:$C$611,0)),INDEX('DEQ Pollutant List'!$A$7:$A$611,MATCH($B535,'DEQ Pollutant List'!$B$7:$B$611,0))),"")</f>
        <v/>
      </c>
      <c r="E535" s="101"/>
      <c r="F535" s="102"/>
      <c r="G535" s="103"/>
      <c r="H535" s="83"/>
      <c r="I535" s="104"/>
      <c r="J535" s="102"/>
      <c r="K535" s="105"/>
      <c r="L535" s="83"/>
      <c r="M535" s="102"/>
      <c r="N535" s="105"/>
      <c r="O535" s="83"/>
    </row>
    <row r="536" spans="1:15">
      <c r="A536" s="79"/>
      <c r="B536" s="100"/>
      <c r="C536" s="81" t="str">
        <f>IFERROR(IF(B536="No CAS","",INDEX('DEQ Pollutant List'!$C$7:$C$611,MATCH('3. Pollutant Emissions - EF'!B536,'DEQ Pollutant List'!$B$7:$B$611,0))),"")</f>
        <v/>
      </c>
      <c r="D536" s="115" t="str">
        <f>IFERROR(IF(OR($B536="",$B536="No CAS"),INDEX('DEQ Pollutant List'!$A$7:$A$611,MATCH($C536,'DEQ Pollutant List'!$C$7:$C$611,0)),INDEX('DEQ Pollutant List'!$A$7:$A$611,MATCH($B536,'DEQ Pollutant List'!$B$7:$B$611,0))),"")</f>
        <v/>
      </c>
      <c r="E536" s="101"/>
      <c r="F536" s="102"/>
      <c r="G536" s="103"/>
      <c r="H536" s="83"/>
      <c r="I536" s="104"/>
      <c r="J536" s="102"/>
      <c r="K536" s="105"/>
      <c r="L536" s="83"/>
      <c r="M536" s="102"/>
      <c r="N536" s="105"/>
      <c r="O536" s="83"/>
    </row>
    <row r="537" spans="1:15">
      <c r="A537" s="79"/>
      <c r="B537" s="100"/>
      <c r="C537" s="81" t="str">
        <f>IFERROR(IF(B537="No CAS","",INDEX('DEQ Pollutant List'!$C$7:$C$611,MATCH('3. Pollutant Emissions - EF'!B537,'DEQ Pollutant List'!$B$7:$B$611,0))),"")</f>
        <v/>
      </c>
      <c r="D537" s="115" t="str">
        <f>IFERROR(IF(OR($B537="",$B537="No CAS"),INDEX('DEQ Pollutant List'!$A$7:$A$611,MATCH($C537,'DEQ Pollutant List'!$C$7:$C$611,0)),INDEX('DEQ Pollutant List'!$A$7:$A$611,MATCH($B537,'DEQ Pollutant List'!$B$7:$B$611,0))),"")</f>
        <v/>
      </c>
      <c r="E537" s="101"/>
      <c r="F537" s="102"/>
      <c r="G537" s="103"/>
      <c r="H537" s="83"/>
      <c r="I537" s="104"/>
      <c r="J537" s="102"/>
      <c r="K537" s="105"/>
      <c r="L537" s="83"/>
      <c r="M537" s="102"/>
      <c r="N537" s="105"/>
      <c r="O537" s="83"/>
    </row>
    <row r="538" spans="1:15">
      <c r="A538" s="79"/>
      <c r="B538" s="100"/>
      <c r="C538" s="81" t="str">
        <f>IFERROR(IF(B538="No CAS","",INDEX('DEQ Pollutant List'!$C$7:$C$611,MATCH('3. Pollutant Emissions - EF'!B538,'DEQ Pollutant List'!$B$7:$B$611,0))),"")</f>
        <v/>
      </c>
      <c r="D538" s="115" t="str">
        <f>IFERROR(IF(OR($B538="",$B538="No CAS"),INDEX('DEQ Pollutant List'!$A$7:$A$611,MATCH($C538,'DEQ Pollutant List'!$C$7:$C$611,0)),INDEX('DEQ Pollutant List'!$A$7:$A$611,MATCH($B538,'DEQ Pollutant List'!$B$7:$B$611,0))),"")</f>
        <v/>
      </c>
      <c r="E538" s="101"/>
      <c r="F538" s="102"/>
      <c r="G538" s="103"/>
      <c r="H538" s="83"/>
      <c r="I538" s="104"/>
      <c r="J538" s="102"/>
      <c r="K538" s="105"/>
      <c r="L538" s="83"/>
      <c r="M538" s="102"/>
      <c r="N538" s="105"/>
      <c r="O538" s="83"/>
    </row>
    <row r="539" spans="1:15">
      <c r="A539" s="79"/>
      <c r="B539" s="100"/>
      <c r="C539" s="81" t="str">
        <f>IFERROR(IF(B539="No CAS","",INDEX('DEQ Pollutant List'!$C$7:$C$611,MATCH('3. Pollutant Emissions - EF'!B539,'DEQ Pollutant List'!$B$7:$B$611,0))),"")</f>
        <v/>
      </c>
      <c r="D539" s="115" t="str">
        <f>IFERROR(IF(OR($B539="",$B539="No CAS"),INDEX('DEQ Pollutant List'!$A$7:$A$611,MATCH($C539,'DEQ Pollutant List'!$C$7:$C$611,0)),INDEX('DEQ Pollutant List'!$A$7:$A$611,MATCH($B539,'DEQ Pollutant List'!$B$7:$B$611,0))),"")</f>
        <v/>
      </c>
      <c r="E539" s="101"/>
      <c r="F539" s="102"/>
      <c r="G539" s="103"/>
      <c r="H539" s="83"/>
      <c r="I539" s="104"/>
      <c r="J539" s="102"/>
      <c r="K539" s="105"/>
      <c r="L539" s="83"/>
      <c r="M539" s="102"/>
      <c r="N539" s="105"/>
      <c r="O539" s="83"/>
    </row>
    <row r="540" spans="1:15">
      <c r="A540" s="79"/>
      <c r="B540" s="100"/>
      <c r="C540" s="81" t="str">
        <f>IFERROR(IF(B540="No CAS","",INDEX('DEQ Pollutant List'!$C$7:$C$611,MATCH('3. Pollutant Emissions - EF'!B540,'DEQ Pollutant List'!$B$7:$B$611,0))),"")</f>
        <v/>
      </c>
      <c r="D540" s="115" t="str">
        <f>IFERROR(IF(OR($B540="",$B540="No CAS"),INDEX('DEQ Pollutant List'!$A$7:$A$611,MATCH($C540,'DEQ Pollutant List'!$C$7:$C$611,0)),INDEX('DEQ Pollutant List'!$A$7:$A$611,MATCH($B540,'DEQ Pollutant List'!$B$7:$B$611,0))),"")</f>
        <v/>
      </c>
      <c r="E540" s="101"/>
      <c r="F540" s="102"/>
      <c r="G540" s="103"/>
      <c r="H540" s="83"/>
      <c r="I540" s="104"/>
      <c r="J540" s="102"/>
      <c r="K540" s="105"/>
      <c r="L540" s="83"/>
      <c r="M540" s="102"/>
      <c r="N540" s="105"/>
      <c r="O540" s="83"/>
    </row>
    <row r="541" spans="1:15">
      <c r="A541" s="79"/>
      <c r="B541" s="100"/>
      <c r="C541" s="81" t="str">
        <f>IFERROR(IF(B541="No CAS","",INDEX('DEQ Pollutant List'!$C$7:$C$611,MATCH('3. Pollutant Emissions - EF'!B541,'DEQ Pollutant List'!$B$7:$B$611,0))),"")</f>
        <v/>
      </c>
      <c r="D541" s="115" t="str">
        <f>IFERROR(IF(OR($B541="",$B541="No CAS"),INDEX('DEQ Pollutant List'!$A$7:$A$611,MATCH($C541,'DEQ Pollutant List'!$C$7:$C$611,0)),INDEX('DEQ Pollutant List'!$A$7:$A$611,MATCH($B541,'DEQ Pollutant List'!$B$7:$B$611,0))),"")</f>
        <v/>
      </c>
      <c r="E541" s="101"/>
      <c r="F541" s="102"/>
      <c r="G541" s="103"/>
      <c r="H541" s="83"/>
      <c r="I541" s="104"/>
      <c r="J541" s="102"/>
      <c r="K541" s="105"/>
      <c r="L541" s="83"/>
      <c r="M541" s="102"/>
      <c r="N541" s="105"/>
      <c r="O541" s="83"/>
    </row>
    <row r="542" spans="1:15">
      <c r="A542" s="79"/>
      <c r="B542" s="100"/>
      <c r="C542" s="81" t="str">
        <f>IFERROR(IF(B542="No CAS","",INDEX('DEQ Pollutant List'!$C$7:$C$611,MATCH('3. Pollutant Emissions - EF'!B542,'DEQ Pollutant List'!$B$7:$B$611,0))),"")</f>
        <v/>
      </c>
      <c r="D542" s="115" t="str">
        <f>IFERROR(IF(OR($B542="",$B542="No CAS"),INDEX('DEQ Pollutant List'!$A$7:$A$611,MATCH($C542,'DEQ Pollutant List'!$C$7:$C$611,0)),INDEX('DEQ Pollutant List'!$A$7:$A$611,MATCH($B542,'DEQ Pollutant List'!$B$7:$B$611,0))),"")</f>
        <v/>
      </c>
      <c r="E542" s="101"/>
      <c r="F542" s="102"/>
      <c r="G542" s="103"/>
      <c r="H542" s="83"/>
      <c r="I542" s="104"/>
      <c r="J542" s="102"/>
      <c r="K542" s="105"/>
      <c r="L542" s="83"/>
      <c r="M542" s="102"/>
      <c r="N542" s="105"/>
      <c r="O542" s="83"/>
    </row>
    <row r="543" spans="1:15">
      <c r="A543" s="79"/>
      <c r="B543" s="100"/>
      <c r="C543" s="81" t="str">
        <f>IFERROR(IF(B543="No CAS","",INDEX('DEQ Pollutant List'!$C$7:$C$611,MATCH('3. Pollutant Emissions - EF'!B543,'DEQ Pollutant List'!$B$7:$B$611,0))),"")</f>
        <v/>
      </c>
      <c r="D543" s="115" t="str">
        <f>IFERROR(IF(OR($B543="",$B543="No CAS"),INDEX('DEQ Pollutant List'!$A$7:$A$611,MATCH($C543,'DEQ Pollutant List'!$C$7:$C$611,0)),INDEX('DEQ Pollutant List'!$A$7:$A$611,MATCH($B543,'DEQ Pollutant List'!$B$7:$B$611,0))),"")</f>
        <v/>
      </c>
      <c r="E543" s="101"/>
      <c r="F543" s="102"/>
      <c r="G543" s="103"/>
      <c r="H543" s="83"/>
      <c r="I543" s="104"/>
      <c r="J543" s="102"/>
      <c r="K543" s="105"/>
      <c r="L543" s="83"/>
      <c r="M543" s="102"/>
      <c r="N543" s="105"/>
      <c r="O543" s="83"/>
    </row>
    <row r="544" spans="1:15">
      <c r="A544" s="79"/>
      <c r="B544" s="100"/>
      <c r="C544" s="81" t="str">
        <f>IFERROR(IF(B544="No CAS","",INDEX('DEQ Pollutant List'!$C$7:$C$611,MATCH('3. Pollutant Emissions - EF'!B544,'DEQ Pollutant List'!$B$7:$B$611,0))),"")</f>
        <v/>
      </c>
      <c r="D544" s="115" t="str">
        <f>IFERROR(IF(OR($B544="",$B544="No CAS"),INDEX('DEQ Pollutant List'!$A$7:$A$611,MATCH($C544,'DEQ Pollutant List'!$C$7:$C$611,0)),INDEX('DEQ Pollutant List'!$A$7:$A$611,MATCH($B544,'DEQ Pollutant List'!$B$7:$B$611,0))),"")</f>
        <v/>
      </c>
      <c r="E544" s="101"/>
      <c r="F544" s="102"/>
      <c r="G544" s="103"/>
      <c r="H544" s="83"/>
      <c r="I544" s="104"/>
      <c r="J544" s="102"/>
      <c r="K544" s="105"/>
      <c r="L544" s="83"/>
      <c r="M544" s="102"/>
      <c r="N544" s="105"/>
      <c r="O544" s="83"/>
    </row>
    <row r="545" spans="1:15">
      <c r="A545" s="79"/>
      <c r="B545" s="100"/>
      <c r="C545" s="81" t="str">
        <f>IFERROR(IF(B545="No CAS","",INDEX('DEQ Pollutant List'!$C$7:$C$611,MATCH('3. Pollutant Emissions - EF'!B545,'DEQ Pollutant List'!$B$7:$B$611,0))),"")</f>
        <v/>
      </c>
      <c r="D545" s="115" t="str">
        <f>IFERROR(IF(OR($B545="",$B545="No CAS"),INDEX('DEQ Pollutant List'!$A$7:$A$611,MATCH($C545,'DEQ Pollutant List'!$C$7:$C$611,0)),INDEX('DEQ Pollutant List'!$A$7:$A$611,MATCH($B545,'DEQ Pollutant List'!$B$7:$B$611,0))),"")</f>
        <v/>
      </c>
      <c r="E545" s="101"/>
      <c r="F545" s="102"/>
      <c r="G545" s="103"/>
      <c r="H545" s="83"/>
      <c r="I545" s="104"/>
      <c r="J545" s="102"/>
      <c r="K545" s="105"/>
      <c r="L545" s="83"/>
      <c r="M545" s="102"/>
      <c r="N545" s="105"/>
      <c r="O545" s="83"/>
    </row>
    <row r="546" spans="1:15">
      <c r="A546" s="79"/>
      <c r="B546" s="100"/>
      <c r="C546" s="81" t="str">
        <f>IFERROR(IF(B546="No CAS","",INDEX('DEQ Pollutant List'!$C$7:$C$611,MATCH('3. Pollutant Emissions - EF'!B546,'DEQ Pollutant List'!$B$7:$B$611,0))),"")</f>
        <v/>
      </c>
      <c r="D546" s="115" t="str">
        <f>IFERROR(IF(OR($B546="",$B546="No CAS"),INDEX('DEQ Pollutant List'!$A$7:$A$611,MATCH($C546,'DEQ Pollutant List'!$C$7:$C$611,0)),INDEX('DEQ Pollutant List'!$A$7:$A$611,MATCH($B546,'DEQ Pollutant List'!$B$7:$B$611,0))),"")</f>
        <v/>
      </c>
      <c r="E546" s="101"/>
      <c r="F546" s="102"/>
      <c r="G546" s="103"/>
      <c r="H546" s="83"/>
      <c r="I546" s="104"/>
      <c r="J546" s="102"/>
      <c r="K546" s="105"/>
      <c r="L546" s="83"/>
      <c r="M546" s="102"/>
      <c r="N546" s="105"/>
      <c r="O546" s="83"/>
    </row>
    <row r="547" spans="1:15">
      <c r="A547" s="79"/>
      <c r="B547" s="100"/>
      <c r="C547" s="81" t="str">
        <f>IFERROR(IF(B547="No CAS","",INDEX('DEQ Pollutant List'!$C$7:$C$611,MATCH('3. Pollutant Emissions - EF'!B547,'DEQ Pollutant List'!$B$7:$B$611,0))),"")</f>
        <v/>
      </c>
      <c r="D547" s="115" t="str">
        <f>IFERROR(IF(OR($B547="",$B547="No CAS"),INDEX('DEQ Pollutant List'!$A$7:$A$611,MATCH($C547,'DEQ Pollutant List'!$C$7:$C$611,0)),INDEX('DEQ Pollutant List'!$A$7:$A$611,MATCH($B547,'DEQ Pollutant List'!$B$7:$B$611,0))),"")</f>
        <v/>
      </c>
      <c r="E547" s="101"/>
      <c r="F547" s="102"/>
      <c r="G547" s="103"/>
      <c r="H547" s="83"/>
      <c r="I547" s="104"/>
      <c r="J547" s="102"/>
      <c r="K547" s="105"/>
      <c r="L547" s="83"/>
      <c r="M547" s="102"/>
      <c r="N547" s="105"/>
      <c r="O547" s="83"/>
    </row>
    <row r="548" spans="1:15">
      <c r="A548" s="79"/>
      <c r="B548" s="100"/>
      <c r="C548" s="81" t="str">
        <f>IFERROR(IF(B548="No CAS","",INDEX('DEQ Pollutant List'!$C$7:$C$611,MATCH('3. Pollutant Emissions - EF'!B548,'DEQ Pollutant List'!$B$7:$B$611,0))),"")</f>
        <v/>
      </c>
      <c r="D548" s="115" t="str">
        <f>IFERROR(IF(OR($B548="",$B548="No CAS"),INDEX('DEQ Pollutant List'!$A$7:$A$611,MATCH($C548,'DEQ Pollutant List'!$C$7:$C$611,0)),INDEX('DEQ Pollutant List'!$A$7:$A$611,MATCH($B548,'DEQ Pollutant List'!$B$7:$B$611,0))),"")</f>
        <v/>
      </c>
      <c r="E548" s="101"/>
      <c r="F548" s="102"/>
      <c r="G548" s="103"/>
      <c r="H548" s="83"/>
      <c r="I548" s="104"/>
      <c r="J548" s="102"/>
      <c r="K548" s="105"/>
      <c r="L548" s="83"/>
      <c r="M548" s="102"/>
      <c r="N548" s="105"/>
      <c r="O548" s="83"/>
    </row>
    <row r="549" spans="1:15">
      <c r="A549" s="79"/>
      <c r="B549" s="100"/>
      <c r="C549" s="81" t="str">
        <f>IFERROR(IF(B549="No CAS","",INDEX('DEQ Pollutant List'!$C$7:$C$611,MATCH('3. Pollutant Emissions - EF'!B549,'DEQ Pollutant List'!$B$7:$B$611,0))),"")</f>
        <v/>
      </c>
      <c r="D549" s="115" t="str">
        <f>IFERROR(IF(OR($B549="",$B549="No CAS"),INDEX('DEQ Pollutant List'!$A$7:$A$611,MATCH($C549,'DEQ Pollutant List'!$C$7:$C$611,0)),INDEX('DEQ Pollutant List'!$A$7:$A$611,MATCH($B549,'DEQ Pollutant List'!$B$7:$B$611,0))),"")</f>
        <v/>
      </c>
      <c r="E549" s="101"/>
      <c r="F549" s="102"/>
      <c r="G549" s="103"/>
      <c r="H549" s="83"/>
      <c r="I549" s="104"/>
      <c r="J549" s="102"/>
      <c r="K549" s="105"/>
      <c r="L549" s="83"/>
      <c r="M549" s="102"/>
      <c r="N549" s="105"/>
      <c r="O549" s="83"/>
    </row>
    <row r="550" spans="1:15">
      <c r="A550" s="79"/>
      <c r="B550" s="100"/>
      <c r="C550" s="81" t="str">
        <f>IFERROR(IF(B550="No CAS","",INDEX('DEQ Pollutant List'!$C$7:$C$611,MATCH('3. Pollutant Emissions - EF'!B550,'DEQ Pollutant List'!$B$7:$B$611,0))),"")</f>
        <v/>
      </c>
      <c r="D550" s="115" t="str">
        <f>IFERROR(IF(OR($B550="",$B550="No CAS"),INDEX('DEQ Pollutant List'!$A$7:$A$611,MATCH($C550,'DEQ Pollutant List'!$C$7:$C$611,0)),INDEX('DEQ Pollutant List'!$A$7:$A$611,MATCH($B550,'DEQ Pollutant List'!$B$7:$B$611,0))),"")</f>
        <v/>
      </c>
      <c r="E550" s="101"/>
      <c r="F550" s="102"/>
      <c r="G550" s="103"/>
      <c r="H550" s="83"/>
      <c r="I550" s="104"/>
      <c r="J550" s="102"/>
      <c r="K550" s="105"/>
      <c r="L550" s="83"/>
      <c r="M550" s="102"/>
      <c r="N550" s="105"/>
      <c r="O550" s="83"/>
    </row>
    <row r="551" spans="1:15">
      <c r="A551" s="79"/>
      <c r="B551" s="100"/>
      <c r="C551" s="81" t="str">
        <f>IFERROR(IF(B551="No CAS","",INDEX('DEQ Pollutant List'!$C$7:$C$611,MATCH('3. Pollutant Emissions - EF'!B551,'DEQ Pollutant List'!$B$7:$B$611,0))),"")</f>
        <v/>
      </c>
      <c r="D551" s="115" t="str">
        <f>IFERROR(IF(OR($B551="",$B551="No CAS"),INDEX('DEQ Pollutant List'!$A$7:$A$611,MATCH($C551,'DEQ Pollutant List'!$C$7:$C$611,0)),INDEX('DEQ Pollutant List'!$A$7:$A$611,MATCH($B551,'DEQ Pollutant List'!$B$7:$B$611,0))),"")</f>
        <v/>
      </c>
      <c r="E551" s="101"/>
      <c r="F551" s="102"/>
      <c r="G551" s="103"/>
      <c r="H551" s="83"/>
      <c r="I551" s="104"/>
      <c r="J551" s="102"/>
      <c r="K551" s="105"/>
      <c r="L551" s="83"/>
      <c r="M551" s="102"/>
      <c r="N551" s="105"/>
      <c r="O551" s="83"/>
    </row>
    <row r="552" spans="1:15">
      <c r="A552" s="79"/>
      <c r="B552" s="100"/>
      <c r="C552" s="81" t="str">
        <f>IFERROR(IF(B552="No CAS","",INDEX('DEQ Pollutant List'!$C$7:$C$611,MATCH('3. Pollutant Emissions - EF'!B552,'DEQ Pollutant List'!$B$7:$B$611,0))),"")</f>
        <v/>
      </c>
      <c r="D552" s="115" t="str">
        <f>IFERROR(IF(OR($B552="",$B552="No CAS"),INDEX('DEQ Pollutant List'!$A$7:$A$611,MATCH($C552,'DEQ Pollutant List'!$C$7:$C$611,0)),INDEX('DEQ Pollutant List'!$A$7:$A$611,MATCH($B552,'DEQ Pollutant List'!$B$7:$B$611,0))),"")</f>
        <v/>
      </c>
      <c r="E552" s="101"/>
      <c r="F552" s="102"/>
      <c r="G552" s="103"/>
      <c r="H552" s="83"/>
      <c r="I552" s="104"/>
      <c r="J552" s="102"/>
      <c r="K552" s="105"/>
      <c r="L552" s="83"/>
      <c r="M552" s="102"/>
      <c r="N552" s="105"/>
      <c r="O552" s="83"/>
    </row>
    <row r="553" spans="1:15">
      <c r="A553" s="79"/>
      <c r="B553" s="100"/>
      <c r="C553" s="81" t="str">
        <f>IFERROR(IF(B553="No CAS","",INDEX('DEQ Pollutant List'!$C$7:$C$611,MATCH('3. Pollutant Emissions - EF'!B553,'DEQ Pollutant List'!$B$7:$B$611,0))),"")</f>
        <v/>
      </c>
      <c r="D553" s="115" t="str">
        <f>IFERROR(IF(OR($B553="",$B553="No CAS"),INDEX('DEQ Pollutant List'!$A$7:$A$611,MATCH($C553,'DEQ Pollutant List'!$C$7:$C$611,0)),INDEX('DEQ Pollutant List'!$A$7:$A$611,MATCH($B553,'DEQ Pollutant List'!$B$7:$B$611,0))),"")</f>
        <v/>
      </c>
      <c r="E553" s="101"/>
      <c r="F553" s="102"/>
      <c r="G553" s="103"/>
      <c r="H553" s="83"/>
      <c r="I553" s="104"/>
      <c r="J553" s="102"/>
      <c r="K553" s="105"/>
      <c r="L553" s="83"/>
      <c r="M553" s="102"/>
      <c r="N553" s="105"/>
      <c r="O553" s="83"/>
    </row>
    <row r="554" spans="1:15">
      <c r="A554" s="79"/>
      <c r="B554" s="100"/>
      <c r="C554" s="81" t="str">
        <f>IFERROR(IF(B554="No CAS","",INDEX('DEQ Pollutant List'!$C$7:$C$611,MATCH('3. Pollutant Emissions - EF'!B554,'DEQ Pollutant List'!$B$7:$B$611,0))),"")</f>
        <v/>
      </c>
      <c r="D554" s="115" t="str">
        <f>IFERROR(IF(OR($B554="",$B554="No CAS"),INDEX('DEQ Pollutant List'!$A$7:$A$611,MATCH($C554,'DEQ Pollutant List'!$C$7:$C$611,0)),INDEX('DEQ Pollutant List'!$A$7:$A$611,MATCH($B554,'DEQ Pollutant List'!$B$7:$B$611,0))),"")</f>
        <v/>
      </c>
      <c r="E554" s="101"/>
      <c r="F554" s="102"/>
      <c r="G554" s="103"/>
      <c r="H554" s="83"/>
      <c r="I554" s="104"/>
      <c r="J554" s="102"/>
      <c r="K554" s="105"/>
      <c r="L554" s="83"/>
      <c r="M554" s="102"/>
      <c r="N554" s="105"/>
      <c r="O554" s="83"/>
    </row>
    <row r="555" spans="1:15">
      <c r="A555" s="79"/>
      <c r="B555" s="100"/>
      <c r="C555" s="81" t="str">
        <f>IFERROR(IF(B555="No CAS","",INDEX('DEQ Pollutant List'!$C$7:$C$611,MATCH('3. Pollutant Emissions - EF'!B555,'DEQ Pollutant List'!$B$7:$B$611,0))),"")</f>
        <v/>
      </c>
      <c r="D555" s="115" t="str">
        <f>IFERROR(IF(OR($B555="",$B555="No CAS"),INDEX('DEQ Pollutant List'!$A$7:$A$611,MATCH($C555,'DEQ Pollutant List'!$C$7:$C$611,0)),INDEX('DEQ Pollutant List'!$A$7:$A$611,MATCH($B555,'DEQ Pollutant List'!$B$7:$B$611,0))),"")</f>
        <v/>
      </c>
      <c r="E555" s="101"/>
      <c r="F555" s="102"/>
      <c r="G555" s="103"/>
      <c r="H555" s="83"/>
      <c r="I555" s="104"/>
      <c r="J555" s="102"/>
      <c r="K555" s="105"/>
      <c r="L555" s="83"/>
      <c r="M555" s="102"/>
      <c r="N555" s="105"/>
      <c r="O555" s="83"/>
    </row>
    <row r="556" spans="1:15">
      <c r="A556" s="79"/>
      <c r="B556" s="100"/>
      <c r="C556" s="81" t="str">
        <f>IFERROR(IF(B556="No CAS","",INDEX('DEQ Pollutant List'!$C$7:$C$611,MATCH('3. Pollutant Emissions - EF'!B556,'DEQ Pollutant List'!$B$7:$B$611,0))),"")</f>
        <v/>
      </c>
      <c r="D556" s="115" t="str">
        <f>IFERROR(IF(OR($B556="",$B556="No CAS"),INDEX('DEQ Pollutant List'!$A$7:$A$611,MATCH($C556,'DEQ Pollutant List'!$C$7:$C$611,0)),INDEX('DEQ Pollutant List'!$A$7:$A$611,MATCH($B556,'DEQ Pollutant List'!$B$7:$B$611,0))),"")</f>
        <v/>
      </c>
      <c r="E556" s="101"/>
      <c r="F556" s="102"/>
      <c r="G556" s="103"/>
      <c r="H556" s="83"/>
      <c r="I556" s="104"/>
      <c r="J556" s="102"/>
      <c r="K556" s="105"/>
      <c r="L556" s="83"/>
      <c r="M556" s="102"/>
      <c r="N556" s="105"/>
      <c r="O556" s="83"/>
    </row>
    <row r="557" spans="1:15">
      <c r="A557" s="79"/>
      <c r="B557" s="100"/>
      <c r="C557" s="81" t="str">
        <f>IFERROR(IF(B557="No CAS","",INDEX('DEQ Pollutant List'!$C$7:$C$611,MATCH('3. Pollutant Emissions - EF'!B557,'DEQ Pollutant List'!$B$7:$B$611,0))),"")</f>
        <v/>
      </c>
      <c r="D557" s="115" t="str">
        <f>IFERROR(IF(OR($B557="",$B557="No CAS"),INDEX('DEQ Pollutant List'!$A$7:$A$611,MATCH($C557,'DEQ Pollutant List'!$C$7:$C$611,0)),INDEX('DEQ Pollutant List'!$A$7:$A$611,MATCH($B557,'DEQ Pollutant List'!$B$7:$B$611,0))),"")</f>
        <v/>
      </c>
      <c r="E557" s="101"/>
      <c r="F557" s="102"/>
      <c r="G557" s="103"/>
      <c r="H557" s="83"/>
      <c r="I557" s="104"/>
      <c r="J557" s="102"/>
      <c r="K557" s="105"/>
      <c r="L557" s="83"/>
      <c r="M557" s="102"/>
      <c r="N557" s="105"/>
      <c r="O557" s="83"/>
    </row>
    <row r="558" spans="1:15">
      <c r="A558" s="79"/>
      <c r="B558" s="100"/>
      <c r="C558" s="81" t="str">
        <f>IFERROR(IF(B558="No CAS","",INDEX('DEQ Pollutant List'!$C$7:$C$611,MATCH('3. Pollutant Emissions - EF'!B558,'DEQ Pollutant List'!$B$7:$B$611,0))),"")</f>
        <v/>
      </c>
      <c r="D558" s="115" t="str">
        <f>IFERROR(IF(OR($B558="",$B558="No CAS"),INDEX('DEQ Pollutant List'!$A$7:$A$611,MATCH($C558,'DEQ Pollutant List'!$C$7:$C$611,0)),INDEX('DEQ Pollutant List'!$A$7:$A$611,MATCH($B558,'DEQ Pollutant List'!$B$7:$B$611,0))),"")</f>
        <v/>
      </c>
      <c r="E558" s="101"/>
      <c r="F558" s="102"/>
      <c r="G558" s="103"/>
      <c r="H558" s="83"/>
      <c r="I558" s="104"/>
      <c r="J558" s="102"/>
      <c r="K558" s="105"/>
      <c r="L558" s="83"/>
      <c r="M558" s="102"/>
      <c r="N558" s="105"/>
      <c r="O558" s="83"/>
    </row>
    <row r="559" spans="1:15">
      <c r="A559" s="79"/>
      <c r="B559" s="100"/>
      <c r="C559" s="81" t="str">
        <f>IFERROR(IF(B559="No CAS","",INDEX('DEQ Pollutant List'!$C$7:$C$611,MATCH('3. Pollutant Emissions - EF'!B559,'DEQ Pollutant List'!$B$7:$B$611,0))),"")</f>
        <v/>
      </c>
      <c r="D559" s="115" t="str">
        <f>IFERROR(IF(OR($B559="",$B559="No CAS"),INDEX('DEQ Pollutant List'!$A$7:$A$611,MATCH($C559,'DEQ Pollutant List'!$C$7:$C$611,0)),INDEX('DEQ Pollutant List'!$A$7:$A$611,MATCH($B559,'DEQ Pollutant List'!$B$7:$B$611,0))),"")</f>
        <v/>
      </c>
      <c r="E559" s="101"/>
      <c r="F559" s="102"/>
      <c r="G559" s="103"/>
      <c r="H559" s="83"/>
      <c r="I559" s="104"/>
      <c r="J559" s="102"/>
      <c r="K559" s="105"/>
      <c r="L559" s="83"/>
      <c r="M559" s="102"/>
      <c r="N559" s="105"/>
      <c r="O559" s="83"/>
    </row>
    <row r="560" spans="1:15">
      <c r="A560" s="79"/>
      <c r="B560" s="100"/>
      <c r="C560" s="81" t="str">
        <f>IFERROR(IF(B560="No CAS","",INDEX('DEQ Pollutant List'!$C$7:$C$611,MATCH('3. Pollutant Emissions - EF'!B560,'DEQ Pollutant List'!$B$7:$B$611,0))),"")</f>
        <v/>
      </c>
      <c r="D560" s="115" t="str">
        <f>IFERROR(IF(OR($B560="",$B560="No CAS"),INDEX('DEQ Pollutant List'!$A$7:$A$611,MATCH($C560,'DEQ Pollutant List'!$C$7:$C$611,0)),INDEX('DEQ Pollutant List'!$A$7:$A$611,MATCH($B560,'DEQ Pollutant List'!$B$7:$B$611,0))),"")</f>
        <v/>
      </c>
      <c r="E560" s="101"/>
      <c r="F560" s="102"/>
      <c r="G560" s="103"/>
      <c r="H560" s="83"/>
      <c r="I560" s="104"/>
      <c r="J560" s="102"/>
      <c r="K560" s="105"/>
      <c r="L560" s="83"/>
      <c r="M560" s="102"/>
      <c r="N560" s="105"/>
      <c r="O560" s="83"/>
    </row>
    <row r="561" spans="1:15">
      <c r="A561" s="79"/>
      <c r="B561" s="100"/>
      <c r="C561" s="81" t="str">
        <f>IFERROR(IF(B561="No CAS","",INDEX('DEQ Pollutant List'!$C$7:$C$611,MATCH('3. Pollutant Emissions - EF'!B561,'DEQ Pollutant List'!$B$7:$B$611,0))),"")</f>
        <v/>
      </c>
      <c r="D561" s="115" t="str">
        <f>IFERROR(IF(OR($B561="",$B561="No CAS"),INDEX('DEQ Pollutant List'!$A$7:$A$611,MATCH($C561,'DEQ Pollutant List'!$C$7:$C$611,0)),INDEX('DEQ Pollutant List'!$A$7:$A$611,MATCH($B561,'DEQ Pollutant List'!$B$7:$B$611,0))),"")</f>
        <v/>
      </c>
      <c r="E561" s="101"/>
      <c r="F561" s="102"/>
      <c r="G561" s="103"/>
      <c r="H561" s="83"/>
      <c r="I561" s="104"/>
      <c r="J561" s="102"/>
      <c r="K561" s="105"/>
      <c r="L561" s="83"/>
      <c r="M561" s="102"/>
      <c r="N561" s="105"/>
      <c r="O561" s="83"/>
    </row>
    <row r="562" spans="1:15">
      <c r="A562" s="79"/>
      <c r="B562" s="100"/>
      <c r="C562" s="81" t="str">
        <f>IFERROR(IF(B562="No CAS","",INDEX('DEQ Pollutant List'!$C$7:$C$611,MATCH('3. Pollutant Emissions - EF'!B562,'DEQ Pollutant List'!$B$7:$B$611,0))),"")</f>
        <v/>
      </c>
      <c r="D562" s="115" t="str">
        <f>IFERROR(IF(OR($B562="",$B562="No CAS"),INDEX('DEQ Pollutant List'!$A$7:$A$611,MATCH($C562,'DEQ Pollutant List'!$C$7:$C$611,0)),INDEX('DEQ Pollutant List'!$A$7:$A$611,MATCH($B562,'DEQ Pollutant List'!$B$7:$B$611,0))),"")</f>
        <v/>
      </c>
      <c r="E562" s="101"/>
      <c r="F562" s="102"/>
      <c r="G562" s="103"/>
      <c r="H562" s="83"/>
      <c r="I562" s="104"/>
      <c r="J562" s="102"/>
      <c r="K562" s="105"/>
      <c r="L562" s="83"/>
      <c r="M562" s="102"/>
      <c r="N562" s="105"/>
      <c r="O562" s="83"/>
    </row>
    <row r="563" spans="1:15">
      <c r="A563" s="79"/>
      <c r="B563" s="100"/>
      <c r="C563" s="81" t="str">
        <f>IFERROR(IF(B563="No CAS","",INDEX('DEQ Pollutant List'!$C$7:$C$611,MATCH('3. Pollutant Emissions - EF'!B563,'DEQ Pollutant List'!$B$7:$B$611,0))),"")</f>
        <v/>
      </c>
      <c r="D563" s="115" t="str">
        <f>IFERROR(IF(OR($B563="",$B563="No CAS"),INDEX('DEQ Pollutant List'!$A$7:$A$611,MATCH($C563,'DEQ Pollutant List'!$C$7:$C$611,0)),INDEX('DEQ Pollutant List'!$A$7:$A$611,MATCH($B563,'DEQ Pollutant List'!$B$7:$B$611,0))),"")</f>
        <v/>
      </c>
      <c r="E563" s="101"/>
      <c r="F563" s="102"/>
      <c r="G563" s="103"/>
      <c r="H563" s="83"/>
      <c r="I563" s="104"/>
      <c r="J563" s="102"/>
      <c r="K563" s="105"/>
      <c r="L563" s="83"/>
      <c r="M563" s="102"/>
      <c r="N563" s="105"/>
      <c r="O563" s="83"/>
    </row>
    <row r="564" spans="1:15">
      <c r="A564" s="79"/>
      <c r="B564" s="100"/>
      <c r="C564" s="81" t="str">
        <f>IFERROR(IF(B564="No CAS","",INDEX('DEQ Pollutant List'!$C$7:$C$611,MATCH('3. Pollutant Emissions - EF'!B564,'DEQ Pollutant List'!$B$7:$B$611,0))),"")</f>
        <v/>
      </c>
      <c r="D564" s="115" t="str">
        <f>IFERROR(IF(OR($B564="",$B564="No CAS"),INDEX('DEQ Pollutant List'!$A$7:$A$611,MATCH($C564,'DEQ Pollutant List'!$C$7:$C$611,0)),INDEX('DEQ Pollutant List'!$A$7:$A$611,MATCH($B564,'DEQ Pollutant List'!$B$7:$B$611,0))),"")</f>
        <v/>
      </c>
      <c r="E564" s="101"/>
      <c r="F564" s="102"/>
      <c r="G564" s="103"/>
      <c r="H564" s="83"/>
      <c r="I564" s="104"/>
      <c r="J564" s="102"/>
      <c r="K564" s="105"/>
      <c r="L564" s="83"/>
      <c r="M564" s="102"/>
      <c r="N564" s="105"/>
      <c r="O564" s="83"/>
    </row>
    <row r="565" spans="1:15">
      <c r="A565" s="79"/>
      <c r="B565" s="100"/>
      <c r="C565" s="81" t="str">
        <f>IFERROR(IF(B565="No CAS","",INDEX('DEQ Pollutant List'!$C$7:$C$611,MATCH('3. Pollutant Emissions - EF'!B565,'DEQ Pollutant List'!$B$7:$B$611,0))),"")</f>
        <v/>
      </c>
      <c r="D565" s="115" t="str">
        <f>IFERROR(IF(OR($B565="",$B565="No CAS"),INDEX('DEQ Pollutant List'!$A$7:$A$611,MATCH($C565,'DEQ Pollutant List'!$C$7:$C$611,0)),INDEX('DEQ Pollutant List'!$A$7:$A$611,MATCH($B565,'DEQ Pollutant List'!$B$7:$B$611,0))),"")</f>
        <v/>
      </c>
      <c r="E565" s="101"/>
      <c r="F565" s="102"/>
      <c r="G565" s="103"/>
      <c r="H565" s="83"/>
      <c r="I565" s="104"/>
      <c r="J565" s="102"/>
      <c r="K565" s="105"/>
      <c r="L565" s="83"/>
      <c r="M565" s="102"/>
      <c r="N565" s="105"/>
      <c r="O565" s="83"/>
    </row>
    <row r="566" spans="1:15">
      <c r="A566" s="79"/>
      <c r="B566" s="100"/>
      <c r="C566" s="81" t="str">
        <f>IFERROR(IF(B566="No CAS","",INDEX('DEQ Pollutant List'!$C$7:$C$611,MATCH('3. Pollutant Emissions - EF'!B566,'DEQ Pollutant List'!$B$7:$B$611,0))),"")</f>
        <v/>
      </c>
      <c r="D566" s="115" t="str">
        <f>IFERROR(IF(OR($B566="",$B566="No CAS"),INDEX('DEQ Pollutant List'!$A$7:$A$611,MATCH($C566,'DEQ Pollutant List'!$C$7:$C$611,0)),INDEX('DEQ Pollutant List'!$A$7:$A$611,MATCH($B566,'DEQ Pollutant List'!$B$7:$B$611,0))),"")</f>
        <v/>
      </c>
      <c r="E566" s="101"/>
      <c r="F566" s="102"/>
      <c r="G566" s="103"/>
      <c r="H566" s="83"/>
      <c r="I566" s="104"/>
      <c r="J566" s="102"/>
      <c r="K566" s="105"/>
      <c r="L566" s="83"/>
      <c r="M566" s="102"/>
      <c r="N566" s="105"/>
      <c r="O566" s="83"/>
    </row>
    <row r="567" spans="1:15">
      <c r="A567" s="79"/>
      <c r="B567" s="100"/>
      <c r="C567" s="81" t="str">
        <f>IFERROR(IF(B567="No CAS","",INDEX('DEQ Pollutant List'!$C$7:$C$611,MATCH('3. Pollutant Emissions - EF'!B567,'DEQ Pollutant List'!$B$7:$B$611,0))),"")</f>
        <v/>
      </c>
      <c r="D567" s="115" t="str">
        <f>IFERROR(IF(OR($B567="",$B567="No CAS"),INDEX('DEQ Pollutant List'!$A$7:$A$611,MATCH($C567,'DEQ Pollutant List'!$C$7:$C$611,0)),INDEX('DEQ Pollutant List'!$A$7:$A$611,MATCH($B567,'DEQ Pollutant List'!$B$7:$B$611,0))),"")</f>
        <v/>
      </c>
      <c r="E567" s="101"/>
      <c r="F567" s="102"/>
      <c r="G567" s="103"/>
      <c r="H567" s="83"/>
      <c r="I567" s="104"/>
      <c r="J567" s="102"/>
      <c r="K567" s="105"/>
      <c r="L567" s="83"/>
      <c r="M567" s="102"/>
      <c r="N567" s="105"/>
      <c r="O567" s="83"/>
    </row>
    <row r="568" spans="1:15">
      <c r="A568" s="79"/>
      <c r="B568" s="100"/>
      <c r="C568" s="81" t="str">
        <f>IFERROR(IF(B568="No CAS","",INDEX('DEQ Pollutant List'!$C$7:$C$611,MATCH('3. Pollutant Emissions - EF'!B568,'DEQ Pollutant List'!$B$7:$B$611,0))),"")</f>
        <v/>
      </c>
      <c r="D568" s="115" t="str">
        <f>IFERROR(IF(OR($B568="",$B568="No CAS"),INDEX('DEQ Pollutant List'!$A$7:$A$611,MATCH($C568,'DEQ Pollutant List'!$C$7:$C$611,0)),INDEX('DEQ Pollutant List'!$A$7:$A$611,MATCH($B568,'DEQ Pollutant List'!$B$7:$B$611,0))),"")</f>
        <v/>
      </c>
      <c r="E568" s="101"/>
      <c r="F568" s="102"/>
      <c r="G568" s="103"/>
      <c r="H568" s="83"/>
      <c r="I568" s="104"/>
      <c r="J568" s="102"/>
      <c r="K568" s="105"/>
      <c r="L568" s="83"/>
      <c r="M568" s="102"/>
      <c r="N568" s="105"/>
      <c r="O568" s="83"/>
    </row>
    <row r="569" spans="1:15">
      <c r="A569" s="79"/>
      <c r="B569" s="100"/>
      <c r="C569" s="81" t="str">
        <f>IFERROR(IF(B569="No CAS","",INDEX('DEQ Pollutant List'!$C$7:$C$611,MATCH('3. Pollutant Emissions - EF'!B569,'DEQ Pollutant List'!$B$7:$B$611,0))),"")</f>
        <v/>
      </c>
      <c r="D569" s="115" t="str">
        <f>IFERROR(IF(OR($B569="",$B569="No CAS"),INDEX('DEQ Pollutant List'!$A$7:$A$611,MATCH($C569,'DEQ Pollutant List'!$C$7:$C$611,0)),INDEX('DEQ Pollutant List'!$A$7:$A$611,MATCH($B569,'DEQ Pollutant List'!$B$7:$B$611,0))),"")</f>
        <v/>
      </c>
      <c r="E569" s="101"/>
      <c r="F569" s="102"/>
      <c r="G569" s="103"/>
      <c r="H569" s="83"/>
      <c r="I569" s="104"/>
      <c r="J569" s="102"/>
      <c r="K569" s="105"/>
      <c r="L569" s="83"/>
      <c r="M569" s="102"/>
      <c r="N569" s="105"/>
      <c r="O569" s="83"/>
    </row>
    <row r="570" spans="1:15">
      <c r="A570" s="79"/>
      <c r="B570" s="100"/>
      <c r="C570" s="81" t="str">
        <f>IFERROR(IF(B570="No CAS","",INDEX('DEQ Pollutant List'!$C$7:$C$611,MATCH('3. Pollutant Emissions - EF'!B570,'DEQ Pollutant List'!$B$7:$B$611,0))),"")</f>
        <v/>
      </c>
      <c r="D570" s="115" t="str">
        <f>IFERROR(IF(OR($B570="",$B570="No CAS"),INDEX('DEQ Pollutant List'!$A$7:$A$611,MATCH($C570,'DEQ Pollutant List'!$C$7:$C$611,0)),INDEX('DEQ Pollutant List'!$A$7:$A$611,MATCH($B570,'DEQ Pollutant List'!$B$7:$B$611,0))),"")</f>
        <v/>
      </c>
      <c r="E570" s="101"/>
      <c r="F570" s="102"/>
      <c r="G570" s="103"/>
      <c r="H570" s="83"/>
      <c r="I570" s="104"/>
      <c r="J570" s="102"/>
      <c r="K570" s="105"/>
      <c r="L570" s="83"/>
      <c r="M570" s="102"/>
      <c r="N570" s="105"/>
      <c r="O570" s="83"/>
    </row>
    <row r="571" spans="1:15">
      <c r="A571" s="79"/>
      <c r="B571" s="100"/>
      <c r="C571" s="81" t="str">
        <f>IFERROR(IF(B571="No CAS","",INDEX('DEQ Pollutant List'!$C$7:$C$611,MATCH('3. Pollutant Emissions - EF'!B571,'DEQ Pollutant List'!$B$7:$B$611,0))),"")</f>
        <v/>
      </c>
      <c r="D571" s="115" t="str">
        <f>IFERROR(IF(OR($B571="",$B571="No CAS"),INDEX('DEQ Pollutant List'!$A$7:$A$611,MATCH($C571,'DEQ Pollutant List'!$C$7:$C$611,0)),INDEX('DEQ Pollutant List'!$A$7:$A$611,MATCH($B571,'DEQ Pollutant List'!$B$7:$B$611,0))),"")</f>
        <v/>
      </c>
      <c r="E571" s="101"/>
      <c r="F571" s="102"/>
      <c r="G571" s="103"/>
      <c r="H571" s="83"/>
      <c r="I571" s="104"/>
      <c r="J571" s="102"/>
      <c r="K571" s="105"/>
      <c r="L571" s="83"/>
      <c r="M571" s="102"/>
      <c r="N571" s="105"/>
      <c r="O571" s="83"/>
    </row>
    <row r="572" spans="1:15">
      <c r="A572" s="79"/>
      <c r="B572" s="100"/>
      <c r="C572" s="81" t="str">
        <f>IFERROR(IF(B572="No CAS","",INDEX('DEQ Pollutant List'!$C$7:$C$611,MATCH('3. Pollutant Emissions - EF'!B572,'DEQ Pollutant List'!$B$7:$B$611,0))),"")</f>
        <v/>
      </c>
      <c r="D572" s="115" t="str">
        <f>IFERROR(IF(OR($B572="",$B572="No CAS"),INDEX('DEQ Pollutant List'!$A$7:$A$611,MATCH($C572,'DEQ Pollutant List'!$C$7:$C$611,0)),INDEX('DEQ Pollutant List'!$A$7:$A$611,MATCH($B572,'DEQ Pollutant List'!$B$7:$B$611,0))),"")</f>
        <v/>
      </c>
      <c r="E572" s="101"/>
      <c r="F572" s="102"/>
      <c r="G572" s="103"/>
      <c r="H572" s="83"/>
      <c r="I572" s="104"/>
      <c r="J572" s="102"/>
      <c r="K572" s="105"/>
      <c r="L572" s="83"/>
      <c r="M572" s="102"/>
      <c r="N572" s="105"/>
      <c r="O572" s="83"/>
    </row>
    <row r="573" spans="1:15">
      <c r="A573" s="79"/>
      <c r="B573" s="100"/>
      <c r="C573" s="81" t="str">
        <f>IFERROR(IF(B573="No CAS","",INDEX('DEQ Pollutant List'!$C$7:$C$611,MATCH('3. Pollutant Emissions - EF'!B573,'DEQ Pollutant List'!$B$7:$B$611,0))),"")</f>
        <v/>
      </c>
      <c r="D573" s="115" t="str">
        <f>IFERROR(IF(OR($B573="",$B573="No CAS"),INDEX('DEQ Pollutant List'!$A$7:$A$611,MATCH($C573,'DEQ Pollutant List'!$C$7:$C$611,0)),INDEX('DEQ Pollutant List'!$A$7:$A$611,MATCH($B573,'DEQ Pollutant List'!$B$7:$B$611,0))),"")</f>
        <v/>
      </c>
      <c r="E573" s="101"/>
      <c r="F573" s="102"/>
      <c r="G573" s="103"/>
      <c r="H573" s="83"/>
      <c r="I573" s="104"/>
      <c r="J573" s="102"/>
      <c r="K573" s="105"/>
      <c r="L573" s="83"/>
      <c r="M573" s="102"/>
      <c r="N573" s="105"/>
      <c r="O573" s="83"/>
    </row>
    <row r="574" spans="1:15">
      <c r="A574" s="79"/>
      <c r="B574" s="100"/>
      <c r="C574" s="81" t="str">
        <f>IFERROR(IF(B574="No CAS","",INDEX('DEQ Pollutant List'!$C$7:$C$611,MATCH('3. Pollutant Emissions - EF'!B574,'DEQ Pollutant List'!$B$7:$B$611,0))),"")</f>
        <v/>
      </c>
      <c r="D574" s="115" t="str">
        <f>IFERROR(IF(OR($B574="",$B574="No CAS"),INDEX('DEQ Pollutant List'!$A$7:$A$611,MATCH($C574,'DEQ Pollutant List'!$C$7:$C$611,0)),INDEX('DEQ Pollutant List'!$A$7:$A$611,MATCH($B574,'DEQ Pollutant List'!$B$7:$B$611,0))),"")</f>
        <v/>
      </c>
      <c r="E574" s="101"/>
      <c r="F574" s="102"/>
      <c r="G574" s="103"/>
      <c r="H574" s="83"/>
      <c r="I574" s="104"/>
      <c r="J574" s="102"/>
      <c r="K574" s="105"/>
      <c r="L574" s="83"/>
      <c r="M574" s="102"/>
      <c r="N574" s="105"/>
      <c r="O574" s="83"/>
    </row>
    <row r="575" spans="1:15">
      <c r="A575" s="79"/>
      <c r="B575" s="100"/>
      <c r="C575" s="81" t="str">
        <f>IFERROR(IF(B575="No CAS","",INDEX('DEQ Pollutant List'!$C$7:$C$611,MATCH('3. Pollutant Emissions - EF'!B575,'DEQ Pollutant List'!$B$7:$B$611,0))),"")</f>
        <v/>
      </c>
      <c r="D575" s="115" t="str">
        <f>IFERROR(IF(OR($B575="",$B575="No CAS"),INDEX('DEQ Pollutant List'!$A$7:$A$611,MATCH($C575,'DEQ Pollutant List'!$C$7:$C$611,0)),INDEX('DEQ Pollutant List'!$A$7:$A$611,MATCH($B575,'DEQ Pollutant List'!$B$7:$B$611,0))),"")</f>
        <v/>
      </c>
      <c r="E575" s="101"/>
      <c r="F575" s="102"/>
      <c r="G575" s="103"/>
      <c r="H575" s="83"/>
      <c r="I575" s="104"/>
      <c r="J575" s="102"/>
      <c r="K575" s="105"/>
      <c r="L575" s="83"/>
      <c r="M575" s="102"/>
      <c r="N575" s="105"/>
      <c r="O575" s="83"/>
    </row>
    <row r="576" spans="1:15">
      <c r="A576" s="79"/>
      <c r="B576" s="100"/>
      <c r="C576" s="81" t="str">
        <f>IFERROR(IF(B576="No CAS","",INDEX('DEQ Pollutant List'!$C$7:$C$611,MATCH('3. Pollutant Emissions - EF'!B576,'DEQ Pollutant List'!$B$7:$B$611,0))),"")</f>
        <v/>
      </c>
      <c r="D576" s="115" t="str">
        <f>IFERROR(IF(OR($B576="",$B576="No CAS"),INDEX('DEQ Pollutant List'!$A$7:$A$611,MATCH($C576,'DEQ Pollutant List'!$C$7:$C$611,0)),INDEX('DEQ Pollutant List'!$A$7:$A$611,MATCH($B576,'DEQ Pollutant List'!$B$7:$B$611,0))),"")</f>
        <v/>
      </c>
      <c r="E576" s="101"/>
      <c r="F576" s="102"/>
      <c r="G576" s="103"/>
      <c r="H576" s="83"/>
      <c r="I576" s="104"/>
      <c r="J576" s="102"/>
      <c r="K576" s="105"/>
      <c r="L576" s="83"/>
      <c r="M576" s="102"/>
      <c r="N576" s="105"/>
      <c r="O576" s="83"/>
    </row>
    <row r="577" spans="1:15">
      <c r="A577" s="79"/>
      <c r="B577" s="100"/>
      <c r="C577" s="81" t="str">
        <f>IFERROR(IF(B577="No CAS","",INDEX('DEQ Pollutant List'!$C$7:$C$611,MATCH('3. Pollutant Emissions - EF'!B577,'DEQ Pollutant List'!$B$7:$B$611,0))),"")</f>
        <v/>
      </c>
      <c r="D577" s="115" t="str">
        <f>IFERROR(IF(OR($B577="",$B577="No CAS"),INDEX('DEQ Pollutant List'!$A$7:$A$611,MATCH($C577,'DEQ Pollutant List'!$C$7:$C$611,0)),INDEX('DEQ Pollutant List'!$A$7:$A$611,MATCH($B577,'DEQ Pollutant List'!$B$7:$B$611,0))),"")</f>
        <v/>
      </c>
      <c r="E577" s="101"/>
      <c r="F577" s="102"/>
      <c r="G577" s="103"/>
      <c r="H577" s="83"/>
      <c r="I577" s="104"/>
      <c r="J577" s="102"/>
      <c r="K577" s="105"/>
      <c r="L577" s="83"/>
      <c r="M577" s="102"/>
      <c r="N577" s="105"/>
      <c r="O577" s="83"/>
    </row>
    <row r="578" spans="1:15">
      <c r="A578" s="79"/>
      <c r="B578" s="100"/>
      <c r="C578" s="81" t="str">
        <f>IFERROR(IF(B578="No CAS","",INDEX('DEQ Pollutant List'!$C$7:$C$611,MATCH('3. Pollutant Emissions - EF'!B578,'DEQ Pollutant List'!$B$7:$B$611,0))),"")</f>
        <v/>
      </c>
      <c r="D578" s="115" t="str">
        <f>IFERROR(IF(OR($B578="",$B578="No CAS"),INDEX('DEQ Pollutant List'!$A$7:$A$611,MATCH($C578,'DEQ Pollutant List'!$C$7:$C$611,0)),INDEX('DEQ Pollutant List'!$A$7:$A$611,MATCH($B578,'DEQ Pollutant List'!$B$7:$B$611,0))),"")</f>
        <v/>
      </c>
      <c r="E578" s="101"/>
      <c r="F578" s="102"/>
      <c r="G578" s="103"/>
      <c r="H578" s="83"/>
      <c r="I578" s="104"/>
      <c r="J578" s="102"/>
      <c r="K578" s="105"/>
      <c r="L578" s="83"/>
      <c r="M578" s="102"/>
      <c r="N578" s="105"/>
      <c r="O578" s="83"/>
    </row>
    <row r="579" spans="1:15">
      <c r="A579" s="79"/>
      <c r="B579" s="100"/>
      <c r="C579" s="81" t="str">
        <f>IFERROR(IF(B579="No CAS","",INDEX('DEQ Pollutant List'!$C$7:$C$611,MATCH('3. Pollutant Emissions - EF'!B579,'DEQ Pollutant List'!$B$7:$B$611,0))),"")</f>
        <v/>
      </c>
      <c r="D579" s="115" t="str">
        <f>IFERROR(IF(OR($B579="",$B579="No CAS"),INDEX('DEQ Pollutant List'!$A$7:$A$611,MATCH($C579,'DEQ Pollutant List'!$C$7:$C$611,0)),INDEX('DEQ Pollutant List'!$A$7:$A$611,MATCH($B579,'DEQ Pollutant List'!$B$7:$B$611,0))),"")</f>
        <v/>
      </c>
      <c r="E579" s="101"/>
      <c r="F579" s="102"/>
      <c r="G579" s="103"/>
      <c r="H579" s="83"/>
      <c r="I579" s="104"/>
      <c r="J579" s="102"/>
      <c r="K579" s="105"/>
      <c r="L579" s="83"/>
      <c r="M579" s="102"/>
      <c r="N579" s="105"/>
      <c r="O579" s="83"/>
    </row>
    <row r="580" spans="1:15">
      <c r="A580" s="79"/>
      <c r="B580" s="100"/>
      <c r="C580" s="81" t="str">
        <f>IFERROR(IF(B580="No CAS","",INDEX('DEQ Pollutant List'!$C$7:$C$611,MATCH('3. Pollutant Emissions - EF'!B580,'DEQ Pollutant List'!$B$7:$B$611,0))),"")</f>
        <v/>
      </c>
      <c r="D580" s="115" t="str">
        <f>IFERROR(IF(OR($B580="",$B580="No CAS"),INDEX('DEQ Pollutant List'!$A$7:$A$611,MATCH($C580,'DEQ Pollutant List'!$C$7:$C$611,0)),INDEX('DEQ Pollutant List'!$A$7:$A$611,MATCH($B580,'DEQ Pollutant List'!$B$7:$B$611,0))),"")</f>
        <v/>
      </c>
      <c r="E580" s="101"/>
      <c r="F580" s="102"/>
      <c r="G580" s="103"/>
      <c r="H580" s="83"/>
      <c r="I580" s="104"/>
      <c r="J580" s="102"/>
      <c r="K580" s="105"/>
      <c r="L580" s="83"/>
      <c r="M580" s="102"/>
      <c r="N580" s="105"/>
      <c r="O580" s="83"/>
    </row>
    <row r="581" spans="1:15">
      <c r="A581" s="79"/>
      <c r="B581" s="100"/>
      <c r="C581" s="81" t="str">
        <f>IFERROR(IF(B581="No CAS","",INDEX('DEQ Pollutant List'!$C$7:$C$611,MATCH('3. Pollutant Emissions - EF'!B581,'DEQ Pollutant List'!$B$7:$B$611,0))),"")</f>
        <v/>
      </c>
      <c r="D581" s="115" t="str">
        <f>IFERROR(IF(OR($B581="",$B581="No CAS"),INDEX('DEQ Pollutant List'!$A$7:$A$611,MATCH($C581,'DEQ Pollutant List'!$C$7:$C$611,0)),INDEX('DEQ Pollutant List'!$A$7:$A$611,MATCH($B581,'DEQ Pollutant List'!$B$7:$B$611,0))),"")</f>
        <v/>
      </c>
      <c r="E581" s="101"/>
      <c r="F581" s="102"/>
      <c r="G581" s="103"/>
      <c r="H581" s="83"/>
      <c r="I581" s="104"/>
      <c r="J581" s="102"/>
      <c r="K581" s="105"/>
      <c r="L581" s="83"/>
      <c r="M581" s="102"/>
      <c r="N581" s="105"/>
      <c r="O581" s="83"/>
    </row>
    <row r="582" spans="1:15">
      <c r="A582" s="79"/>
      <c r="B582" s="100"/>
      <c r="C582" s="81" t="str">
        <f>IFERROR(IF(B582="No CAS","",INDEX('DEQ Pollutant List'!$C$7:$C$611,MATCH('3. Pollutant Emissions - EF'!B582,'DEQ Pollutant List'!$B$7:$B$611,0))),"")</f>
        <v/>
      </c>
      <c r="D582" s="115" t="str">
        <f>IFERROR(IF(OR($B582="",$B582="No CAS"),INDEX('DEQ Pollutant List'!$A$7:$A$611,MATCH($C582,'DEQ Pollutant List'!$C$7:$C$611,0)),INDEX('DEQ Pollutant List'!$A$7:$A$611,MATCH($B582,'DEQ Pollutant List'!$B$7:$B$611,0))),"")</f>
        <v/>
      </c>
      <c r="E582" s="101"/>
      <c r="F582" s="102"/>
      <c r="G582" s="103"/>
      <c r="H582" s="83"/>
      <c r="I582" s="104"/>
      <c r="J582" s="102"/>
      <c r="K582" s="105"/>
      <c r="L582" s="83"/>
      <c r="M582" s="102"/>
      <c r="N582" s="105"/>
      <c r="O582" s="83"/>
    </row>
    <row r="583" spans="1:15">
      <c r="A583" s="79"/>
      <c r="B583" s="100"/>
      <c r="C583" s="81" t="str">
        <f>IFERROR(IF(B583="No CAS","",INDEX('DEQ Pollutant List'!$C$7:$C$611,MATCH('3. Pollutant Emissions - EF'!B583,'DEQ Pollutant List'!$B$7:$B$611,0))),"")</f>
        <v/>
      </c>
      <c r="D583" s="115" t="str">
        <f>IFERROR(IF(OR($B583="",$B583="No CAS"),INDEX('DEQ Pollutant List'!$A$7:$A$611,MATCH($C583,'DEQ Pollutant List'!$C$7:$C$611,0)),INDEX('DEQ Pollutant List'!$A$7:$A$611,MATCH($B583,'DEQ Pollutant List'!$B$7:$B$611,0))),"")</f>
        <v/>
      </c>
      <c r="E583" s="101"/>
      <c r="F583" s="102"/>
      <c r="G583" s="103"/>
      <c r="H583" s="83"/>
      <c r="I583" s="104"/>
      <c r="J583" s="102"/>
      <c r="K583" s="105"/>
      <c r="L583" s="83"/>
      <c r="M583" s="102"/>
      <c r="N583" s="105"/>
      <c r="O583" s="83"/>
    </row>
    <row r="584" spans="1:15">
      <c r="A584" s="79"/>
      <c r="B584" s="100"/>
      <c r="C584" s="81" t="str">
        <f>IFERROR(IF(B584="No CAS","",INDEX('DEQ Pollutant List'!$C$7:$C$611,MATCH('3. Pollutant Emissions - EF'!B584,'DEQ Pollutant List'!$B$7:$B$611,0))),"")</f>
        <v/>
      </c>
      <c r="D584" s="115" t="str">
        <f>IFERROR(IF(OR($B584="",$B584="No CAS"),INDEX('DEQ Pollutant List'!$A$7:$A$611,MATCH($C584,'DEQ Pollutant List'!$C$7:$C$611,0)),INDEX('DEQ Pollutant List'!$A$7:$A$611,MATCH($B584,'DEQ Pollutant List'!$B$7:$B$611,0))),"")</f>
        <v/>
      </c>
      <c r="E584" s="101"/>
      <c r="F584" s="102"/>
      <c r="G584" s="103"/>
      <c r="H584" s="83"/>
      <c r="I584" s="104"/>
      <c r="J584" s="102"/>
      <c r="K584" s="105"/>
      <c r="L584" s="83"/>
      <c r="M584" s="102"/>
      <c r="N584" s="105"/>
      <c r="O584" s="83"/>
    </row>
    <row r="585" spans="1:15">
      <c r="A585" s="79"/>
      <c r="B585" s="100"/>
      <c r="C585" s="81" t="str">
        <f>IFERROR(IF(B585="No CAS","",INDEX('DEQ Pollutant List'!$C$7:$C$611,MATCH('3. Pollutant Emissions - EF'!B585,'DEQ Pollutant List'!$B$7:$B$611,0))),"")</f>
        <v/>
      </c>
      <c r="D585" s="115" t="str">
        <f>IFERROR(IF(OR($B585="",$B585="No CAS"),INDEX('DEQ Pollutant List'!$A$7:$A$611,MATCH($C585,'DEQ Pollutant List'!$C$7:$C$611,0)),INDEX('DEQ Pollutant List'!$A$7:$A$611,MATCH($B585,'DEQ Pollutant List'!$B$7:$B$611,0))),"")</f>
        <v/>
      </c>
      <c r="E585" s="101"/>
      <c r="F585" s="102"/>
      <c r="G585" s="103"/>
      <c r="H585" s="83"/>
      <c r="I585" s="104"/>
      <c r="J585" s="102"/>
      <c r="K585" s="105"/>
      <c r="L585" s="83"/>
      <c r="M585" s="102"/>
      <c r="N585" s="105"/>
      <c r="O585" s="83"/>
    </row>
    <row r="586" spans="1:15">
      <c r="A586" s="79"/>
      <c r="B586" s="100"/>
      <c r="C586" s="81" t="str">
        <f>IFERROR(IF(B586="No CAS","",INDEX('DEQ Pollutant List'!$C$7:$C$611,MATCH('3. Pollutant Emissions - EF'!B586,'DEQ Pollutant List'!$B$7:$B$611,0))),"")</f>
        <v/>
      </c>
      <c r="D586" s="115" t="str">
        <f>IFERROR(IF(OR($B586="",$B586="No CAS"),INDEX('DEQ Pollutant List'!$A$7:$A$611,MATCH($C586,'DEQ Pollutant List'!$C$7:$C$611,0)),INDEX('DEQ Pollutant List'!$A$7:$A$611,MATCH($B586,'DEQ Pollutant List'!$B$7:$B$611,0))),"")</f>
        <v/>
      </c>
      <c r="E586" s="101"/>
      <c r="F586" s="102"/>
      <c r="G586" s="103"/>
      <c r="H586" s="83"/>
      <c r="I586" s="104"/>
      <c r="J586" s="102"/>
      <c r="K586" s="105"/>
      <c r="L586" s="83"/>
      <c r="M586" s="102"/>
      <c r="N586" s="105"/>
      <c r="O586" s="83"/>
    </row>
    <row r="587" spans="1:15">
      <c r="A587" s="79"/>
      <c r="B587" s="100"/>
      <c r="C587" s="81" t="str">
        <f>IFERROR(IF(B587="No CAS","",INDEX('DEQ Pollutant List'!$C$7:$C$611,MATCH('3. Pollutant Emissions - EF'!B587,'DEQ Pollutant List'!$B$7:$B$611,0))),"")</f>
        <v/>
      </c>
      <c r="D587" s="115" t="str">
        <f>IFERROR(IF(OR($B587="",$B587="No CAS"),INDEX('DEQ Pollutant List'!$A$7:$A$611,MATCH($C587,'DEQ Pollutant List'!$C$7:$C$611,0)),INDEX('DEQ Pollutant List'!$A$7:$A$611,MATCH($B587,'DEQ Pollutant List'!$B$7:$B$611,0))),"")</f>
        <v/>
      </c>
      <c r="E587" s="101"/>
      <c r="F587" s="102"/>
      <c r="G587" s="103"/>
      <c r="H587" s="83"/>
      <c r="I587" s="104"/>
      <c r="J587" s="102"/>
      <c r="K587" s="105"/>
      <c r="L587" s="83"/>
      <c r="M587" s="102"/>
      <c r="N587" s="105"/>
      <c r="O587" s="83"/>
    </row>
    <row r="588" spans="1:15">
      <c r="A588" s="79"/>
      <c r="B588" s="100"/>
      <c r="C588" s="81" t="str">
        <f>IFERROR(IF(B588="No CAS","",INDEX('DEQ Pollutant List'!$C$7:$C$611,MATCH('3. Pollutant Emissions - EF'!B588,'DEQ Pollutant List'!$B$7:$B$611,0))),"")</f>
        <v/>
      </c>
      <c r="D588" s="115" t="str">
        <f>IFERROR(IF(OR($B588="",$B588="No CAS"),INDEX('DEQ Pollutant List'!$A$7:$A$611,MATCH($C588,'DEQ Pollutant List'!$C$7:$C$611,0)),INDEX('DEQ Pollutant List'!$A$7:$A$611,MATCH($B588,'DEQ Pollutant List'!$B$7:$B$611,0))),"")</f>
        <v/>
      </c>
      <c r="E588" s="101"/>
      <c r="F588" s="102"/>
      <c r="G588" s="103"/>
      <c r="H588" s="83"/>
      <c r="I588" s="104"/>
      <c r="J588" s="102"/>
      <c r="K588" s="105"/>
      <c r="L588" s="83"/>
      <c r="M588" s="102"/>
      <c r="N588" s="105"/>
      <c r="O588" s="83"/>
    </row>
    <row r="589" spans="1:15">
      <c r="A589" s="79"/>
      <c r="B589" s="100"/>
      <c r="C589" s="81" t="str">
        <f>IFERROR(IF(B589="No CAS","",INDEX('DEQ Pollutant List'!$C$7:$C$611,MATCH('3. Pollutant Emissions - EF'!B589,'DEQ Pollutant List'!$B$7:$B$611,0))),"")</f>
        <v/>
      </c>
      <c r="D589" s="115" t="str">
        <f>IFERROR(IF(OR($B589="",$B589="No CAS"),INDEX('DEQ Pollutant List'!$A$7:$A$611,MATCH($C589,'DEQ Pollutant List'!$C$7:$C$611,0)),INDEX('DEQ Pollutant List'!$A$7:$A$611,MATCH($B589,'DEQ Pollutant List'!$B$7:$B$611,0))),"")</f>
        <v/>
      </c>
      <c r="E589" s="101"/>
      <c r="F589" s="102"/>
      <c r="G589" s="103"/>
      <c r="H589" s="83"/>
      <c r="I589" s="104"/>
      <c r="J589" s="102"/>
      <c r="K589" s="105"/>
      <c r="L589" s="83"/>
      <c r="M589" s="102"/>
      <c r="N589" s="105"/>
      <c r="O589" s="83"/>
    </row>
    <row r="590" spans="1:15">
      <c r="A590" s="79"/>
      <c r="B590" s="100"/>
      <c r="C590" s="81" t="str">
        <f>IFERROR(IF(B590="No CAS","",INDEX('DEQ Pollutant List'!$C$7:$C$611,MATCH('3. Pollutant Emissions - EF'!B590,'DEQ Pollutant List'!$B$7:$B$611,0))),"")</f>
        <v/>
      </c>
      <c r="D590" s="115" t="str">
        <f>IFERROR(IF(OR($B590="",$B590="No CAS"),INDEX('DEQ Pollutant List'!$A$7:$A$611,MATCH($C590,'DEQ Pollutant List'!$C$7:$C$611,0)),INDEX('DEQ Pollutant List'!$A$7:$A$611,MATCH($B590,'DEQ Pollutant List'!$B$7:$B$611,0))),"")</f>
        <v/>
      </c>
      <c r="E590" s="101"/>
      <c r="F590" s="102"/>
      <c r="G590" s="103"/>
      <c r="H590" s="83"/>
      <c r="I590" s="104"/>
      <c r="J590" s="102"/>
      <c r="K590" s="105"/>
      <c r="L590" s="83"/>
      <c r="M590" s="102"/>
      <c r="N590" s="105"/>
      <c r="O590" s="83"/>
    </row>
    <row r="591" spans="1:15">
      <c r="A591" s="79"/>
      <c r="B591" s="100"/>
      <c r="C591" s="81" t="str">
        <f>IFERROR(IF(B591="No CAS","",INDEX('DEQ Pollutant List'!$C$7:$C$611,MATCH('3. Pollutant Emissions - EF'!B591,'DEQ Pollutant List'!$B$7:$B$611,0))),"")</f>
        <v/>
      </c>
      <c r="D591" s="115" t="str">
        <f>IFERROR(IF(OR($B591="",$B591="No CAS"),INDEX('DEQ Pollutant List'!$A$7:$A$611,MATCH($C591,'DEQ Pollutant List'!$C$7:$C$611,0)),INDEX('DEQ Pollutant List'!$A$7:$A$611,MATCH($B591,'DEQ Pollutant List'!$B$7:$B$611,0))),"")</f>
        <v/>
      </c>
      <c r="E591" s="101"/>
      <c r="F591" s="102"/>
      <c r="G591" s="103"/>
      <c r="H591" s="83"/>
      <c r="I591" s="104"/>
      <c r="J591" s="102"/>
      <c r="K591" s="105"/>
      <c r="L591" s="83"/>
      <c r="M591" s="102"/>
      <c r="N591" s="105"/>
      <c r="O591" s="83"/>
    </row>
    <row r="592" spans="1:15">
      <c r="A592" s="79"/>
      <c r="B592" s="100"/>
      <c r="C592" s="81" t="str">
        <f>IFERROR(IF(B592="No CAS","",INDEX('DEQ Pollutant List'!$C$7:$C$611,MATCH('3. Pollutant Emissions - EF'!B592,'DEQ Pollutant List'!$B$7:$B$611,0))),"")</f>
        <v/>
      </c>
      <c r="D592" s="115" t="str">
        <f>IFERROR(IF(OR($B592="",$B592="No CAS"),INDEX('DEQ Pollutant List'!$A$7:$A$611,MATCH($C592,'DEQ Pollutant List'!$C$7:$C$611,0)),INDEX('DEQ Pollutant List'!$A$7:$A$611,MATCH($B592,'DEQ Pollutant List'!$B$7:$B$611,0))),"")</f>
        <v/>
      </c>
      <c r="E592" s="101"/>
      <c r="F592" s="102"/>
      <c r="G592" s="103"/>
      <c r="H592" s="83"/>
      <c r="I592" s="104"/>
      <c r="J592" s="102"/>
      <c r="K592" s="105"/>
      <c r="L592" s="83"/>
      <c r="M592" s="102"/>
      <c r="N592" s="105"/>
      <c r="O592" s="83"/>
    </row>
    <row r="593" spans="1:15">
      <c r="A593" s="79"/>
      <c r="B593" s="100"/>
      <c r="C593" s="81" t="str">
        <f>IFERROR(IF(B593="No CAS","",INDEX('DEQ Pollutant List'!$C$7:$C$611,MATCH('3. Pollutant Emissions - EF'!B593,'DEQ Pollutant List'!$B$7:$B$611,0))),"")</f>
        <v/>
      </c>
      <c r="D593" s="115" t="str">
        <f>IFERROR(IF(OR($B593="",$B593="No CAS"),INDEX('DEQ Pollutant List'!$A$7:$A$611,MATCH($C593,'DEQ Pollutant List'!$C$7:$C$611,0)),INDEX('DEQ Pollutant List'!$A$7:$A$611,MATCH($B593,'DEQ Pollutant List'!$B$7:$B$611,0))),"")</f>
        <v/>
      </c>
      <c r="E593" s="101"/>
      <c r="F593" s="102"/>
      <c r="G593" s="103"/>
      <c r="H593" s="83"/>
      <c r="I593" s="104"/>
      <c r="J593" s="102"/>
      <c r="K593" s="105"/>
      <c r="L593" s="83"/>
      <c r="M593" s="102"/>
      <c r="N593" s="105"/>
      <c r="O593" s="83"/>
    </row>
    <row r="594" spans="1:15">
      <c r="A594" s="79"/>
      <c r="B594" s="100"/>
      <c r="C594" s="81" t="str">
        <f>IFERROR(IF(B594="No CAS","",INDEX('DEQ Pollutant List'!$C$7:$C$611,MATCH('3. Pollutant Emissions - EF'!B594,'DEQ Pollutant List'!$B$7:$B$611,0))),"")</f>
        <v/>
      </c>
      <c r="D594" s="115" t="str">
        <f>IFERROR(IF(OR($B594="",$B594="No CAS"),INDEX('DEQ Pollutant List'!$A$7:$A$611,MATCH($C594,'DEQ Pollutant List'!$C$7:$C$611,0)),INDEX('DEQ Pollutant List'!$A$7:$A$611,MATCH($B594,'DEQ Pollutant List'!$B$7:$B$611,0))),"")</f>
        <v/>
      </c>
      <c r="E594" s="101"/>
      <c r="F594" s="102"/>
      <c r="G594" s="103"/>
      <c r="H594" s="83"/>
      <c r="I594" s="104"/>
      <c r="J594" s="102"/>
      <c r="K594" s="105"/>
      <c r="L594" s="83"/>
      <c r="M594" s="102"/>
      <c r="N594" s="105"/>
      <c r="O594" s="83"/>
    </row>
    <row r="595" spans="1:15">
      <c r="A595" s="79"/>
      <c r="B595" s="100"/>
      <c r="C595" s="81" t="str">
        <f>IFERROR(IF(B595="No CAS","",INDEX('DEQ Pollutant List'!$C$7:$C$611,MATCH('3. Pollutant Emissions - EF'!B595,'DEQ Pollutant List'!$B$7:$B$611,0))),"")</f>
        <v/>
      </c>
      <c r="D595" s="115" t="str">
        <f>IFERROR(IF(OR($B595="",$B595="No CAS"),INDEX('DEQ Pollutant List'!$A$7:$A$611,MATCH($C595,'DEQ Pollutant List'!$C$7:$C$611,0)),INDEX('DEQ Pollutant List'!$A$7:$A$611,MATCH($B595,'DEQ Pollutant List'!$B$7:$B$611,0))),"")</f>
        <v/>
      </c>
      <c r="E595" s="101"/>
      <c r="F595" s="102"/>
      <c r="G595" s="103"/>
      <c r="H595" s="83"/>
      <c r="I595" s="104"/>
      <c r="J595" s="102"/>
      <c r="K595" s="105"/>
      <c r="L595" s="83"/>
      <c r="M595" s="102"/>
      <c r="N595" s="105"/>
      <c r="O595" s="83"/>
    </row>
    <row r="596" spans="1:15">
      <c r="A596" s="79"/>
      <c r="B596" s="100"/>
      <c r="C596" s="81" t="str">
        <f>IFERROR(IF(B596="No CAS","",INDEX('DEQ Pollutant List'!$C$7:$C$611,MATCH('3. Pollutant Emissions - EF'!B596,'DEQ Pollutant List'!$B$7:$B$611,0))),"")</f>
        <v/>
      </c>
      <c r="D596" s="115" t="str">
        <f>IFERROR(IF(OR($B596="",$B596="No CAS"),INDEX('DEQ Pollutant List'!$A$7:$A$611,MATCH($C596,'DEQ Pollutant List'!$C$7:$C$611,0)),INDEX('DEQ Pollutant List'!$A$7:$A$611,MATCH($B596,'DEQ Pollutant List'!$B$7:$B$611,0))),"")</f>
        <v/>
      </c>
      <c r="E596" s="101"/>
      <c r="F596" s="102"/>
      <c r="G596" s="103"/>
      <c r="H596" s="83"/>
      <c r="I596" s="104"/>
      <c r="J596" s="102"/>
      <c r="K596" s="105"/>
      <c r="L596" s="83"/>
      <c r="M596" s="102"/>
      <c r="N596" s="105"/>
      <c r="O596" s="83"/>
    </row>
    <row r="597" spans="1:15">
      <c r="A597" s="79"/>
      <c r="B597" s="100"/>
      <c r="C597" s="81" t="str">
        <f>IFERROR(IF(B597="No CAS","",INDEX('DEQ Pollutant List'!$C$7:$C$611,MATCH('3. Pollutant Emissions - EF'!B597,'DEQ Pollutant List'!$B$7:$B$611,0))),"")</f>
        <v/>
      </c>
      <c r="D597" s="115" t="str">
        <f>IFERROR(IF(OR($B597="",$B597="No CAS"),INDEX('DEQ Pollutant List'!$A$7:$A$611,MATCH($C597,'DEQ Pollutant List'!$C$7:$C$611,0)),INDEX('DEQ Pollutant List'!$A$7:$A$611,MATCH($B597,'DEQ Pollutant List'!$B$7:$B$611,0))),"")</f>
        <v/>
      </c>
      <c r="E597" s="101"/>
      <c r="F597" s="102"/>
      <c r="G597" s="103"/>
      <c r="H597" s="83"/>
      <c r="I597" s="104"/>
      <c r="J597" s="102"/>
      <c r="K597" s="105"/>
      <c r="L597" s="83"/>
      <c r="M597" s="102"/>
      <c r="N597" s="105"/>
      <c r="O597" s="83"/>
    </row>
    <row r="598" spans="1:15">
      <c r="A598" s="79"/>
      <c r="B598" s="100"/>
      <c r="C598" s="81" t="str">
        <f>IFERROR(IF(B598="No CAS","",INDEX('DEQ Pollutant List'!$C$7:$C$611,MATCH('3. Pollutant Emissions - EF'!B598,'DEQ Pollutant List'!$B$7:$B$611,0))),"")</f>
        <v/>
      </c>
      <c r="D598" s="115" t="str">
        <f>IFERROR(IF(OR($B598="",$B598="No CAS"),INDEX('DEQ Pollutant List'!$A$7:$A$611,MATCH($C598,'DEQ Pollutant List'!$C$7:$C$611,0)),INDEX('DEQ Pollutant List'!$A$7:$A$611,MATCH($B598,'DEQ Pollutant List'!$B$7:$B$611,0))),"")</f>
        <v/>
      </c>
      <c r="E598" s="101"/>
      <c r="F598" s="102"/>
      <c r="G598" s="103"/>
      <c r="H598" s="83"/>
      <c r="I598" s="104"/>
      <c r="J598" s="102"/>
      <c r="K598" s="105"/>
      <c r="L598" s="83"/>
      <c r="M598" s="102"/>
      <c r="N598" s="105"/>
      <c r="O598" s="83"/>
    </row>
    <row r="599" spans="1:15">
      <c r="A599" s="79"/>
      <c r="B599" s="100"/>
      <c r="C599" s="81" t="str">
        <f>IFERROR(IF(B599="No CAS","",INDEX('DEQ Pollutant List'!$C$7:$C$611,MATCH('3. Pollutant Emissions - EF'!B599,'DEQ Pollutant List'!$B$7:$B$611,0))),"")</f>
        <v/>
      </c>
      <c r="D599" s="115" t="str">
        <f>IFERROR(IF(OR($B599="",$B599="No CAS"),INDEX('DEQ Pollutant List'!$A$7:$A$611,MATCH($C599,'DEQ Pollutant List'!$C$7:$C$611,0)),INDEX('DEQ Pollutant List'!$A$7:$A$611,MATCH($B599,'DEQ Pollutant List'!$B$7:$B$611,0))),"")</f>
        <v/>
      </c>
      <c r="E599" s="101"/>
      <c r="F599" s="102"/>
      <c r="G599" s="103"/>
      <c r="H599" s="83"/>
      <c r="I599" s="104"/>
      <c r="J599" s="102"/>
      <c r="K599" s="105"/>
      <c r="L599" s="83"/>
      <c r="M599" s="102"/>
      <c r="N599" s="105"/>
      <c r="O599" s="83"/>
    </row>
    <row r="600" spans="1:15">
      <c r="A600" s="79"/>
      <c r="B600" s="100"/>
      <c r="C600" s="81" t="str">
        <f>IFERROR(IF(B600="No CAS","",INDEX('DEQ Pollutant List'!$C$7:$C$611,MATCH('3. Pollutant Emissions - EF'!B600,'DEQ Pollutant List'!$B$7:$B$611,0))),"")</f>
        <v/>
      </c>
      <c r="D600" s="115" t="str">
        <f>IFERROR(IF(OR($B600="",$B600="No CAS"),INDEX('DEQ Pollutant List'!$A$7:$A$611,MATCH($C600,'DEQ Pollutant List'!$C$7:$C$611,0)),INDEX('DEQ Pollutant List'!$A$7:$A$611,MATCH($B600,'DEQ Pollutant List'!$B$7:$B$611,0))),"")</f>
        <v/>
      </c>
      <c r="E600" s="101"/>
      <c r="F600" s="102"/>
      <c r="G600" s="103"/>
      <c r="H600" s="83"/>
      <c r="I600" s="104"/>
      <c r="J600" s="102"/>
      <c r="K600" s="105"/>
      <c r="L600" s="83"/>
      <c r="M600" s="102"/>
      <c r="N600" s="105"/>
      <c r="O600" s="83"/>
    </row>
    <row r="601" spans="1:15">
      <c r="A601" s="79"/>
      <c r="B601" s="100"/>
      <c r="C601" s="81" t="str">
        <f>IFERROR(IF(B601="No CAS","",INDEX('DEQ Pollutant List'!$C$7:$C$611,MATCH('3. Pollutant Emissions - EF'!B601,'DEQ Pollutant List'!$B$7:$B$611,0))),"")</f>
        <v/>
      </c>
      <c r="D601" s="115" t="str">
        <f>IFERROR(IF(OR($B601="",$B601="No CAS"),INDEX('DEQ Pollutant List'!$A$7:$A$611,MATCH($C601,'DEQ Pollutant List'!$C$7:$C$611,0)),INDEX('DEQ Pollutant List'!$A$7:$A$611,MATCH($B601,'DEQ Pollutant List'!$B$7:$B$611,0))),"")</f>
        <v/>
      </c>
      <c r="E601" s="101"/>
      <c r="F601" s="102"/>
      <c r="G601" s="103"/>
      <c r="H601" s="83"/>
      <c r="I601" s="104"/>
      <c r="J601" s="102"/>
      <c r="K601" s="105"/>
      <c r="L601" s="83"/>
      <c r="M601" s="102"/>
      <c r="N601" s="105"/>
      <c r="O601" s="83"/>
    </row>
    <row r="602" spans="1:15" ht="15.75" thickBot="1">
      <c r="A602" s="87"/>
      <c r="B602" s="106"/>
      <c r="C602" s="81" t="str">
        <f>IFERROR(IF(B602="No CAS","",INDEX('DEQ Pollutant List'!$C$7:$C$611,MATCH('3. Pollutant Emissions - EF'!B602,'DEQ Pollutant List'!$B$7:$B$611,0))),"")</f>
        <v/>
      </c>
      <c r="D602" s="115" t="str">
        <f>IFERROR(IF(OR($B602="",$B602="No CAS"),INDEX('DEQ Pollutant List'!$A$7:$A$611,MATCH($C602,'DEQ Pollutant List'!$C$7:$C$611,0)),INDEX('DEQ Pollutant List'!$A$7:$A$611,MATCH($B602,'DEQ Pollutant List'!$B$7:$B$611,0))),"")</f>
        <v/>
      </c>
      <c r="E602" s="107"/>
      <c r="F602" s="108"/>
      <c r="G602" s="109"/>
      <c r="H602" s="91"/>
      <c r="I602" s="110"/>
      <c r="J602" s="108"/>
      <c r="K602" s="111"/>
      <c r="L602" s="91"/>
      <c r="M602" s="108"/>
      <c r="N602" s="111"/>
      <c r="O602" s="91"/>
    </row>
    <row r="603" spans="1:15">
      <c r="A603" s="239" t="s">
        <v>310</v>
      </c>
      <c r="B603" s="240"/>
      <c r="C603" s="240"/>
      <c r="D603" s="240"/>
      <c r="E603" s="240"/>
      <c r="F603" s="240"/>
      <c r="G603" s="240"/>
      <c r="H603" s="240"/>
      <c r="I603" s="240"/>
      <c r="J603" s="240"/>
      <c r="K603" s="240"/>
      <c r="L603" s="240"/>
      <c r="M603" s="240"/>
      <c r="N603" s="240"/>
      <c r="O603" s="241"/>
    </row>
    <row r="604" spans="1:15">
      <c r="A604" s="242"/>
      <c r="B604" s="243"/>
      <c r="C604" s="243"/>
      <c r="D604" s="243"/>
      <c r="E604" s="243"/>
      <c r="F604" s="243"/>
      <c r="G604" s="243"/>
      <c r="H604" s="243"/>
      <c r="I604" s="243"/>
      <c r="J604" s="243"/>
      <c r="K604" s="243"/>
      <c r="L604" s="243"/>
      <c r="M604" s="243"/>
      <c r="N604" s="243"/>
      <c r="O604" s="244"/>
    </row>
    <row r="605" spans="1:15" ht="15.75" thickBot="1">
      <c r="A605" s="245"/>
      <c r="B605" s="246"/>
      <c r="C605" s="246"/>
      <c r="D605" s="246"/>
      <c r="E605" s="246"/>
      <c r="F605" s="246"/>
      <c r="G605" s="246"/>
      <c r="H605" s="246"/>
      <c r="I605" s="246"/>
      <c r="J605" s="246"/>
      <c r="K605" s="246"/>
      <c r="L605" s="246"/>
      <c r="M605" s="246"/>
      <c r="N605" s="246"/>
      <c r="O605" s="247"/>
    </row>
    <row r="606" spans="1:15">
      <c r="A606" s="22"/>
      <c r="B606" s="112"/>
      <c r="C606" s="113"/>
      <c r="D606" s="22"/>
      <c r="E606" s="114"/>
      <c r="F606" s="22"/>
      <c r="G606" s="22"/>
      <c r="H606" s="22"/>
      <c r="I606" s="113"/>
      <c r="J606" s="22"/>
      <c r="K606" s="22"/>
      <c r="L606" s="22"/>
      <c r="M606" s="22"/>
      <c r="N606" s="22"/>
      <c r="O606" s="22"/>
    </row>
    <row r="607" spans="1:15">
      <c r="A607" s="22"/>
      <c r="B607" s="112"/>
      <c r="C607" s="113"/>
      <c r="D607" s="22"/>
      <c r="E607" s="114"/>
      <c r="F607" s="22"/>
      <c r="G607" s="22"/>
      <c r="H607" s="22"/>
      <c r="I607" s="113"/>
      <c r="J607" s="22"/>
      <c r="K607" s="22"/>
      <c r="L607" s="22"/>
      <c r="M607" s="22"/>
      <c r="N607" s="22"/>
      <c r="O607" s="22"/>
    </row>
    <row r="608" spans="1:15">
      <c r="A608" s="22"/>
      <c r="B608" s="112"/>
      <c r="C608" s="113"/>
      <c r="D608" s="22"/>
      <c r="E608" s="114"/>
      <c r="F608" s="22"/>
      <c r="G608" s="22"/>
      <c r="H608" s="22"/>
      <c r="I608" s="113"/>
      <c r="J608" s="22"/>
      <c r="K608" s="22"/>
      <c r="L608" s="22"/>
      <c r="M608" s="22"/>
      <c r="N608" s="22"/>
      <c r="O608" s="22"/>
    </row>
    <row r="609" spans="1:15">
      <c r="A609" s="22"/>
      <c r="B609" s="112"/>
      <c r="C609" s="113"/>
      <c r="D609" s="22"/>
      <c r="E609" s="114"/>
      <c r="F609" s="22"/>
      <c r="G609" s="22"/>
      <c r="H609" s="22"/>
      <c r="I609" s="113"/>
      <c r="J609" s="22"/>
      <c r="K609" s="22"/>
      <c r="L609" s="22"/>
      <c r="M609" s="22"/>
      <c r="N609" s="22"/>
      <c r="O609" s="22"/>
    </row>
    <row r="610" spans="1:15">
      <c r="A610" s="22"/>
      <c r="B610" s="112"/>
      <c r="C610" s="113"/>
      <c r="D610" s="22"/>
      <c r="E610" s="114"/>
      <c r="F610" s="22"/>
      <c r="G610" s="22"/>
      <c r="H610" s="22"/>
      <c r="I610" s="113"/>
      <c r="J610" s="22"/>
      <c r="K610" s="22"/>
      <c r="L610" s="22"/>
      <c r="M610" s="22"/>
      <c r="N610" s="22"/>
      <c r="O610" s="22"/>
    </row>
    <row r="611" spans="1:15">
      <c r="A611" s="22"/>
      <c r="B611" s="112"/>
      <c r="C611" s="113"/>
      <c r="D611" s="22"/>
      <c r="E611" s="114"/>
      <c r="F611" s="22"/>
      <c r="G611" s="22"/>
      <c r="H611" s="22"/>
      <c r="I611" s="113"/>
      <c r="J611" s="22"/>
      <c r="K611" s="22"/>
      <c r="L611" s="22"/>
      <c r="M611" s="22"/>
      <c r="N611" s="22"/>
      <c r="O611" s="22"/>
    </row>
    <row r="612" spans="1:15">
      <c r="A612" s="22"/>
      <c r="B612" s="112"/>
      <c r="C612" s="113"/>
      <c r="D612" s="22"/>
      <c r="E612" s="114"/>
      <c r="F612" s="22"/>
      <c r="G612" s="22"/>
      <c r="H612" s="22"/>
      <c r="I612" s="113"/>
      <c r="J612" s="22"/>
      <c r="K612" s="22"/>
      <c r="L612" s="22"/>
      <c r="M612" s="22"/>
      <c r="N612" s="22"/>
      <c r="O612" s="22"/>
    </row>
    <row r="613" spans="1:15">
      <c r="A613" s="22"/>
      <c r="B613" s="112"/>
      <c r="C613" s="113"/>
      <c r="D613" s="22"/>
      <c r="E613" s="114"/>
      <c r="F613" s="22"/>
      <c r="G613" s="22"/>
      <c r="H613" s="22"/>
      <c r="I613" s="113"/>
      <c r="J613" s="22"/>
      <c r="K613" s="22"/>
      <c r="L613" s="22"/>
      <c r="M613" s="22"/>
      <c r="N613" s="22"/>
      <c r="O613" s="22"/>
    </row>
    <row r="614" spans="1:15">
      <c r="A614" s="22"/>
      <c r="B614" s="112"/>
      <c r="C614" s="113"/>
      <c r="D614" s="22"/>
      <c r="E614" s="114"/>
      <c r="F614" s="22"/>
      <c r="G614" s="22"/>
      <c r="H614" s="22"/>
      <c r="I614" s="113"/>
      <c r="J614" s="22"/>
      <c r="K614" s="22"/>
      <c r="L614" s="22"/>
      <c r="M614" s="22"/>
      <c r="N614" s="22"/>
      <c r="O614" s="22"/>
    </row>
    <row r="615" spans="1:15">
      <c r="A615" s="22"/>
      <c r="B615" s="112"/>
      <c r="C615" s="113"/>
      <c r="D615" s="22"/>
      <c r="E615" s="114"/>
      <c r="F615" s="22"/>
      <c r="G615" s="22"/>
      <c r="H615" s="22"/>
      <c r="I615" s="113"/>
      <c r="J615" s="22"/>
      <c r="K615" s="22"/>
      <c r="L615" s="22"/>
      <c r="M615" s="22"/>
      <c r="N615" s="22"/>
      <c r="O615" s="22"/>
    </row>
    <row r="616" spans="1:15">
      <c r="A616" s="22"/>
      <c r="B616" s="112"/>
      <c r="C616" s="113"/>
      <c r="D616" s="22"/>
      <c r="E616" s="114"/>
      <c r="F616" s="22"/>
      <c r="G616" s="22"/>
      <c r="H616" s="22"/>
      <c r="I616" s="113"/>
      <c r="J616" s="22"/>
      <c r="K616" s="22"/>
      <c r="L616" s="22"/>
      <c r="M616" s="22"/>
      <c r="N616" s="22"/>
      <c r="O616" s="22"/>
    </row>
    <row r="617" spans="1:15">
      <c r="A617" s="22"/>
      <c r="B617" s="112"/>
      <c r="C617" s="113"/>
      <c r="D617" s="22"/>
      <c r="E617" s="114"/>
      <c r="F617" s="22"/>
      <c r="G617" s="22"/>
      <c r="H617" s="22"/>
      <c r="I617" s="113"/>
      <c r="J617" s="22"/>
      <c r="K617" s="22"/>
      <c r="L617" s="22"/>
      <c r="M617" s="22"/>
      <c r="N617" s="22"/>
      <c r="O617" s="22"/>
    </row>
    <row r="618" spans="1:15">
      <c r="A618" s="22"/>
      <c r="B618" s="112"/>
      <c r="C618" s="113"/>
      <c r="D618" s="22"/>
      <c r="E618" s="114"/>
      <c r="F618" s="22"/>
      <c r="G618" s="22"/>
      <c r="H618" s="22"/>
      <c r="I618" s="113"/>
      <c r="J618" s="22"/>
      <c r="K618" s="22"/>
      <c r="L618" s="22"/>
      <c r="M618" s="22"/>
      <c r="N618" s="22"/>
      <c r="O618" s="22"/>
    </row>
    <row r="619" spans="1:15">
      <c r="A619" s="22"/>
      <c r="B619" s="112"/>
      <c r="C619" s="113"/>
      <c r="D619" s="22"/>
      <c r="E619" s="114"/>
      <c r="F619" s="22"/>
      <c r="G619" s="22"/>
      <c r="H619" s="22"/>
      <c r="I619" s="113"/>
      <c r="J619" s="22"/>
      <c r="K619" s="22"/>
      <c r="L619" s="22"/>
      <c r="M619" s="22"/>
      <c r="N619" s="22"/>
      <c r="O619" s="22"/>
    </row>
    <row r="620" spans="1:15">
      <c r="A620" s="22"/>
      <c r="B620" s="112"/>
      <c r="C620" s="113"/>
      <c r="D620" s="22"/>
      <c r="E620" s="114"/>
      <c r="F620" s="22"/>
      <c r="G620" s="22"/>
      <c r="H620" s="22"/>
      <c r="I620" s="113"/>
      <c r="J620" s="22"/>
      <c r="K620" s="22"/>
      <c r="L620" s="22"/>
      <c r="M620" s="22"/>
      <c r="N620" s="22"/>
      <c r="O620" s="22"/>
    </row>
    <row r="621" spans="1:15">
      <c r="A621" s="22"/>
      <c r="B621" s="112"/>
      <c r="C621" s="113"/>
      <c r="D621" s="22"/>
      <c r="E621" s="114"/>
      <c r="F621" s="22"/>
      <c r="G621" s="22"/>
      <c r="H621" s="22"/>
      <c r="I621" s="113"/>
      <c r="J621" s="22"/>
      <c r="K621" s="22"/>
      <c r="L621" s="22"/>
      <c r="M621" s="22"/>
      <c r="N621" s="22"/>
      <c r="O621" s="22"/>
    </row>
    <row r="622" spans="1:15">
      <c r="A622" s="22"/>
      <c r="B622" s="112"/>
      <c r="C622" s="113"/>
      <c r="D622" s="22"/>
      <c r="E622" s="114"/>
      <c r="F622" s="22"/>
      <c r="G622" s="22"/>
      <c r="H622" s="22"/>
      <c r="I622" s="113"/>
      <c r="J622" s="22"/>
      <c r="K622" s="22"/>
      <c r="L622" s="22"/>
      <c r="M622" s="22"/>
      <c r="N622" s="22"/>
      <c r="O622" s="22"/>
    </row>
    <row r="623" spans="1:15">
      <c r="A623" s="22"/>
      <c r="B623" s="112"/>
      <c r="C623" s="113"/>
      <c r="D623" s="22"/>
      <c r="E623" s="114"/>
      <c r="F623" s="22"/>
      <c r="G623" s="22"/>
      <c r="H623" s="22"/>
      <c r="I623" s="113"/>
      <c r="J623" s="22"/>
      <c r="K623" s="22"/>
      <c r="L623" s="22"/>
      <c r="M623" s="22"/>
      <c r="N623" s="22"/>
      <c r="O623" s="22"/>
    </row>
    <row r="624" spans="1:15">
      <c r="A624" s="22"/>
      <c r="B624" s="112"/>
      <c r="C624" s="113"/>
      <c r="D624" s="22"/>
      <c r="E624" s="114"/>
      <c r="F624" s="22"/>
      <c r="G624" s="22"/>
      <c r="H624" s="22"/>
      <c r="I624" s="113"/>
      <c r="J624" s="22"/>
      <c r="K624" s="22"/>
      <c r="L624" s="22"/>
      <c r="M624" s="22"/>
      <c r="N624" s="22"/>
      <c r="O624" s="22"/>
    </row>
    <row r="625" spans="1:15">
      <c r="A625" s="22"/>
      <c r="B625" s="112"/>
      <c r="C625" s="113"/>
      <c r="D625" s="22"/>
      <c r="E625" s="114"/>
      <c r="F625" s="22"/>
      <c r="G625" s="22"/>
      <c r="H625" s="22"/>
      <c r="I625" s="113"/>
      <c r="J625" s="22"/>
      <c r="K625" s="22"/>
      <c r="L625" s="22"/>
      <c r="M625" s="22"/>
      <c r="N625" s="22"/>
      <c r="O625" s="22"/>
    </row>
    <row r="626" spans="1:15">
      <c r="A626" s="22"/>
      <c r="B626" s="112"/>
      <c r="C626" s="113"/>
      <c r="D626" s="22"/>
      <c r="E626" s="114"/>
      <c r="F626" s="22"/>
      <c r="G626" s="22"/>
      <c r="H626" s="22"/>
      <c r="I626" s="113"/>
      <c r="J626" s="22"/>
      <c r="K626" s="22"/>
      <c r="L626" s="22"/>
      <c r="M626" s="22"/>
      <c r="N626" s="22"/>
      <c r="O626" s="22"/>
    </row>
    <row r="627" spans="1:15">
      <c r="A627" s="22"/>
      <c r="B627" s="112"/>
      <c r="C627" s="113"/>
      <c r="D627" s="22"/>
      <c r="E627" s="114"/>
      <c r="F627" s="22"/>
      <c r="G627" s="22"/>
      <c r="H627" s="22"/>
      <c r="I627" s="113"/>
      <c r="J627" s="22"/>
      <c r="K627" s="22"/>
      <c r="L627" s="22"/>
      <c r="M627" s="22"/>
      <c r="N627" s="22"/>
      <c r="O627" s="22"/>
    </row>
    <row r="628" spans="1:15">
      <c r="A628" s="22"/>
      <c r="B628" s="112"/>
      <c r="C628" s="113"/>
      <c r="D628" s="22"/>
      <c r="E628" s="114"/>
      <c r="F628" s="22"/>
      <c r="G628" s="22"/>
      <c r="H628" s="22"/>
      <c r="I628" s="113"/>
      <c r="J628" s="22"/>
      <c r="K628" s="22"/>
      <c r="L628" s="22"/>
      <c r="M628" s="22"/>
      <c r="N628" s="22"/>
      <c r="O628" s="22"/>
    </row>
    <row r="629" spans="1:15">
      <c r="A629" s="22"/>
      <c r="B629" s="112"/>
      <c r="C629" s="113"/>
      <c r="D629" s="22"/>
      <c r="E629" s="114"/>
      <c r="F629" s="22"/>
      <c r="G629" s="22"/>
      <c r="H629" s="22"/>
      <c r="I629" s="113"/>
      <c r="J629" s="22"/>
      <c r="K629" s="22"/>
      <c r="L629" s="22"/>
      <c r="M629" s="22"/>
      <c r="N629" s="22"/>
      <c r="O629" s="22"/>
    </row>
    <row r="630" spans="1:15">
      <c r="A630" s="22"/>
      <c r="B630" s="112"/>
      <c r="C630" s="113"/>
      <c r="D630" s="22"/>
      <c r="E630" s="114"/>
      <c r="F630" s="22"/>
      <c r="G630" s="22"/>
      <c r="H630" s="22"/>
      <c r="I630" s="113"/>
      <c r="J630" s="22"/>
      <c r="K630" s="22"/>
      <c r="L630" s="22"/>
      <c r="M630" s="22"/>
      <c r="N630" s="22"/>
      <c r="O630" s="22"/>
    </row>
    <row r="631" spans="1:15">
      <c r="A631" s="22"/>
      <c r="B631" s="112"/>
      <c r="C631" s="113"/>
      <c r="D631" s="22"/>
      <c r="E631" s="114"/>
      <c r="F631" s="22"/>
      <c r="G631" s="22"/>
      <c r="H631" s="22"/>
      <c r="I631" s="113"/>
      <c r="J631" s="22"/>
      <c r="K631" s="22"/>
      <c r="L631" s="22"/>
      <c r="M631" s="22"/>
      <c r="N631" s="22"/>
      <c r="O631" s="22"/>
    </row>
    <row r="632" spans="1:15">
      <c r="A632" s="22"/>
      <c r="B632" s="112"/>
      <c r="C632" s="113"/>
      <c r="D632" s="22"/>
      <c r="E632" s="114"/>
      <c r="F632" s="22"/>
      <c r="G632" s="22"/>
      <c r="H632" s="22"/>
      <c r="I632" s="113"/>
      <c r="J632" s="22"/>
      <c r="K632" s="22"/>
      <c r="L632" s="22"/>
      <c r="M632" s="22"/>
      <c r="N632" s="22"/>
      <c r="O632" s="22"/>
    </row>
    <row r="633" spans="1:15">
      <c r="A633" s="22"/>
      <c r="B633" s="112"/>
      <c r="C633" s="113"/>
      <c r="D633" s="22"/>
      <c r="E633" s="114"/>
      <c r="F633" s="22"/>
      <c r="G633" s="22"/>
      <c r="H633" s="22"/>
      <c r="I633" s="113"/>
      <c r="J633" s="22"/>
      <c r="K633" s="22"/>
      <c r="L633" s="22"/>
      <c r="M633" s="22"/>
      <c r="N633" s="22"/>
      <c r="O633" s="22"/>
    </row>
    <row r="634" spans="1:15">
      <c r="A634" s="22"/>
      <c r="B634" s="112"/>
      <c r="C634" s="113"/>
      <c r="D634" s="22"/>
      <c r="E634" s="114"/>
      <c r="F634" s="22"/>
      <c r="G634" s="22"/>
      <c r="H634" s="22"/>
      <c r="I634" s="113"/>
      <c r="J634" s="22"/>
      <c r="K634" s="22"/>
      <c r="L634" s="22"/>
      <c r="M634" s="22"/>
      <c r="N634" s="22"/>
      <c r="O634" s="22"/>
    </row>
    <row r="635" spans="1:15">
      <c r="A635" s="22"/>
      <c r="B635" s="112"/>
      <c r="C635" s="113"/>
      <c r="D635" s="22"/>
      <c r="E635" s="114"/>
      <c r="F635" s="22"/>
      <c r="G635" s="22"/>
      <c r="H635" s="22"/>
      <c r="I635" s="113"/>
      <c r="J635" s="22"/>
      <c r="K635" s="22"/>
      <c r="L635" s="22"/>
      <c r="M635" s="22"/>
      <c r="N635" s="22"/>
      <c r="O635" s="22"/>
    </row>
    <row r="636" spans="1:15">
      <c r="A636" s="22"/>
      <c r="B636" s="112"/>
      <c r="C636" s="113"/>
      <c r="D636" s="22"/>
      <c r="E636" s="114"/>
      <c r="F636" s="22"/>
      <c r="G636" s="22"/>
      <c r="H636" s="22"/>
      <c r="I636" s="113"/>
      <c r="J636" s="22"/>
      <c r="K636" s="22"/>
      <c r="L636" s="22"/>
      <c r="M636" s="22"/>
      <c r="N636" s="22"/>
      <c r="O636" s="22"/>
    </row>
    <row r="637" spans="1:15">
      <c r="A637" s="22"/>
      <c r="B637" s="112"/>
      <c r="C637" s="113"/>
      <c r="D637" s="22"/>
      <c r="E637" s="114"/>
      <c r="F637" s="22"/>
      <c r="G637" s="22"/>
      <c r="H637" s="22"/>
      <c r="I637" s="113"/>
      <c r="J637" s="22"/>
      <c r="K637" s="22"/>
      <c r="L637" s="22"/>
      <c r="M637" s="22"/>
      <c r="N637" s="22"/>
      <c r="O637" s="22"/>
    </row>
    <row r="638" spans="1:15">
      <c r="A638" s="22"/>
      <c r="B638" s="112"/>
      <c r="C638" s="113"/>
      <c r="D638" s="22"/>
      <c r="E638" s="114"/>
      <c r="F638" s="22"/>
      <c r="G638" s="22"/>
      <c r="H638" s="22"/>
      <c r="I638" s="113"/>
      <c r="J638" s="22"/>
      <c r="K638" s="22"/>
      <c r="L638" s="22"/>
      <c r="M638" s="22"/>
      <c r="N638" s="22"/>
      <c r="O638" s="22"/>
    </row>
    <row r="639" spans="1:15">
      <c r="A639" s="22"/>
      <c r="B639" s="112"/>
      <c r="C639" s="113"/>
      <c r="D639" s="22"/>
      <c r="E639" s="114"/>
      <c r="F639" s="22"/>
      <c r="G639" s="22"/>
      <c r="H639" s="22"/>
      <c r="I639" s="113"/>
      <c r="J639" s="22"/>
      <c r="K639" s="22"/>
      <c r="L639" s="22"/>
      <c r="M639" s="22"/>
      <c r="N639" s="22"/>
      <c r="O639" s="22"/>
    </row>
    <row r="640" spans="1:15">
      <c r="A640" s="22"/>
      <c r="B640" s="112"/>
      <c r="C640" s="113"/>
      <c r="D640" s="22"/>
      <c r="E640" s="114"/>
      <c r="F640" s="22"/>
      <c r="G640" s="22"/>
      <c r="H640" s="22"/>
      <c r="I640" s="113"/>
      <c r="J640" s="22"/>
      <c r="K640" s="22"/>
      <c r="L640" s="22"/>
      <c r="M640" s="22"/>
      <c r="N640" s="22"/>
      <c r="O640" s="22"/>
    </row>
    <row r="641" spans="1:15">
      <c r="A641" s="22"/>
      <c r="B641" s="112"/>
      <c r="C641" s="113"/>
      <c r="D641" s="22"/>
      <c r="E641" s="114"/>
      <c r="F641" s="22"/>
      <c r="G641" s="22"/>
      <c r="H641" s="22"/>
      <c r="I641" s="113"/>
      <c r="J641" s="22"/>
      <c r="K641" s="22"/>
      <c r="L641" s="22"/>
      <c r="M641" s="22"/>
      <c r="N641" s="22"/>
      <c r="O641" s="22"/>
    </row>
    <row r="642" spans="1:15">
      <c r="A642" s="22"/>
      <c r="B642" s="112"/>
      <c r="C642" s="113"/>
      <c r="D642" s="22"/>
      <c r="E642" s="114"/>
      <c r="F642" s="22"/>
      <c r="G642" s="22"/>
      <c r="H642" s="22"/>
      <c r="I642" s="113"/>
      <c r="J642" s="22"/>
      <c r="K642" s="22"/>
      <c r="L642" s="22"/>
      <c r="M642" s="22"/>
      <c r="N642" s="22"/>
      <c r="O642" s="22"/>
    </row>
    <row r="643" spans="1:15">
      <c r="A643" s="22"/>
      <c r="B643" s="112"/>
      <c r="C643" s="113"/>
      <c r="D643" s="22"/>
      <c r="E643" s="114"/>
      <c r="F643" s="22"/>
      <c r="G643" s="22"/>
      <c r="H643" s="22"/>
      <c r="I643" s="113"/>
      <c r="J643" s="22"/>
      <c r="K643" s="22"/>
      <c r="L643" s="22"/>
      <c r="M643" s="22"/>
      <c r="N643" s="22"/>
      <c r="O643" s="22"/>
    </row>
    <row r="644" spans="1:15">
      <c r="A644" s="22"/>
      <c r="B644" s="112"/>
      <c r="C644" s="113"/>
      <c r="D644" s="22"/>
      <c r="E644" s="114"/>
      <c r="F644" s="22"/>
      <c r="G644" s="22"/>
      <c r="H644" s="22"/>
      <c r="I644" s="113"/>
      <c r="J644" s="22"/>
      <c r="K644" s="22"/>
      <c r="L644" s="22"/>
      <c r="M644" s="22"/>
      <c r="N644" s="22"/>
      <c r="O644" s="22"/>
    </row>
    <row r="645" spans="1:15">
      <c r="A645" s="22"/>
      <c r="B645" s="112"/>
      <c r="C645" s="113"/>
      <c r="D645" s="22"/>
      <c r="E645" s="114"/>
      <c r="F645" s="22"/>
      <c r="G645" s="22"/>
      <c r="H645" s="22"/>
      <c r="I645" s="113"/>
      <c r="J645" s="22"/>
      <c r="K645" s="22"/>
      <c r="L645" s="22"/>
      <c r="M645" s="22"/>
      <c r="N645" s="22"/>
      <c r="O645" s="22"/>
    </row>
    <row r="646" spans="1:15">
      <c r="A646" s="22"/>
      <c r="B646" s="112"/>
      <c r="C646" s="113"/>
      <c r="D646" s="22"/>
      <c r="E646" s="114"/>
      <c r="F646" s="22"/>
      <c r="G646" s="22"/>
      <c r="H646" s="22"/>
      <c r="I646" s="113"/>
      <c r="J646" s="22"/>
      <c r="K646" s="22"/>
      <c r="L646" s="22"/>
      <c r="M646" s="22"/>
      <c r="N646" s="22"/>
      <c r="O646" s="22"/>
    </row>
    <row r="647" spans="1:15">
      <c r="A647" s="22"/>
      <c r="B647" s="112"/>
      <c r="C647" s="113"/>
      <c r="D647" s="22"/>
      <c r="E647" s="114"/>
      <c r="F647" s="22"/>
      <c r="G647" s="22"/>
      <c r="H647" s="22"/>
      <c r="I647" s="113"/>
      <c r="J647" s="22"/>
      <c r="K647" s="22"/>
      <c r="L647" s="22"/>
      <c r="M647" s="22"/>
      <c r="N647" s="22"/>
      <c r="O647" s="22"/>
    </row>
    <row r="648" spans="1:15">
      <c r="A648" s="22"/>
      <c r="B648" s="112"/>
      <c r="C648" s="113"/>
      <c r="D648" s="22"/>
      <c r="E648" s="114"/>
      <c r="F648" s="22"/>
      <c r="G648" s="22"/>
      <c r="H648" s="22"/>
      <c r="I648" s="113"/>
      <c r="J648" s="22"/>
      <c r="K648" s="22"/>
      <c r="L648" s="22"/>
      <c r="M648" s="22"/>
      <c r="N648" s="22"/>
      <c r="O648" s="22"/>
    </row>
    <row r="649" spans="1:15">
      <c r="A649" s="22"/>
      <c r="B649" s="112"/>
      <c r="C649" s="113"/>
      <c r="D649" s="22"/>
      <c r="E649" s="114"/>
      <c r="F649" s="22"/>
      <c r="G649" s="22"/>
      <c r="H649" s="22"/>
      <c r="I649" s="113"/>
      <c r="J649" s="22"/>
      <c r="K649" s="22"/>
      <c r="L649" s="22"/>
      <c r="M649" s="22"/>
      <c r="N649" s="22"/>
      <c r="O649" s="22"/>
    </row>
    <row r="650" spans="1:15">
      <c r="A650" s="22"/>
      <c r="B650" s="112"/>
      <c r="C650" s="113"/>
      <c r="D650" s="22"/>
      <c r="E650" s="114"/>
      <c r="F650" s="22"/>
      <c r="G650" s="22"/>
      <c r="H650" s="22"/>
      <c r="I650" s="113"/>
      <c r="J650" s="22"/>
      <c r="K650" s="22"/>
      <c r="L650" s="22"/>
      <c r="M650" s="22"/>
      <c r="N650" s="22"/>
      <c r="O650" s="22"/>
    </row>
    <row r="651" spans="1:15">
      <c r="A651" s="22"/>
      <c r="B651" s="112"/>
      <c r="C651" s="113"/>
      <c r="D651" s="22"/>
      <c r="E651" s="114"/>
      <c r="F651" s="22"/>
      <c r="G651" s="22"/>
      <c r="H651" s="22"/>
      <c r="I651" s="113"/>
      <c r="J651" s="22"/>
      <c r="K651" s="22"/>
      <c r="L651" s="22"/>
      <c r="M651" s="22"/>
      <c r="N651" s="22"/>
      <c r="O651" s="22"/>
    </row>
    <row r="652" spans="1:15">
      <c r="A652" s="22"/>
      <c r="B652" s="112"/>
      <c r="C652" s="113"/>
      <c r="D652" s="22"/>
      <c r="E652" s="114"/>
      <c r="F652" s="22"/>
      <c r="G652" s="22"/>
      <c r="H652" s="22"/>
      <c r="I652" s="113"/>
      <c r="J652" s="22"/>
      <c r="K652" s="22"/>
      <c r="L652" s="22"/>
      <c r="M652" s="22"/>
      <c r="N652" s="22"/>
      <c r="O652" s="22"/>
    </row>
    <row r="653" spans="1:15">
      <c r="A653" s="22"/>
      <c r="B653" s="112"/>
      <c r="C653" s="113"/>
      <c r="D653" s="22"/>
      <c r="E653" s="114"/>
      <c r="F653" s="22"/>
      <c r="G653" s="22"/>
      <c r="H653" s="22"/>
      <c r="I653" s="113"/>
      <c r="J653" s="22"/>
      <c r="K653" s="22"/>
      <c r="L653" s="22"/>
      <c r="M653" s="22"/>
      <c r="N653" s="22"/>
      <c r="O653" s="22"/>
    </row>
    <row r="654" spans="1:15">
      <c r="A654" s="22"/>
      <c r="B654" s="112"/>
      <c r="C654" s="113"/>
      <c r="D654" s="22"/>
      <c r="E654" s="114"/>
      <c r="F654" s="22"/>
      <c r="G654" s="22"/>
      <c r="H654" s="22"/>
      <c r="I654" s="113"/>
      <c r="J654" s="22"/>
      <c r="K654" s="22"/>
      <c r="L654" s="22"/>
      <c r="M654" s="22"/>
      <c r="N654" s="22"/>
      <c r="O654" s="22"/>
    </row>
    <row r="655" spans="1:15">
      <c r="A655" s="22"/>
      <c r="B655" s="112"/>
      <c r="C655" s="113"/>
      <c r="D655" s="22"/>
      <c r="E655" s="114"/>
      <c r="F655" s="22"/>
      <c r="G655" s="22"/>
      <c r="H655" s="22"/>
      <c r="I655" s="113"/>
      <c r="J655" s="22"/>
      <c r="K655" s="22"/>
      <c r="L655" s="22"/>
      <c r="M655" s="22"/>
      <c r="N655" s="22"/>
      <c r="O655" s="22"/>
    </row>
    <row r="656" spans="1:15">
      <c r="A656" s="22"/>
      <c r="B656" s="112"/>
      <c r="C656" s="113"/>
      <c r="D656" s="22"/>
      <c r="E656" s="114"/>
      <c r="F656" s="22"/>
      <c r="G656" s="22"/>
      <c r="H656" s="22"/>
      <c r="I656" s="113"/>
      <c r="J656" s="22"/>
      <c r="K656" s="22"/>
      <c r="L656" s="22"/>
      <c r="M656" s="22"/>
      <c r="N656" s="22"/>
      <c r="O656" s="22"/>
    </row>
    <row r="657" spans="1:15">
      <c r="A657" s="22"/>
      <c r="B657" s="112"/>
      <c r="C657" s="113"/>
      <c r="D657" s="22"/>
      <c r="E657" s="114"/>
      <c r="F657" s="22"/>
      <c r="G657" s="22"/>
      <c r="H657" s="22"/>
      <c r="I657" s="113"/>
      <c r="J657" s="22"/>
      <c r="K657" s="22"/>
      <c r="L657" s="22"/>
      <c r="M657" s="22"/>
      <c r="N657" s="22"/>
      <c r="O657" s="22"/>
    </row>
    <row r="658" spans="1:15">
      <c r="A658" s="22"/>
      <c r="B658" s="112"/>
      <c r="C658" s="113"/>
      <c r="D658" s="22"/>
      <c r="E658" s="114"/>
      <c r="F658" s="22"/>
      <c r="G658" s="22"/>
      <c r="H658" s="22"/>
      <c r="I658" s="113"/>
      <c r="J658" s="22"/>
      <c r="K658" s="22"/>
      <c r="L658" s="22"/>
      <c r="M658" s="22"/>
      <c r="N658" s="22"/>
      <c r="O658" s="22"/>
    </row>
    <row r="659" spans="1:15">
      <c r="A659" s="22"/>
      <c r="B659" s="112"/>
      <c r="C659" s="113"/>
      <c r="D659" s="22"/>
      <c r="E659" s="114"/>
      <c r="F659" s="22"/>
      <c r="G659" s="22"/>
      <c r="H659" s="22"/>
      <c r="I659" s="113"/>
      <c r="J659" s="22"/>
      <c r="K659" s="22"/>
      <c r="L659" s="22"/>
      <c r="M659" s="22"/>
      <c r="N659" s="22"/>
      <c r="O659" s="22"/>
    </row>
    <row r="660" spans="1:15">
      <c r="A660" s="22"/>
      <c r="B660" s="112"/>
      <c r="C660" s="113"/>
      <c r="D660" s="22"/>
      <c r="E660" s="114"/>
      <c r="F660" s="22"/>
      <c r="G660" s="22"/>
      <c r="H660" s="22"/>
      <c r="I660" s="113"/>
      <c r="J660" s="22"/>
      <c r="K660" s="22"/>
      <c r="L660" s="22"/>
      <c r="M660" s="22"/>
      <c r="N660" s="22"/>
      <c r="O660" s="22"/>
    </row>
    <row r="661" spans="1:15">
      <c r="A661" s="22"/>
      <c r="B661" s="112"/>
      <c r="C661" s="113"/>
      <c r="D661" s="22"/>
      <c r="E661" s="114"/>
      <c r="F661" s="22"/>
      <c r="G661" s="22"/>
      <c r="H661" s="22"/>
      <c r="I661" s="113"/>
      <c r="J661" s="22"/>
      <c r="K661" s="22"/>
      <c r="L661" s="22"/>
      <c r="M661" s="22"/>
      <c r="N661" s="22"/>
      <c r="O661" s="22"/>
    </row>
    <row r="662" spans="1:15">
      <c r="A662" s="22"/>
      <c r="B662" s="112"/>
      <c r="C662" s="113"/>
      <c r="D662" s="22"/>
      <c r="E662" s="114"/>
      <c r="F662" s="22"/>
      <c r="G662" s="22"/>
      <c r="H662" s="22"/>
      <c r="I662" s="113"/>
      <c r="J662" s="22"/>
      <c r="K662" s="22"/>
      <c r="L662" s="22"/>
      <c r="M662" s="22"/>
      <c r="N662" s="22"/>
      <c r="O662" s="22"/>
    </row>
    <row r="663" spans="1:15">
      <c r="A663" s="22"/>
      <c r="B663" s="112"/>
      <c r="C663" s="113"/>
      <c r="D663" s="22"/>
      <c r="E663" s="114"/>
      <c r="F663" s="22"/>
      <c r="G663" s="22"/>
      <c r="H663" s="22"/>
      <c r="I663" s="113"/>
      <c r="J663" s="22"/>
      <c r="K663" s="22"/>
      <c r="L663" s="22"/>
      <c r="M663" s="22"/>
      <c r="N663" s="22"/>
      <c r="O663" s="22"/>
    </row>
    <row r="664" spans="1:15">
      <c r="A664" s="22"/>
      <c r="B664" s="112"/>
      <c r="C664" s="113"/>
      <c r="D664" s="22"/>
      <c r="E664" s="114"/>
      <c r="F664" s="22"/>
      <c r="G664" s="22"/>
      <c r="H664" s="22"/>
      <c r="I664" s="113"/>
      <c r="J664" s="22"/>
      <c r="K664" s="22"/>
      <c r="L664" s="22"/>
      <c r="M664" s="22"/>
      <c r="N664" s="22"/>
      <c r="O664" s="22"/>
    </row>
    <row r="665" spans="1:15">
      <c r="A665" s="22"/>
      <c r="B665" s="112"/>
      <c r="C665" s="113"/>
      <c r="D665" s="22"/>
      <c r="E665" s="114"/>
      <c r="F665" s="22"/>
      <c r="G665" s="22"/>
      <c r="H665" s="22"/>
      <c r="I665" s="113"/>
      <c r="J665" s="22"/>
      <c r="K665" s="22"/>
      <c r="L665" s="22"/>
      <c r="M665" s="22"/>
      <c r="N665" s="22"/>
      <c r="O665" s="22"/>
    </row>
    <row r="666" spans="1:15">
      <c r="A666" s="22"/>
      <c r="B666" s="112"/>
      <c r="C666" s="113"/>
      <c r="D666" s="22"/>
      <c r="E666" s="114"/>
      <c r="F666" s="22"/>
      <c r="G666" s="22"/>
      <c r="H666" s="22"/>
      <c r="I666" s="113"/>
      <c r="J666" s="22"/>
      <c r="K666" s="22"/>
      <c r="L666" s="22"/>
      <c r="M666" s="22"/>
      <c r="N666" s="22"/>
      <c r="O666" s="22"/>
    </row>
    <row r="667" spans="1:15">
      <c r="A667" s="22"/>
      <c r="B667" s="112"/>
      <c r="C667" s="113"/>
      <c r="D667" s="22"/>
      <c r="E667" s="114"/>
      <c r="F667" s="22"/>
      <c r="G667" s="22"/>
      <c r="H667" s="22"/>
      <c r="I667" s="113"/>
      <c r="J667" s="22"/>
      <c r="K667" s="22"/>
      <c r="L667" s="22"/>
      <c r="M667" s="22"/>
      <c r="N667" s="22"/>
      <c r="O667" s="22"/>
    </row>
    <row r="668" spans="1:15">
      <c r="A668" s="22"/>
      <c r="B668" s="112"/>
      <c r="C668" s="113"/>
      <c r="D668" s="22"/>
      <c r="E668" s="114"/>
      <c r="F668" s="22"/>
      <c r="G668" s="22"/>
      <c r="H668" s="22"/>
      <c r="I668" s="113"/>
      <c r="J668" s="22"/>
      <c r="K668" s="22"/>
      <c r="L668" s="22"/>
      <c r="M668" s="22"/>
      <c r="N668" s="22"/>
      <c r="O668" s="22"/>
    </row>
  </sheetData>
  <sheetProtection sheet="1" objects="1" insertRows="0"/>
  <mergeCells count="11">
    <mergeCell ref="J9:O9"/>
    <mergeCell ref="F10:I10"/>
    <mergeCell ref="A603:O605"/>
    <mergeCell ref="A10:A12"/>
    <mergeCell ref="E10:E12"/>
    <mergeCell ref="B10:D11"/>
    <mergeCell ref="F11:G11"/>
    <mergeCell ref="H11:H12"/>
    <mergeCell ref="I11:I12"/>
    <mergeCell ref="J10:L11"/>
    <mergeCell ref="M10:O11"/>
  </mergeCells>
  <conditionalFormatting sqref="D13:D602">
    <cfRule type="containsBlanks" dxfId="3" priority="3">
      <formula>LEN(TRIM(D13))=0</formula>
    </cfRule>
  </conditionalFormatting>
  <printOptions horizontalCentered="1" verticalCentered="1"/>
  <pageMargins left="0.7" right="0.7" top="0.75" bottom="0.75" header="0.3" footer="0.3"/>
  <pageSetup scale="54"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9" id="{BBA5300A-0B80-4FC7-9B79-92EFEF1ED41C}">
            <xm:f>INDEX('DEQ Pollutant List'!D:D,MATCH(C13,'DEQ Pollutant List'!C:C,0))="Y"</xm:f>
            <x14:dxf>
              <fill>
                <patternFill>
                  <bgColor rgb="FFFFE05D"/>
                </patternFill>
              </fill>
            </x14:dxf>
          </x14:cfRule>
          <xm:sqref>C13:C602</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300-000000000000}">
          <x14:formula1>
            <xm:f>'DEQ Pollutant List'!$B:$B</xm:f>
          </x14:formula1>
          <xm:sqref>B13:B602</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2D050"/>
    <pageSetUpPr fitToPage="1"/>
  </sheetPr>
  <dimension ref="A1:R1285"/>
  <sheetViews>
    <sheetView zoomScaleNormal="100" workbookViewId="0">
      <pane ySplit="12" topLeftCell="A13" activePane="bottomLeft" state="frozen"/>
      <selection pane="bottomLeft" activeCell="A11" sqref="A11:A12"/>
    </sheetView>
  </sheetViews>
  <sheetFormatPr defaultRowHeight="15"/>
  <cols>
    <col min="1" max="1" width="22.5703125" style="1" customWidth="1"/>
    <col min="2" max="2" width="60.5703125" customWidth="1"/>
    <col min="3" max="4" width="28.42578125" customWidth="1"/>
    <col min="5" max="6" width="18.5703125" style="1" customWidth="1"/>
    <col min="7" max="18" width="12.5703125" style="1" customWidth="1"/>
  </cols>
  <sheetData>
    <row r="1" spans="1:18" ht="20.100000000000001" customHeight="1"/>
    <row r="2" spans="1:18" ht="20.100000000000001" customHeight="1"/>
    <row r="3" spans="1:18" ht="20.100000000000001" customHeight="1"/>
    <row r="4" spans="1:18" ht="20.100000000000001" customHeight="1"/>
    <row r="5" spans="1:18" ht="20.100000000000001" customHeight="1"/>
    <row r="6" spans="1:18" ht="20.100000000000001" customHeight="1"/>
    <row r="7" spans="1:18" ht="20.100000000000001" customHeight="1"/>
    <row r="8" spans="1:18" ht="20.100000000000001" customHeight="1"/>
    <row r="9" spans="1:18" ht="20.100000000000001" customHeight="1" thickBot="1"/>
    <row r="10" spans="1:18" ht="50.1" customHeight="1" thickBot="1">
      <c r="A10" s="276" t="s">
        <v>311</v>
      </c>
      <c r="B10" s="277"/>
      <c r="C10" s="277"/>
      <c r="D10" s="278"/>
      <c r="E10" s="229" t="s">
        <v>93</v>
      </c>
      <c r="F10" s="230"/>
      <c r="G10" s="280" t="s">
        <v>312</v>
      </c>
      <c r="H10" s="280"/>
      <c r="I10" s="280"/>
      <c r="J10" s="280"/>
      <c r="K10" s="280"/>
      <c r="L10" s="281"/>
      <c r="M10" s="279" t="s">
        <v>313</v>
      </c>
      <c r="N10" s="280"/>
      <c r="O10" s="280"/>
      <c r="P10" s="280"/>
      <c r="Q10" s="280"/>
      <c r="R10" s="281"/>
    </row>
    <row r="11" spans="1:18" ht="20.100000000000001" customHeight="1" thickBot="1">
      <c r="A11" s="274" t="s">
        <v>314</v>
      </c>
      <c r="B11" s="254" t="s">
        <v>315</v>
      </c>
      <c r="C11" s="284" t="s">
        <v>316</v>
      </c>
      <c r="D11" s="282" t="s">
        <v>317</v>
      </c>
      <c r="E11" s="227" t="s">
        <v>98</v>
      </c>
      <c r="F11" s="220" t="s">
        <v>99</v>
      </c>
      <c r="G11" s="225" t="s">
        <v>318</v>
      </c>
      <c r="H11" s="225"/>
      <c r="I11" s="226"/>
      <c r="J11" s="210" t="s">
        <v>157</v>
      </c>
      <c r="K11" s="211"/>
      <c r="L11" s="212"/>
      <c r="M11" s="224" t="s">
        <v>318</v>
      </c>
      <c r="N11" s="225"/>
      <c r="O11" s="226"/>
      <c r="P11" s="210" t="s">
        <v>157</v>
      </c>
      <c r="Q11" s="211"/>
      <c r="R11" s="212"/>
    </row>
    <row r="12" spans="1:18" ht="45" customHeight="1" thickBot="1">
      <c r="A12" s="275"/>
      <c r="B12" s="256"/>
      <c r="C12" s="285"/>
      <c r="D12" s="283"/>
      <c r="E12" s="228"/>
      <c r="F12" s="221"/>
      <c r="G12" s="116" t="s">
        <v>104</v>
      </c>
      <c r="H12" s="68" t="s">
        <v>319</v>
      </c>
      <c r="I12" s="117" t="s">
        <v>106</v>
      </c>
      <c r="J12" s="99" t="s">
        <v>104</v>
      </c>
      <c r="K12" s="68" t="s">
        <v>319</v>
      </c>
      <c r="L12" s="118" t="s">
        <v>106</v>
      </c>
      <c r="M12" s="99" t="s">
        <v>104</v>
      </c>
      <c r="N12" s="68" t="s">
        <v>319</v>
      </c>
      <c r="O12" s="118" t="s">
        <v>106</v>
      </c>
      <c r="P12" s="99" t="s">
        <v>104</v>
      </c>
      <c r="Q12" s="68" t="s">
        <v>319</v>
      </c>
      <c r="R12" s="118" t="s">
        <v>106</v>
      </c>
    </row>
    <row r="13" spans="1:18">
      <c r="A13" s="119" t="s">
        <v>320</v>
      </c>
      <c r="B13" s="120" t="s">
        <v>321</v>
      </c>
      <c r="C13" s="121" t="s">
        <v>322</v>
      </c>
      <c r="D13" s="122" t="s">
        <v>323</v>
      </c>
      <c r="E13" s="123" t="s">
        <v>110</v>
      </c>
      <c r="F13" s="115" t="s">
        <v>324</v>
      </c>
      <c r="G13" s="124">
        <v>12000</v>
      </c>
      <c r="H13" s="125">
        <v>14000</v>
      </c>
      <c r="I13" s="126">
        <v>20000</v>
      </c>
      <c r="J13" s="127">
        <v>36</v>
      </c>
      <c r="K13" s="128">
        <v>40</v>
      </c>
      <c r="L13" s="129">
        <v>52</v>
      </c>
      <c r="M13" s="127">
        <v>2000</v>
      </c>
      <c r="N13" s="128">
        <v>2600</v>
      </c>
      <c r="O13" s="129">
        <v>5000</v>
      </c>
      <c r="P13" s="127">
        <v>5</v>
      </c>
      <c r="Q13" s="128">
        <v>7</v>
      </c>
      <c r="R13" s="129">
        <v>14</v>
      </c>
    </row>
    <row r="14" spans="1:18">
      <c r="A14" s="119" t="s">
        <v>320</v>
      </c>
      <c r="B14" s="120" t="s">
        <v>321</v>
      </c>
      <c r="C14" s="121" t="s">
        <v>325</v>
      </c>
      <c r="D14" s="122" t="s">
        <v>323</v>
      </c>
      <c r="E14" s="123" t="s">
        <v>110</v>
      </c>
      <c r="F14" s="115" t="s">
        <v>324</v>
      </c>
      <c r="G14" s="123">
        <v>950</v>
      </c>
      <c r="H14" s="130">
        <v>1200</v>
      </c>
      <c r="I14" s="115">
        <v>1500</v>
      </c>
      <c r="J14" s="123">
        <v>5</v>
      </c>
      <c r="K14" s="130">
        <v>10</v>
      </c>
      <c r="L14" s="115">
        <v>15</v>
      </c>
      <c r="M14" s="123">
        <v>15</v>
      </c>
      <c r="N14" s="130">
        <v>30</v>
      </c>
      <c r="O14" s="115">
        <v>40</v>
      </c>
      <c r="P14" s="123">
        <v>0.5</v>
      </c>
      <c r="Q14" s="130">
        <v>1</v>
      </c>
      <c r="R14" s="115">
        <v>2</v>
      </c>
    </row>
    <row r="15" spans="1:18">
      <c r="A15" s="71"/>
      <c r="B15" s="131"/>
      <c r="C15" s="73"/>
      <c r="D15" s="76"/>
      <c r="E15" s="74"/>
      <c r="F15" s="75"/>
      <c r="G15" s="74"/>
      <c r="H15" s="132"/>
      <c r="I15" s="75"/>
      <c r="J15" s="74"/>
      <c r="K15" s="132"/>
      <c r="L15" s="75"/>
      <c r="M15" s="74"/>
      <c r="N15" s="132"/>
      <c r="O15" s="75"/>
      <c r="P15" s="74"/>
      <c r="Q15" s="132"/>
      <c r="R15" s="75"/>
    </row>
    <row r="16" spans="1:18">
      <c r="A16" s="79"/>
      <c r="B16" s="133"/>
      <c r="C16" s="81"/>
      <c r="D16" s="84"/>
      <c r="E16" s="82"/>
      <c r="F16" s="83"/>
      <c r="G16" s="82"/>
      <c r="H16" s="134"/>
      <c r="I16" s="83"/>
      <c r="J16" s="82"/>
      <c r="K16" s="134"/>
      <c r="L16" s="83"/>
      <c r="M16" s="82"/>
      <c r="N16" s="134"/>
      <c r="O16" s="83"/>
      <c r="P16" s="82"/>
      <c r="Q16" s="134"/>
      <c r="R16" s="83"/>
    </row>
    <row r="17" spans="1:18">
      <c r="A17" s="79"/>
      <c r="B17" s="133"/>
      <c r="C17" s="81"/>
      <c r="D17" s="84"/>
      <c r="E17" s="82"/>
      <c r="F17" s="83"/>
      <c r="G17" s="82"/>
      <c r="H17" s="134"/>
      <c r="I17" s="83"/>
      <c r="J17" s="82"/>
      <c r="K17" s="134"/>
      <c r="L17" s="83"/>
      <c r="M17" s="82"/>
      <c r="N17" s="134"/>
      <c r="O17" s="83"/>
      <c r="P17" s="82"/>
      <c r="Q17" s="134"/>
      <c r="R17" s="83"/>
    </row>
    <row r="18" spans="1:18">
      <c r="A18" s="79"/>
      <c r="B18" s="133"/>
      <c r="C18" s="81"/>
      <c r="D18" s="84"/>
      <c r="E18" s="82"/>
      <c r="F18" s="83"/>
      <c r="G18" s="82"/>
      <c r="H18" s="134"/>
      <c r="I18" s="83"/>
      <c r="J18" s="82"/>
      <c r="K18" s="134"/>
      <c r="L18" s="83"/>
      <c r="M18" s="82"/>
      <c r="N18" s="134"/>
      <c r="O18" s="83"/>
      <c r="P18" s="82"/>
      <c r="Q18" s="134"/>
      <c r="R18" s="83"/>
    </row>
    <row r="19" spans="1:18">
      <c r="A19" s="198" t="s">
        <v>326</v>
      </c>
      <c r="B19" s="133" t="s">
        <v>327</v>
      </c>
      <c r="C19" s="81" t="s">
        <v>328</v>
      </c>
      <c r="D19" s="84" t="s">
        <v>329</v>
      </c>
      <c r="E19" s="82" t="s">
        <v>136</v>
      </c>
      <c r="F19" s="83" t="s">
        <v>330</v>
      </c>
      <c r="G19" s="82">
        <v>3</v>
      </c>
      <c r="H19" s="134">
        <v>4.5</v>
      </c>
      <c r="I19" s="83">
        <v>3</v>
      </c>
      <c r="J19" s="82">
        <f>G19/365</f>
        <v>8.21917808219178E-3</v>
      </c>
      <c r="K19" s="134">
        <f t="shared" ref="K19:L19" si="0">H19/365</f>
        <v>1.2328767123287671E-2</v>
      </c>
      <c r="L19" s="83">
        <f t="shared" si="0"/>
        <v>8.21917808219178E-3</v>
      </c>
      <c r="M19" s="82"/>
      <c r="N19" s="134"/>
      <c r="O19" s="83"/>
      <c r="P19" s="82"/>
      <c r="Q19" s="134"/>
      <c r="R19" s="83"/>
    </row>
    <row r="20" spans="1:18">
      <c r="A20" s="198" t="s">
        <v>326</v>
      </c>
      <c r="B20" s="133" t="s">
        <v>327</v>
      </c>
      <c r="C20" s="81" t="s">
        <v>331</v>
      </c>
      <c r="D20" s="84" t="s">
        <v>332</v>
      </c>
      <c r="E20" s="82" t="s">
        <v>136</v>
      </c>
      <c r="F20" s="83" t="s">
        <v>330</v>
      </c>
      <c r="G20" s="82">
        <v>2</v>
      </c>
      <c r="H20" s="134">
        <v>3</v>
      </c>
      <c r="I20" s="83">
        <v>2</v>
      </c>
      <c r="J20" s="82">
        <f t="shared" ref="J20" si="1">G20/365</f>
        <v>5.4794520547945206E-3</v>
      </c>
      <c r="K20" s="134">
        <f t="shared" ref="K20" si="2">H20/365</f>
        <v>8.21917808219178E-3</v>
      </c>
      <c r="L20" s="83">
        <f t="shared" ref="L20" si="3">I20/365</f>
        <v>5.4794520547945206E-3</v>
      </c>
      <c r="M20" s="82"/>
      <c r="N20" s="134"/>
      <c r="O20" s="83"/>
      <c r="P20" s="82"/>
      <c r="Q20" s="134"/>
      <c r="R20" s="83"/>
    </row>
    <row r="21" spans="1:18">
      <c r="A21" s="198" t="s">
        <v>326</v>
      </c>
      <c r="B21" s="133" t="s">
        <v>327</v>
      </c>
      <c r="C21" s="81" t="s">
        <v>333</v>
      </c>
      <c r="D21" s="84" t="s">
        <v>334</v>
      </c>
      <c r="E21" s="82" t="s">
        <v>136</v>
      </c>
      <c r="F21" s="83" t="s">
        <v>330</v>
      </c>
      <c r="G21" s="82">
        <v>22.5</v>
      </c>
      <c r="H21" s="134">
        <v>33.799999999999997</v>
      </c>
      <c r="I21" s="83">
        <v>22.5</v>
      </c>
      <c r="J21" s="82">
        <f t="shared" ref="J21:J26" si="4">G21/365</f>
        <v>6.1643835616438353E-2</v>
      </c>
      <c r="K21" s="134">
        <f t="shared" ref="K21:K26" si="5">H21/365</f>
        <v>9.2602739726027394E-2</v>
      </c>
      <c r="L21" s="83">
        <f t="shared" ref="L21:L26" si="6">I21/365</f>
        <v>6.1643835616438353E-2</v>
      </c>
      <c r="M21" s="82"/>
      <c r="N21" s="134"/>
      <c r="O21" s="83"/>
      <c r="P21" s="82"/>
      <c r="Q21" s="134"/>
      <c r="R21" s="83"/>
    </row>
    <row r="22" spans="1:18">
      <c r="A22" s="198" t="s">
        <v>326</v>
      </c>
      <c r="B22" s="133" t="s">
        <v>327</v>
      </c>
      <c r="C22" s="81" t="s">
        <v>335</v>
      </c>
      <c r="D22" s="84" t="s">
        <v>334</v>
      </c>
      <c r="E22" s="82" t="s">
        <v>136</v>
      </c>
      <c r="F22" s="83" t="s">
        <v>330</v>
      </c>
      <c r="G22" s="82">
        <v>80.625</v>
      </c>
      <c r="H22" s="134">
        <v>102.7</v>
      </c>
      <c r="I22" s="83">
        <v>68.400000000000006</v>
      </c>
      <c r="J22" s="82">
        <f t="shared" si="4"/>
        <v>0.2208904109589041</v>
      </c>
      <c r="K22" s="134">
        <f t="shared" si="5"/>
        <v>0.28136986301369865</v>
      </c>
      <c r="L22" s="83">
        <f t="shared" si="6"/>
        <v>0.1873972602739726</v>
      </c>
      <c r="M22" s="82"/>
      <c r="N22" s="134"/>
      <c r="O22" s="83"/>
      <c r="P22" s="82"/>
      <c r="Q22" s="134"/>
      <c r="R22" s="83"/>
    </row>
    <row r="23" spans="1:18">
      <c r="A23" s="198" t="s">
        <v>326</v>
      </c>
      <c r="B23" s="133" t="s">
        <v>327</v>
      </c>
      <c r="C23" s="81" t="s">
        <v>336</v>
      </c>
      <c r="D23" s="84" t="s">
        <v>334</v>
      </c>
      <c r="E23" s="82" t="s">
        <v>136</v>
      </c>
      <c r="F23" s="83" t="s">
        <v>330</v>
      </c>
      <c r="G23" s="82">
        <v>5.625</v>
      </c>
      <c r="H23" s="134">
        <v>4.2</v>
      </c>
      <c r="I23" s="83">
        <v>2.8</v>
      </c>
      <c r="J23" s="82">
        <f t="shared" si="4"/>
        <v>1.5410958904109588E-2</v>
      </c>
      <c r="K23" s="134">
        <f t="shared" si="5"/>
        <v>1.1506849315068493E-2</v>
      </c>
      <c r="L23" s="83">
        <f t="shared" si="6"/>
        <v>7.6712328767123287E-3</v>
      </c>
      <c r="M23" s="82"/>
      <c r="N23" s="134"/>
      <c r="O23" s="83"/>
      <c r="P23" s="82"/>
      <c r="Q23" s="134"/>
      <c r="R23" s="83"/>
    </row>
    <row r="24" spans="1:18">
      <c r="A24" s="198" t="s">
        <v>326</v>
      </c>
      <c r="B24" s="133" t="s">
        <v>327</v>
      </c>
      <c r="C24" s="81" t="s">
        <v>337</v>
      </c>
      <c r="D24" s="84" t="s">
        <v>334</v>
      </c>
      <c r="E24" s="82" t="s">
        <v>136</v>
      </c>
      <c r="F24" s="83" t="s">
        <v>330</v>
      </c>
      <c r="G24" s="82">
        <v>22.5</v>
      </c>
      <c r="H24" s="134">
        <v>46.4</v>
      </c>
      <c r="I24" s="83">
        <v>30.9</v>
      </c>
      <c r="J24" s="82">
        <f t="shared" si="4"/>
        <v>6.1643835616438353E-2</v>
      </c>
      <c r="K24" s="134">
        <f t="shared" si="5"/>
        <v>0.12712328767123288</v>
      </c>
      <c r="L24" s="83">
        <f t="shared" si="6"/>
        <v>8.4657534246575336E-2</v>
      </c>
      <c r="M24" s="82"/>
      <c r="N24" s="134"/>
      <c r="O24" s="83"/>
      <c r="P24" s="82"/>
      <c r="Q24" s="134"/>
      <c r="R24" s="83"/>
    </row>
    <row r="25" spans="1:18">
      <c r="A25" s="198" t="s">
        <v>326</v>
      </c>
      <c r="B25" s="133" t="s">
        <v>327</v>
      </c>
      <c r="C25" s="81" t="s">
        <v>338</v>
      </c>
      <c r="D25" s="84" t="s">
        <v>334</v>
      </c>
      <c r="E25" s="82" t="s">
        <v>136</v>
      </c>
      <c r="F25" s="83" t="s">
        <v>330</v>
      </c>
      <c r="G25" s="82">
        <v>11.25</v>
      </c>
      <c r="H25" s="134">
        <v>21.1</v>
      </c>
      <c r="I25" s="83">
        <v>14.1</v>
      </c>
      <c r="J25" s="82">
        <f t="shared" si="4"/>
        <v>3.0821917808219176E-2</v>
      </c>
      <c r="K25" s="134">
        <f t="shared" si="5"/>
        <v>5.7808219178082196E-2</v>
      </c>
      <c r="L25" s="83">
        <f t="shared" si="6"/>
        <v>3.8630136986301369E-2</v>
      </c>
      <c r="M25" s="82"/>
      <c r="N25" s="134"/>
      <c r="O25" s="83"/>
      <c r="P25" s="82"/>
      <c r="Q25" s="134"/>
      <c r="R25" s="83"/>
    </row>
    <row r="26" spans="1:18">
      <c r="A26" s="198"/>
      <c r="B26" s="133"/>
      <c r="C26" s="81"/>
      <c r="D26" s="84"/>
      <c r="E26" s="82"/>
      <c r="F26" s="83"/>
      <c r="G26" s="82"/>
      <c r="H26" s="134"/>
      <c r="I26" s="83"/>
      <c r="J26" s="82"/>
      <c r="K26" s="134"/>
      <c r="L26" s="83"/>
      <c r="M26" s="82"/>
      <c r="N26" s="134"/>
      <c r="O26" s="83"/>
      <c r="P26" s="82"/>
      <c r="Q26" s="134"/>
      <c r="R26" s="83"/>
    </row>
    <row r="27" spans="1:18">
      <c r="A27" s="198" t="s">
        <v>339</v>
      </c>
      <c r="B27" s="133" t="s">
        <v>340</v>
      </c>
      <c r="C27" s="81" t="s">
        <v>328</v>
      </c>
      <c r="D27" s="84" t="s">
        <v>329</v>
      </c>
      <c r="E27" s="82" t="s">
        <v>136</v>
      </c>
      <c r="F27" s="83" t="s">
        <v>341</v>
      </c>
      <c r="G27" s="82">
        <v>27</v>
      </c>
      <c r="H27" s="134">
        <v>41</v>
      </c>
      <c r="I27" s="83">
        <v>27</v>
      </c>
      <c r="J27" s="82">
        <v>7.3972602739726034E-3</v>
      </c>
      <c r="K27" s="134">
        <v>1.1095890410958906E-2</v>
      </c>
      <c r="L27" s="83">
        <v>7.3972602739726034E-3</v>
      </c>
      <c r="M27" s="82"/>
      <c r="N27" s="134"/>
      <c r="O27" s="83"/>
      <c r="P27" s="82"/>
      <c r="Q27" s="134"/>
      <c r="R27" s="83"/>
    </row>
    <row r="28" spans="1:18">
      <c r="A28" s="198" t="s">
        <v>339</v>
      </c>
      <c r="B28" s="133" t="s">
        <v>340</v>
      </c>
      <c r="C28" s="81" t="s">
        <v>342</v>
      </c>
      <c r="D28" s="84" t="s">
        <v>343</v>
      </c>
      <c r="E28" s="82" t="s">
        <v>136</v>
      </c>
      <c r="F28" s="83" t="s">
        <v>341</v>
      </c>
      <c r="G28" s="82">
        <v>2.25</v>
      </c>
      <c r="H28" s="134">
        <v>3.375</v>
      </c>
      <c r="I28" s="83">
        <v>2.25</v>
      </c>
      <c r="J28" s="82">
        <v>7.3972602739726034E-3</v>
      </c>
      <c r="K28" s="134">
        <v>1.1095890410958906E-2</v>
      </c>
      <c r="L28" s="83">
        <v>7.3972602739726034E-3</v>
      </c>
      <c r="M28" s="82"/>
      <c r="N28" s="134"/>
      <c r="O28" s="83"/>
      <c r="P28" s="82"/>
      <c r="Q28" s="134"/>
      <c r="R28" s="83"/>
    </row>
    <row r="29" spans="1:18">
      <c r="A29" s="198"/>
      <c r="B29" s="133"/>
      <c r="C29" s="81"/>
      <c r="D29" s="84"/>
      <c r="E29" s="82"/>
      <c r="F29" s="83"/>
      <c r="G29" s="82"/>
      <c r="H29" s="134"/>
      <c r="I29" s="83"/>
      <c r="J29" s="82"/>
      <c r="K29" s="134"/>
      <c r="L29" s="83"/>
      <c r="M29" s="82"/>
      <c r="N29" s="134"/>
      <c r="O29" s="83"/>
      <c r="P29" s="82"/>
      <c r="Q29" s="134"/>
      <c r="R29" s="83"/>
    </row>
    <row r="30" spans="1:18">
      <c r="A30" s="198"/>
      <c r="B30" s="133"/>
      <c r="C30" s="81"/>
      <c r="D30" s="84"/>
      <c r="E30" s="82"/>
      <c r="F30" s="83"/>
      <c r="G30" s="82"/>
      <c r="H30" s="134"/>
      <c r="I30" s="83"/>
      <c r="J30" s="82"/>
      <c r="K30" s="134"/>
      <c r="L30" s="83"/>
      <c r="M30" s="82"/>
      <c r="N30" s="134"/>
      <c r="O30" s="83"/>
      <c r="P30" s="82"/>
      <c r="Q30" s="134"/>
      <c r="R30" s="83"/>
    </row>
    <row r="31" spans="1:18">
      <c r="A31" s="198"/>
      <c r="B31" s="133"/>
      <c r="C31" s="81"/>
      <c r="D31" s="84"/>
      <c r="E31" s="82"/>
      <c r="F31" s="83"/>
      <c r="G31" s="82"/>
      <c r="H31" s="134"/>
      <c r="I31" s="83"/>
      <c r="J31" s="82"/>
      <c r="K31" s="134"/>
      <c r="L31" s="83"/>
      <c r="M31" s="82"/>
      <c r="N31" s="134"/>
      <c r="O31" s="83"/>
      <c r="P31" s="82"/>
      <c r="Q31" s="134"/>
      <c r="R31" s="83"/>
    </row>
    <row r="32" spans="1:18">
      <c r="A32" s="198"/>
      <c r="B32" s="133"/>
      <c r="C32" s="81"/>
      <c r="D32" s="84"/>
      <c r="E32" s="82"/>
      <c r="F32" s="83"/>
      <c r="G32" s="82"/>
      <c r="H32" s="134"/>
      <c r="I32" s="83"/>
      <c r="J32" s="82"/>
      <c r="K32" s="134"/>
      <c r="L32" s="83"/>
      <c r="M32" s="82"/>
      <c r="N32" s="134"/>
      <c r="O32" s="83"/>
      <c r="P32" s="82"/>
      <c r="Q32" s="134"/>
      <c r="R32" s="83"/>
    </row>
    <row r="33" spans="1:18">
      <c r="A33" s="198"/>
      <c r="B33" s="133"/>
      <c r="C33" s="81"/>
      <c r="D33" s="84"/>
      <c r="E33" s="82"/>
      <c r="F33" s="83"/>
      <c r="G33" s="82"/>
      <c r="H33" s="134"/>
      <c r="I33" s="83"/>
      <c r="J33" s="82"/>
      <c r="K33" s="134"/>
      <c r="L33" s="83"/>
      <c r="M33" s="82"/>
      <c r="N33" s="134"/>
      <c r="O33" s="83"/>
      <c r="P33" s="82"/>
      <c r="Q33" s="134"/>
      <c r="R33" s="83"/>
    </row>
    <row r="34" spans="1:18">
      <c r="A34" s="198"/>
      <c r="B34" s="133"/>
      <c r="C34" s="81"/>
      <c r="D34" s="84"/>
      <c r="E34" s="82"/>
      <c r="F34" s="83"/>
      <c r="G34" s="82"/>
      <c r="H34" s="134"/>
      <c r="I34" s="83"/>
      <c r="J34" s="82"/>
      <c r="K34" s="134"/>
      <c r="L34" s="83"/>
      <c r="M34" s="82"/>
      <c r="N34" s="134"/>
      <c r="O34" s="83"/>
      <c r="P34" s="82"/>
      <c r="Q34" s="134"/>
      <c r="R34" s="83"/>
    </row>
    <row r="35" spans="1:18">
      <c r="A35" s="198"/>
      <c r="B35" s="133"/>
      <c r="C35" s="81"/>
      <c r="D35" s="84"/>
      <c r="E35" s="82"/>
      <c r="F35" s="83"/>
      <c r="G35" s="82"/>
      <c r="H35" s="134"/>
      <c r="I35" s="83"/>
      <c r="J35" s="82"/>
      <c r="K35" s="134"/>
      <c r="L35" s="83"/>
      <c r="M35" s="82"/>
      <c r="N35" s="134"/>
      <c r="O35" s="83"/>
      <c r="P35" s="82"/>
      <c r="Q35" s="134"/>
      <c r="R35" s="83"/>
    </row>
    <row r="36" spans="1:18">
      <c r="A36" s="198"/>
      <c r="B36" s="133"/>
      <c r="C36" s="81"/>
      <c r="D36" s="84"/>
      <c r="E36" s="82"/>
      <c r="F36" s="83"/>
      <c r="G36" s="82"/>
      <c r="H36" s="134"/>
      <c r="I36" s="83"/>
      <c r="J36" s="82"/>
      <c r="K36" s="134"/>
      <c r="L36" s="83"/>
      <c r="M36" s="82"/>
      <c r="N36" s="134"/>
      <c r="O36" s="83"/>
      <c r="P36" s="82"/>
      <c r="Q36" s="134"/>
      <c r="R36" s="83"/>
    </row>
    <row r="37" spans="1:18">
      <c r="A37" s="198"/>
      <c r="B37" s="133"/>
      <c r="C37" s="81"/>
      <c r="D37" s="84"/>
      <c r="E37" s="82"/>
      <c r="F37" s="83"/>
      <c r="G37" s="82"/>
      <c r="H37" s="134"/>
      <c r="I37" s="83"/>
      <c r="J37" s="82"/>
      <c r="K37" s="134"/>
      <c r="L37" s="83"/>
      <c r="M37" s="82"/>
      <c r="N37" s="134"/>
      <c r="O37" s="83"/>
      <c r="P37" s="82"/>
      <c r="Q37" s="134"/>
      <c r="R37" s="83"/>
    </row>
    <row r="38" spans="1:18">
      <c r="A38" s="198"/>
      <c r="B38" s="133"/>
      <c r="C38" s="81"/>
      <c r="D38" s="84"/>
      <c r="E38" s="82"/>
      <c r="F38" s="83"/>
      <c r="G38" s="82"/>
      <c r="H38" s="134"/>
      <c r="I38" s="83"/>
      <c r="J38" s="82"/>
      <c r="K38" s="134"/>
      <c r="L38" s="83"/>
      <c r="M38" s="82"/>
      <c r="N38" s="134"/>
      <c r="O38" s="83"/>
      <c r="P38" s="82"/>
      <c r="Q38" s="134"/>
      <c r="R38" s="83"/>
    </row>
    <row r="39" spans="1:18">
      <c r="A39" s="198"/>
      <c r="B39" s="133"/>
      <c r="C39" s="81"/>
      <c r="D39" s="84"/>
      <c r="E39" s="82"/>
      <c r="F39" s="83"/>
      <c r="G39" s="82"/>
      <c r="H39" s="134"/>
      <c r="I39" s="83"/>
      <c r="J39" s="82"/>
      <c r="K39" s="134"/>
      <c r="L39" s="83"/>
      <c r="M39" s="82"/>
      <c r="N39" s="134"/>
      <c r="O39" s="83"/>
      <c r="P39" s="82"/>
      <c r="Q39" s="134"/>
      <c r="R39" s="83"/>
    </row>
    <row r="40" spans="1:18">
      <c r="A40" s="198"/>
      <c r="B40" s="133"/>
      <c r="C40" s="81"/>
      <c r="D40" s="84"/>
      <c r="E40" s="82"/>
      <c r="F40" s="83"/>
      <c r="G40" s="82"/>
      <c r="H40" s="134"/>
      <c r="I40" s="83"/>
      <c r="J40" s="82"/>
      <c r="K40" s="134"/>
      <c r="L40" s="83"/>
      <c r="M40" s="82"/>
      <c r="N40" s="134"/>
      <c r="O40" s="83"/>
      <c r="P40" s="82"/>
      <c r="Q40" s="134"/>
      <c r="R40" s="83"/>
    </row>
    <row r="41" spans="1:18">
      <c r="A41" s="198"/>
      <c r="B41" s="133"/>
      <c r="C41" s="81"/>
      <c r="D41" s="84"/>
      <c r="E41" s="82"/>
      <c r="F41" s="83"/>
      <c r="G41" s="82"/>
      <c r="H41" s="134"/>
      <c r="I41" s="83"/>
      <c r="J41" s="82"/>
      <c r="K41" s="134"/>
      <c r="L41" s="83"/>
      <c r="M41" s="82"/>
      <c r="N41" s="134"/>
      <c r="O41" s="83"/>
      <c r="P41" s="82"/>
      <c r="Q41" s="134"/>
      <c r="R41" s="83"/>
    </row>
    <row r="42" spans="1:18">
      <c r="A42" s="198"/>
      <c r="B42" s="133"/>
      <c r="C42" s="81"/>
      <c r="D42" s="84"/>
      <c r="E42" s="82"/>
      <c r="F42" s="83"/>
      <c r="G42" s="82"/>
      <c r="H42" s="134"/>
      <c r="I42" s="83"/>
      <c r="J42" s="82"/>
      <c r="K42" s="134"/>
      <c r="L42" s="83"/>
      <c r="M42" s="82"/>
      <c r="N42" s="134"/>
      <c r="O42" s="83"/>
      <c r="P42" s="82"/>
      <c r="Q42" s="134"/>
      <c r="R42" s="83"/>
    </row>
    <row r="43" spans="1:18">
      <c r="A43" s="198"/>
      <c r="B43" s="133"/>
      <c r="C43" s="81"/>
      <c r="D43" s="84"/>
      <c r="E43" s="82"/>
      <c r="F43" s="83"/>
      <c r="G43" s="82"/>
      <c r="H43" s="134"/>
      <c r="I43" s="83"/>
      <c r="J43" s="82"/>
      <c r="K43" s="134"/>
      <c r="L43" s="83"/>
      <c r="M43" s="82"/>
      <c r="N43" s="134"/>
      <c r="O43" s="83"/>
      <c r="P43" s="82"/>
      <c r="Q43" s="134"/>
      <c r="R43" s="83"/>
    </row>
    <row r="44" spans="1:18">
      <c r="A44" s="198"/>
      <c r="B44" s="133"/>
      <c r="C44" s="81"/>
      <c r="D44" s="84"/>
      <c r="E44" s="82"/>
      <c r="F44" s="83"/>
      <c r="G44" s="82"/>
      <c r="H44" s="134"/>
      <c r="I44" s="83"/>
      <c r="J44" s="82"/>
      <c r="K44" s="134"/>
      <c r="L44" s="83"/>
      <c r="M44" s="82"/>
      <c r="N44" s="134"/>
      <c r="O44" s="83"/>
      <c r="P44" s="82"/>
      <c r="Q44" s="134"/>
      <c r="R44" s="83"/>
    </row>
    <row r="45" spans="1:18">
      <c r="A45" s="198"/>
      <c r="B45" s="133"/>
      <c r="C45" s="81"/>
      <c r="D45" s="84"/>
      <c r="E45" s="82"/>
      <c r="F45" s="83"/>
      <c r="G45" s="82"/>
      <c r="H45" s="134"/>
      <c r="I45" s="83"/>
      <c r="J45" s="82"/>
      <c r="K45" s="134"/>
      <c r="L45" s="83"/>
      <c r="M45" s="82"/>
      <c r="N45" s="134"/>
      <c r="O45" s="83"/>
      <c r="P45" s="82"/>
      <c r="Q45" s="134"/>
      <c r="R45" s="83"/>
    </row>
    <row r="46" spans="1:18">
      <c r="A46" s="198"/>
      <c r="B46" s="133"/>
      <c r="C46" s="81"/>
      <c r="D46" s="84"/>
      <c r="E46" s="82"/>
      <c r="F46" s="83"/>
      <c r="G46" s="82"/>
      <c r="H46" s="134"/>
      <c r="I46" s="83"/>
      <c r="J46" s="82"/>
      <c r="K46" s="134"/>
      <c r="L46" s="83"/>
      <c r="M46" s="82"/>
      <c r="N46" s="134"/>
      <c r="O46" s="83"/>
      <c r="P46" s="82"/>
      <c r="Q46" s="134"/>
      <c r="R46" s="83"/>
    </row>
    <row r="47" spans="1:18">
      <c r="A47" s="198"/>
      <c r="B47" s="133"/>
      <c r="C47" s="81"/>
      <c r="D47" s="84"/>
      <c r="E47" s="82"/>
      <c r="F47" s="83"/>
      <c r="G47" s="82"/>
      <c r="H47" s="134"/>
      <c r="I47" s="83"/>
      <c r="J47" s="82"/>
      <c r="K47" s="134"/>
      <c r="L47" s="83"/>
      <c r="M47" s="82"/>
      <c r="N47" s="134"/>
      <c r="O47" s="83"/>
      <c r="P47" s="82"/>
      <c r="Q47" s="134"/>
      <c r="R47" s="83"/>
    </row>
    <row r="48" spans="1:18">
      <c r="A48" s="198"/>
      <c r="B48" s="133"/>
      <c r="C48" s="81"/>
      <c r="D48" s="84"/>
      <c r="E48" s="82"/>
      <c r="F48" s="83"/>
      <c r="G48" s="82"/>
      <c r="H48" s="134"/>
      <c r="I48" s="83"/>
      <c r="J48" s="82"/>
      <c r="K48" s="134"/>
      <c r="L48" s="83"/>
      <c r="M48" s="82"/>
      <c r="N48" s="134"/>
      <c r="O48" s="83"/>
      <c r="P48" s="82"/>
      <c r="Q48" s="134"/>
      <c r="R48" s="83"/>
    </row>
    <row r="49" spans="1:18">
      <c r="A49" s="198"/>
      <c r="B49" s="133"/>
      <c r="C49" s="81"/>
      <c r="D49" s="84"/>
      <c r="E49" s="82"/>
      <c r="F49" s="83"/>
      <c r="G49" s="82"/>
      <c r="H49" s="134"/>
      <c r="I49" s="83"/>
      <c r="J49" s="82"/>
      <c r="K49" s="134"/>
      <c r="L49" s="83"/>
      <c r="M49" s="82"/>
      <c r="N49" s="134"/>
      <c r="O49" s="83"/>
      <c r="P49" s="82"/>
      <c r="Q49" s="134"/>
      <c r="R49" s="83"/>
    </row>
    <row r="50" spans="1:18">
      <c r="A50" s="198"/>
      <c r="B50" s="133"/>
      <c r="C50" s="81"/>
      <c r="D50" s="84"/>
      <c r="E50" s="82"/>
      <c r="F50" s="83"/>
      <c r="G50" s="82"/>
      <c r="H50" s="134"/>
      <c r="I50" s="83"/>
      <c r="J50" s="82"/>
      <c r="K50" s="134"/>
      <c r="L50" s="83"/>
      <c r="M50" s="82"/>
      <c r="N50" s="134"/>
      <c r="O50" s="83"/>
      <c r="P50" s="82"/>
      <c r="Q50" s="134"/>
      <c r="R50" s="83"/>
    </row>
    <row r="51" spans="1:18">
      <c r="A51" s="198"/>
      <c r="B51" s="133"/>
      <c r="C51" s="81"/>
      <c r="D51" s="84"/>
      <c r="E51" s="82"/>
      <c r="F51" s="83"/>
      <c r="G51" s="82"/>
      <c r="H51" s="134"/>
      <c r="I51" s="83"/>
      <c r="J51" s="82"/>
      <c r="K51" s="134"/>
      <c r="L51" s="83"/>
      <c r="M51" s="82"/>
      <c r="N51" s="134"/>
      <c r="O51" s="83"/>
      <c r="P51" s="82"/>
      <c r="Q51" s="134"/>
      <c r="R51" s="83"/>
    </row>
    <row r="52" spans="1:18">
      <c r="A52" s="198"/>
      <c r="B52" s="133"/>
      <c r="C52" s="81"/>
      <c r="D52" s="84"/>
      <c r="E52" s="82"/>
      <c r="F52" s="83"/>
      <c r="G52" s="82"/>
      <c r="H52" s="134"/>
      <c r="I52" s="83"/>
      <c r="J52" s="82"/>
      <c r="K52" s="134"/>
      <c r="L52" s="83"/>
      <c r="M52" s="82"/>
      <c r="N52" s="134"/>
      <c r="O52" s="83"/>
      <c r="P52" s="82"/>
      <c r="Q52" s="134"/>
      <c r="R52" s="83"/>
    </row>
    <row r="53" spans="1:18">
      <c r="A53" s="198"/>
      <c r="B53" s="133"/>
      <c r="C53" s="81"/>
      <c r="D53" s="84"/>
      <c r="E53" s="82"/>
      <c r="F53" s="83"/>
      <c r="G53" s="82"/>
      <c r="H53" s="134"/>
      <c r="I53" s="83"/>
      <c r="J53" s="82"/>
      <c r="K53" s="134"/>
      <c r="L53" s="83"/>
      <c r="M53" s="82"/>
      <c r="N53" s="134"/>
      <c r="O53" s="83"/>
      <c r="P53" s="82"/>
      <c r="Q53" s="134"/>
      <c r="R53" s="83"/>
    </row>
    <row r="54" spans="1:18">
      <c r="A54" s="198"/>
      <c r="B54" s="133"/>
      <c r="C54" s="81"/>
      <c r="D54" s="84"/>
      <c r="E54" s="82"/>
      <c r="F54" s="83"/>
      <c r="G54" s="82"/>
      <c r="H54" s="134"/>
      <c r="I54" s="83"/>
      <c r="J54" s="82"/>
      <c r="K54" s="134"/>
      <c r="L54" s="83"/>
      <c r="M54" s="82"/>
      <c r="N54" s="134"/>
      <c r="O54" s="83"/>
      <c r="P54" s="82"/>
      <c r="Q54" s="134"/>
      <c r="R54" s="83"/>
    </row>
    <row r="55" spans="1:18">
      <c r="A55" s="198"/>
      <c r="B55" s="133"/>
      <c r="C55" s="81"/>
      <c r="D55" s="84"/>
      <c r="E55" s="82"/>
      <c r="F55" s="83"/>
      <c r="G55" s="82"/>
      <c r="H55" s="134"/>
      <c r="I55" s="83"/>
      <c r="J55" s="82"/>
      <c r="K55" s="134"/>
      <c r="L55" s="83"/>
      <c r="M55" s="82"/>
      <c r="N55" s="134"/>
      <c r="O55" s="83"/>
      <c r="P55" s="82"/>
      <c r="Q55" s="134"/>
      <c r="R55" s="83"/>
    </row>
    <row r="56" spans="1:18">
      <c r="A56" s="198"/>
      <c r="B56" s="133"/>
      <c r="C56" s="81"/>
      <c r="D56" s="84"/>
      <c r="E56" s="82"/>
      <c r="F56" s="83"/>
      <c r="G56" s="82"/>
      <c r="H56" s="134"/>
      <c r="I56" s="83"/>
      <c r="J56" s="82"/>
      <c r="K56" s="134"/>
      <c r="L56" s="83"/>
      <c r="M56" s="82"/>
      <c r="N56" s="134"/>
      <c r="O56" s="83"/>
      <c r="P56" s="82"/>
      <c r="Q56" s="134"/>
      <c r="R56" s="83"/>
    </row>
    <row r="57" spans="1:18">
      <c r="A57" s="198"/>
      <c r="B57" s="133"/>
      <c r="C57" s="81"/>
      <c r="D57" s="84"/>
      <c r="E57" s="82"/>
      <c r="F57" s="83"/>
      <c r="G57" s="82"/>
      <c r="H57" s="134"/>
      <c r="I57" s="83"/>
      <c r="J57" s="82"/>
      <c r="K57" s="134"/>
      <c r="L57" s="83"/>
      <c r="M57" s="82"/>
      <c r="N57" s="134"/>
      <c r="O57" s="83"/>
      <c r="P57" s="82"/>
      <c r="Q57" s="134"/>
      <c r="R57" s="83"/>
    </row>
    <row r="58" spans="1:18">
      <c r="A58" s="198"/>
      <c r="B58" s="133"/>
      <c r="C58" s="81"/>
      <c r="D58" s="84"/>
      <c r="E58" s="82"/>
      <c r="F58" s="83"/>
      <c r="G58" s="82"/>
      <c r="H58" s="134"/>
      <c r="I58" s="83"/>
      <c r="J58" s="82"/>
      <c r="K58" s="134"/>
      <c r="L58" s="83"/>
      <c r="M58" s="82"/>
      <c r="N58" s="134"/>
      <c r="O58" s="83"/>
      <c r="P58" s="82"/>
      <c r="Q58" s="134"/>
      <c r="R58" s="83"/>
    </row>
    <row r="59" spans="1:18">
      <c r="A59" s="198"/>
      <c r="B59" s="133"/>
      <c r="C59" s="81"/>
      <c r="D59" s="84"/>
      <c r="E59" s="82"/>
      <c r="F59" s="83"/>
      <c r="G59" s="82"/>
      <c r="H59" s="134"/>
      <c r="I59" s="83"/>
      <c r="J59" s="82"/>
      <c r="K59" s="134"/>
      <c r="L59" s="83"/>
      <c r="M59" s="82"/>
      <c r="N59" s="134"/>
      <c r="O59" s="83"/>
      <c r="P59" s="82"/>
      <c r="Q59" s="134"/>
      <c r="R59" s="83"/>
    </row>
    <row r="60" spans="1:18">
      <c r="A60" s="198"/>
      <c r="B60" s="133"/>
      <c r="C60" s="81"/>
      <c r="D60" s="84"/>
      <c r="E60" s="82"/>
      <c r="F60" s="83"/>
      <c r="G60" s="82"/>
      <c r="H60" s="134"/>
      <c r="I60" s="83"/>
      <c r="J60" s="82"/>
      <c r="K60" s="134"/>
      <c r="L60" s="83"/>
      <c r="M60" s="82"/>
      <c r="N60" s="134"/>
      <c r="O60" s="83"/>
      <c r="P60" s="82"/>
      <c r="Q60" s="134"/>
      <c r="R60" s="83"/>
    </row>
    <row r="61" spans="1:18">
      <c r="A61" s="198"/>
      <c r="B61" s="133"/>
      <c r="C61" s="81"/>
      <c r="D61" s="84"/>
      <c r="E61" s="82"/>
      <c r="F61" s="83"/>
      <c r="G61" s="82"/>
      <c r="H61" s="134"/>
      <c r="I61" s="83"/>
      <c r="J61" s="82"/>
      <c r="K61" s="134"/>
      <c r="L61" s="83"/>
      <c r="M61" s="82"/>
      <c r="N61" s="134"/>
      <c r="O61" s="83"/>
      <c r="P61" s="82"/>
      <c r="Q61" s="134"/>
      <c r="R61" s="83"/>
    </row>
    <row r="62" spans="1:18">
      <c r="A62" s="198"/>
      <c r="B62" s="133"/>
      <c r="C62" s="81"/>
      <c r="D62" s="84"/>
      <c r="E62" s="82"/>
      <c r="F62" s="83"/>
      <c r="G62" s="82"/>
      <c r="H62" s="134"/>
      <c r="I62" s="83"/>
      <c r="J62" s="82"/>
      <c r="K62" s="134"/>
      <c r="L62" s="83"/>
      <c r="M62" s="82"/>
      <c r="N62" s="134"/>
      <c r="O62" s="83"/>
      <c r="P62" s="82"/>
      <c r="Q62" s="134"/>
      <c r="R62" s="83"/>
    </row>
    <row r="63" spans="1:18">
      <c r="A63" s="198"/>
      <c r="B63" s="133"/>
      <c r="C63" s="81"/>
      <c r="D63" s="84"/>
      <c r="E63" s="82"/>
      <c r="F63" s="83"/>
      <c r="G63" s="82"/>
      <c r="H63" s="134"/>
      <c r="I63" s="83"/>
      <c r="J63" s="82"/>
      <c r="K63" s="134"/>
      <c r="L63" s="83"/>
      <c r="M63" s="82"/>
      <c r="N63" s="134"/>
      <c r="O63" s="83"/>
      <c r="P63" s="82"/>
      <c r="Q63" s="134"/>
      <c r="R63" s="83"/>
    </row>
    <row r="64" spans="1:18">
      <c r="A64" s="198"/>
      <c r="B64" s="133"/>
      <c r="C64" s="81"/>
      <c r="D64" s="84"/>
      <c r="E64" s="82"/>
      <c r="F64" s="83"/>
      <c r="G64" s="82"/>
      <c r="H64" s="134"/>
      <c r="I64" s="83"/>
      <c r="J64" s="82"/>
      <c r="K64" s="134"/>
      <c r="L64" s="83"/>
      <c r="M64" s="82"/>
      <c r="N64" s="134"/>
      <c r="O64" s="83"/>
      <c r="P64" s="82"/>
      <c r="Q64" s="134"/>
      <c r="R64" s="83"/>
    </row>
    <row r="65" spans="1:18">
      <c r="A65" s="198"/>
      <c r="B65" s="133"/>
      <c r="C65" s="81"/>
      <c r="D65" s="84"/>
      <c r="E65" s="82"/>
      <c r="F65" s="83"/>
      <c r="G65" s="82"/>
      <c r="H65" s="134"/>
      <c r="I65" s="83"/>
      <c r="J65" s="82"/>
      <c r="K65" s="134"/>
      <c r="L65" s="83"/>
      <c r="M65" s="82"/>
      <c r="N65" s="134"/>
      <c r="O65" s="83"/>
      <c r="P65" s="82"/>
      <c r="Q65" s="134"/>
      <c r="R65" s="83"/>
    </row>
    <row r="66" spans="1:18">
      <c r="A66" s="198"/>
      <c r="B66" s="133"/>
      <c r="C66" s="81"/>
      <c r="D66" s="84"/>
      <c r="E66" s="82"/>
      <c r="F66" s="83"/>
      <c r="G66" s="82"/>
      <c r="H66" s="134"/>
      <c r="I66" s="83"/>
      <c r="J66" s="82"/>
      <c r="K66" s="134"/>
      <c r="L66" s="83"/>
      <c r="M66" s="82"/>
      <c r="N66" s="134"/>
      <c r="O66" s="83"/>
      <c r="P66" s="82"/>
      <c r="Q66" s="134"/>
      <c r="R66" s="83"/>
    </row>
    <row r="67" spans="1:18">
      <c r="A67" s="198"/>
      <c r="B67" s="133"/>
      <c r="C67" s="81"/>
      <c r="D67" s="84"/>
      <c r="E67" s="82"/>
      <c r="F67" s="83"/>
      <c r="G67" s="82"/>
      <c r="H67" s="134"/>
      <c r="I67" s="83"/>
      <c r="J67" s="82"/>
      <c r="K67" s="134"/>
      <c r="L67" s="83"/>
      <c r="M67" s="82"/>
      <c r="N67" s="134"/>
      <c r="O67" s="83"/>
      <c r="P67" s="82"/>
      <c r="Q67" s="134"/>
      <c r="R67" s="83"/>
    </row>
    <row r="68" spans="1:18">
      <c r="A68" s="198"/>
      <c r="B68" s="133"/>
      <c r="C68" s="81"/>
      <c r="D68" s="84"/>
      <c r="E68" s="82"/>
      <c r="F68" s="83"/>
      <c r="G68" s="82"/>
      <c r="H68" s="134"/>
      <c r="I68" s="83"/>
      <c r="J68" s="82"/>
      <c r="K68" s="134"/>
      <c r="L68" s="83"/>
      <c r="M68" s="82"/>
      <c r="N68" s="134"/>
      <c r="O68" s="83"/>
      <c r="P68" s="82"/>
      <c r="Q68" s="134"/>
      <c r="R68" s="83"/>
    </row>
    <row r="69" spans="1:18">
      <c r="A69" s="198"/>
      <c r="B69" s="133"/>
      <c r="C69" s="81"/>
      <c r="D69" s="84"/>
      <c r="E69" s="82"/>
      <c r="F69" s="83"/>
      <c r="G69" s="82"/>
      <c r="H69" s="134"/>
      <c r="I69" s="83"/>
      <c r="J69" s="82"/>
      <c r="K69" s="134"/>
      <c r="L69" s="83"/>
      <c r="M69" s="82"/>
      <c r="N69" s="134"/>
      <c r="O69" s="83"/>
      <c r="P69" s="82"/>
      <c r="Q69" s="134"/>
      <c r="R69" s="83"/>
    </row>
    <row r="70" spans="1:18">
      <c r="A70" s="198"/>
      <c r="B70" s="133"/>
      <c r="C70" s="81"/>
      <c r="D70" s="84"/>
      <c r="E70" s="82"/>
      <c r="F70" s="83"/>
      <c r="G70" s="82"/>
      <c r="H70" s="134"/>
      <c r="I70" s="83"/>
      <c r="J70" s="82"/>
      <c r="K70" s="134"/>
      <c r="L70" s="83"/>
      <c r="M70" s="82"/>
      <c r="N70" s="134"/>
      <c r="O70" s="83"/>
      <c r="P70" s="82"/>
      <c r="Q70" s="134"/>
      <c r="R70" s="83"/>
    </row>
    <row r="71" spans="1:18">
      <c r="A71" s="198"/>
      <c r="B71" s="133"/>
      <c r="C71" s="81"/>
      <c r="D71" s="84"/>
      <c r="E71" s="82"/>
      <c r="F71" s="83"/>
      <c r="G71" s="82"/>
      <c r="H71" s="134"/>
      <c r="I71" s="83"/>
      <c r="J71" s="82"/>
      <c r="K71" s="134"/>
      <c r="L71" s="83"/>
      <c r="M71" s="82"/>
      <c r="N71" s="134"/>
      <c r="O71" s="83"/>
      <c r="P71" s="82"/>
      <c r="Q71" s="134"/>
      <c r="R71" s="83"/>
    </row>
    <row r="72" spans="1:18">
      <c r="A72" s="198"/>
      <c r="B72" s="133"/>
      <c r="C72" s="81"/>
      <c r="D72" s="84"/>
      <c r="E72" s="82"/>
      <c r="F72" s="83"/>
      <c r="G72" s="82"/>
      <c r="H72" s="134"/>
      <c r="I72" s="83"/>
      <c r="J72" s="82"/>
      <c r="K72" s="134"/>
      <c r="L72" s="83"/>
      <c r="M72" s="82"/>
      <c r="N72" s="134"/>
      <c r="O72" s="83"/>
      <c r="P72" s="82"/>
      <c r="Q72" s="134"/>
      <c r="R72" s="83"/>
    </row>
    <row r="73" spans="1:18">
      <c r="A73" s="198"/>
      <c r="B73" s="133"/>
      <c r="C73" s="81"/>
      <c r="D73" s="84"/>
      <c r="E73" s="82"/>
      <c r="F73" s="83"/>
      <c r="G73" s="82"/>
      <c r="H73" s="134"/>
      <c r="I73" s="83"/>
      <c r="J73" s="82"/>
      <c r="K73" s="134"/>
      <c r="L73" s="83"/>
      <c r="M73" s="82"/>
      <c r="N73" s="134"/>
      <c r="O73" s="83"/>
      <c r="P73" s="82"/>
      <c r="Q73" s="134"/>
      <c r="R73" s="83"/>
    </row>
    <row r="74" spans="1:18">
      <c r="A74" s="198"/>
      <c r="B74" s="133"/>
      <c r="C74" s="81"/>
      <c r="D74" s="84"/>
      <c r="E74" s="82"/>
      <c r="F74" s="83"/>
      <c r="G74" s="82"/>
      <c r="H74" s="134"/>
      <c r="I74" s="83"/>
      <c r="J74" s="82"/>
      <c r="K74" s="134"/>
      <c r="L74" s="83"/>
      <c r="M74" s="82"/>
      <c r="N74" s="134"/>
      <c r="O74" s="83"/>
      <c r="P74" s="82"/>
      <c r="Q74" s="134"/>
      <c r="R74" s="83"/>
    </row>
    <row r="75" spans="1:18">
      <c r="A75" s="198"/>
      <c r="B75" s="133"/>
      <c r="C75" s="81"/>
      <c r="D75" s="84"/>
      <c r="E75" s="82"/>
      <c r="F75" s="83"/>
      <c r="G75" s="82"/>
      <c r="H75" s="134"/>
      <c r="I75" s="83"/>
      <c r="J75" s="82"/>
      <c r="K75" s="134"/>
      <c r="L75" s="83"/>
      <c r="M75" s="82"/>
      <c r="N75" s="134"/>
      <c r="O75" s="83"/>
      <c r="P75" s="82"/>
      <c r="Q75" s="134"/>
      <c r="R75" s="83"/>
    </row>
    <row r="76" spans="1:18">
      <c r="A76" s="198"/>
      <c r="B76" s="133"/>
      <c r="C76" s="81"/>
      <c r="D76" s="84"/>
      <c r="E76" s="82"/>
      <c r="F76" s="83"/>
      <c r="G76" s="82"/>
      <c r="H76" s="134"/>
      <c r="I76" s="83"/>
      <c r="J76" s="82"/>
      <c r="K76" s="134"/>
      <c r="L76" s="83"/>
      <c r="M76" s="82"/>
      <c r="N76" s="134"/>
      <c r="O76" s="83"/>
      <c r="P76" s="82"/>
      <c r="Q76" s="134"/>
      <c r="R76" s="83"/>
    </row>
    <row r="77" spans="1:18">
      <c r="A77" s="198"/>
      <c r="B77" s="133"/>
      <c r="C77" s="81"/>
      <c r="D77" s="84"/>
      <c r="E77" s="82"/>
      <c r="F77" s="83"/>
      <c r="G77" s="82"/>
      <c r="H77" s="134"/>
      <c r="I77" s="83"/>
      <c r="J77" s="82"/>
      <c r="K77" s="134"/>
      <c r="L77" s="83"/>
      <c r="M77" s="82"/>
      <c r="N77" s="134"/>
      <c r="O77" s="83"/>
      <c r="P77" s="82"/>
      <c r="Q77" s="134"/>
      <c r="R77" s="83"/>
    </row>
    <row r="78" spans="1:18">
      <c r="A78" s="198"/>
      <c r="B78" s="133"/>
      <c r="C78" s="81"/>
      <c r="D78" s="84"/>
      <c r="E78" s="82"/>
      <c r="F78" s="83"/>
      <c r="G78" s="82"/>
      <c r="H78" s="134"/>
      <c r="I78" s="83"/>
      <c r="J78" s="82"/>
      <c r="K78" s="134"/>
      <c r="L78" s="83"/>
      <c r="M78" s="82"/>
      <c r="N78" s="134"/>
      <c r="O78" s="83"/>
      <c r="P78" s="82"/>
      <c r="Q78" s="134"/>
      <c r="R78" s="83"/>
    </row>
    <row r="79" spans="1:18">
      <c r="A79" s="198"/>
      <c r="B79" s="133"/>
      <c r="C79" s="81"/>
      <c r="D79" s="84"/>
      <c r="E79" s="82"/>
      <c r="F79" s="83"/>
      <c r="G79" s="82"/>
      <c r="H79" s="134"/>
      <c r="I79" s="83"/>
      <c r="J79" s="82"/>
      <c r="K79" s="134"/>
      <c r="L79" s="83"/>
      <c r="M79" s="82"/>
      <c r="N79" s="134"/>
      <c r="O79" s="83"/>
      <c r="P79" s="82"/>
      <c r="Q79" s="134"/>
      <c r="R79" s="83"/>
    </row>
    <row r="80" spans="1:18">
      <c r="A80" s="198"/>
      <c r="B80" s="133"/>
      <c r="C80" s="81"/>
      <c r="D80" s="84"/>
      <c r="E80" s="82"/>
      <c r="F80" s="83"/>
      <c r="G80" s="82"/>
      <c r="H80" s="134"/>
      <c r="I80" s="83"/>
      <c r="J80" s="82"/>
      <c r="K80" s="134"/>
      <c r="L80" s="83"/>
      <c r="M80" s="82"/>
      <c r="N80" s="134"/>
      <c r="O80" s="83"/>
      <c r="P80" s="82"/>
      <c r="Q80" s="134"/>
      <c r="R80" s="83"/>
    </row>
    <row r="81" spans="1:18">
      <c r="A81" s="198"/>
      <c r="B81" s="133"/>
      <c r="C81" s="81"/>
      <c r="D81" s="84"/>
      <c r="E81" s="82"/>
      <c r="F81" s="83"/>
      <c r="G81" s="82"/>
      <c r="H81" s="134"/>
      <c r="I81" s="83"/>
      <c r="J81" s="82"/>
      <c r="K81" s="134"/>
      <c r="L81" s="83"/>
      <c r="M81" s="82"/>
      <c r="N81" s="134"/>
      <c r="O81" s="83"/>
      <c r="P81" s="82"/>
      <c r="Q81" s="134"/>
      <c r="R81" s="83"/>
    </row>
    <row r="82" spans="1:18">
      <c r="A82" s="198"/>
      <c r="B82" s="133"/>
      <c r="C82" s="81"/>
      <c r="D82" s="84"/>
      <c r="E82" s="82"/>
      <c r="F82" s="83"/>
      <c r="G82" s="82"/>
      <c r="H82" s="134"/>
      <c r="I82" s="83"/>
      <c r="J82" s="82"/>
      <c r="K82" s="134"/>
      <c r="L82" s="83"/>
      <c r="M82" s="82"/>
      <c r="N82" s="134"/>
      <c r="O82" s="83"/>
      <c r="P82" s="82"/>
      <c r="Q82" s="134"/>
      <c r="R82" s="83"/>
    </row>
    <row r="83" spans="1:18">
      <c r="A83" s="198"/>
      <c r="B83" s="133"/>
      <c r="C83" s="81"/>
      <c r="D83" s="84"/>
      <c r="E83" s="82"/>
      <c r="F83" s="83"/>
      <c r="G83" s="82"/>
      <c r="H83" s="134"/>
      <c r="I83" s="83"/>
      <c r="J83" s="82"/>
      <c r="K83" s="134"/>
      <c r="L83" s="83"/>
      <c r="M83" s="82"/>
      <c r="N83" s="134"/>
      <c r="O83" s="83"/>
      <c r="P83" s="82"/>
      <c r="Q83" s="134"/>
      <c r="R83" s="83"/>
    </row>
    <row r="84" spans="1:18">
      <c r="A84" s="198"/>
      <c r="B84" s="133"/>
      <c r="C84" s="81"/>
      <c r="D84" s="84"/>
      <c r="E84" s="82"/>
      <c r="F84" s="83"/>
      <c r="G84" s="82"/>
      <c r="H84" s="134"/>
      <c r="I84" s="83"/>
      <c r="J84" s="82"/>
      <c r="K84" s="134"/>
      <c r="L84" s="83"/>
      <c r="M84" s="82"/>
      <c r="N84" s="134"/>
      <c r="O84" s="83"/>
      <c r="P84" s="82"/>
      <c r="Q84" s="134"/>
      <c r="R84" s="83"/>
    </row>
    <row r="85" spans="1:18">
      <c r="A85" s="198"/>
      <c r="B85" s="133"/>
      <c r="C85" s="81"/>
      <c r="D85" s="84"/>
      <c r="E85" s="82"/>
      <c r="F85" s="83"/>
      <c r="G85" s="82"/>
      <c r="H85" s="134"/>
      <c r="I85" s="83"/>
      <c r="J85" s="82"/>
      <c r="K85" s="134"/>
      <c r="L85" s="83"/>
      <c r="M85" s="82"/>
      <c r="N85" s="134"/>
      <c r="O85" s="83"/>
      <c r="P85" s="82"/>
      <c r="Q85" s="134"/>
      <c r="R85" s="83"/>
    </row>
    <row r="86" spans="1:18">
      <c r="A86" s="198"/>
      <c r="B86" s="133"/>
      <c r="C86" s="81"/>
      <c r="D86" s="84"/>
      <c r="E86" s="82"/>
      <c r="F86" s="83"/>
      <c r="G86" s="82"/>
      <c r="H86" s="134"/>
      <c r="I86" s="83"/>
      <c r="J86" s="82"/>
      <c r="K86" s="134"/>
      <c r="L86" s="83"/>
      <c r="M86" s="82"/>
      <c r="N86" s="134"/>
      <c r="O86" s="83"/>
      <c r="P86" s="82"/>
      <c r="Q86" s="134"/>
      <c r="R86" s="83"/>
    </row>
    <row r="87" spans="1:18">
      <c r="A87" s="198"/>
      <c r="B87" s="133"/>
      <c r="C87" s="81"/>
      <c r="D87" s="84"/>
      <c r="E87" s="82"/>
      <c r="F87" s="83"/>
      <c r="G87" s="82"/>
      <c r="H87" s="134"/>
      <c r="I87" s="83"/>
      <c r="J87" s="82"/>
      <c r="K87" s="134"/>
      <c r="L87" s="83"/>
      <c r="M87" s="82"/>
      <c r="N87" s="134"/>
      <c r="O87" s="83"/>
      <c r="P87" s="82"/>
      <c r="Q87" s="134"/>
      <c r="R87" s="83"/>
    </row>
    <row r="88" spans="1:18">
      <c r="A88" s="198"/>
      <c r="B88" s="133"/>
      <c r="C88" s="81"/>
      <c r="D88" s="84"/>
      <c r="E88" s="82"/>
      <c r="F88" s="83"/>
      <c r="G88" s="82"/>
      <c r="H88" s="134"/>
      <c r="I88" s="83"/>
      <c r="J88" s="82"/>
      <c r="K88" s="134"/>
      <c r="L88" s="83"/>
      <c r="M88" s="82"/>
      <c r="N88" s="134"/>
      <c r="O88" s="83"/>
      <c r="P88" s="82"/>
      <c r="Q88" s="134"/>
      <c r="R88" s="83"/>
    </row>
    <row r="89" spans="1:18">
      <c r="A89" s="199"/>
      <c r="B89" s="200"/>
      <c r="C89" s="200"/>
      <c r="D89" s="200"/>
      <c r="E89" s="199"/>
      <c r="F89" s="199"/>
      <c r="G89" s="199"/>
      <c r="H89" s="199"/>
      <c r="I89" s="199"/>
      <c r="J89" s="199"/>
      <c r="K89" s="199"/>
      <c r="L89" s="199"/>
      <c r="M89" s="82"/>
      <c r="N89" s="134"/>
      <c r="O89" s="83"/>
      <c r="P89" s="82"/>
      <c r="Q89" s="134"/>
      <c r="R89" s="83"/>
    </row>
    <row r="90" spans="1:18">
      <c r="A90" s="198"/>
      <c r="B90" s="133"/>
      <c r="C90" s="81"/>
      <c r="D90" s="84"/>
      <c r="E90" s="82"/>
      <c r="F90" s="83"/>
      <c r="G90" s="82"/>
      <c r="H90" s="134"/>
      <c r="I90" s="83"/>
      <c r="J90" s="82"/>
      <c r="K90" s="134"/>
      <c r="L90" s="83"/>
      <c r="M90" s="82"/>
      <c r="N90" s="134"/>
      <c r="O90" s="83"/>
      <c r="P90" s="82"/>
      <c r="Q90" s="134"/>
      <c r="R90" s="83"/>
    </row>
    <row r="91" spans="1:18">
      <c r="A91" s="79"/>
      <c r="B91" s="133"/>
      <c r="C91" s="81"/>
      <c r="D91" s="84"/>
      <c r="E91" s="82"/>
      <c r="F91" s="83"/>
      <c r="G91" s="82"/>
      <c r="H91" s="134"/>
      <c r="I91" s="83"/>
      <c r="J91" s="82"/>
      <c r="K91" s="134"/>
      <c r="L91" s="83"/>
      <c r="M91" s="82"/>
      <c r="N91" s="134"/>
      <c r="O91" s="83"/>
      <c r="P91" s="82"/>
      <c r="Q91" s="134"/>
      <c r="R91" s="83"/>
    </row>
    <row r="92" spans="1:18">
      <c r="A92" s="79"/>
      <c r="B92" s="133"/>
      <c r="C92" s="81"/>
      <c r="D92" s="84"/>
      <c r="E92" s="82"/>
      <c r="F92" s="83"/>
      <c r="G92" s="82"/>
      <c r="H92" s="134"/>
      <c r="I92" s="83"/>
      <c r="J92" s="82"/>
      <c r="K92" s="134"/>
      <c r="L92" s="83"/>
      <c r="M92" s="82"/>
      <c r="N92" s="134"/>
      <c r="O92" s="83"/>
      <c r="P92" s="82"/>
      <c r="Q92" s="134"/>
      <c r="R92" s="83"/>
    </row>
    <row r="93" spans="1:18">
      <c r="A93" s="79"/>
      <c r="B93" s="133"/>
      <c r="C93" s="81"/>
      <c r="D93" s="84"/>
      <c r="E93" s="82"/>
      <c r="F93" s="83"/>
      <c r="G93" s="82"/>
      <c r="H93" s="134"/>
      <c r="I93" s="83"/>
      <c r="J93" s="82"/>
      <c r="K93" s="134"/>
      <c r="L93" s="83"/>
      <c r="M93" s="82"/>
      <c r="N93" s="134"/>
      <c r="O93" s="83"/>
      <c r="P93" s="82"/>
      <c r="Q93" s="134"/>
      <c r="R93" s="83"/>
    </row>
    <row r="94" spans="1:18">
      <c r="A94" s="79"/>
      <c r="B94" s="133"/>
      <c r="C94" s="81"/>
      <c r="D94" s="84"/>
      <c r="E94" s="82"/>
      <c r="F94" s="83"/>
      <c r="G94" s="82"/>
      <c r="H94" s="134"/>
      <c r="I94" s="83"/>
      <c r="J94" s="82"/>
      <c r="K94" s="134"/>
      <c r="L94" s="83"/>
      <c r="M94" s="82"/>
      <c r="N94" s="134"/>
      <c r="O94" s="83"/>
      <c r="P94" s="82"/>
      <c r="Q94" s="134"/>
      <c r="R94" s="83"/>
    </row>
    <row r="95" spans="1:18">
      <c r="A95" s="79"/>
      <c r="B95" s="133"/>
      <c r="C95" s="81"/>
      <c r="D95" s="84"/>
      <c r="E95" s="82"/>
      <c r="F95" s="83"/>
      <c r="G95" s="82"/>
      <c r="H95" s="134"/>
      <c r="I95" s="83"/>
      <c r="J95" s="82"/>
      <c r="K95" s="134"/>
      <c r="L95" s="83"/>
      <c r="M95" s="82"/>
      <c r="N95" s="134"/>
      <c r="O95" s="83"/>
      <c r="P95" s="82"/>
      <c r="Q95" s="134"/>
      <c r="R95" s="83"/>
    </row>
    <row r="96" spans="1:18">
      <c r="A96" s="79"/>
      <c r="B96" s="133"/>
      <c r="C96" s="81"/>
      <c r="D96" s="84"/>
      <c r="E96" s="82"/>
      <c r="F96" s="83"/>
      <c r="G96" s="82"/>
      <c r="H96" s="134"/>
      <c r="I96" s="83"/>
      <c r="J96" s="82"/>
      <c r="K96" s="134"/>
      <c r="L96" s="83"/>
      <c r="M96" s="82"/>
      <c r="N96" s="134"/>
      <c r="O96" s="83"/>
      <c r="P96" s="82"/>
      <c r="Q96" s="134"/>
      <c r="R96" s="83"/>
    </row>
    <row r="97" spans="1:18">
      <c r="A97" s="79"/>
      <c r="B97" s="133"/>
      <c r="C97" s="81"/>
      <c r="D97" s="84"/>
      <c r="E97" s="82"/>
      <c r="F97" s="83"/>
      <c r="G97" s="82"/>
      <c r="H97" s="134"/>
      <c r="I97" s="83"/>
      <c r="J97" s="82"/>
      <c r="K97" s="134"/>
      <c r="L97" s="83"/>
      <c r="M97" s="82"/>
      <c r="N97" s="134"/>
      <c r="O97" s="83"/>
      <c r="P97" s="82"/>
      <c r="Q97" s="134"/>
      <c r="R97" s="83"/>
    </row>
    <row r="98" spans="1:18">
      <c r="A98" s="79"/>
      <c r="B98" s="133"/>
      <c r="C98" s="81"/>
      <c r="D98" s="84"/>
      <c r="E98" s="82"/>
      <c r="F98" s="83"/>
      <c r="G98" s="82"/>
      <c r="H98" s="134"/>
      <c r="I98" s="83"/>
      <c r="J98" s="82"/>
      <c r="K98" s="134"/>
      <c r="L98" s="83"/>
      <c r="M98" s="82"/>
      <c r="N98" s="134"/>
      <c r="O98" s="83"/>
      <c r="P98" s="82"/>
      <c r="Q98" s="134"/>
      <c r="R98" s="83"/>
    </row>
    <row r="99" spans="1:18">
      <c r="A99" s="79"/>
      <c r="B99" s="133"/>
      <c r="C99" s="81"/>
      <c r="D99" s="84"/>
      <c r="E99" s="82"/>
      <c r="F99" s="83"/>
      <c r="G99" s="82"/>
      <c r="H99" s="134"/>
      <c r="I99" s="83"/>
      <c r="J99" s="82"/>
      <c r="K99" s="134"/>
      <c r="L99" s="83"/>
      <c r="M99" s="82"/>
      <c r="N99" s="134"/>
      <c r="O99" s="83"/>
      <c r="P99" s="82"/>
      <c r="Q99" s="134"/>
      <c r="R99" s="83"/>
    </row>
    <row r="100" spans="1:18">
      <c r="A100" s="79"/>
      <c r="B100" s="133"/>
      <c r="C100" s="81"/>
      <c r="D100" s="84"/>
      <c r="E100" s="82"/>
      <c r="F100" s="83"/>
      <c r="G100" s="82"/>
      <c r="H100" s="134"/>
      <c r="I100" s="83"/>
      <c r="J100" s="82"/>
      <c r="K100" s="134"/>
      <c r="L100" s="83"/>
      <c r="M100" s="82"/>
      <c r="N100" s="134"/>
      <c r="O100" s="83"/>
      <c r="P100" s="82"/>
      <c r="Q100" s="134"/>
      <c r="R100" s="83"/>
    </row>
    <row r="101" spans="1:18">
      <c r="A101" s="79"/>
      <c r="B101" s="133"/>
      <c r="C101" s="81"/>
      <c r="D101" s="84"/>
      <c r="E101" s="82"/>
      <c r="F101" s="83"/>
      <c r="G101" s="82"/>
      <c r="H101" s="134"/>
      <c r="I101" s="83"/>
      <c r="J101" s="82"/>
      <c r="K101" s="134"/>
      <c r="L101" s="83"/>
      <c r="M101" s="82"/>
      <c r="N101" s="134"/>
      <c r="O101" s="83"/>
      <c r="P101" s="82"/>
      <c r="Q101" s="134"/>
      <c r="R101" s="83"/>
    </row>
    <row r="102" spans="1:18">
      <c r="A102" s="79"/>
      <c r="B102" s="133"/>
      <c r="C102" s="81"/>
      <c r="D102" s="84"/>
      <c r="E102" s="82"/>
      <c r="F102" s="83"/>
      <c r="G102" s="82"/>
      <c r="H102" s="134"/>
      <c r="I102" s="83"/>
      <c r="J102" s="82"/>
      <c r="K102" s="134"/>
      <c r="L102" s="83"/>
      <c r="M102" s="82"/>
      <c r="N102" s="134"/>
      <c r="O102" s="83"/>
      <c r="P102" s="82"/>
      <c r="Q102" s="134"/>
      <c r="R102" s="83"/>
    </row>
    <row r="103" spans="1:18">
      <c r="A103" s="79"/>
      <c r="B103" s="133"/>
      <c r="C103" s="81"/>
      <c r="D103" s="84"/>
      <c r="E103" s="82"/>
      <c r="F103" s="83"/>
      <c r="G103" s="82"/>
      <c r="H103" s="134"/>
      <c r="I103" s="83"/>
      <c r="J103" s="82"/>
      <c r="K103" s="134"/>
      <c r="L103" s="83"/>
      <c r="M103" s="82"/>
      <c r="N103" s="134"/>
      <c r="O103" s="83"/>
      <c r="P103" s="82"/>
      <c r="Q103" s="134"/>
      <c r="R103" s="83"/>
    </row>
    <row r="104" spans="1:18">
      <c r="A104" s="79"/>
      <c r="B104" s="133"/>
      <c r="C104" s="81"/>
      <c r="D104" s="84"/>
      <c r="E104" s="82"/>
      <c r="F104" s="83"/>
      <c r="G104" s="82"/>
      <c r="H104" s="134"/>
      <c r="I104" s="83"/>
      <c r="J104" s="82"/>
      <c r="K104" s="134"/>
      <c r="L104" s="83"/>
      <c r="M104" s="82"/>
      <c r="N104" s="134"/>
      <c r="O104" s="83"/>
      <c r="P104" s="82"/>
      <c r="Q104" s="134"/>
      <c r="R104" s="83"/>
    </row>
    <row r="105" spans="1:18">
      <c r="A105" s="79"/>
      <c r="B105" s="133"/>
      <c r="C105" s="81"/>
      <c r="D105" s="84"/>
      <c r="E105" s="82"/>
      <c r="F105" s="83"/>
      <c r="G105" s="82"/>
      <c r="H105" s="134"/>
      <c r="I105" s="83"/>
      <c r="J105" s="82"/>
      <c r="K105" s="134"/>
      <c r="L105" s="83"/>
      <c r="M105" s="82"/>
      <c r="N105" s="134"/>
      <c r="O105" s="83"/>
      <c r="P105" s="82"/>
      <c r="Q105" s="134"/>
      <c r="R105" s="83"/>
    </row>
    <row r="106" spans="1:18">
      <c r="A106" s="79"/>
      <c r="B106" s="133"/>
      <c r="C106" s="81"/>
      <c r="D106" s="84"/>
      <c r="E106" s="82"/>
      <c r="F106" s="83"/>
      <c r="G106" s="82"/>
      <c r="H106" s="134"/>
      <c r="I106" s="83"/>
      <c r="J106" s="82"/>
      <c r="K106" s="134"/>
      <c r="L106" s="83"/>
      <c r="M106" s="82"/>
      <c r="N106" s="134"/>
      <c r="O106" s="83"/>
      <c r="P106" s="82"/>
      <c r="Q106" s="134"/>
      <c r="R106" s="83"/>
    </row>
    <row r="107" spans="1:18">
      <c r="A107" s="79"/>
      <c r="B107" s="133"/>
      <c r="C107" s="81"/>
      <c r="D107" s="84"/>
      <c r="E107" s="82"/>
      <c r="F107" s="83"/>
      <c r="G107" s="82"/>
      <c r="H107" s="134"/>
      <c r="I107" s="83"/>
      <c r="J107" s="82"/>
      <c r="K107" s="134"/>
      <c r="L107" s="83"/>
      <c r="M107" s="82"/>
      <c r="N107" s="134"/>
      <c r="O107" s="83"/>
      <c r="P107" s="82"/>
      <c r="Q107" s="134"/>
      <c r="R107" s="83"/>
    </row>
    <row r="108" spans="1:18">
      <c r="A108" s="79"/>
      <c r="B108" s="133"/>
      <c r="C108" s="81"/>
      <c r="D108" s="84"/>
      <c r="E108" s="82"/>
      <c r="F108" s="83"/>
      <c r="G108" s="82"/>
      <c r="H108" s="134"/>
      <c r="I108" s="83"/>
      <c r="J108" s="82"/>
      <c r="K108" s="134"/>
      <c r="L108" s="83"/>
      <c r="M108" s="82"/>
      <c r="N108" s="134"/>
      <c r="O108" s="83"/>
      <c r="P108" s="82"/>
      <c r="Q108" s="134"/>
      <c r="R108" s="83"/>
    </row>
    <row r="109" spans="1:18">
      <c r="A109" s="79"/>
      <c r="B109" s="133"/>
      <c r="C109" s="81"/>
      <c r="D109" s="84"/>
      <c r="E109" s="82"/>
      <c r="F109" s="83"/>
      <c r="G109" s="82"/>
      <c r="H109" s="134"/>
      <c r="I109" s="83"/>
      <c r="J109" s="82"/>
      <c r="K109" s="134"/>
      <c r="L109" s="83"/>
      <c r="M109" s="82"/>
      <c r="N109" s="134"/>
      <c r="O109" s="83"/>
      <c r="P109" s="82"/>
      <c r="Q109" s="134"/>
      <c r="R109" s="83"/>
    </row>
    <row r="110" spans="1:18">
      <c r="A110" s="79"/>
      <c r="B110" s="133"/>
      <c r="C110" s="81"/>
      <c r="D110" s="84"/>
      <c r="E110" s="82"/>
      <c r="F110" s="83"/>
      <c r="G110" s="82"/>
      <c r="H110" s="134"/>
      <c r="I110" s="83"/>
      <c r="J110" s="82"/>
      <c r="K110" s="134"/>
      <c r="L110" s="83"/>
      <c r="M110" s="82"/>
      <c r="N110" s="134"/>
      <c r="O110" s="83"/>
      <c r="P110" s="82"/>
      <c r="Q110" s="134"/>
      <c r="R110" s="83"/>
    </row>
    <row r="111" spans="1:18">
      <c r="A111" s="79"/>
      <c r="B111" s="133"/>
      <c r="C111" s="81"/>
      <c r="D111" s="84"/>
      <c r="E111" s="82"/>
      <c r="F111" s="83"/>
      <c r="G111" s="82"/>
      <c r="H111" s="134"/>
      <c r="I111" s="83"/>
      <c r="J111" s="82"/>
      <c r="K111" s="134"/>
      <c r="L111" s="83"/>
      <c r="M111" s="82"/>
      <c r="N111" s="134"/>
      <c r="O111" s="83"/>
      <c r="P111" s="82"/>
      <c r="Q111" s="134"/>
      <c r="R111" s="83"/>
    </row>
    <row r="112" spans="1:18">
      <c r="A112" s="79"/>
      <c r="B112" s="133"/>
      <c r="C112" s="81"/>
      <c r="D112" s="84"/>
      <c r="E112" s="82"/>
      <c r="F112" s="83"/>
      <c r="G112" s="82"/>
      <c r="H112" s="134"/>
      <c r="I112" s="83"/>
      <c r="J112" s="82"/>
      <c r="K112" s="134"/>
      <c r="L112" s="83"/>
      <c r="M112" s="82"/>
      <c r="N112" s="134"/>
      <c r="O112" s="83"/>
      <c r="P112" s="82"/>
      <c r="Q112" s="134"/>
      <c r="R112" s="83"/>
    </row>
    <row r="113" spans="1:18">
      <c r="A113" s="79"/>
      <c r="B113" s="133"/>
      <c r="C113" s="81"/>
      <c r="D113" s="84"/>
      <c r="E113" s="82"/>
      <c r="F113" s="83"/>
      <c r="G113" s="82"/>
      <c r="H113" s="134"/>
      <c r="I113" s="83"/>
      <c r="J113" s="82"/>
      <c r="K113" s="134"/>
      <c r="L113" s="83"/>
      <c r="M113" s="82"/>
      <c r="N113" s="134"/>
      <c r="O113" s="83"/>
      <c r="P113" s="82"/>
      <c r="Q113" s="134"/>
      <c r="R113" s="83"/>
    </row>
    <row r="114" spans="1:18">
      <c r="A114" s="79"/>
      <c r="B114" s="133"/>
      <c r="C114" s="81"/>
      <c r="D114" s="84"/>
      <c r="E114" s="82"/>
      <c r="F114" s="83"/>
      <c r="G114" s="82"/>
      <c r="H114" s="134"/>
      <c r="I114" s="83"/>
      <c r="J114" s="82"/>
      <c r="K114" s="134"/>
      <c r="L114" s="83"/>
      <c r="M114" s="82"/>
      <c r="N114" s="134"/>
      <c r="O114" s="83"/>
      <c r="P114" s="82"/>
      <c r="Q114" s="134"/>
      <c r="R114" s="83"/>
    </row>
    <row r="115" spans="1:18">
      <c r="A115" s="79"/>
      <c r="B115" s="133"/>
      <c r="C115" s="81"/>
      <c r="D115" s="84"/>
      <c r="E115" s="82"/>
      <c r="F115" s="83"/>
      <c r="G115" s="82"/>
      <c r="H115" s="134"/>
      <c r="I115" s="83"/>
      <c r="J115" s="82"/>
      <c r="K115" s="134"/>
      <c r="L115" s="83"/>
      <c r="M115" s="82"/>
      <c r="N115" s="134"/>
      <c r="O115" s="83"/>
      <c r="P115" s="82"/>
      <c r="Q115" s="134"/>
      <c r="R115" s="83"/>
    </row>
    <row r="116" spans="1:18">
      <c r="A116" s="79"/>
      <c r="B116" s="133"/>
      <c r="C116" s="81"/>
      <c r="D116" s="84"/>
      <c r="E116" s="82"/>
      <c r="F116" s="83"/>
      <c r="G116" s="82"/>
      <c r="H116" s="134"/>
      <c r="I116" s="83"/>
      <c r="J116" s="82"/>
      <c r="K116" s="134"/>
      <c r="L116" s="83"/>
      <c r="M116" s="82"/>
      <c r="N116" s="134"/>
      <c r="O116" s="83"/>
      <c r="P116" s="82"/>
      <c r="Q116" s="134"/>
      <c r="R116" s="83"/>
    </row>
    <row r="117" spans="1:18">
      <c r="A117" s="79"/>
      <c r="B117" s="133"/>
      <c r="C117" s="81"/>
      <c r="D117" s="84"/>
      <c r="E117" s="82"/>
      <c r="F117" s="83"/>
      <c r="G117" s="82"/>
      <c r="H117" s="134"/>
      <c r="I117" s="83"/>
      <c r="J117" s="82"/>
      <c r="K117" s="134"/>
      <c r="L117" s="83"/>
      <c r="M117" s="82"/>
      <c r="N117" s="134"/>
      <c r="O117" s="83"/>
      <c r="P117" s="82"/>
      <c r="Q117" s="134"/>
      <c r="R117" s="83"/>
    </row>
    <row r="118" spans="1:18">
      <c r="A118" s="79"/>
      <c r="B118" s="133"/>
      <c r="C118" s="81"/>
      <c r="D118" s="84"/>
      <c r="E118" s="82"/>
      <c r="F118" s="83"/>
      <c r="G118" s="82"/>
      <c r="H118" s="134"/>
      <c r="I118" s="83"/>
      <c r="J118" s="82"/>
      <c r="K118" s="134"/>
      <c r="L118" s="83"/>
      <c r="M118" s="82"/>
      <c r="N118" s="134"/>
      <c r="O118" s="83"/>
      <c r="P118" s="82"/>
      <c r="Q118" s="134"/>
      <c r="R118" s="83"/>
    </row>
    <row r="119" spans="1:18">
      <c r="A119" s="79"/>
      <c r="B119" s="133"/>
      <c r="C119" s="81"/>
      <c r="D119" s="84"/>
      <c r="E119" s="82"/>
      <c r="F119" s="83"/>
      <c r="G119" s="82"/>
      <c r="H119" s="134"/>
      <c r="I119" s="83"/>
      <c r="J119" s="82"/>
      <c r="K119" s="134"/>
      <c r="L119" s="83"/>
      <c r="M119" s="82"/>
      <c r="N119" s="134"/>
      <c r="O119" s="83"/>
      <c r="P119" s="82"/>
      <c r="Q119" s="134"/>
      <c r="R119" s="83"/>
    </row>
    <row r="120" spans="1:18">
      <c r="A120" s="79"/>
      <c r="B120" s="133"/>
      <c r="C120" s="81"/>
      <c r="D120" s="84"/>
      <c r="E120" s="82"/>
      <c r="F120" s="83"/>
      <c r="G120" s="82"/>
      <c r="H120" s="134"/>
      <c r="I120" s="83"/>
      <c r="J120" s="82"/>
      <c r="K120" s="134"/>
      <c r="L120" s="83"/>
      <c r="M120" s="82"/>
      <c r="N120" s="134"/>
      <c r="O120" s="83"/>
      <c r="P120" s="82"/>
      <c r="Q120" s="134"/>
      <c r="R120" s="83"/>
    </row>
    <row r="121" spans="1:18">
      <c r="A121" s="79"/>
      <c r="B121" s="133"/>
      <c r="C121" s="81"/>
      <c r="D121" s="84"/>
      <c r="E121" s="82"/>
      <c r="F121" s="83"/>
      <c r="G121" s="82"/>
      <c r="H121" s="134"/>
      <c r="I121" s="83"/>
      <c r="J121" s="82"/>
      <c r="K121" s="134"/>
      <c r="L121" s="83"/>
      <c r="M121" s="82"/>
      <c r="N121" s="134"/>
      <c r="O121" s="83"/>
      <c r="P121" s="82"/>
      <c r="Q121" s="134"/>
      <c r="R121" s="83"/>
    </row>
    <row r="122" spans="1:18">
      <c r="A122" s="79"/>
      <c r="B122" s="133"/>
      <c r="C122" s="81"/>
      <c r="D122" s="84"/>
      <c r="E122" s="82"/>
      <c r="F122" s="83"/>
      <c r="G122" s="82"/>
      <c r="H122" s="134"/>
      <c r="I122" s="83"/>
      <c r="J122" s="82"/>
      <c r="K122" s="134"/>
      <c r="L122" s="83"/>
      <c r="M122" s="82"/>
      <c r="N122" s="134"/>
      <c r="O122" s="83"/>
      <c r="P122" s="82"/>
      <c r="Q122" s="134"/>
      <c r="R122" s="83"/>
    </row>
    <row r="123" spans="1:18">
      <c r="A123" s="79"/>
      <c r="B123" s="133"/>
      <c r="C123" s="81"/>
      <c r="D123" s="84"/>
      <c r="E123" s="82"/>
      <c r="F123" s="83"/>
      <c r="G123" s="82"/>
      <c r="H123" s="134"/>
      <c r="I123" s="83"/>
      <c r="J123" s="82"/>
      <c r="K123" s="134"/>
      <c r="L123" s="83"/>
      <c r="M123" s="82"/>
      <c r="N123" s="134"/>
      <c r="O123" s="83"/>
      <c r="P123" s="82"/>
      <c r="Q123" s="134"/>
      <c r="R123" s="83"/>
    </row>
    <row r="124" spans="1:18">
      <c r="A124" s="79"/>
      <c r="B124" s="133"/>
      <c r="C124" s="81"/>
      <c r="D124" s="84"/>
      <c r="E124" s="82"/>
      <c r="F124" s="83"/>
      <c r="G124" s="82"/>
      <c r="H124" s="134"/>
      <c r="I124" s="83"/>
      <c r="J124" s="82"/>
      <c r="K124" s="134"/>
      <c r="L124" s="83"/>
      <c r="M124" s="82"/>
      <c r="N124" s="134"/>
      <c r="O124" s="83"/>
      <c r="P124" s="82"/>
      <c r="Q124" s="134"/>
      <c r="R124" s="83"/>
    </row>
    <row r="125" spans="1:18">
      <c r="A125" s="79"/>
      <c r="B125" s="133"/>
      <c r="C125" s="81"/>
      <c r="D125" s="84"/>
      <c r="E125" s="82"/>
      <c r="F125" s="83"/>
      <c r="G125" s="82"/>
      <c r="H125" s="134"/>
      <c r="I125" s="83"/>
      <c r="J125" s="82"/>
      <c r="K125" s="134"/>
      <c r="L125" s="83"/>
      <c r="M125" s="82"/>
      <c r="N125" s="134"/>
      <c r="O125" s="83"/>
      <c r="P125" s="82"/>
      <c r="Q125" s="134"/>
      <c r="R125" s="83"/>
    </row>
    <row r="126" spans="1:18">
      <c r="A126" s="79"/>
      <c r="B126" s="133"/>
      <c r="C126" s="81"/>
      <c r="D126" s="84"/>
      <c r="E126" s="82"/>
      <c r="F126" s="83"/>
      <c r="G126" s="82"/>
      <c r="H126" s="134"/>
      <c r="I126" s="83"/>
      <c r="J126" s="82"/>
      <c r="K126" s="134"/>
      <c r="L126" s="83"/>
      <c r="M126" s="82"/>
      <c r="N126" s="134"/>
      <c r="O126" s="83"/>
      <c r="P126" s="82"/>
      <c r="Q126" s="134"/>
      <c r="R126" s="83"/>
    </row>
    <row r="127" spans="1:18">
      <c r="A127" s="79"/>
      <c r="B127" s="133"/>
      <c r="C127" s="81"/>
      <c r="D127" s="84"/>
      <c r="E127" s="82"/>
      <c r="F127" s="83"/>
      <c r="G127" s="82"/>
      <c r="H127" s="134"/>
      <c r="I127" s="83"/>
      <c r="J127" s="82"/>
      <c r="K127" s="134"/>
      <c r="L127" s="83"/>
      <c r="M127" s="82"/>
      <c r="N127" s="134"/>
      <c r="O127" s="83"/>
      <c r="P127" s="82"/>
      <c r="Q127" s="134"/>
      <c r="R127" s="83"/>
    </row>
    <row r="128" spans="1:18">
      <c r="A128" s="79"/>
      <c r="B128" s="133"/>
      <c r="C128" s="81"/>
      <c r="D128" s="84"/>
      <c r="E128" s="82"/>
      <c r="F128" s="83"/>
      <c r="G128" s="82"/>
      <c r="H128" s="134"/>
      <c r="I128" s="83"/>
      <c r="J128" s="82"/>
      <c r="K128" s="134"/>
      <c r="L128" s="83"/>
      <c r="M128" s="82"/>
      <c r="N128" s="134"/>
      <c r="O128" s="83"/>
      <c r="P128" s="82"/>
      <c r="Q128" s="134"/>
      <c r="R128" s="83"/>
    </row>
    <row r="129" spans="1:18">
      <c r="A129" s="79"/>
      <c r="B129" s="133"/>
      <c r="C129" s="81"/>
      <c r="D129" s="84"/>
      <c r="E129" s="82"/>
      <c r="F129" s="83"/>
      <c r="G129" s="82"/>
      <c r="H129" s="134"/>
      <c r="I129" s="83"/>
      <c r="J129" s="82"/>
      <c r="K129" s="134"/>
      <c r="L129" s="83"/>
      <c r="M129" s="82"/>
      <c r="N129" s="134"/>
      <c r="O129" s="83"/>
      <c r="P129" s="82"/>
      <c r="Q129" s="134"/>
      <c r="R129" s="83"/>
    </row>
    <row r="130" spans="1:18">
      <c r="A130" s="79"/>
      <c r="B130" s="133"/>
      <c r="C130" s="81"/>
      <c r="D130" s="84"/>
      <c r="E130" s="82"/>
      <c r="F130" s="83"/>
      <c r="G130" s="82"/>
      <c r="H130" s="134"/>
      <c r="I130" s="83"/>
      <c r="J130" s="82"/>
      <c r="K130" s="134"/>
      <c r="L130" s="83"/>
      <c r="M130" s="82"/>
      <c r="N130" s="134"/>
      <c r="O130" s="83"/>
      <c r="P130" s="82"/>
      <c r="Q130" s="134"/>
      <c r="R130" s="83"/>
    </row>
    <row r="131" spans="1:18">
      <c r="A131" s="79"/>
      <c r="B131" s="133"/>
      <c r="C131" s="81"/>
      <c r="D131" s="84"/>
      <c r="E131" s="82"/>
      <c r="F131" s="83"/>
      <c r="G131" s="82"/>
      <c r="H131" s="134"/>
      <c r="I131" s="83"/>
      <c r="J131" s="82"/>
      <c r="K131" s="134"/>
      <c r="L131" s="83"/>
      <c r="M131" s="82"/>
      <c r="N131" s="134"/>
      <c r="O131" s="83"/>
      <c r="P131" s="82"/>
      <c r="Q131" s="134"/>
      <c r="R131" s="83"/>
    </row>
    <row r="132" spans="1:18">
      <c r="A132" s="79"/>
      <c r="B132" s="133"/>
      <c r="C132" s="81"/>
      <c r="D132" s="84"/>
      <c r="E132" s="82"/>
      <c r="F132" s="83"/>
      <c r="G132" s="82"/>
      <c r="H132" s="134"/>
      <c r="I132" s="83"/>
      <c r="J132" s="82"/>
      <c r="K132" s="134"/>
      <c r="L132" s="83"/>
      <c r="M132" s="82"/>
      <c r="N132" s="134"/>
      <c r="O132" s="83"/>
      <c r="P132" s="82"/>
      <c r="Q132" s="134"/>
      <c r="R132" s="83"/>
    </row>
    <row r="133" spans="1:18">
      <c r="A133" s="79" t="s">
        <v>344</v>
      </c>
      <c r="B133" s="133" t="s">
        <v>345</v>
      </c>
      <c r="C133" s="81"/>
      <c r="D133" s="84"/>
      <c r="E133" s="82" t="s">
        <v>136</v>
      </c>
      <c r="F133" s="83" t="s">
        <v>346</v>
      </c>
      <c r="G133" s="82">
        <v>81.224999999999994</v>
      </c>
      <c r="H133" s="134">
        <v>121.83749999999999</v>
      </c>
      <c r="I133" s="83">
        <v>81.224999999999994</v>
      </c>
      <c r="J133" s="82">
        <f t="shared" ref="J133" si="7">G133/365</f>
        <v>0.22253424657534246</v>
      </c>
      <c r="K133" s="134">
        <f t="shared" ref="K133" si="8">H133/365</f>
        <v>0.33380136986301367</v>
      </c>
      <c r="L133" s="83">
        <f t="shared" ref="L133" si="9">I133/365</f>
        <v>0.22253424657534246</v>
      </c>
      <c r="M133" s="82"/>
      <c r="N133" s="134"/>
      <c r="O133" s="83"/>
      <c r="P133" s="82"/>
      <c r="Q133" s="134"/>
      <c r="R133" s="83"/>
    </row>
    <row r="134" spans="1:18">
      <c r="A134" s="79"/>
      <c r="B134" s="133"/>
      <c r="C134" s="81"/>
      <c r="D134" s="84"/>
      <c r="E134" s="82"/>
      <c r="F134" s="83"/>
      <c r="G134" s="82"/>
      <c r="H134" s="134"/>
      <c r="I134" s="83"/>
      <c r="J134" s="82"/>
      <c r="K134" s="134"/>
      <c r="L134" s="83"/>
      <c r="M134" s="82"/>
      <c r="N134" s="134"/>
      <c r="O134" s="83"/>
      <c r="P134" s="82"/>
      <c r="Q134" s="134"/>
      <c r="R134" s="83"/>
    </row>
    <row r="135" spans="1:18">
      <c r="A135" s="79"/>
      <c r="B135" s="200"/>
      <c r="C135" s="81"/>
      <c r="D135" s="84"/>
      <c r="E135" s="199"/>
      <c r="F135" s="199"/>
      <c r="G135" s="82"/>
      <c r="H135" s="134"/>
      <c r="I135" s="83"/>
      <c r="J135" s="82"/>
      <c r="K135" s="134"/>
      <c r="L135" s="83"/>
      <c r="M135" s="82"/>
      <c r="N135" s="134"/>
      <c r="O135" s="83"/>
      <c r="P135" s="82"/>
      <c r="Q135" s="134"/>
      <c r="R135" s="83"/>
    </row>
    <row r="136" spans="1:18">
      <c r="A136" s="79"/>
      <c r="B136" s="133"/>
      <c r="C136" s="81"/>
      <c r="D136" s="84"/>
      <c r="E136" s="82"/>
      <c r="F136" s="83"/>
      <c r="G136" s="82"/>
      <c r="H136" s="134"/>
      <c r="I136" s="83"/>
      <c r="J136" s="82"/>
      <c r="K136" s="134"/>
      <c r="L136" s="83"/>
      <c r="M136" s="82"/>
      <c r="N136" s="134"/>
      <c r="O136" s="83"/>
      <c r="P136" s="82"/>
      <c r="Q136" s="134"/>
      <c r="R136" s="83"/>
    </row>
    <row r="137" spans="1:18">
      <c r="A137" s="79"/>
      <c r="B137" s="133"/>
      <c r="C137" s="81"/>
      <c r="D137" s="84"/>
      <c r="E137" s="82"/>
      <c r="F137" s="83"/>
      <c r="G137" s="82"/>
      <c r="H137" s="134"/>
      <c r="I137" s="83"/>
      <c r="J137" s="82"/>
      <c r="K137" s="134"/>
      <c r="L137" s="83"/>
      <c r="M137" s="82"/>
      <c r="N137" s="134"/>
      <c r="O137" s="83"/>
      <c r="P137" s="82"/>
      <c r="Q137" s="134"/>
      <c r="R137" s="83"/>
    </row>
    <row r="138" spans="1:18">
      <c r="A138" s="79"/>
      <c r="B138" s="133"/>
      <c r="C138" s="81"/>
      <c r="D138" s="84"/>
      <c r="E138" s="82"/>
      <c r="F138" s="83"/>
      <c r="G138" s="82"/>
      <c r="H138" s="134"/>
      <c r="I138" s="83"/>
      <c r="J138" s="82"/>
      <c r="K138" s="134"/>
      <c r="L138" s="83"/>
      <c r="M138" s="82"/>
      <c r="N138" s="134"/>
      <c r="O138" s="83"/>
      <c r="P138" s="82"/>
      <c r="Q138" s="134"/>
      <c r="R138" s="83"/>
    </row>
    <row r="139" spans="1:18">
      <c r="A139" s="79"/>
      <c r="B139" s="133"/>
      <c r="C139" s="81"/>
      <c r="D139" s="84"/>
      <c r="E139" s="82"/>
      <c r="F139" s="83"/>
      <c r="G139" s="82"/>
      <c r="H139" s="134"/>
      <c r="I139" s="83"/>
      <c r="J139" s="82"/>
      <c r="K139" s="134"/>
      <c r="L139" s="83"/>
      <c r="M139" s="82"/>
      <c r="N139" s="134"/>
      <c r="O139" s="83"/>
      <c r="P139" s="82"/>
      <c r="Q139" s="134"/>
      <c r="R139" s="83"/>
    </row>
    <row r="140" spans="1:18">
      <c r="A140" s="79"/>
      <c r="B140" s="133"/>
      <c r="C140" s="81"/>
      <c r="D140" s="84"/>
      <c r="E140" s="82"/>
      <c r="F140" s="83"/>
      <c r="G140" s="82"/>
      <c r="H140" s="134"/>
      <c r="I140" s="83"/>
      <c r="J140" s="82"/>
      <c r="K140" s="134"/>
      <c r="L140" s="83"/>
      <c r="M140" s="82"/>
      <c r="N140" s="134"/>
      <c r="O140" s="83"/>
      <c r="P140" s="82"/>
      <c r="Q140" s="134"/>
      <c r="R140" s="83"/>
    </row>
    <row r="141" spans="1:18">
      <c r="A141" s="79"/>
      <c r="B141" s="133"/>
      <c r="C141" s="81"/>
      <c r="D141" s="84"/>
      <c r="E141" s="82"/>
      <c r="F141" s="83"/>
      <c r="G141" s="82"/>
      <c r="H141" s="134"/>
      <c r="I141" s="83"/>
      <c r="J141" s="82"/>
      <c r="K141" s="134"/>
      <c r="L141" s="83"/>
      <c r="M141" s="82"/>
      <c r="N141" s="134"/>
      <c r="O141" s="83"/>
      <c r="P141" s="82"/>
      <c r="Q141" s="134"/>
      <c r="R141" s="83"/>
    </row>
    <row r="142" spans="1:18">
      <c r="A142" s="79"/>
      <c r="B142" s="133"/>
      <c r="C142" s="81"/>
      <c r="D142" s="84"/>
      <c r="E142" s="82"/>
      <c r="F142" s="83"/>
      <c r="G142" s="82"/>
      <c r="H142" s="134"/>
      <c r="I142" s="83"/>
      <c r="J142" s="82"/>
      <c r="K142" s="134"/>
      <c r="L142" s="83"/>
      <c r="M142" s="82"/>
      <c r="N142" s="134"/>
      <c r="O142" s="83"/>
      <c r="P142" s="82"/>
      <c r="Q142" s="134"/>
      <c r="R142" s="83"/>
    </row>
    <row r="143" spans="1:18">
      <c r="A143" s="79"/>
      <c r="B143" s="133"/>
      <c r="C143" s="81"/>
      <c r="D143" s="84"/>
      <c r="E143" s="82"/>
      <c r="F143" s="83"/>
      <c r="G143" s="82"/>
      <c r="H143" s="134"/>
      <c r="I143" s="83"/>
      <c r="J143" s="82"/>
      <c r="K143" s="134"/>
      <c r="L143" s="83"/>
      <c r="M143" s="82"/>
      <c r="N143" s="134"/>
      <c r="O143" s="83"/>
      <c r="P143" s="82"/>
      <c r="Q143" s="134"/>
      <c r="R143" s="83"/>
    </row>
    <row r="144" spans="1:18">
      <c r="A144" s="79"/>
      <c r="B144" s="133"/>
      <c r="C144" s="81"/>
      <c r="D144" s="84"/>
      <c r="E144" s="82"/>
      <c r="F144" s="83"/>
      <c r="G144" s="82"/>
      <c r="H144" s="134"/>
      <c r="I144" s="83"/>
      <c r="J144" s="82"/>
      <c r="K144" s="134"/>
      <c r="L144" s="83"/>
      <c r="M144" s="82"/>
      <c r="N144" s="134"/>
      <c r="O144" s="83"/>
      <c r="P144" s="82"/>
      <c r="Q144" s="134"/>
      <c r="R144" s="83"/>
    </row>
    <row r="145" spans="1:18">
      <c r="A145" s="79"/>
      <c r="B145" s="133"/>
      <c r="C145" s="81"/>
      <c r="D145" s="84"/>
      <c r="E145" s="82"/>
      <c r="F145" s="83"/>
      <c r="G145" s="82"/>
      <c r="H145" s="134"/>
      <c r="I145" s="83"/>
      <c r="J145" s="82"/>
      <c r="K145" s="134"/>
      <c r="L145" s="83"/>
      <c r="M145" s="82"/>
      <c r="N145" s="134"/>
      <c r="O145" s="83"/>
      <c r="P145" s="82"/>
      <c r="Q145" s="134"/>
      <c r="R145" s="83"/>
    </row>
    <row r="146" spans="1:18">
      <c r="A146" s="79"/>
      <c r="B146" s="133"/>
      <c r="C146" s="81"/>
      <c r="D146" s="84"/>
      <c r="E146" s="82"/>
      <c r="F146" s="83"/>
      <c r="G146" s="82"/>
      <c r="H146" s="134"/>
      <c r="I146" s="83"/>
      <c r="J146" s="82"/>
      <c r="K146" s="134"/>
      <c r="L146" s="83"/>
      <c r="M146" s="82"/>
      <c r="N146" s="134"/>
      <c r="O146" s="83"/>
      <c r="P146" s="82"/>
      <c r="Q146" s="134"/>
      <c r="R146" s="83"/>
    </row>
    <row r="147" spans="1:18">
      <c r="A147" s="79"/>
      <c r="B147" s="133"/>
      <c r="C147" s="81"/>
      <c r="D147" s="84"/>
      <c r="E147" s="82"/>
      <c r="F147" s="83"/>
      <c r="G147" s="82"/>
      <c r="H147" s="134"/>
      <c r="I147" s="83"/>
      <c r="J147" s="82"/>
      <c r="K147" s="134"/>
      <c r="L147" s="83"/>
      <c r="M147" s="82"/>
      <c r="N147" s="134"/>
      <c r="O147" s="83"/>
      <c r="P147" s="82"/>
      <c r="Q147" s="134"/>
      <c r="R147" s="83"/>
    </row>
    <row r="148" spans="1:18">
      <c r="A148" s="79"/>
      <c r="B148" s="133"/>
      <c r="C148" s="81"/>
      <c r="D148" s="84"/>
      <c r="E148" s="82"/>
      <c r="F148" s="83"/>
      <c r="G148" s="82"/>
      <c r="H148" s="134"/>
      <c r="I148" s="83"/>
      <c r="J148" s="82"/>
      <c r="K148" s="134"/>
      <c r="L148" s="83"/>
      <c r="M148" s="82"/>
      <c r="N148" s="134"/>
      <c r="O148" s="83"/>
      <c r="P148" s="82"/>
      <c r="Q148" s="134"/>
      <c r="R148" s="83"/>
    </row>
    <row r="149" spans="1:18">
      <c r="A149" s="79"/>
      <c r="B149" s="133"/>
      <c r="C149" s="81"/>
      <c r="D149" s="84"/>
      <c r="E149" s="82"/>
      <c r="F149" s="83"/>
      <c r="G149" s="82"/>
      <c r="H149" s="134"/>
      <c r="I149" s="83"/>
      <c r="J149" s="82"/>
      <c r="K149" s="134"/>
      <c r="L149" s="83"/>
      <c r="M149" s="82"/>
      <c r="N149" s="134"/>
      <c r="O149" s="83"/>
      <c r="P149" s="82"/>
      <c r="Q149" s="134"/>
      <c r="R149" s="83"/>
    </row>
    <row r="150" spans="1:18">
      <c r="A150" s="79"/>
      <c r="B150" s="133"/>
      <c r="C150" s="81"/>
      <c r="D150" s="84"/>
      <c r="E150" s="82"/>
      <c r="F150" s="83"/>
      <c r="G150" s="82"/>
      <c r="H150" s="134"/>
      <c r="I150" s="83"/>
      <c r="J150" s="82"/>
      <c r="K150" s="134"/>
      <c r="L150" s="83"/>
      <c r="M150" s="82"/>
      <c r="N150" s="134"/>
      <c r="O150" s="83"/>
      <c r="P150" s="82"/>
      <c r="Q150" s="134"/>
      <c r="R150" s="83"/>
    </row>
    <row r="151" spans="1:18">
      <c r="A151" s="79"/>
      <c r="B151" s="133"/>
      <c r="C151" s="81"/>
      <c r="D151" s="84"/>
      <c r="E151" s="82"/>
      <c r="F151" s="83"/>
      <c r="G151" s="82"/>
      <c r="H151" s="134"/>
      <c r="I151" s="83"/>
      <c r="J151" s="82"/>
      <c r="K151" s="134"/>
      <c r="L151" s="83"/>
      <c r="M151" s="82"/>
      <c r="N151" s="134"/>
      <c r="O151" s="83"/>
      <c r="P151" s="82"/>
      <c r="Q151" s="134"/>
      <c r="R151" s="83"/>
    </row>
    <row r="152" spans="1:18">
      <c r="A152" s="79"/>
      <c r="B152" s="133"/>
      <c r="C152" s="81"/>
      <c r="D152" s="84"/>
      <c r="E152" s="82"/>
      <c r="F152" s="83"/>
      <c r="G152" s="82"/>
      <c r="H152" s="134"/>
      <c r="I152" s="83"/>
      <c r="J152" s="82"/>
      <c r="K152" s="134"/>
      <c r="L152" s="83"/>
      <c r="M152" s="82"/>
      <c r="N152" s="134"/>
      <c r="O152" s="83"/>
      <c r="P152" s="82"/>
      <c r="Q152" s="134"/>
      <c r="R152" s="83"/>
    </row>
    <row r="153" spans="1:18">
      <c r="A153" s="79"/>
      <c r="B153" s="133"/>
      <c r="C153" s="81"/>
      <c r="D153" s="84"/>
      <c r="E153" s="82"/>
      <c r="F153" s="83"/>
      <c r="G153" s="82"/>
      <c r="H153" s="134"/>
      <c r="I153" s="83"/>
      <c r="J153" s="82"/>
      <c r="K153" s="134"/>
      <c r="L153" s="83"/>
      <c r="M153" s="82"/>
      <c r="N153" s="134"/>
      <c r="O153" s="83"/>
      <c r="P153" s="82"/>
      <c r="Q153" s="134"/>
      <c r="R153" s="83"/>
    </row>
    <row r="154" spans="1:18">
      <c r="A154" s="79"/>
      <c r="B154" s="133"/>
      <c r="C154" s="81"/>
      <c r="D154" s="84"/>
      <c r="E154" s="82"/>
      <c r="F154" s="83"/>
      <c r="G154" s="82"/>
      <c r="H154" s="134"/>
      <c r="I154" s="83"/>
      <c r="J154" s="82"/>
      <c r="K154" s="134"/>
      <c r="L154" s="83"/>
      <c r="M154" s="82"/>
      <c r="N154" s="134"/>
      <c r="O154" s="83"/>
      <c r="P154" s="82"/>
      <c r="Q154" s="134"/>
      <c r="R154" s="83"/>
    </row>
    <row r="155" spans="1:18">
      <c r="A155" s="79"/>
      <c r="B155" s="133"/>
      <c r="C155" s="81"/>
      <c r="D155" s="84"/>
      <c r="E155" s="82"/>
      <c r="F155" s="83"/>
      <c r="G155" s="82"/>
      <c r="H155" s="134"/>
      <c r="I155" s="83"/>
      <c r="J155" s="82"/>
      <c r="K155" s="134"/>
      <c r="L155" s="83"/>
      <c r="M155" s="82"/>
      <c r="N155" s="134"/>
      <c r="O155" s="83"/>
      <c r="P155" s="82"/>
      <c r="Q155" s="134"/>
      <c r="R155" s="83"/>
    </row>
    <row r="156" spans="1:18">
      <c r="A156" s="79"/>
      <c r="B156" s="133"/>
      <c r="C156" s="81"/>
      <c r="D156" s="84"/>
      <c r="E156" s="82"/>
      <c r="F156" s="83"/>
      <c r="G156" s="82"/>
      <c r="H156" s="134"/>
      <c r="I156" s="83"/>
      <c r="J156" s="82"/>
      <c r="K156" s="134"/>
      <c r="L156" s="83"/>
      <c r="M156" s="82"/>
      <c r="N156" s="134"/>
      <c r="O156" s="83"/>
      <c r="P156" s="82"/>
      <c r="Q156" s="134"/>
      <c r="R156" s="83"/>
    </row>
    <row r="157" spans="1:18">
      <c r="A157" s="79"/>
      <c r="B157" s="133"/>
      <c r="C157" s="81"/>
      <c r="D157" s="84"/>
      <c r="E157" s="82"/>
      <c r="F157" s="83"/>
      <c r="G157" s="82"/>
      <c r="H157" s="134"/>
      <c r="I157" s="83"/>
      <c r="J157" s="82"/>
      <c r="K157" s="134"/>
      <c r="L157" s="83"/>
      <c r="M157" s="82"/>
      <c r="N157" s="134"/>
      <c r="O157" s="83"/>
      <c r="P157" s="82"/>
      <c r="Q157" s="134"/>
      <c r="R157" s="83"/>
    </row>
    <row r="158" spans="1:18">
      <c r="A158" s="79"/>
      <c r="B158" s="133"/>
      <c r="C158" s="81"/>
      <c r="D158" s="84"/>
      <c r="E158" s="82"/>
      <c r="F158" s="83"/>
      <c r="G158" s="82"/>
      <c r="H158" s="134"/>
      <c r="I158" s="83"/>
      <c r="J158" s="82"/>
      <c r="K158" s="134"/>
      <c r="L158" s="83"/>
      <c r="M158" s="82"/>
      <c r="N158" s="134"/>
      <c r="O158" s="83"/>
      <c r="P158" s="82"/>
      <c r="Q158" s="134"/>
      <c r="R158" s="83"/>
    </row>
    <row r="159" spans="1:18">
      <c r="A159" s="79"/>
      <c r="B159" s="133"/>
      <c r="C159" s="81"/>
      <c r="D159" s="84"/>
      <c r="E159" s="82"/>
      <c r="F159" s="83"/>
      <c r="G159" s="82"/>
      <c r="H159" s="134"/>
      <c r="I159" s="83"/>
      <c r="J159" s="82"/>
      <c r="K159" s="134"/>
      <c r="L159" s="83"/>
      <c r="M159" s="82"/>
      <c r="N159" s="134"/>
      <c r="O159" s="83"/>
      <c r="P159" s="82"/>
      <c r="Q159" s="134"/>
      <c r="R159" s="83"/>
    </row>
    <row r="160" spans="1:18">
      <c r="A160" s="79"/>
      <c r="B160" s="133"/>
      <c r="C160" s="81"/>
      <c r="D160" s="84"/>
      <c r="E160" s="82"/>
      <c r="F160" s="83"/>
      <c r="G160" s="82"/>
      <c r="H160" s="134"/>
      <c r="I160" s="83"/>
      <c r="J160" s="82"/>
      <c r="K160" s="134"/>
      <c r="L160" s="83"/>
      <c r="M160" s="82"/>
      <c r="N160" s="134"/>
      <c r="O160" s="83"/>
      <c r="P160" s="82"/>
      <c r="Q160" s="134"/>
      <c r="R160" s="83"/>
    </row>
    <row r="161" spans="1:18">
      <c r="A161" s="79"/>
      <c r="B161" s="133"/>
      <c r="C161" s="81"/>
      <c r="D161" s="84"/>
      <c r="E161" s="82"/>
      <c r="F161" s="83"/>
      <c r="G161" s="82"/>
      <c r="H161" s="134"/>
      <c r="I161" s="83"/>
      <c r="J161" s="82"/>
      <c r="K161" s="134"/>
      <c r="L161" s="83"/>
      <c r="M161" s="82"/>
      <c r="N161" s="134"/>
      <c r="O161" s="83"/>
      <c r="P161" s="82"/>
      <c r="Q161" s="134"/>
      <c r="R161" s="83"/>
    </row>
    <row r="162" spans="1:18">
      <c r="A162" s="79"/>
      <c r="B162" s="133"/>
      <c r="C162" s="81"/>
      <c r="D162" s="84"/>
      <c r="E162" s="82"/>
      <c r="F162" s="83"/>
      <c r="G162" s="82"/>
      <c r="H162" s="134"/>
      <c r="I162" s="83"/>
      <c r="J162" s="82"/>
      <c r="K162" s="134"/>
      <c r="L162" s="83"/>
      <c r="M162" s="82"/>
      <c r="N162" s="134"/>
      <c r="O162" s="83"/>
      <c r="P162" s="82"/>
      <c r="Q162" s="134"/>
      <c r="R162" s="83"/>
    </row>
    <row r="163" spans="1:18">
      <c r="A163" s="79"/>
      <c r="B163" s="133"/>
      <c r="C163" s="81"/>
      <c r="D163" s="84"/>
      <c r="E163" s="82"/>
      <c r="F163" s="83"/>
      <c r="G163" s="82"/>
      <c r="H163" s="134"/>
      <c r="I163" s="83"/>
      <c r="J163" s="82"/>
      <c r="K163" s="134"/>
      <c r="L163" s="83"/>
      <c r="M163" s="82"/>
      <c r="N163" s="134"/>
      <c r="O163" s="83"/>
      <c r="P163" s="82"/>
      <c r="Q163" s="134"/>
      <c r="R163" s="83"/>
    </row>
    <row r="164" spans="1:18">
      <c r="A164" s="79"/>
      <c r="B164" s="133"/>
      <c r="C164" s="81"/>
      <c r="D164" s="84"/>
      <c r="E164" s="82"/>
      <c r="F164" s="83"/>
      <c r="G164" s="82"/>
      <c r="H164" s="134"/>
      <c r="I164" s="83"/>
      <c r="J164" s="82"/>
      <c r="K164" s="134"/>
      <c r="L164" s="83"/>
      <c r="M164" s="82"/>
      <c r="N164" s="134"/>
      <c r="O164" s="83"/>
      <c r="P164" s="82"/>
      <c r="Q164" s="134"/>
      <c r="R164" s="83"/>
    </row>
    <row r="165" spans="1:18">
      <c r="A165" s="79"/>
      <c r="B165" s="133"/>
      <c r="C165" s="81"/>
      <c r="D165" s="84"/>
      <c r="E165" s="82"/>
      <c r="F165" s="83"/>
      <c r="G165" s="82"/>
      <c r="H165" s="134"/>
      <c r="I165" s="83"/>
      <c r="J165" s="82"/>
      <c r="K165" s="134"/>
      <c r="L165" s="83"/>
      <c r="M165" s="82"/>
      <c r="N165" s="134"/>
      <c r="O165" s="83"/>
      <c r="P165" s="82"/>
      <c r="Q165" s="134"/>
      <c r="R165" s="83"/>
    </row>
    <row r="166" spans="1:18">
      <c r="A166" s="79"/>
      <c r="B166" s="133"/>
      <c r="C166" s="81"/>
      <c r="D166" s="84"/>
      <c r="E166" s="82"/>
      <c r="F166" s="83"/>
      <c r="G166" s="82"/>
      <c r="H166" s="134"/>
      <c r="I166" s="83"/>
      <c r="J166" s="82"/>
      <c r="K166" s="134"/>
      <c r="L166" s="83"/>
      <c r="M166" s="82"/>
      <c r="N166" s="134"/>
      <c r="O166" s="83"/>
      <c r="P166" s="82"/>
      <c r="Q166" s="134"/>
      <c r="R166" s="83"/>
    </row>
    <row r="167" spans="1:18">
      <c r="A167" s="79"/>
      <c r="B167" s="133"/>
      <c r="C167" s="81"/>
      <c r="D167" s="84"/>
      <c r="E167" s="82"/>
      <c r="F167" s="83"/>
      <c r="G167" s="82"/>
      <c r="H167" s="134"/>
      <c r="I167" s="83"/>
      <c r="J167" s="82"/>
      <c r="K167" s="134"/>
      <c r="L167" s="83"/>
      <c r="M167" s="82"/>
      <c r="N167" s="134"/>
      <c r="O167" s="83"/>
      <c r="P167" s="82"/>
      <c r="Q167" s="134"/>
      <c r="R167" s="83"/>
    </row>
    <row r="168" spans="1:18">
      <c r="A168" s="79"/>
      <c r="B168" s="133"/>
      <c r="C168" s="81"/>
      <c r="D168" s="84"/>
      <c r="E168" s="82"/>
      <c r="F168" s="83"/>
      <c r="G168" s="82"/>
      <c r="H168" s="134"/>
      <c r="I168" s="83"/>
      <c r="J168" s="82"/>
      <c r="K168" s="134"/>
      <c r="L168" s="83"/>
      <c r="M168" s="82"/>
      <c r="N168" s="134"/>
      <c r="O168" s="83"/>
      <c r="P168" s="82"/>
      <c r="Q168" s="134"/>
      <c r="R168" s="83"/>
    </row>
    <row r="169" spans="1:18">
      <c r="A169" s="79"/>
      <c r="B169" s="133"/>
      <c r="C169" s="81"/>
      <c r="D169" s="84"/>
      <c r="E169" s="82"/>
      <c r="F169" s="83"/>
      <c r="G169" s="82"/>
      <c r="H169" s="134"/>
      <c r="I169" s="83"/>
      <c r="J169" s="82"/>
      <c r="K169" s="134"/>
      <c r="L169" s="83"/>
      <c r="M169" s="82"/>
      <c r="N169" s="134"/>
      <c r="O169" s="83"/>
      <c r="P169" s="82"/>
      <c r="Q169" s="134"/>
      <c r="R169" s="83"/>
    </row>
    <row r="170" spans="1:18">
      <c r="A170" s="79"/>
      <c r="B170" s="133"/>
      <c r="C170" s="81"/>
      <c r="D170" s="84"/>
      <c r="E170" s="82"/>
      <c r="F170" s="83"/>
      <c r="G170" s="82"/>
      <c r="H170" s="134"/>
      <c r="I170" s="83"/>
      <c r="J170" s="82"/>
      <c r="K170" s="134"/>
      <c r="L170" s="83"/>
      <c r="M170" s="82"/>
      <c r="N170" s="134"/>
      <c r="O170" s="83"/>
      <c r="P170" s="82"/>
      <c r="Q170" s="134"/>
      <c r="R170" s="83"/>
    </row>
    <row r="171" spans="1:18">
      <c r="A171" s="79"/>
      <c r="B171" s="133"/>
      <c r="C171" s="81"/>
      <c r="D171" s="84"/>
      <c r="E171" s="82"/>
      <c r="F171" s="83"/>
      <c r="G171" s="82"/>
      <c r="H171" s="134"/>
      <c r="I171" s="83"/>
      <c r="J171" s="82"/>
      <c r="K171" s="134"/>
      <c r="L171" s="83"/>
      <c r="M171" s="82"/>
      <c r="N171" s="134"/>
      <c r="O171" s="83"/>
      <c r="P171" s="82"/>
      <c r="Q171" s="134"/>
      <c r="R171" s="83"/>
    </row>
    <row r="172" spans="1:18">
      <c r="A172" s="79"/>
      <c r="B172" s="133"/>
      <c r="C172" s="81"/>
      <c r="D172" s="84"/>
      <c r="E172" s="82"/>
      <c r="F172" s="83"/>
      <c r="G172" s="82"/>
      <c r="H172" s="134"/>
      <c r="I172" s="83"/>
      <c r="J172" s="82"/>
      <c r="K172" s="134"/>
      <c r="L172" s="83"/>
      <c r="M172" s="82"/>
      <c r="N172" s="134"/>
      <c r="O172" s="83"/>
      <c r="P172" s="82"/>
      <c r="Q172" s="134"/>
      <c r="R172" s="83"/>
    </row>
    <row r="173" spans="1:18">
      <c r="A173" s="79"/>
      <c r="B173" s="133"/>
      <c r="C173" s="81"/>
      <c r="D173" s="84"/>
      <c r="E173" s="82"/>
      <c r="F173" s="83"/>
      <c r="G173" s="82"/>
      <c r="H173" s="134"/>
      <c r="I173" s="83"/>
      <c r="J173" s="82"/>
      <c r="K173" s="134"/>
      <c r="L173" s="83"/>
      <c r="M173" s="82"/>
      <c r="N173" s="134"/>
      <c r="O173" s="83"/>
      <c r="P173" s="82"/>
      <c r="Q173" s="134"/>
      <c r="R173" s="83"/>
    </row>
    <row r="174" spans="1:18">
      <c r="A174" s="79"/>
      <c r="B174" s="133"/>
      <c r="C174" s="81"/>
      <c r="D174" s="84"/>
      <c r="E174" s="82"/>
      <c r="F174" s="83"/>
      <c r="G174" s="82"/>
      <c r="H174" s="134"/>
      <c r="I174" s="83"/>
      <c r="J174" s="82"/>
      <c r="K174" s="134"/>
      <c r="L174" s="83"/>
      <c r="M174" s="82"/>
      <c r="N174" s="134"/>
      <c r="O174" s="83"/>
      <c r="P174" s="82"/>
      <c r="Q174" s="134"/>
      <c r="R174" s="83"/>
    </row>
    <row r="175" spans="1:18">
      <c r="A175" s="79"/>
      <c r="B175" s="133"/>
      <c r="C175" s="81"/>
      <c r="D175" s="84"/>
      <c r="E175" s="82"/>
      <c r="F175" s="83"/>
      <c r="G175" s="82"/>
      <c r="H175" s="134"/>
      <c r="I175" s="83"/>
      <c r="J175" s="82"/>
      <c r="K175" s="134"/>
      <c r="L175" s="83"/>
      <c r="M175" s="82"/>
      <c r="N175" s="134"/>
      <c r="O175" s="83"/>
      <c r="P175" s="82"/>
      <c r="Q175" s="134"/>
      <c r="R175" s="83"/>
    </row>
    <row r="176" spans="1:18">
      <c r="A176" s="79"/>
      <c r="B176" s="133"/>
      <c r="C176" s="81"/>
      <c r="D176" s="84"/>
      <c r="E176" s="82"/>
      <c r="F176" s="83"/>
      <c r="G176" s="82"/>
      <c r="H176" s="134"/>
      <c r="I176" s="83"/>
      <c r="J176" s="82"/>
      <c r="K176" s="134"/>
      <c r="L176" s="83"/>
      <c r="M176" s="82"/>
      <c r="N176" s="134"/>
      <c r="O176" s="83"/>
      <c r="P176" s="82"/>
      <c r="Q176" s="134"/>
      <c r="R176" s="83"/>
    </row>
    <row r="177" spans="1:18">
      <c r="A177" s="79"/>
      <c r="B177" s="133"/>
      <c r="C177" s="81"/>
      <c r="D177" s="84"/>
      <c r="E177" s="82"/>
      <c r="F177" s="83"/>
      <c r="G177" s="82"/>
      <c r="H177" s="134"/>
      <c r="I177" s="83"/>
      <c r="J177" s="82"/>
      <c r="K177" s="134"/>
      <c r="L177" s="83"/>
      <c r="M177" s="82"/>
      <c r="N177" s="134"/>
      <c r="O177" s="83"/>
      <c r="P177" s="82"/>
      <c r="Q177" s="134"/>
      <c r="R177" s="83"/>
    </row>
    <row r="178" spans="1:18">
      <c r="A178" s="79"/>
      <c r="B178" s="133"/>
      <c r="C178" s="81"/>
      <c r="D178" s="84"/>
      <c r="E178" s="82"/>
      <c r="F178" s="83"/>
      <c r="G178" s="82"/>
      <c r="H178" s="134"/>
      <c r="I178" s="83"/>
      <c r="J178" s="82"/>
      <c r="K178" s="134"/>
      <c r="L178" s="83"/>
      <c r="M178" s="82"/>
      <c r="N178" s="134"/>
      <c r="O178" s="83"/>
      <c r="P178" s="82"/>
      <c r="Q178" s="134"/>
      <c r="R178" s="83"/>
    </row>
    <row r="179" spans="1:18">
      <c r="A179" s="79"/>
      <c r="B179" s="133"/>
      <c r="C179" s="81"/>
      <c r="D179" s="84"/>
      <c r="E179" s="82"/>
      <c r="F179" s="83"/>
      <c r="G179" s="82"/>
      <c r="H179" s="134"/>
      <c r="I179" s="83"/>
      <c r="J179" s="82"/>
      <c r="K179" s="134"/>
      <c r="L179" s="83"/>
      <c r="M179" s="82"/>
      <c r="N179" s="134"/>
      <c r="O179" s="83"/>
      <c r="P179" s="82"/>
      <c r="Q179" s="134"/>
      <c r="R179" s="83"/>
    </row>
    <row r="180" spans="1:18">
      <c r="A180" s="79"/>
      <c r="B180" s="133"/>
      <c r="C180" s="81"/>
      <c r="D180" s="84"/>
      <c r="E180" s="82"/>
      <c r="F180" s="83"/>
      <c r="G180" s="82"/>
      <c r="H180" s="134"/>
      <c r="I180" s="83"/>
      <c r="J180" s="82"/>
      <c r="K180" s="134"/>
      <c r="L180" s="83"/>
      <c r="M180" s="82"/>
      <c r="N180" s="134"/>
      <c r="O180" s="83"/>
      <c r="P180" s="82"/>
      <c r="Q180" s="134"/>
      <c r="R180" s="83"/>
    </row>
    <row r="181" spans="1:18">
      <c r="A181" s="79"/>
      <c r="B181" s="133"/>
      <c r="C181" s="81"/>
      <c r="D181" s="84"/>
      <c r="E181" s="82"/>
      <c r="F181" s="83"/>
      <c r="G181" s="82"/>
      <c r="H181" s="134"/>
      <c r="I181" s="83"/>
      <c r="J181" s="82"/>
      <c r="K181" s="134"/>
      <c r="L181" s="83"/>
      <c r="M181" s="82"/>
      <c r="N181" s="134"/>
      <c r="O181" s="83"/>
      <c r="P181" s="82"/>
      <c r="Q181" s="134"/>
      <c r="R181" s="83"/>
    </row>
    <row r="182" spans="1:18">
      <c r="A182" s="79"/>
      <c r="B182" s="133"/>
      <c r="C182" s="81"/>
      <c r="D182" s="84"/>
      <c r="E182" s="82"/>
      <c r="F182" s="83"/>
      <c r="G182" s="82"/>
      <c r="H182" s="134"/>
      <c r="I182" s="83"/>
      <c r="J182" s="82"/>
      <c r="K182" s="134"/>
      <c r="L182" s="83"/>
      <c r="M182" s="82"/>
      <c r="N182" s="134"/>
      <c r="O182" s="83"/>
      <c r="P182" s="82"/>
      <c r="Q182" s="134"/>
      <c r="R182" s="83"/>
    </row>
    <row r="183" spans="1:18">
      <c r="A183" s="79"/>
      <c r="B183" s="133"/>
      <c r="C183" s="81"/>
      <c r="D183" s="84"/>
      <c r="E183" s="82"/>
      <c r="F183" s="83"/>
      <c r="G183" s="82"/>
      <c r="H183" s="134"/>
      <c r="I183" s="83"/>
      <c r="J183" s="82"/>
      <c r="K183" s="134"/>
      <c r="L183" s="83"/>
      <c r="M183" s="82"/>
      <c r="N183" s="134"/>
      <c r="O183" s="83"/>
      <c r="P183" s="82"/>
      <c r="Q183" s="134"/>
      <c r="R183" s="83"/>
    </row>
    <row r="184" spans="1:18">
      <c r="A184" s="79"/>
      <c r="B184" s="133"/>
      <c r="C184" s="81"/>
      <c r="D184" s="84"/>
      <c r="E184" s="82"/>
      <c r="F184" s="83"/>
      <c r="G184" s="82"/>
      <c r="H184" s="134"/>
      <c r="I184" s="83"/>
      <c r="J184" s="82"/>
      <c r="K184" s="134"/>
      <c r="L184" s="83"/>
      <c r="M184" s="82"/>
      <c r="N184" s="134"/>
      <c r="O184" s="83"/>
      <c r="P184" s="82"/>
      <c r="Q184" s="134"/>
      <c r="R184" s="83"/>
    </row>
    <row r="185" spans="1:18">
      <c r="A185" s="79"/>
      <c r="B185" s="133"/>
      <c r="C185" s="81"/>
      <c r="D185" s="84"/>
      <c r="E185" s="82"/>
      <c r="F185" s="83"/>
      <c r="G185" s="82"/>
      <c r="H185" s="134"/>
      <c r="I185" s="83"/>
      <c r="J185" s="82"/>
      <c r="K185" s="134"/>
      <c r="L185" s="83"/>
      <c r="M185" s="82"/>
      <c r="N185" s="134"/>
      <c r="O185" s="83"/>
      <c r="P185" s="82"/>
      <c r="Q185" s="134"/>
      <c r="R185" s="83"/>
    </row>
    <row r="186" spans="1:18">
      <c r="A186" s="79"/>
      <c r="B186" s="133"/>
      <c r="C186" s="81"/>
      <c r="D186" s="84"/>
      <c r="E186" s="82"/>
      <c r="F186" s="83"/>
      <c r="G186" s="82"/>
      <c r="H186" s="134"/>
      <c r="I186" s="83"/>
      <c r="J186" s="82"/>
      <c r="K186" s="134"/>
      <c r="L186" s="83"/>
      <c r="M186" s="82"/>
      <c r="N186" s="134"/>
      <c r="O186" s="83"/>
      <c r="P186" s="82"/>
      <c r="Q186" s="134"/>
      <c r="R186" s="83"/>
    </row>
    <row r="187" spans="1:18">
      <c r="A187" s="79"/>
      <c r="B187" s="133"/>
      <c r="C187" s="81"/>
      <c r="D187" s="84"/>
      <c r="E187" s="82"/>
      <c r="F187" s="83"/>
      <c r="G187" s="82"/>
      <c r="H187" s="134"/>
      <c r="I187" s="83"/>
      <c r="J187" s="82"/>
      <c r="K187" s="134"/>
      <c r="L187" s="83"/>
      <c r="M187" s="82"/>
      <c r="N187" s="134"/>
      <c r="O187" s="83"/>
      <c r="P187" s="82"/>
      <c r="Q187" s="134"/>
      <c r="R187" s="83"/>
    </row>
    <row r="188" spans="1:18">
      <c r="A188" s="79"/>
      <c r="B188" s="133"/>
      <c r="C188" s="81"/>
      <c r="D188" s="84"/>
      <c r="E188" s="82"/>
      <c r="F188" s="83"/>
      <c r="G188" s="82"/>
      <c r="H188" s="134"/>
      <c r="I188" s="83"/>
      <c r="J188" s="82"/>
      <c r="K188" s="134"/>
      <c r="L188" s="83"/>
      <c r="M188" s="82"/>
      <c r="N188" s="134"/>
      <c r="O188" s="83"/>
      <c r="P188" s="82"/>
      <c r="Q188" s="134"/>
      <c r="R188" s="83"/>
    </row>
    <row r="189" spans="1:18">
      <c r="A189" s="79"/>
      <c r="B189" s="133"/>
      <c r="C189" s="81"/>
      <c r="D189" s="84"/>
      <c r="E189" s="82"/>
      <c r="F189" s="83"/>
      <c r="G189" s="82"/>
      <c r="H189" s="134"/>
      <c r="I189" s="83"/>
      <c r="J189" s="82"/>
      <c r="K189" s="134"/>
      <c r="L189" s="83"/>
      <c r="M189" s="82"/>
      <c r="N189" s="134"/>
      <c r="O189" s="83"/>
      <c r="P189" s="82"/>
      <c r="Q189" s="134"/>
      <c r="R189" s="83"/>
    </row>
    <row r="190" spans="1:18">
      <c r="A190" s="79"/>
      <c r="B190" s="133"/>
      <c r="C190" s="81"/>
      <c r="D190" s="84"/>
      <c r="E190" s="82"/>
      <c r="F190" s="83"/>
      <c r="G190" s="82"/>
      <c r="H190" s="134"/>
      <c r="I190" s="83"/>
      <c r="J190" s="82"/>
      <c r="K190" s="134"/>
      <c r="L190" s="83"/>
      <c r="M190" s="82"/>
      <c r="N190" s="134"/>
      <c r="O190" s="83"/>
      <c r="P190" s="82"/>
      <c r="Q190" s="134"/>
      <c r="R190" s="83"/>
    </row>
    <row r="191" spans="1:18">
      <c r="A191" s="79"/>
      <c r="B191" s="133"/>
      <c r="C191" s="81"/>
      <c r="D191" s="84"/>
      <c r="E191" s="82"/>
      <c r="F191" s="83"/>
      <c r="G191" s="82"/>
      <c r="H191" s="134"/>
      <c r="I191" s="83"/>
      <c r="J191" s="82"/>
      <c r="K191" s="134"/>
      <c r="L191" s="83"/>
      <c r="M191" s="82"/>
      <c r="N191" s="134"/>
      <c r="O191" s="83"/>
      <c r="P191" s="82"/>
      <c r="Q191" s="134"/>
      <c r="R191" s="83"/>
    </row>
    <row r="192" spans="1:18">
      <c r="A192" s="79"/>
      <c r="B192" s="133"/>
      <c r="C192" s="81"/>
      <c r="D192" s="84"/>
      <c r="E192" s="82"/>
      <c r="F192" s="83"/>
      <c r="G192" s="82"/>
      <c r="H192" s="134"/>
      <c r="I192" s="83"/>
      <c r="J192" s="82"/>
      <c r="K192" s="134"/>
      <c r="L192" s="83"/>
      <c r="M192" s="82"/>
      <c r="N192" s="134"/>
      <c r="O192" s="83"/>
      <c r="P192" s="82"/>
      <c r="Q192" s="134"/>
      <c r="R192" s="83"/>
    </row>
    <row r="193" spans="1:18">
      <c r="A193" s="79"/>
      <c r="B193" s="133"/>
      <c r="C193" s="81"/>
      <c r="D193" s="84"/>
      <c r="E193" s="82"/>
      <c r="F193" s="83"/>
      <c r="G193" s="82"/>
      <c r="H193" s="134"/>
      <c r="I193" s="83"/>
      <c r="J193" s="82"/>
      <c r="K193" s="134"/>
      <c r="L193" s="83"/>
      <c r="M193" s="82"/>
      <c r="N193" s="134"/>
      <c r="O193" s="83"/>
      <c r="P193" s="82"/>
      <c r="Q193" s="134"/>
      <c r="R193" s="83"/>
    </row>
    <row r="194" spans="1:18">
      <c r="A194" s="79"/>
      <c r="B194" s="133"/>
      <c r="C194" s="81"/>
      <c r="D194" s="84"/>
      <c r="E194" s="82"/>
      <c r="F194" s="83"/>
      <c r="G194" s="82"/>
      <c r="H194" s="134"/>
      <c r="I194" s="83"/>
      <c r="J194" s="82"/>
      <c r="K194" s="134"/>
      <c r="L194" s="83"/>
      <c r="M194" s="82"/>
      <c r="N194" s="134"/>
      <c r="O194" s="83"/>
      <c r="P194" s="82"/>
      <c r="Q194" s="134"/>
      <c r="R194" s="83"/>
    </row>
    <row r="195" spans="1:18">
      <c r="A195" s="79"/>
      <c r="B195" s="133"/>
      <c r="C195" s="81"/>
      <c r="D195" s="84"/>
      <c r="E195" s="82"/>
      <c r="F195" s="83"/>
      <c r="G195" s="82"/>
      <c r="H195" s="134"/>
      <c r="I195" s="83"/>
      <c r="J195" s="82"/>
      <c r="K195" s="134"/>
      <c r="L195" s="83"/>
      <c r="M195" s="82"/>
      <c r="N195" s="134"/>
      <c r="O195" s="83"/>
      <c r="P195" s="82"/>
      <c r="Q195" s="134"/>
      <c r="R195" s="83"/>
    </row>
    <row r="196" spans="1:18">
      <c r="A196" s="79"/>
      <c r="B196" s="133"/>
      <c r="C196" s="81"/>
      <c r="D196" s="84"/>
      <c r="E196" s="82"/>
      <c r="F196" s="83"/>
      <c r="G196" s="82"/>
      <c r="H196" s="134"/>
      <c r="I196" s="83"/>
      <c r="J196" s="82"/>
      <c r="K196" s="134"/>
      <c r="L196" s="83"/>
      <c r="M196" s="82"/>
      <c r="N196" s="134"/>
      <c r="O196" s="83"/>
      <c r="P196" s="82"/>
      <c r="Q196" s="134"/>
      <c r="R196" s="83"/>
    </row>
    <row r="197" spans="1:18">
      <c r="A197" s="79"/>
      <c r="B197" s="133"/>
      <c r="C197" s="81"/>
      <c r="D197" s="84"/>
      <c r="E197" s="82"/>
      <c r="F197" s="83"/>
      <c r="G197" s="82"/>
      <c r="H197" s="134"/>
      <c r="I197" s="83"/>
      <c r="J197" s="82"/>
      <c r="K197" s="134"/>
      <c r="L197" s="83"/>
      <c r="M197" s="82"/>
      <c r="N197" s="134"/>
      <c r="O197" s="83"/>
      <c r="P197" s="82"/>
      <c r="Q197" s="134"/>
      <c r="R197" s="83"/>
    </row>
    <row r="198" spans="1:18">
      <c r="A198" s="79"/>
      <c r="B198" s="133"/>
      <c r="C198" s="81"/>
      <c r="D198" s="84"/>
      <c r="E198" s="82"/>
      <c r="F198" s="83"/>
      <c r="G198" s="82"/>
      <c r="H198" s="134"/>
      <c r="I198" s="83"/>
      <c r="J198" s="82"/>
      <c r="K198" s="134"/>
      <c r="L198" s="83"/>
      <c r="M198" s="82"/>
      <c r="N198" s="134"/>
      <c r="O198" s="83"/>
      <c r="P198" s="82"/>
      <c r="Q198" s="134"/>
      <c r="R198" s="83"/>
    </row>
    <row r="199" spans="1:18">
      <c r="A199" s="79"/>
      <c r="B199" s="133"/>
      <c r="C199" s="81"/>
      <c r="D199" s="84"/>
      <c r="E199" s="82"/>
      <c r="F199" s="83"/>
      <c r="G199" s="82"/>
      <c r="H199" s="134"/>
      <c r="I199" s="83"/>
      <c r="J199" s="82"/>
      <c r="K199" s="134"/>
      <c r="L199" s="83"/>
      <c r="M199" s="82"/>
      <c r="N199" s="134"/>
      <c r="O199" s="83"/>
      <c r="P199" s="82"/>
      <c r="Q199" s="134"/>
      <c r="R199" s="83"/>
    </row>
    <row r="200" spans="1:18" ht="15.75" thickBot="1">
      <c r="A200" s="87"/>
      <c r="B200" s="135"/>
      <c r="C200" s="89"/>
      <c r="D200" s="92"/>
      <c r="E200" s="90"/>
      <c r="F200" s="91"/>
      <c r="G200" s="90"/>
      <c r="H200" s="136"/>
      <c r="I200" s="91"/>
      <c r="J200" s="90"/>
      <c r="K200" s="136"/>
      <c r="L200" s="91"/>
      <c r="M200" s="90"/>
      <c r="N200" s="136"/>
      <c r="O200" s="91"/>
      <c r="P200" s="90"/>
      <c r="Q200" s="136"/>
      <c r="R200" s="91"/>
    </row>
    <row r="201" spans="1:18" ht="39.950000000000003" customHeight="1" thickBot="1">
      <c r="A201" s="95"/>
      <c r="B201" s="96"/>
      <c r="C201" s="96"/>
      <c r="D201" s="96"/>
      <c r="E201" s="97"/>
      <c r="F201" s="97"/>
      <c r="G201" s="97"/>
      <c r="H201" s="97"/>
      <c r="I201" s="97"/>
      <c r="J201" s="97"/>
      <c r="K201" s="97"/>
      <c r="L201" s="97"/>
      <c r="M201" s="97"/>
      <c r="N201" s="97"/>
      <c r="O201" s="97"/>
      <c r="P201" s="97"/>
      <c r="Q201" s="97"/>
      <c r="R201" s="98"/>
    </row>
    <row r="202" spans="1:18">
      <c r="A202" s="22"/>
      <c r="B202" s="113"/>
      <c r="C202" s="113"/>
      <c r="D202" s="113"/>
      <c r="E202" s="22"/>
      <c r="F202" s="22"/>
      <c r="G202" s="22"/>
      <c r="H202" s="22"/>
      <c r="I202" s="22"/>
      <c r="J202" s="22"/>
      <c r="K202" s="22"/>
      <c r="L202" s="22"/>
      <c r="M202" s="22"/>
      <c r="N202" s="22"/>
      <c r="O202" s="22"/>
      <c r="P202" s="22"/>
      <c r="Q202" s="22"/>
      <c r="R202" s="22"/>
    </row>
    <row r="203" spans="1:18">
      <c r="A203" s="22"/>
      <c r="B203" s="113"/>
      <c r="C203" s="113"/>
      <c r="D203" s="113"/>
      <c r="E203" s="22"/>
      <c r="F203" s="22"/>
      <c r="G203" s="22"/>
      <c r="H203" s="22"/>
      <c r="I203" s="22"/>
      <c r="J203" s="22"/>
      <c r="K203" s="22"/>
      <c r="L203" s="22"/>
      <c r="M203" s="22"/>
      <c r="N203" s="22"/>
      <c r="O203" s="22"/>
      <c r="P203" s="22"/>
      <c r="Q203" s="22"/>
      <c r="R203" s="22"/>
    </row>
    <row r="204" spans="1:18">
      <c r="A204" s="22"/>
      <c r="B204" s="113"/>
      <c r="C204" s="113"/>
      <c r="D204" s="113"/>
      <c r="E204" s="22"/>
      <c r="F204" s="22"/>
      <c r="G204" s="22"/>
      <c r="H204" s="22"/>
      <c r="I204" s="22"/>
      <c r="J204" s="22"/>
      <c r="K204" s="22"/>
      <c r="L204" s="22"/>
      <c r="M204" s="22"/>
      <c r="N204" s="22"/>
      <c r="O204" s="22"/>
      <c r="P204" s="22"/>
      <c r="Q204" s="22"/>
      <c r="R204" s="22"/>
    </row>
    <row r="205" spans="1:18">
      <c r="A205" s="22"/>
      <c r="B205" s="113"/>
      <c r="C205" s="113"/>
      <c r="D205" s="113"/>
      <c r="E205" s="22"/>
      <c r="F205" s="22"/>
      <c r="G205" s="22"/>
      <c r="H205" s="22"/>
      <c r="I205" s="22"/>
      <c r="J205" s="22"/>
      <c r="K205" s="22"/>
      <c r="L205" s="22"/>
      <c r="M205" s="22"/>
      <c r="N205" s="22"/>
      <c r="O205" s="22"/>
      <c r="P205" s="22"/>
      <c r="Q205" s="22"/>
      <c r="R205" s="22"/>
    </row>
    <row r="206" spans="1:18">
      <c r="A206" s="22"/>
      <c r="B206" s="113"/>
      <c r="C206" s="113"/>
      <c r="D206" s="113"/>
      <c r="E206" s="22"/>
      <c r="F206" s="22"/>
      <c r="G206" s="22"/>
      <c r="H206" s="22"/>
      <c r="I206" s="22"/>
      <c r="J206" s="22"/>
      <c r="K206" s="22"/>
      <c r="L206" s="22"/>
      <c r="M206" s="22"/>
      <c r="N206" s="22"/>
      <c r="O206" s="22"/>
      <c r="P206" s="22"/>
      <c r="Q206" s="22"/>
      <c r="R206" s="22"/>
    </row>
    <row r="207" spans="1:18">
      <c r="A207" s="22"/>
      <c r="B207" s="113"/>
      <c r="C207" s="113"/>
      <c r="D207" s="113"/>
      <c r="E207" s="22"/>
      <c r="F207" s="22"/>
      <c r="G207" s="22"/>
      <c r="H207" s="22"/>
      <c r="I207" s="22"/>
      <c r="J207" s="22"/>
      <c r="K207" s="22"/>
      <c r="L207" s="22"/>
      <c r="M207" s="22"/>
      <c r="N207" s="22"/>
      <c r="O207" s="22"/>
      <c r="P207" s="22"/>
      <c r="Q207" s="22"/>
      <c r="R207" s="22"/>
    </row>
    <row r="208" spans="1:18">
      <c r="A208" s="22"/>
      <c r="B208" s="113"/>
      <c r="C208" s="113"/>
      <c r="D208" s="113"/>
      <c r="E208" s="22"/>
      <c r="F208" s="22"/>
      <c r="G208" s="22"/>
      <c r="H208" s="22"/>
      <c r="I208" s="22"/>
      <c r="J208" s="22"/>
      <c r="K208" s="22"/>
      <c r="L208" s="22"/>
      <c r="M208" s="22"/>
      <c r="N208" s="22"/>
      <c r="O208" s="22"/>
      <c r="P208" s="22"/>
      <c r="Q208" s="22"/>
      <c r="R208" s="22"/>
    </row>
    <row r="209" spans="1:18">
      <c r="A209" s="22"/>
      <c r="B209" s="113"/>
      <c r="C209" s="113"/>
      <c r="D209" s="113"/>
      <c r="E209" s="22"/>
      <c r="F209" s="22"/>
      <c r="G209" s="22"/>
      <c r="H209" s="22"/>
      <c r="I209" s="22"/>
      <c r="J209" s="22"/>
      <c r="K209" s="22"/>
      <c r="L209" s="22"/>
      <c r="M209" s="22"/>
      <c r="N209" s="22"/>
      <c r="O209" s="22"/>
      <c r="P209" s="22"/>
      <c r="Q209" s="22"/>
      <c r="R209" s="22"/>
    </row>
    <row r="210" spans="1:18">
      <c r="A210" s="22"/>
      <c r="B210" s="113"/>
      <c r="C210" s="113"/>
      <c r="D210" s="113"/>
      <c r="E210" s="22"/>
      <c r="F210" s="22"/>
      <c r="G210" s="22"/>
      <c r="H210" s="22"/>
      <c r="I210" s="22"/>
      <c r="J210" s="22"/>
      <c r="K210" s="22"/>
      <c r="L210" s="22"/>
      <c r="M210" s="22"/>
      <c r="N210" s="22"/>
      <c r="O210" s="22"/>
      <c r="P210" s="22"/>
      <c r="Q210" s="22"/>
      <c r="R210" s="22"/>
    </row>
    <row r="211" spans="1:18">
      <c r="A211" s="22"/>
      <c r="B211" s="113"/>
      <c r="C211" s="113"/>
      <c r="D211" s="113"/>
      <c r="E211" s="22"/>
      <c r="F211" s="22"/>
      <c r="G211" s="22"/>
      <c r="H211" s="22"/>
      <c r="I211" s="22"/>
      <c r="J211" s="22"/>
      <c r="K211" s="22"/>
      <c r="L211" s="22"/>
      <c r="M211" s="22"/>
      <c r="N211" s="22"/>
      <c r="O211" s="22"/>
      <c r="P211" s="22"/>
      <c r="Q211" s="22"/>
      <c r="R211" s="22"/>
    </row>
    <row r="212" spans="1:18">
      <c r="A212" s="22"/>
      <c r="B212" s="113"/>
      <c r="C212" s="113"/>
      <c r="D212" s="113"/>
      <c r="E212" s="22"/>
      <c r="F212" s="22"/>
      <c r="G212" s="22"/>
      <c r="H212" s="22"/>
      <c r="I212" s="22"/>
      <c r="J212" s="22"/>
      <c r="K212" s="22"/>
      <c r="L212" s="22"/>
      <c r="M212" s="22"/>
      <c r="N212" s="22"/>
      <c r="O212" s="22"/>
      <c r="P212" s="22"/>
      <c r="Q212" s="22"/>
      <c r="R212" s="22"/>
    </row>
    <row r="213" spans="1:18">
      <c r="A213" s="22"/>
      <c r="B213" s="113"/>
      <c r="C213" s="113"/>
      <c r="D213" s="113"/>
      <c r="E213" s="22"/>
      <c r="F213" s="22"/>
      <c r="G213" s="22"/>
      <c r="H213" s="22"/>
      <c r="I213" s="22"/>
      <c r="J213" s="22"/>
      <c r="K213" s="22"/>
      <c r="L213" s="22"/>
      <c r="M213" s="22"/>
      <c r="N213" s="22"/>
      <c r="O213" s="22"/>
      <c r="P213" s="22"/>
      <c r="Q213" s="22"/>
      <c r="R213" s="22"/>
    </row>
    <row r="214" spans="1:18">
      <c r="A214" s="22"/>
      <c r="B214" s="113"/>
      <c r="C214" s="113"/>
      <c r="D214" s="113"/>
      <c r="E214" s="22"/>
      <c r="F214" s="22"/>
      <c r="G214" s="22"/>
      <c r="H214" s="22"/>
      <c r="I214" s="22"/>
      <c r="J214" s="22"/>
      <c r="K214" s="22"/>
      <c r="L214" s="22"/>
      <c r="M214" s="22"/>
      <c r="N214" s="22"/>
      <c r="O214" s="22"/>
      <c r="P214" s="22"/>
      <c r="Q214" s="22"/>
      <c r="R214" s="22"/>
    </row>
    <row r="215" spans="1:18">
      <c r="A215" s="22"/>
      <c r="B215" s="113"/>
      <c r="C215" s="113"/>
      <c r="D215" s="113"/>
      <c r="E215" s="22"/>
      <c r="F215" s="22"/>
      <c r="G215" s="22"/>
      <c r="H215" s="22"/>
      <c r="I215" s="22"/>
      <c r="J215" s="22"/>
      <c r="K215" s="22"/>
      <c r="L215" s="22"/>
      <c r="M215" s="22"/>
      <c r="N215" s="22"/>
      <c r="O215" s="22"/>
      <c r="P215" s="22"/>
      <c r="Q215" s="22"/>
      <c r="R215" s="22"/>
    </row>
    <row r="216" spans="1:18">
      <c r="A216" s="22"/>
      <c r="B216" s="113"/>
      <c r="C216" s="113"/>
      <c r="D216" s="113"/>
      <c r="E216" s="22"/>
      <c r="F216" s="22"/>
      <c r="G216" s="22"/>
      <c r="H216" s="22"/>
      <c r="I216" s="22"/>
      <c r="J216" s="22"/>
      <c r="K216" s="22"/>
      <c r="L216" s="22"/>
      <c r="M216" s="22"/>
      <c r="N216" s="22"/>
      <c r="O216" s="22"/>
      <c r="P216" s="22"/>
      <c r="Q216" s="22"/>
      <c r="R216" s="22"/>
    </row>
    <row r="217" spans="1:18">
      <c r="A217" s="22"/>
      <c r="B217" s="113"/>
      <c r="C217" s="113"/>
      <c r="D217" s="113"/>
      <c r="E217" s="22"/>
      <c r="F217" s="22"/>
      <c r="G217" s="22"/>
      <c r="H217" s="22"/>
      <c r="I217" s="22"/>
      <c r="J217" s="22"/>
      <c r="K217" s="22"/>
      <c r="L217" s="22"/>
      <c r="M217" s="22"/>
      <c r="N217" s="22"/>
      <c r="O217" s="22"/>
      <c r="P217" s="22"/>
      <c r="Q217" s="22"/>
      <c r="R217" s="22"/>
    </row>
    <row r="218" spans="1:18">
      <c r="A218" s="22"/>
      <c r="B218" s="113"/>
      <c r="C218" s="113"/>
      <c r="D218" s="113"/>
      <c r="E218" s="22"/>
      <c r="F218" s="22"/>
      <c r="G218" s="22"/>
      <c r="H218" s="22"/>
      <c r="I218" s="22"/>
      <c r="J218" s="22"/>
      <c r="K218" s="22"/>
      <c r="L218" s="22"/>
      <c r="M218" s="22"/>
      <c r="N218" s="22"/>
      <c r="O218" s="22"/>
      <c r="P218" s="22"/>
      <c r="Q218" s="22"/>
      <c r="R218" s="22"/>
    </row>
    <row r="219" spans="1:18">
      <c r="A219" s="22"/>
      <c r="B219" s="113"/>
      <c r="C219" s="113"/>
      <c r="D219" s="113"/>
      <c r="E219" s="22"/>
      <c r="F219" s="22"/>
      <c r="G219" s="22"/>
      <c r="H219" s="22"/>
      <c r="I219" s="22"/>
      <c r="J219" s="22"/>
      <c r="K219" s="22"/>
      <c r="L219" s="22"/>
      <c r="M219" s="22"/>
      <c r="N219" s="22"/>
      <c r="O219" s="22"/>
      <c r="P219" s="22"/>
      <c r="Q219" s="22"/>
      <c r="R219" s="22"/>
    </row>
    <row r="220" spans="1:18">
      <c r="A220" s="22"/>
      <c r="B220" s="113"/>
      <c r="C220" s="113"/>
      <c r="D220" s="113"/>
      <c r="E220" s="22"/>
      <c r="F220" s="22"/>
      <c r="G220" s="22"/>
      <c r="H220" s="22"/>
      <c r="I220" s="22"/>
      <c r="J220" s="22"/>
      <c r="K220" s="22"/>
      <c r="L220" s="22"/>
      <c r="M220" s="22"/>
      <c r="N220" s="22"/>
      <c r="O220" s="22"/>
      <c r="P220" s="22"/>
      <c r="Q220" s="22"/>
      <c r="R220" s="22"/>
    </row>
    <row r="221" spans="1:18">
      <c r="A221" s="22"/>
      <c r="B221" s="113"/>
      <c r="C221" s="113"/>
      <c r="D221" s="113"/>
      <c r="E221" s="22"/>
      <c r="F221" s="22"/>
      <c r="G221" s="22"/>
      <c r="H221" s="22"/>
      <c r="I221" s="22"/>
      <c r="J221" s="22"/>
      <c r="K221" s="22"/>
      <c r="L221" s="22"/>
      <c r="M221" s="22"/>
      <c r="N221" s="22"/>
      <c r="O221" s="22"/>
      <c r="P221" s="22"/>
      <c r="Q221" s="22"/>
      <c r="R221" s="22"/>
    </row>
    <row r="222" spans="1:18">
      <c r="A222" s="22"/>
      <c r="B222" s="113"/>
      <c r="C222" s="113"/>
      <c r="D222" s="113"/>
      <c r="E222" s="22"/>
      <c r="F222" s="22"/>
      <c r="G222" s="22"/>
      <c r="H222" s="22"/>
      <c r="I222" s="22"/>
      <c r="J222" s="22"/>
      <c r="K222" s="22"/>
      <c r="L222" s="22"/>
      <c r="M222" s="22"/>
      <c r="N222" s="22"/>
      <c r="O222" s="22"/>
      <c r="P222" s="22"/>
      <c r="Q222" s="22"/>
      <c r="R222" s="22"/>
    </row>
    <row r="223" spans="1:18">
      <c r="A223" s="22"/>
      <c r="B223" s="113"/>
      <c r="C223" s="113"/>
      <c r="D223" s="113"/>
      <c r="E223" s="22"/>
      <c r="F223" s="22"/>
      <c r="G223" s="22"/>
      <c r="H223" s="22"/>
      <c r="I223" s="22"/>
      <c r="J223" s="22"/>
      <c r="K223" s="22"/>
      <c r="L223" s="22"/>
      <c r="M223" s="22"/>
      <c r="N223" s="22"/>
      <c r="O223" s="22"/>
      <c r="P223" s="22"/>
      <c r="Q223" s="22"/>
      <c r="R223" s="22"/>
    </row>
    <row r="224" spans="1:18">
      <c r="A224" s="22"/>
      <c r="B224" s="113"/>
      <c r="C224" s="113"/>
      <c r="D224" s="113"/>
      <c r="E224" s="22"/>
      <c r="F224" s="22"/>
      <c r="G224" s="22"/>
      <c r="H224" s="22"/>
      <c r="I224" s="22"/>
      <c r="J224" s="22"/>
      <c r="K224" s="22"/>
      <c r="L224" s="22"/>
      <c r="M224" s="22"/>
      <c r="N224" s="22"/>
      <c r="O224" s="22"/>
      <c r="P224" s="22"/>
      <c r="Q224" s="22"/>
      <c r="R224" s="22"/>
    </row>
    <row r="225" spans="1:18">
      <c r="A225" s="22"/>
      <c r="B225" s="113"/>
      <c r="C225" s="113"/>
      <c r="D225" s="113"/>
      <c r="E225" s="22"/>
      <c r="F225" s="22"/>
      <c r="G225" s="22"/>
      <c r="H225" s="22"/>
      <c r="I225" s="22"/>
      <c r="J225" s="22"/>
      <c r="K225" s="22"/>
      <c r="L225" s="22"/>
      <c r="M225" s="22"/>
      <c r="N225" s="22"/>
      <c r="O225" s="22"/>
      <c r="P225" s="22"/>
      <c r="Q225" s="22"/>
      <c r="R225" s="22"/>
    </row>
    <row r="226" spans="1:18">
      <c r="A226" s="22"/>
      <c r="B226" s="113"/>
      <c r="C226" s="113"/>
      <c r="D226" s="113"/>
      <c r="E226" s="22"/>
      <c r="F226" s="22"/>
      <c r="G226" s="22"/>
      <c r="H226" s="22"/>
      <c r="I226" s="22"/>
      <c r="J226" s="22"/>
      <c r="K226" s="22"/>
      <c r="L226" s="22"/>
      <c r="M226" s="22"/>
      <c r="N226" s="22"/>
      <c r="O226" s="22"/>
      <c r="P226" s="22"/>
      <c r="Q226" s="22"/>
      <c r="R226" s="22"/>
    </row>
    <row r="227" spans="1:18">
      <c r="A227" s="22"/>
      <c r="B227" s="113"/>
      <c r="C227" s="113"/>
      <c r="D227" s="113"/>
      <c r="E227" s="22"/>
      <c r="F227" s="22"/>
      <c r="G227" s="22"/>
      <c r="H227" s="22"/>
      <c r="I227" s="22"/>
      <c r="J227" s="22"/>
      <c r="K227" s="22"/>
      <c r="L227" s="22"/>
      <c r="M227" s="22"/>
      <c r="N227" s="22"/>
      <c r="O227" s="22"/>
      <c r="P227" s="22"/>
      <c r="Q227" s="22"/>
      <c r="R227" s="22"/>
    </row>
    <row r="228" spans="1:18">
      <c r="A228" s="22"/>
      <c r="B228" s="113"/>
      <c r="C228" s="113"/>
      <c r="D228" s="113"/>
      <c r="E228" s="22"/>
      <c r="F228" s="22"/>
      <c r="G228" s="22"/>
      <c r="H228" s="22"/>
      <c r="I228" s="22"/>
      <c r="J228" s="22"/>
      <c r="K228" s="22"/>
      <c r="L228" s="22"/>
      <c r="M228" s="22"/>
      <c r="N228" s="22"/>
      <c r="O228" s="22"/>
      <c r="P228" s="22"/>
      <c r="Q228" s="22"/>
      <c r="R228" s="22"/>
    </row>
    <row r="229" spans="1:18">
      <c r="A229" s="22"/>
      <c r="B229" s="113"/>
      <c r="C229" s="113"/>
      <c r="D229" s="113"/>
      <c r="E229" s="22"/>
      <c r="F229" s="22"/>
      <c r="G229" s="22"/>
      <c r="H229" s="22"/>
      <c r="I229" s="22"/>
      <c r="J229" s="22"/>
      <c r="K229" s="22"/>
      <c r="L229" s="22"/>
      <c r="M229" s="22"/>
      <c r="N229" s="22"/>
      <c r="O229" s="22"/>
      <c r="P229" s="22"/>
      <c r="Q229" s="22"/>
      <c r="R229" s="22"/>
    </row>
    <row r="230" spans="1:18">
      <c r="A230" s="22"/>
      <c r="B230" s="113"/>
      <c r="C230" s="113"/>
      <c r="D230" s="113"/>
      <c r="E230" s="22"/>
      <c r="F230" s="22"/>
      <c r="G230" s="22"/>
      <c r="H230" s="22"/>
      <c r="I230" s="22"/>
      <c r="J230" s="22"/>
      <c r="K230" s="22"/>
      <c r="L230" s="22"/>
      <c r="M230" s="22"/>
      <c r="N230" s="22"/>
      <c r="O230" s="22"/>
      <c r="P230" s="22"/>
      <c r="Q230" s="22"/>
      <c r="R230" s="22"/>
    </row>
    <row r="231" spans="1:18">
      <c r="A231" s="22"/>
      <c r="B231" s="113"/>
      <c r="C231" s="113"/>
      <c r="D231" s="113"/>
      <c r="E231" s="22"/>
      <c r="F231" s="22"/>
      <c r="G231" s="22"/>
      <c r="H231" s="22"/>
      <c r="I231" s="22"/>
      <c r="J231" s="22"/>
      <c r="K231" s="22"/>
      <c r="L231" s="22"/>
      <c r="M231" s="22"/>
      <c r="N231" s="22"/>
      <c r="O231" s="22"/>
      <c r="P231" s="22"/>
      <c r="Q231" s="22"/>
      <c r="R231" s="22"/>
    </row>
    <row r="232" spans="1:18">
      <c r="A232" s="22"/>
      <c r="B232" s="113"/>
      <c r="C232" s="113"/>
      <c r="D232" s="113"/>
      <c r="E232" s="22"/>
      <c r="F232" s="22"/>
      <c r="G232" s="22"/>
      <c r="H232" s="22"/>
      <c r="I232" s="22"/>
      <c r="J232" s="22"/>
      <c r="K232" s="22"/>
      <c r="L232" s="22"/>
      <c r="M232" s="22"/>
      <c r="N232" s="22"/>
      <c r="O232" s="22"/>
      <c r="P232" s="22"/>
      <c r="Q232" s="22"/>
      <c r="R232" s="22"/>
    </row>
    <row r="233" spans="1:18">
      <c r="A233" s="22"/>
      <c r="B233" s="113"/>
      <c r="C233" s="113"/>
      <c r="D233" s="113"/>
      <c r="E233" s="22"/>
      <c r="F233" s="22"/>
      <c r="G233" s="22"/>
      <c r="H233" s="22"/>
      <c r="I233" s="22"/>
      <c r="J233" s="22"/>
      <c r="K233" s="22"/>
      <c r="L233" s="22"/>
      <c r="M233" s="22"/>
      <c r="N233" s="22"/>
      <c r="O233" s="22"/>
      <c r="P233" s="22"/>
      <c r="Q233" s="22"/>
      <c r="R233" s="22"/>
    </row>
    <row r="234" spans="1:18">
      <c r="A234" s="22"/>
      <c r="B234" s="113"/>
      <c r="C234" s="113"/>
      <c r="D234" s="113"/>
      <c r="E234" s="22"/>
      <c r="F234" s="22"/>
      <c r="G234" s="22"/>
      <c r="H234" s="22"/>
      <c r="I234" s="22"/>
      <c r="J234" s="22"/>
      <c r="K234" s="22"/>
      <c r="L234" s="22"/>
      <c r="M234" s="22"/>
      <c r="N234" s="22"/>
      <c r="O234" s="22"/>
      <c r="P234" s="22"/>
      <c r="Q234" s="22"/>
      <c r="R234" s="22"/>
    </row>
    <row r="235" spans="1:18">
      <c r="A235" s="22"/>
      <c r="B235" s="113"/>
      <c r="C235" s="113"/>
      <c r="D235" s="113"/>
      <c r="E235" s="22"/>
      <c r="F235" s="22"/>
      <c r="G235" s="22"/>
      <c r="H235" s="22"/>
      <c r="I235" s="22"/>
      <c r="J235" s="22"/>
      <c r="K235" s="22"/>
      <c r="L235" s="22"/>
      <c r="M235" s="22"/>
      <c r="N235" s="22"/>
      <c r="O235" s="22"/>
      <c r="P235" s="22"/>
      <c r="Q235" s="22"/>
      <c r="R235" s="22"/>
    </row>
    <row r="236" spans="1:18">
      <c r="A236" s="22"/>
      <c r="B236" s="113"/>
      <c r="C236" s="113"/>
      <c r="D236" s="113"/>
      <c r="E236" s="22"/>
      <c r="F236" s="22"/>
      <c r="G236" s="22"/>
      <c r="H236" s="22"/>
      <c r="I236" s="22"/>
      <c r="J236" s="22"/>
      <c r="K236" s="22"/>
      <c r="L236" s="22"/>
      <c r="M236" s="22"/>
      <c r="N236" s="22"/>
      <c r="O236" s="22"/>
      <c r="P236" s="22"/>
      <c r="Q236" s="22"/>
      <c r="R236" s="22"/>
    </row>
    <row r="237" spans="1:18">
      <c r="A237" s="22"/>
      <c r="B237" s="113"/>
      <c r="C237" s="113"/>
      <c r="D237" s="113"/>
      <c r="E237" s="22"/>
      <c r="F237" s="22"/>
      <c r="G237" s="22"/>
      <c r="H237" s="22"/>
      <c r="I237" s="22"/>
      <c r="J237" s="22"/>
      <c r="K237" s="22"/>
      <c r="L237" s="22"/>
      <c r="M237" s="22"/>
      <c r="N237" s="22"/>
      <c r="O237" s="22"/>
      <c r="P237" s="22"/>
      <c r="Q237" s="22"/>
      <c r="R237" s="22"/>
    </row>
    <row r="238" spans="1:18">
      <c r="A238" s="22"/>
      <c r="B238" s="113"/>
      <c r="C238" s="113"/>
      <c r="D238" s="113"/>
      <c r="E238" s="22"/>
      <c r="F238" s="22"/>
      <c r="G238" s="22"/>
      <c r="H238" s="22"/>
      <c r="I238" s="22"/>
      <c r="J238" s="22"/>
      <c r="K238" s="22"/>
      <c r="L238" s="22"/>
      <c r="M238" s="22"/>
      <c r="N238" s="22"/>
      <c r="O238" s="22"/>
      <c r="P238" s="22"/>
      <c r="Q238" s="22"/>
      <c r="R238" s="22"/>
    </row>
    <row r="239" spans="1:18">
      <c r="A239" s="22"/>
      <c r="B239" s="113"/>
      <c r="C239" s="113"/>
      <c r="D239" s="113"/>
      <c r="E239" s="22"/>
      <c r="F239" s="22"/>
      <c r="G239" s="22"/>
      <c r="H239" s="22"/>
      <c r="I239" s="22"/>
      <c r="J239" s="22"/>
      <c r="K239" s="22"/>
      <c r="L239" s="22"/>
      <c r="M239" s="22"/>
      <c r="N239" s="22"/>
      <c r="O239" s="22"/>
      <c r="P239" s="22"/>
      <c r="Q239" s="22"/>
      <c r="R239" s="22"/>
    </row>
    <row r="240" spans="1:18">
      <c r="A240" s="22"/>
      <c r="B240" s="113"/>
      <c r="C240" s="113"/>
      <c r="D240" s="113"/>
      <c r="E240" s="22"/>
      <c r="F240" s="22"/>
      <c r="G240" s="22"/>
      <c r="H240" s="22"/>
      <c r="I240" s="22"/>
      <c r="J240" s="22"/>
      <c r="K240" s="22"/>
      <c r="L240" s="22"/>
      <c r="M240" s="22"/>
      <c r="N240" s="22"/>
      <c r="O240" s="22"/>
      <c r="P240" s="22"/>
      <c r="Q240" s="22"/>
      <c r="R240" s="22"/>
    </row>
    <row r="241" spans="1:18">
      <c r="A241" s="22"/>
      <c r="B241" s="113"/>
      <c r="C241" s="113"/>
      <c r="D241" s="113"/>
      <c r="E241" s="22"/>
      <c r="F241" s="22"/>
      <c r="G241" s="22"/>
      <c r="H241" s="22"/>
      <c r="I241" s="22"/>
      <c r="J241" s="22"/>
      <c r="K241" s="22"/>
      <c r="L241" s="22"/>
      <c r="M241" s="22"/>
      <c r="N241" s="22"/>
      <c r="O241" s="22"/>
      <c r="P241" s="22"/>
      <c r="Q241" s="22"/>
      <c r="R241" s="22"/>
    </row>
    <row r="242" spans="1:18">
      <c r="A242" s="22"/>
      <c r="B242" s="113"/>
      <c r="C242" s="113"/>
      <c r="D242" s="113"/>
      <c r="E242" s="22"/>
      <c r="F242" s="22"/>
      <c r="G242" s="22"/>
      <c r="H242" s="22"/>
      <c r="I242" s="22"/>
      <c r="J242" s="22"/>
      <c r="K242" s="22"/>
      <c r="L242" s="22"/>
      <c r="M242" s="22"/>
      <c r="N242" s="22"/>
      <c r="O242" s="22"/>
      <c r="P242" s="22"/>
      <c r="Q242" s="22"/>
      <c r="R242" s="22"/>
    </row>
    <row r="243" spans="1:18">
      <c r="A243" s="22"/>
      <c r="B243" s="113"/>
      <c r="C243" s="113"/>
      <c r="D243" s="113"/>
      <c r="E243" s="22"/>
      <c r="F243" s="22"/>
      <c r="G243" s="22"/>
      <c r="H243" s="22"/>
      <c r="I243" s="22"/>
      <c r="J243" s="22"/>
      <c r="K243" s="22"/>
      <c r="L243" s="22"/>
      <c r="M243" s="22"/>
      <c r="N243" s="22"/>
      <c r="O243" s="22"/>
      <c r="P243" s="22"/>
      <c r="Q243" s="22"/>
      <c r="R243" s="22"/>
    </row>
    <row r="244" spans="1:18">
      <c r="A244" s="22"/>
      <c r="B244" s="113"/>
      <c r="C244" s="113"/>
      <c r="D244" s="113"/>
      <c r="E244" s="22"/>
      <c r="F244" s="22"/>
      <c r="G244" s="22"/>
      <c r="H244" s="22"/>
      <c r="I244" s="22"/>
      <c r="J244" s="22"/>
      <c r="K244" s="22"/>
      <c r="L244" s="22"/>
      <c r="M244" s="22"/>
      <c r="N244" s="22"/>
      <c r="O244" s="22"/>
      <c r="P244" s="22"/>
      <c r="Q244" s="22"/>
      <c r="R244" s="22"/>
    </row>
    <row r="245" spans="1:18">
      <c r="A245" s="22"/>
      <c r="B245" s="113"/>
      <c r="C245" s="113"/>
      <c r="D245" s="113"/>
      <c r="E245" s="22"/>
      <c r="F245" s="22"/>
      <c r="G245" s="22"/>
      <c r="H245" s="22"/>
      <c r="I245" s="22"/>
      <c r="J245" s="22"/>
      <c r="K245" s="22"/>
      <c r="L245" s="22"/>
      <c r="M245" s="22"/>
      <c r="N245" s="22"/>
      <c r="O245" s="22"/>
      <c r="P245" s="22"/>
      <c r="Q245" s="22"/>
      <c r="R245" s="22"/>
    </row>
    <row r="246" spans="1:18">
      <c r="A246" s="22"/>
      <c r="B246" s="113"/>
      <c r="C246" s="113"/>
      <c r="D246" s="113"/>
      <c r="E246" s="22"/>
      <c r="F246" s="22"/>
      <c r="G246" s="22"/>
      <c r="H246" s="22"/>
      <c r="I246" s="22"/>
      <c r="J246" s="22"/>
      <c r="K246" s="22"/>
      <c r="L246" s="22"/>
      <c r="M246" s="22"/>
      <c r="N246" s="22"/>
      <c r="O246" s="22"/>
      <c r="P246" s="22"/>
      <c r="Q246" s="22"/>
      <c r="R246" s="22"/>
    </row>
    <row r="247" spans="1:18">
      <c r="A247" s="22"/>
      <c r="B247" s="113"/>
      <c r="C247" s="113"/>
      <c r="D247" s="113"/>
      <c r="E247" s="22"/>
      <c r="F247" s="22"/>
      <c r="G247" s="22"/>
      <c r="H247" s="22"/>
      <c r="I247" s="22"/>
      <c r="J247" s="22"/>
      <c r="K247" s="22"/>
      <c r="L247" s="22"/>
      <c r="M247" s="22"/>
      <c r="N247" s="22"/>
      <c r="O247" s="22"/>
      <c r="P247" s="22"/>
      <c r="Q247" s="22"/>
      <c r="R247" s="22"/>
    </row>
    <row r="248" spans="1:18">
      <c r="A248" s="22"/>
      <c r="B248" s="113"/>
      <c r="C248" s="113"/>
      <c r="D248" s="113"/>
      <c r="E248" s="22"/>
      <c r="F248" s="22"/>
      <c r="G248" s="22"/>
      <c r="H248" s="22"/>
      <c r="I248" s="22"/>
      <c r="J248" s="22"/>
      <c r="K248" s="22"/>
      <c r="L248" s="22"/>
      <c r="M248" s="22"/>
      <c r="N248" s="22"/>
      <c r="O248" s="22"/>
      <c r="P248" s="22"/>
      <c r="Q248" s="22"/>
      <c r="R248" s="22"/>
    </row>
    <row r="249" spans="1:18">
      <c r="A249" s="22"/>
      <c r="B249" s="113"/>
      <c r="C249" s="113"/>
      <c r="D249" s="113"/>
      <c r="E249" s="22"/>
      <c r="F249" s="22"/>
      <c r="G249" s="22"/>
      <c r="H249" s="22"/>
      <c r="I249" s="22"/>
      <c r="J249" s="22"/>
      <c r="K249" s="22"/>
      <c r="L249" s="22"/>
      <c r="M249" s="22"/>
      <c r="N249" s="22"/>
      <c r="O249" s="22"/>
      <c r="P249" s="22"/>
      <c r="Q249" s="22"/>
      <c r="R249" s="22"/>
    </row>
    <row r="250" spans="1:18">
      <c r="A250" s="22"/>
      <c r="B250" s="113"/>
      <c r="C250" s="113"/>
      <c r="D250" s="113"/>
      <c r="E250" s="22"/>
      <c r="F250" s="22"/>
      <c r="G250" s="22"/>
      <c r="H250" s="22"/>
      <c r="I250" s="22"/>
      <c r="J250" s="22"/>
      <c r="K250" s="22"/>
      <c r="L250" s="22"/>
      <c r="M250" s="22"/>
      <c r="N250" s="22"/>
      <c r="O250" s="22"/>
      <c r="P250" s="22"/>
      <c r="Q250" s="22"/>
      <c r="R250" s="22"/>
    </row>
    <row r="251" spans="1:18">
      <c r="A251" s="22"/>
      <c r="B251" s="113"/>
      <c r="C251" s="113"/>
      <c r="D251" s="113"/>
      <c r="E251" s="22"/>
      <c r="F251" s="22"/>
      <c r="G251" s="22"/>
      <c r="H251" s="22"/>
      <c r="I251" s="22"/>
      <c r="J251" s="22"/>
      <c r="K251" s="22"/>
      <c r="L251" s="22"/>
      <c r="M251" s="22"/>
      <c r="N251" s="22"/>
      <c r="O251" s="22"/>
      <c r="P251" s="22"/>
      <c r="Q251" s="22"/>
      <c r="R251" s="22"/>
    </row>
    <row r="252" spans="1:18">
      <c r="A252" s="22"/>
      <c r="B252" s="113"/>
      <c r="C252" s="113"/>
      <c r="D252" s="113"/>
      <c r="E252" s="22"/>
      <c r="F252" s="22"/>
      <c r="G252" s="22"/>
      <c r="H252" s="22"/>
      <c r="I252" s="22"/>
      <c r="J252" s="22"/>
      <c r="K252" s="22"/>
      <c r="L252" s="22"/>
      <c r="M252" s="22"/>
      <c r="N252" s="22"/>
      <c r="O252" s="22"/>
      <c r="P252" s="22"/>
      <c r="Q252" s="22"/>
      <c r="R252" s="22"/>
    </row>
    <row r="253" spans="1:18">
      <c r="A253" s="22"/>
      <c r="B253" s="113"/>
      <c r="C253" s="113"/>
      <c r="D253" s="113"/>
      <c r="E253" s="22"/>
      <c r="F253" s="22"/>
      <c r="G253" s="22"/>
      <c r="H253" s="22"/>
      <c r="I253" s="22"/>
      <c r="J253" s="22"/>
      <c r="K253" s="22"/>
      <c r="L253" s="22"/>
      <c r="M253" s="22"/>
      <c r="N253" s="22"/>
      <c r="O253" s="22"/>
      <c r="P253" s="22"/>
      <c r="Q253" s="22"/>
      <c r="R253" s="22"/>
    </row>
    <row r="254" spans="1:18">
      <c r="A254" s="22"/>
      <c r="B254" s="113"/>
      <c r="C254" s="113"/>
      <c r="D254" s="113"/>
      <c r="E254" s="22"/>
      <c r="F254" s="22"/>
      <c r="G254" s="22"/>
      <c r="H254" s="22"/>
      <c r="I254" s="22"/>
      <c r="J254" s="22"/>
      <c r="K254" s="22"/>
      <c r="L254" s="22"/>
      <c r="M254" s="22"/>
      <c r="N254" s="22"/>
      <c r="O254" s="22"/>
      <c r="P254" s="22"/>
      <c r="Q254" s="22"/>
      <c r="R254" s="22"/>
    </row>
    <row r="255" spans="1:18">
      <c r="A255" s="22"/>
      <c r="B255" s="113"/>
      <c r="C255" s="113"/>
      <c r="D255" s="113"/>
      <c r="E255" s="22"/>
      <c r="F255" s="22"/>
      <c r="G255" s="22"/>
      <c r="H255" s="22"/>
      <c r="I255" s="22"/>
      <c r="J255" s="22"/>
      <c r="K255" s="22"/>
      <c r="L255" s="22"/>
      <c r="M255" s="22"/>
      <c r="N255" s="22"/>
      <c r="O255" s="22"/>
      <c r="P255" s="22"/>
      <c r="Q255" s="22"/>
      <c r="R255" s="22"/>
    </row>
    <row r="256" spans="1:18">
      <c r="A256" s="22"/>
      <c r="B256" s="113"/>
      <c r="C256" s="113"/>
      <c r="D256" s="113"/>
      <c r="E256" s="22"/>
      <c r="F256" s="22"/>
      <c r="G256" s="22"/>
      <c r="H256" s="22"/>
      <c r="I256" s="22"/>
      <c r="J256" s="22"/>
      <c r="K256" s="22"/>
      <c r="L256" s="22"/>
      <c r="M256" s="22"/>
      <c r="N256" s="22"/>
      <c r="O256" s="22"/>
      <c r="P256" s="22"/>
      <c r="Q256" s="22"/>
      <c r="R256" s="22"/>
    </row>
    <row r="257" spans="1:18">
      <c r="A257" s="22"/>
      <c r="B257" s="113"/>
      <c r="C257" s="113"/>
      <c r="D257" s="113"/>
      <c r="E257" s="22"/>
      <c r="F257" s="22"/>
      <c r="G257" s="22"/>
      <c r="H257" s="22"/>
      <c r="I257" s="22"/>
      <c r="J257" s="22"/>
      <c r="K257" s="22"/>
      <c r="L257" s="22"/>
      <c r="M257" s="22"/>
      <c r="N257" s="22"/>
      <c r="O257" s="22"/>
      <c r="P257" s="22"/>
      <c r="Q257" s="22"/>
      <c r="R257" s="22"/>
    </row>
    <row r="258" spans="1:18">
      <c r="A258" s="22"/>
      <c r="B258" s="113"/>
      <c r="C258" s="113"/>
      <c r="D258" s="113"/>
      <c r="E258" s="22"/>
      <c r="F258" s="22"/>
      <c r="G258" s="22"/>
      <c r="H258" s="22"/>
      <c r="I258" s="22"/>
      <c r="J258" s="22"/>
      <c r="K258" s="22"/>
      <c r="L258" s="22"/>
      <c r="M258" s="22"/>
      <c r="N258" s="22"/>
      <c r="O258" s="22"/>
      <c r="P258" s="22"/>
      <c r="Q258" s="22"/>
      <c r="R258" s="22"/>
    </row>
    <row r="259" spans="1:18">
      <c r="A259" s="22"/>
      <c r="B259" s="113"/>
      <c r="C259" s="113"/>
      <c r="D259" s="113"/>
      <c r="E259" s="22"/>
      <c r="F259" s="22"/>
      <c r="G259" s="22"/>
      <c r="H259" s="22"/>
      <c r="I259" s="22"/>
      <c r="J259" s="22"/>
      <c r="K259" s="22"/>
      <c r="L259" s="22"/>
      <c r="M259" s="22"/>
      <c r="N259" s="22"/>
      <c r="O259" s="22"/>
      <c r="P259" s="22"/>
      <c r="Q259" s="22"/>
      <c r="R259" s="22"/>
    </row>
    <row r="260" spans="1:18">
      <c r="A260" s="22"/>
      <c r="B260" s="113"/>
      <c r="C260" s="113"/>
      <c r="D260" s="113"/>
      <c r="E260" s="22"/>
      <c r="F260" s="22"/>
      <c r="G260" s="22"/>
      <c r="H260" s="22"/>
      <c r="I260" s="22"/>
      <c r="J260" s="22"/>
      <c r="K260" s="22"/>
      <c r="L260" s="22"/>
      <c r="M260" s="22"/>
      <c r="N260" s="22"/>
      <c r="O260" s="22"/>
      <c r="P260" s="22"/>
      <c r="Q260" s="22"/>
      <c r="R260" s="22"/>
    </row>
    <row r="261" spans="1:18">
      <c r="A261" s="22"/>
      <c r="B261" s="113"/>
      <c r="C261" s="113"/>
      <c r="D261" s="113"/>
      <c r="E261" s="22"/>
      <c r="F261" s="22"/>
      <c r="G261" s="22"/>
      <c r="H261" s="22"/>
      <c r="I261" s="22"/>
      <c r="J261" s="22"/>
      <c r="K261" s="22"/>
      <c r="L261" s="22"/>
      <c r="M261" s="22"/>
      <c r="N261" s="22"/>
      <c r="O261" s="22"/>
      <c r="P261" s="22"/>
      <c r="Q261" s="22"/>
      <c r="R261" s="22"/>
    </row>
    <row r="262" spans="1:18">
      <c r="A262" s="22"/>
      <c r="B262" s="113"/>
      <c r="C262" s="113"/>
      <c r="D262" s="113"/>
      <c r="E262" s="22"/>
      <c r="F262" s="22"/>
      <c r="G262" s="22"/>
      <c r="H262" s="22"/>
      <c r="I262" s="22"/>
      <c r="J262" s="22"/>
      <c r="K262" s="22"/>
      <c r="L262" s="22"/>
      <c r="M262" s="22"/>
      <c r="N262" s="22"/>
      <c r="O262" s="22"/>
      <c r="P262" s="22"/>
      <c r="Q262" s="22"/>
      <c r="R262" s="22"/>
    </row>
    <row r="263" spans="1:18">
      <c r="A263" s="22"/>
      <c r="B263" s="113"/>
      <c r="C263" s="113"/>
      <c r="D263" s="113"/>
      <c r="E263" s="22"/>
      <c r="F263" s="22"/>
      <c r="G263" s="22"/>
      <c r="H263" s="22"/>
      <c r="I263" s="22"/>
      <c r="J263" s="22"/>
      <c r="K263" s="22"/>
      <c r="L263" s="22"/>
      <c r="M263" s="22"/>
      <c r="N263" s="22"/>
      <c r="O263" s="22"/>
      <c r="P263" s="22"/>
      <c r="Q263" s="22"/>
      <c r="R263" s="22"/>
    </row>
    <row r="264" spans="1:18">
      <c r="A264" s="22"/>
      <c r="B264" s="113"/>
      <c r="C264" s="113"/>
      <c r="D264" s="113"/>
      <c r="E264" s="22"/>
      <c r="F264" s="22"/>
      <c r="G264" s="22"/>
      <c r="H264" s="22"/>
      <c r="I264" s="22"/>
      <c r="J264" s="22"/>
      <c r="K264" s="22"/>
      <c r="L264" s="22"/>
      <c r="M264" s="22"/>
      <c r="N264" s="22"/>
      <c r="O264" s="22"/>
      <c r="P264" s="22"/>
      <c r="Q264" s="22"/>
      <c r="R264" s="22"/>
    </row>
    <row r="265" spans="1:18">
      <c r="A265" s="22"/>
      <c r="B265" s="113"/>
      <c r="C265" s="113"/>
      <c r="D265" s="113"/>
      <c r="E265" s="22"/>
      <c r="F265" s="22"/>
      <c r="G265" s="22"/>
      <c r="H265" s="22"/>
      <c r="I265" s="22"/>
      <c r="J265" s="22"/>
      <c r="K265" s="22"/>
      <c r="L265" s="22"/>
      <c r="M265" s="22"/>
      <c r="N265" s="22"/>
      <c r="O265" s="22"/>
      <c r="P265" s="22"/>
      <c r="Q265" s="22"/>
      <c r="R265" s="22"/>
    </row>
    <row r="266" spans="1:18">
      <c r="A266" s="22"/>
      <c r="B266" s="113"/>
      <c r="C266" s="113"/>
      <c r="D266" s="113"/>
      <c r="E266" s="22"/>
      <c r="F266" s="22"/>
      <c r="G266" s="22"/>
      <c r="H266" s="22"/>
      <c r="I266" s="22"/>
      <c r="J266" s="22"/>
      <c r="K266" s="22"/>
      <c r="L266" s="22"/>
      <c r="M266" s="22"/>
      <c r="N266" s="22"/>
      <c r="O266" s="22"/>
      <c r="P266" s="22"/>
      <c r="Q266" s="22"/>
      <c r="R266" s="22"/>
    </row>
    <row r="267" spans="1:18">
      <c r="A267" s="22"/>
      <c r="B267" s="113"/>
      <c r="C267" s="113"/>
      <c r="D267" s="113"/>
      <c r="E267" s="22"/>
      <c r="F267" s="22"/>
      <c r="G267" s="22"/>
      <c r="H267" s="22"/>
      <c r="I267" s="22"/>
      <c r="J267" s="22"/>
      <c r="K267" s="22"/>
      <c r="L267" s="22"/>
      <c r="M267" s="22"/>
      <c r="N267" s="22"/>
      <c r="O267" s="22"/>
      <c r="P267" s="22"/>
      <c r="Q267" s="22"/>
      <c r="R267" s="22"/>
    </row>
    <row r="268" spans="1:18">
      <c r="A268" s="22"/>
      <c r="B268" s="113"/>
      <c r="C268" s="113"/>
      <c r="D268" s="113"/>
      <c r="E268" s="22"/>
      <c r="F268" s="22"/>
      <c r="G268" s="22"/>
      <c r="H268" s="22"/>
      <c r="I268" s="22"/>
      <c r="J268" s="22"/>
      <c r="K268" s="22"/>
      <c r="L268" s="22"/>
      <c r="M268" s="22"/>
      <c r="N268" s="22"/>
      <c r="O268" s="22"/>
      <c r="P268" s="22"/>
      <c r="Q268" s="22"/>
      <c r="R268" s="22"/>
    </row>
    <row r="269" spans="1:18">
      <c r="A269" s="22"/>
      <c r="B269" s="113"/>
      <c r="C269" s="113"/>
      <c r="D269" s="113"/>
      <c r="E269" s="22"/>
      <c r="F269" s="22"/>
      <c r="G269" s="22"/>
      <c r="H269" s="22"/>
      <c r="I269" s="22"/>
      <c r="J269" s="22"/>
      <c r="K269" s="22"/>
      <c r="L269" s="22"/>
      <c r="M269" s="22"/>
      <c r="N269" s="22"/>
      <c r="O269" s="22"/>
      <c r="P269" s="22"/>
      <c r="Q269" s="22"/>
      <c r="R269" s="22"/>
    </row>
    <row r="270" spans="1:18">
      <c r="A270" s="22"/>
      <c r="B270" s="113"/>
      <c r="C270" s="113"/>
      <c r="D270" s="113"/>
      <c r="E270" s="22"/>
      <c r="F270" s="22"/>
      <c r="G270" s="22"/>
      <c r="H270" s="22"/>
      <c r="I270" s="22"/>
      <c r="J270" s="22"/>
      <c r="K270" s="22"/>
      <c r="L270" s="22"/>
      <c r="M270" s="22"/>
      <c r="N270" s="22"/>
      <c r="O270" s="22"/>
      <c r="P270" s="22"/>
      <c r="Q270" s="22"/>
      <c r="R270" s="22"/>
    </row>
    <row r="271" spans="1:18">
      <c r="A271" s="22"/>
      <c r="B271" s="113"/>
      <c r="C271" s="113"/>
      <c r="D271" s="113"/>
      <c r="E271" s="22"/>
      <c r="F271" s="22"/>
      <c r="G271" s="22"/>
      <c r="H271" s="22"/>
      <c r="I271" s="22"/>
      <c r="J271" s="22"/>
      <c r="K271" s="22"/>
      <c r="L271" s="22"/>
      <c r="M271" s="22"/>
      <c r="N271" s="22"/>
      <c r="O271" s="22"/>
      <c r="P271" s="22"/>
      <c r="Q271" s="22"/>
      <c r="R271" s="22"/>
    </row>
    <row r="272" spans="1:18">
      <c r="A272" s="22"/>
      <c r="B272" s="113"/>
      <c r="C272" s="113"/>
      <c r="D272" s="113"/>
      <c r="E272" s="22"/>
      <c r="F272" s="22"/>
      <c r="G272" s="22"/>
      <c r="H272" s="22"/>
      <c r="I272" s="22"/>
      <c r="J272" s="22"/>
      <c r="K272" s="22"/>
      <c r="L272" s="22"/>
      <c r="M272" s="22"/>
      <c r="N272" s="22"/>
      <c r="O272" s="22"/>
      <c r="P272" s="22"/>
      <c r="Q272" s="22"/>
      <c r="R272" s="22"/>
    </row>
    <row r="273" spans="1:18">
      <c r="A273" s="22"/>
      <c r="B273" s="113"/>
      <c r="C273" s="113"/>
      <c r="D273" s="113"/>
      <c r="E273" s="22"/>
      <c r="F273" s="22"/>
      <c r="G273" s="22"/>
      <c r="H273" s="22"/>
      <c r="I273" s="22"/>
      <c r="J273" s="22"/>
      <c r="K273" s="22"/>
      <c r="L273" s="22"/>
      <c r="M273" s="22"/>
      <c r="N273" s="22"/>
      <c r="O273" s="22"/>
      <c r="P273" s="22"/>
      <c r="Q273" s="22"/>
      <c r="R273" s="22"/>
    </row>
    <row r="274" spans="1:18">
      <c r="A274" s="22"/>
      <c r="B274" s="113"/>
      <c r="C274" s="113"/>
      <c r="D274" s="113"/>
      <c r="E274" s="22"/>
      <c r="F274" s="22"/>
      <c r="G274" s="22"/>
      <c r="H274" s="22"/>
      <c r="I274" s="22"/>
      <c r="J274" s="22"/>
      <c r="K274" s="22"/>
      <c r="L274" s="22"/>
      <c r="M274" s="22"/>
      <c r="N274" s="22"/>
      <c r="O274" s="22"/>
      <c r="P274" s="22"/>
      <c r="Q274" s="22"/>
      <c r="R274" s="22"/>
    </row>
    <row r="275" spans="1:18">
      <c r="A275" s="22"/>
      <c r="B275" s="113"/>
      <c r="C275" s="113"/>
      <c r="D275" s="113"/>
      <c r="E275" s="22"/>
      <c r="F275" s="22"/>
      <c r="G275" s="22"/>
      <c r="H275" s="22"/>
      <c r="I275" s="22"/>
      <c r="J275" s="22"/>
      <c r="K275" s="22"/>
      <c r="L275" s="22"/>
      <c r="M275" s="22"/>
      <c r="N275" s="22"/>
      <c r="O275" s="22"/>
      <c r="P275" s="22"/>
      <c r="Q275" s="22"/>
      <c r="R275" s="22"/>
    </row>
    <row r="276" spans="1:18">
      <c r="A276" s="22"/>
      <c r="B276" s="113"/>
      <c r="C276" s="113"/>
      <c r="D276" s="113"/>
      <c r="E276" s="22"/>
      <c r="F276" s="22"/>
      <c r="G276" s="22"/>
      <c r="H276" s="22"/>
      <c r="I276" s="22"/>
      <c r="J276" s="22"/>
      <c r="K276" s="22"/>
      <c r="L276" s="22"/>
      <c r="M276" s="22"/>
      <c r="N276" s="22"/>
      <c r="O276" s="22"/>
      <c r="P276" s="22"/>
      <c r="Q276" s="22"/>
      <c r="R276" s="22"/>
    </row>
    <row r="277" spans="1:18">
      <c r="A277" s="22"/>
      <c r="B277" s="113"/>
      <c r="C277" s="113"/>
      <c r="D277" s="113"/>
      <c r="E277" s="22"/>
      <c r="F277" s="22"/>
      <c r="G277" s="22"/>
      <c r="H277" s="22"/>
      <c r="I277" s="22"/>
      <c r="J277" s="22"/>
      <c r="K277" s="22"/>
      <c r="L277" s="22"/>
      <c r="M277" s="22"/>
      <c r="N277" s="22"/>
      <c r="O277" s="22"/>
      <c r="P277" s="22"/>
      <c r="Q277" s="22"/>
      <c r="R277" s="22"/>
    </row>
    <row r="278" spans="1:18">
      <c r="A278" s="22"/>
      <c r="B278" s="113"/>
      <c r="C278" s="113"/>
      <c r="D278" s="113"/>
      <c r="E278" s="22"/>
      <c r="F278" s="22"/>
      <c r="G278" s="22"/>
      <c r="H278" s="22"/>
      <c r="I278" s="22"/>
      <c r="J278" s="22"/>
      <c r="K278" s="22"/>
      <c r="L278" s="22"/>
      <c r="M278" s="22"/>
      <c r="N278" s="22"/>
      <c r="O278" s="22"/>
      <c r="P278" s="22"/>
      <c r="Q278" s="22"/>
      <c r="R278" s="22"/>
    </row>
    <row r="279" spans="1:18">
      <c r="A279" s="22"/>
      <c r="B279" s="113"/>
      <c r="C279" s="113"/>
      <c r="D279" s="113"/>
      <c r="E279" s="22"/>
      <c r="F279" s="22"/>
      <c r="G279" s="22"/>
      <c r="H279" s="22"/>
      <c r="I279" s="22"/>
      <c r="J279" s="22"/>
      <c r="K279" s="22"/>
      <c r="L279" s="22"/>
      <c r="M279" s="22"/>
      <c r="N279" s="22"/>
      <c r="O279" s="22"/>
      <c r="P279" s="22"/>
      <c r="Q279" s="22"/>
      <c r="R279" s="22"/>
    </row>
    <row r="280" spans="1:18">
      <c r="A280" s="22"/>
      <c r="B280" s="113"/>
      <c r="C280" s="113"/>
      <c r="D280" s="113"/>
      <c r="E280" s="22"/>
      <c r="F280" s="22"/>
      <c r="G280" s="22"/>
      <c r="H280" s="22"/>
      <c r="I280" s="22"/>
      <c r="J280" s="22"/>
      <c r="K280" s="22"/>
      <c r="L280" s="22"/>
      <c r="M280" s="22"/>
      <c r="N280" s="22"/>
      <c r="O280" s="22"/>
      <c r="P280" s="22"/>
      <c r="Q280" s="22"/>
      <c r="R280" s="22"/>
    </row>
    <row r="281" spans="1:18">
      <c r="A281" s="22"/>
      <c r="B281" s="113"/>
      <c r="C281" s="113"/>
      <c r="D281" s="113"/>
      <c r="E281" s="22"/>
      <c r="F281" s="22"/>
      <c r="G281" s="22"/>
      <c r="H281" s="22"/>
      <c r="I281" s="22"/>
      <c r="J281" s="22"/>
      <c r="K281" s="22"/>
      <c r="L281" s="22"/>
      <c r="M281" s="22"/>
      <c r="N281" s="22"/>
      <c r="O281" s="22"/>
      <c r="P281" s="22"/>
      <c r="Q281" s="22"/>
      <c r="R281" s="22"/>
    </row>
    <row r="282" spans="1:18">
      <c r="A282" s="22"/>
      <c r="B282" s="113"/>
      <c r="C282" s="113"/>
      <c r="D282" s="113"/>
      <c r="E282" s="22"/>
      <c r="F282" s="22"/>
      <c r="G282" s="22"/>
      <c r="H282" s="22"/>
      <c r="I282" s="22"/>
      <c r="J282" s="22"/>
      <c r="K282" s="22"/>
      <c r="L282" s="22"/>
      <c r="M282" s="22"/>
      <c r="N282" s="22"/>
      <c r="O282" s="22"/>
      <c r="P282" s="22"/>
      <c r="Q282" s="22"/>
      <c r="R282" s="22"/>
    </row>
    <row r="283" spans="1:18">
      <c r="A283" s="22"/>
      <c r="B283" s="113"/>
      <c r="C283" s="113"/>
      <c r="D283" s="113"/>
      <c r="E283" s="22"/>
      <c r="F283" s="22"/>
      <c r="G283" s="22"/>
      <c r="H283" s="22"/>
      <c r="I283" s="22"/>
      <c r="J283" s="22"/>
      <c r="K283" s="22"/>
      <c r="L283" s="22"/>
      <c r="M283" s="22"/>
      <c r="N283" s="22"/>
      <c r="O283" s="22"/>
      <c r="P283" s="22"/>
      <c r="Q283" s="22"/>
      <c r="R283" s="22"/>
    </row>
    <row r="284" spans="1:18">
      <c r="A284" s="22"/>
      <c r="B284" s="113"/>
      <c r="C284" s="113"/>
      <c r="D284" s="113"/>
      <c r="E284" s="22"/>
      <c r="F284" s="22"/>
      <c r="G284" s="22"/>
      <c r="H284" s="22"/>
      <c r="I284" s="22"/>
      <c r="J284" s="22"/>
      <c r="K284" s="22"/>
      <c r="L284" s="22"/>
      <c r="M284" s="22"/>
      <c r="N284" s="22"/>
      <c r="O284" s="22"/>
      <c r="P284" s="22"/>
      <c r="Q284" s="22"/>
      <c r="R284" s="22"/>
    </row>
    <row r="285" spans="1:18">
      <c r="A285" s="22"/>
      <c r="B285" s="113"/>
      <c r="C285" s="113"/>
      <c r="D285" s="113"/>
      <c r="E285" s="22"/>
      <c r="F285" s="22"/>
      <c r="G285" s="22"/>
      <c r="H285" s="22"/>
      <c r="I285" s="22"/>
      <c r="J285" s="22"/>
      <c r="K285" s="22"/>
      <c r="L285" s="22"/>
      <c r="M285" s="22"/>
      <c r="N285" s="22"/>
      <c r="O285" s="22"/>
      <c r="P285" s="22"/>
      <c r="Q285" s="22"/>
      <c r="R285" s="22"/>
    </row>
    <row r="286" spans="1:18">
      <c r="A286" s="22"/>
      <c r="B286" s="113"/>
      <c r="C286" s="113"/>
      <c r="D286" s="113"/>
      <c r="E286" s="22"/>
      <c r="F286" s="22"/>
      <c r="G286" s="22"/>
      <c r="H286" s="22"/>
      <c r="I286" s="22"/>
      <c r="J286" s="22"/>
      <c r="K286" s="22"/>
      <c r="L286" s="22"/>
      <c r="M286" s="22"/>
      <c r="N286" s="22"/>
      <c r="O286" s="22"/>
      <c r="P286" s="22"/>
      <c r="Q286" s="22"/>
      <c r="R286" s="22"/>
    </row>
    <row r="287" spans="1:18">
      <c r="A287" s="22"/>
      <c r="B287" s="113"/>
      <c r="C287" s="113"/>
      <c r="D287" s="113"/>
      <c r="E287" s="22"/>
      <c r="F287" s="22"/>
      <c r="G287" s="22"/>
      <c r="H287" s="22"/>
      <c r="I287" s="22"/>
      <c r="J287" s="22"/>
      <c r="K287" s="22"/>
      <c r="L287" s="22"/>
      <c r="M287" s="22"/>
      <c r="N287" s="22"/>
      <c r="O287" s="22"/>
      <c r="P287" s="22"/>
      <c r="Q287" s="22"/>
      <c r="R287" s="22"/>
    </row>
    <row r="288" spans="1:18">
      <c r="A288" s="22"/>
      <c r="B288" s="113"/>
      <c r="C288" s="113"/>
      <c r="D288" s="113"/>
      <c r="E288" s="22"/>
      <c r="F288" s="22"/>
      <c r="G288" s="22"/>
      <c r="H288" s="22"/>
      <c r="I288" s="22"/>
      <c r="J288" s="22"/>
      <c r="K288" s="22"/>
      <c r="L288" s="22"/>
      <c r="M288" s="22"/>
      <c r="N288" s="22"/>
      <c r="O288" s="22"/>
      <c r="P288" s="22"/>
      <c r="Q288" s="22"/>
      <c r="R288" s="22"/>
    </row>
    <row r="289" spans="1:18">
      <c r="A289" s="22"/>
      <c r="B289" s="113"/>
      <c r="C289" s="113"/>
      <c r="D289" s="113"/>
      <c r="E289" s="22"/>
      <c r="F289" s="22"/>
      <c r="G289" s="22"/>
      <c r="H289" s="22"/>
      <c r="I289" s="22"/>
      <c r="J289" s="22"/>
      <c r="K289" s="22"/>
      <c r="L289" s="22"/>
      <c r="M289" s="22"/>
      <c r="N289" s="22"/>
      <c r="O289" s="22"/>
      <c r="P289" s="22"/>
      <c r="Q289" s="22"/>
      <c r="R289" s="22"/>
    </row>
    <row r="290" spans="1:18">
      <c r="A290" s="22"/>
      <c r="B290" s="113"/>
      <c r="C290" s="113"/>
      <c r="D290" s="113"/>
      <c r="E290" s="22"/>
      <c r="F290" s="22"/>
      <c r="G290" s="22"/>
      <c r="H290" s="22"/>
      <c r="I290" s="22"/>
      <c r="J290" s="22"/>
      <c r="K290" s="22"/>
      <c r="L290" s="22"/>
      <c r="M290" s="22"/>
      <c r="N290" s="22"/>
      <c r="O290" s="22"/>
      <c r="P290" s="22"/>
      <c r="Q290" s="22"/>
      <c r="R290" s="22"/>
    </row>
    <row r="291" spans="1:18">
      <c r="A291" s="22"/>
      <c r="B291" s="113"/>
      <c r="C291" s="113"/>
      <c r="D291" s="113"/>
      <c r="E291" s="22"/>
      <c r="F291" s="22"/>
      <c r="G291" s="22"/>
      <c r="H291" s="22"/>
      <c r="I291" s="22"/>
      <c r="J291" s="22"/>
      <c r="K291" s="22"/>
      <c r="L291" s="22"/>
      <c r="M291" s="22"/>
      <c r="N291" s="22"/>
      <c r="O291" s="22"/>
      <c r="P291" s="22"/>
      <c r="Q291" s="22"/>
      <c r="R291" s="22"/>
    </row>
    <row r="292" spans="1:18">
      <c r="A292" s="22"/>
      <c r="B292" s="113"/>
      <c r="C292" s="113"/>
      <c r="D292" s="113"/>
      <c r="E292" s="22"/>
      <c r="F292" s="22"/>
      <c r="G292" s="22"/>
      <c r="H292" s="22"/>
      <c r="I292" s="22"/>
      <c r="J292" s="22"/>
      <c r="K292" s="22"/>
      <c r="L292" s="22"/>
      <c r="M292" s="22"/>
      <c r="N292" s="22"/>
      <c r="O292" s="22"/>
      <c r="P292" s="22"/>
      <c r="Q292" s="22"/>
      <c r="R292" s="22"/>
    </row>
    <row r="293" spans="1:18">
      <c r="A293" s="22"/>
      <c r="B293" s="113"/>
      <c r="C293" s="113"/>
      <c r="D293" s="113"/>
      <c r="E293" s="22"/>
      <c r="F293" s="22"/>
      <c r="G293" s="22"/>
      <c r="H293" s="22"/>
      <c r="I293" s="22"/>
      <c r="J293" s="22"/>
      <c r="K293" s="22"/>
      <c r="L293" s="22"/>
      <c r="M293" s="22"/>
      <c r="N293" s="22"/>
      <c r="O293" s="22"/>
      <c r="P293" s="22"/>
      <c r="Q293" s="22"/>
      <c r="R293" s="22"/>
    </row>
    <row r="294" spans="1:18">
      <c r="A294" s="22"/>
      <c r="B294" s="113"/>
      <c r="C294" s="113"/>
      <c r="D294" s="113"/>
      <c r="E294" s="22"/>
      <c r="F294" s="22"/>
      <c r="G294" s="22"/>
      <c r="H294" s="22"/>
      <c r="I294" s="22"/>
      <c r="J294" s="22"/>
      <c r="K294" s="22"/>
      <c r="L294" s="22"/>
      <c r="M294" s="22"/>
      <c r="N294" s="22"/>
      <c r="O294" s="22"/>
      <c r="P294" s="22"/>
      <c r="Q294" s="22"/>
      <c r="R294" s="22"/>
    </row>
    <row r="295" spans="1:18">
      <c r="A295" s="22"/>
      <c r="B295" s="113"/>
      <c r="C295" s="113"/>
      <c r="D295" s="113"/>
      <c r="E295" s="22"/>
      <c r="F295" s="22"/>
      <c r="G295" s="22"/>
      <c r="H295" s="22"/>
      <c r="I295" s="22"/>
      <c r="J295" s="22"/>
      <c r="K295" s="22"/>
      <c r="L295" s="22"/>
      <c r="M295" s="22"/>
      <c r="N295" s="22"/>
      <c r="O295" s="22"/>
      <c r="P295" s="22"/>
      <c r="Q295" s="22"/>
      <c r="R295" s="22"/>
    </row>
    <row r="296" spans="1:18">
      <c r="A296" s="22"/>
      <c r="B296" s="113"/>
      <c r="C296" s="113"/>
      <c r="D296" s="113"/>
      <c r="E296" s="22"/>
      <c r="F296" s="22"/>
      <c r="G296" s="22"/>
      <c r="H296" s="22"/>
      <c r="I296" s="22"/>
      <c r="J296" s="22"/>
      <c r="K296" s="22"/>
      <c r="L296" s="22"/>
      <c r="M296" s="22"/>
      <c r="N296" s="22"/>
      <c r="O296" s="22"/>
      <c r="P296" s="22"/>
      <c r="Q296" s="22"/>
      <c r="R296" s="22"/>
    </row>
    <row r="297" spans="1:18">
      <c r="A297" s="22"/>
      <c r="B297" s="113"/>
      <c r="C297" s="113"/>
      <c r="D297" s="113"/>
      <c r="E297" s="22"/>
      <c r="F297" s="22"/>
      <c r="G297" s="22"/>
      <c r="H297" s="22"/>
      <c r="I297" s="22"/>
      <c r="J297" s="22"/>
      <c r="K297" s="22"/>
      <c r="L297" s="22"/>
      <c r="M297" s="22"/>
      <c r="N297" s="22"/>
      <c r="O297" s="22"/>
      <c r="P297" s="22"/>
      <c r="Q297" s="22"/>
      <c r="R297" s="22"/>
    </row>
    <row r="298" spans="1:18">
      <c r="A298" s="22"/>
      <c r="B298" s="113"/>
      <c r="C298" s="113"/>
      <c r="D298" s="113"/>
      <c r="E298" s="22"/>
      <c r="F298" s="22"/>
      <c r="G298" s="22"/>
      <c r="H298" s="22"/>
      <c r="I298" s="22"/>
      <c r="J298" s="22"/>
      <c r="K298" s="22"/>
      <c r="L298" s="22"/>
      <c r="M298" s="22"/>
      <c r="N298" s="22"/>
      <c r="O298" s="22"/>
      <c r="P298" s="22"/>
      <c r="Q298" s="22"/>
      <c r="R298" s="22"/>
    </row>
    <row r="299" spans="1:18">
      <c r="A299" s="22"/>
      <c r="B299" s="113"/>
      <c r="C299" s="113"/>
      <c r="D299" s="113"/>
      <c r="E299" s="22"/>
      <c r="F299" s="22"/>
      <c r="G299" s="22"/>
      <c r="H299" s="22"/>
      <c r="I299" s="22"/>
      <c r="J299" s="22"/>
      <c r="K299" s="22"/>
      <c r="L299" s="22"/>
      <c r="M299" s="22"/>
      <c r="N299" s="22"/>
      <c r="O299" s="22"/>
      <c r="P299" s="22"/>
      <c r="Q299" s="22"/>
      <c r="R299" s="22"/>
    </row>
    <row r="300" spans="1:18">
      <c r="A300" s="22"/>
      <c r="B300" s="113"/>
      <c r="C300" s="113"/>
      <c r="D300" s="113"/>
      <c r="E300" s="22"/>
      <c r="F300" s="22"/>
      <c r="G300" s="22"/>
      <c r="H300" s="22"/>
      <c r="I300" s="22"/>
      <c r="J300" s="22"/>
      <c r="K300" s="22"/>
      <c r="L300" s="22"/>
      <c r="M300" s="22"/>
      <c r="N300" s="22"/>
      <c r="O300" s="22"/>
      <c r="P300" s="22"/>
      <c r="Q300" s="22"/>
      <c r="R300" s="22"/>
    </row>
    <row r="301" spans="1:18">
      <c r="A301" s="22"/>
      <c r="B301" s="113"/>
      <c r="C301" s="113"/>
      <c r="D301" s="113"/>
      <c r="E301" s="22"/>
      <c r="F301" s="22"/>
      <c r="G301" s="22"/>
      <c r="H301" s="22"/>
      <c r="I301" s="22"/>
      <c r="J301" s="22"/>
      <c r="K301" s="22"/>
      <c r="L301" s="22"/>
      <c r="M301" s="22"/>
      <c r="N301" s="22"/>
      <c r="O301" s="22"/>
      <c r="P301" s="22"/>
      <c r="Q301" s="22"/>
      <c r="R301" s="22"/>
    </row>
    <row r="302" spans="1:18">
      <c r="A302" s="22"/>
      <c r="B302" s="113"/>
      <c r="C302" s="113"/>
      <c r="D302" s="113"/>
      <c r="E302" s="22"/>
      <c r="F302" s="22"/>
      <c r="G302" s="22"/>
      <c r="H302" s="22"/>
      <c r="I302" s="22"/>
      <c r="J302" s="22"/>
      <c r="K302" s="22"/>
      <c r="L302" s="22"/>
      <c r="M302" s="22"/>
      <c r="N302" s="22"/>
      <c r="O302" s="22"/>
      <c r="P302" s="22"/>
      <c r="Q302" s="22"/>
      <c r="R302" s="22"/>
    </row>
    <row r="303" spans="1:18">
      <c r="A303" s="22"/>
      <c r="B303" s="113"/>
      <c r="C303" s="113"/>
      <c r="D303" s="113"/>
      <c r="E303" s="22"/>
      <c r="F303" s="22"/>
      <c r="G303" s="22"/>
      <c r="H303" s="22"/>
      <c r="I303" s="22"/>
      <c r="J303" s="22"/>
      <c r="K303" s="22"/>
      <c r="L303" s="22"/>
      <c r="M303" s="22"/>
      <c r="N303" s="22"/>
      <c r="O303" s="22"/>
      <c r="P303" s="22"/>
      <c r="Q303" s="22"/>
      <c r="R303" s="22"/>
    </row>
    <row r="304" spans="1:18">
      <c r="A304" s="22"/>
      <c r="B304" s="113"/>
      <c r="C304" s="113"/>
      <c r="D304" s="113"/>
      <c r="E304" s="22"/>
      <c r="F304" s="22"/>
      <c r="G304" s="22"/>
      <c r="H304" s="22"/>
      <c r="I304" s="22"/>
      <c r="J304" s="22"/>
      <c r="K304" s="22"/>
      <c r="L304" s="22"/>
      <c r="M304" s="22"/>
      <c r="N304" s="22"/>
      <c r="O304" s="22"/>
      <c r="P304" s="22"/>
      <c r="Q304" s="22"/>
      <c r="R304" s="22"/>
    </row>
    <row r="305" spans="1:18">
      <c r="A305" s="22"/>
      <c r="B305" s="113"/>
      <c r="C305" s="113"/>
      <c r="D305" s="113"/>
      <c r="E305" s="22"/>
      <c r="F305" s="22"/>
      <c r="G305" s="22"/>
      <c r="H305" s="22"/>
      <c r="I305" s="22"/>
      <c r="J305" s="22"/>
      <c r="K305" s="22"/>
      <c r="L305" s="22"/>
      <c r="M305" s="22"/>
      <c r="N305" s="22"/>
      <c r="O305" s="22"/>
      <c r="P305" s="22"/>
      <c r="Q305" s="22"/>
      <c r="R305" s="22"/>
    </row>
    <row r="306" spans="1:18">
      <c r="A306" s="22"/>
      <c r="B306" s="113"/>
      <c r="C306" s="113"/>
      <c r="D306" s="113"/>
      <c r="E306" s="22"/>
      <c r="F306" s="22"/>
      <c r="G306" s="22"/>
      <c r="H306" s="22"/>
      <c r="I306" s="22"/>
      <c r="J306" s="22"/>
      <c r="K306" s="22"/>
      <c r="L306" s="22"/>
      <c r="M306" s="22"/>
      <c r="N306" s="22"/>
      <c r="O306" s="22"/>
      <c r="P306" s="22"/>
      <c r="Q306" s="22"/>
      <c r="R306" s="22"/>
    </row>
    <row r="307" spans="1:18">
      <c r="A307" s="22"/>
      <c r="B307" s="113"/>
      <c r="C307" s="113"/>
      <c r="D307" s="113"/>
      <c r="E307" s="22"/>
      <c r="F307" s="22"/>
      <c r="G307" s="22"/>
      <c r="H307" s="22"/>
      <c r="I307" s="22"/>
      <c r="J307" s="22"/>
      <c r="K307" s="22"/>
      <c r="L307" s="22"/>
      <c r="M307" s="22"/>
      <c r="N307" s="22"/>
      <c r="O307" s="22"/>
      <c r="P307" s="22"/>
      <c r="Q307" s="22"/>
      <c r="R307" s="22"/>
    </row>
    <row r="308" spans="1:18">
      <c r="A308" s="22"/>
      <c r="B308" s="113"/>
      <c r="C308" s="113"/>
      <c r="D308" s="113"/>
      <c r="E308" s="22"/>
      <c r="F308" s="22"/>
      <c r="G308" s="22"/>
      <c r="H308" s="22"/>
      <c r="I308" s="22"/>
      <c r="J308" s="22"/>
      <c r="K308" s="22"/>
      <c r="L308" s="22"/>
      <c r="M308" s="22"/>
      <c r="N308" s="22"/>
      <c r="O308" s="22"/>
      <c r="P308" s="22"/>
      <c r="Q308" s="22"/>
      <c r="R308" s="22"/>
    </row>
    <row r="309" spans="1:18">
      <c r="A309" s="22"/>
      <c r="B309" s="113"/>
      <c r="C309" s="113"/>
      <c r="D309" s="113"/>
      <c r="E309" s="22"/>
      <c r="F309" s="22"/>
      <c r="G309" s="22"/>
      <c r="H309" s="22"/>
      <c r="I309" s="22"/>
      <c r="J309" s="22"/>
      <c r="K309" s="22"/>
      <c r="L309" s="22"/>
      <c r="M309" s="22"/>
      <c r="N309" s="22"/>
      <c r="O309" s="22"/>
      <c r="P309" s="22"/>
      <c r="Q309" s="22"/>
      <c r="R309" s="22"/>
    </row>
    <row r="310" spans="1:18">
      <c r="A310" s="22"/>
      <c r="B310" s="113"/>
      <c r="C310" s="113"/>
      <c r="D310" s="113"/>
      <c r="E310" s="22"/>
      <c r="F310" s="22"/>
      <c r="G310" s="22"/>
      <c r="H310" s="22"/>
      <c r="I310" s="22"/>
      <c r="J310" s="22"/>
      <c r="K310" s="22"/>
      <c r="L310" s="22"/>
      <c r="M310" s="22"/>
      <c r="N310" s="22"/>
      <c r="O310" s="22"/>
      <c r="P310" s="22"/>
      <c r="Q310" s="22"/>
      <c r="R310" s="22"/>
    </row>
    <row r="311" spans="1:18">
      <c r="A311" s="22"/>
      <c r="B311" s="113"/>
      <c r="C311" s="113"/>
      <c r="D311" s="113"/>
      <c r="E311" s="22"/>
      <c r="F311" s="22"/>
      <c r="G311" s="22"/>
      <c r="H311" s="22"/>
      <c r="I311" s="22"/>
      <c r="J311" s="22"/>
      <c r="K311" s="22"/>
      <c r="L311" s="22"/>
      <c r="M311" s="22"/>
      <c r="N311" s="22"/>
      <c r="O311" s="22"/>
      <c r="P311" s="22"/>
      <c r="Q311" s="22"/>
      <c r="R311" s="22"/>
    </row>
    <row r="312" spans="1:18">
      <c r="A312" s="22"/>
      <c r="B312" s="113"/>
      <c r="C312" s="113"/>
      <c r="D312" s="113"/>
      <c r="E312" s="22"/>
      <c r="F312" s="22"/>
      <c r="G312" s="22"/>
      <c r="H312" s="22"/>
      <c r="I312" s="22"/>
      <c r="J312" s="22"/>
      <c r="K312" s="22"/>
      <c r="L312" s="22"/>
      <c r="M312" s="22"/>
      <c r="N312" s="22"/>
      <c r="O312" s="22"/>
      <c r="P312" s="22"/>
      <c r="Q312" s="22"/>
      <c r="R312" s="22"/>
    </row>
    <row r="313" spans="1:18">
      <c r="A313" s="22"/>
      <c r="B313" s="113"/>
      <c r="C313" s="113"/>
      <c r="D313" s="113"/>
      <c r="E313" s="22"/>
      <c r="F313" s="22"/>
      <c r="G313" s="22"/>
      <c r="H313" s="22"/>
      <c r="I313" s="22"/>
      <c r="J313" s="22"/>
      <c r="K313" s="22"/>
      <c r="L313" s="22"/>
      <c r="M313" s="22"/>
      <c r="N313" s="22"/>
      <c r="O313" s="22"/>
      <c r="P313" s="22"/>
      <c r="Q313" s="22"/>
      <c r="R313" s="22"/>
    </row>
    <row r="314" spans="1:18">
      <c r="A314" s="22"/>
      <c r="B314" s="113"/>
      <c r="C314" s="113"/>
      <c r="D314" s="113"/>
      <c r="E314" s="22"/>
      <c r="F314" s="22"/>
      <c r="G314" s="22"/>
      <c r="H314" s="22"/>
      <c r="I314" s="22"/>
      <c r="J314" s="22"/>
      <c r="K314" s="22"/>
      <c r="L314" s="22"/>
      <c r="M314" s="22"/>
      <c r="N314" s="22"/>
      <c r="O314" s="22"/>
      <c r="P314" s="22"/>
      <c r="Q314" s="22"/>
      <c r="R314" s="22"/>
    </row>
    <row r="315" spans="1:18">
      <c r="A315" s="22"/>
      <c r="B315" s="113"/>
      <c r="C315" s="113"/>
      <c r="D315" s="113"/>
      <c r="E315" s="22"/>
      <c r="F315" s="22"/>
      <c r="G315" s="22"/>
      <c r="H315" s="22"/>
      <c r="I315" s="22"/>
      <c r="J315" s="22"/>
      <c r="K315" s="22"/>
      <c r="L315" s="22"/>
      <c r="M315" s="22"/>
      <c r="N315" s="22"/>
      <c r="O315" s="22"/>
      <c r="P315" s="22"/>
      <c r="Q315" s="22"/>
      <c r="R315" s="22"/>
    </row>
    <row r="316" spans="1:18">
      <c r="A316" s="22"/>
      <c r="B316" s="113"/>
      <c r="C316" s="113"/>
      <c r="D316" s="113"/>
      <c r="E316" s="22"/>
      <c r="F316" s="22"/>
      <c r="G316" s="22"/>
      <c r="H316" s="22"/>
      <c r="I316" s="22"/>
      <c r="J316" s="22"/>
      <c r="K316" s="22"/>
      <c r="L316" s="22"/>
      <c r="M316" s="22"/>
      <c r="N316" s="22"/>
      <c r="O316" s="22"/>
      <c r="P316" s="22"/>
      <c r="Q316" s="22"/>
      <c r="R316" s="22"/>
    </row>
    <row r="317" spans="1:18">
      <c r="A317" s="22"/>
      <c r="B317" s="113"/>
      <c r="C317" s="113"/>
      <c r="D317" s="113"/>
      <c r="E317" s="22"/>
      <c r="F317" s="22"/>
      <c r="G317" s="22"/>
      <c r="H317" s="22"/>
      <c r="I317" s="22"/>
      <c r="J317" s="22"/>
      <c r="K317" s="22"/>
      <c r="L317" s="22"/>
      <c r="M317" s="22"/>
      <c r="N317" s="22"/>
      <c r="O317" s="22"/>
      <c r="P317" s="22"/>
      <c r="Q317" s="22"/>
      <c r="R317" s="22"/>
    </row>
    <row r="318" spans="1:18">
      <c r="A318" s="22"/>
      <c r="B318" s="113"/>
      <c r="C318" s="113"/>
      <c r="D318" s="113"/>
      <c r="E318" s="22"/>
      <c r="F318" s="22"/>
      <c r="G318" s="22"/>
      <c r="H318" s="22"/>
      <c r="I318" s="22"/>
      <c r="J318" s="22"/>
      <c r="K318" s="22"/>
      <c r="L318" s="22"/>
      <c r="M318" s="22"/>
      <c r="N318" s="22"/>
      <c r="O318" s="22"/>
      <c r="P318" s="22"/>
      <c r="Q318" s="22"/>
      <c r="R318" s="22"/>
    </row>
    <row r="319" spans="1:18">
      <c r="A319" s="22"/>
      <c r="B319" s="113"/>
      <c r="C319" s="113"/>
      <c r="D319" s="113"/>
      <c r="E319" s="22"/>
      <c r="F319" s="22"/>
      <c r="G319" s="22"/>
      <c r="H319" s="22"/>
      <c r="I319" s="22"/>
      <c r="J319" s="22"/>
      <c r="K319" s="22"/>
      <c r="L319" s="22"/>
      <c r="M319" s="22"/>
      <c r="N319" s="22"/>
      <c r="O319" s="22"/>
      <c r="P319" s="22"/>
      <c r="Q319" s="22"/>
      <c r="R319" s="22"/>
    </row>
    <row r="320" spans="1:18">
      <c r="A320" s="22"/>
      <c r="B320" s="113"/>
      <c r="C320" s="113"/>
      <c r="D320" s="113"/>
      <c r="E320" s="22"/>
      <c r="F320" s="22"/>
      <c r="G320" s="22"/>
      <c r="H320" s="22"/>
      <c r="I320" s="22"/>
      <c r="J320" s="22"/>
      <c r="K320" s="22"/>
      <c r="L320" s="22"/>
      <c r="M320" s="22"/>
      <c r="N320" s="22"/>
      <c r="O320" s="22"/>
      <c r="P320" s="22"/>
      <c r="Q320" s="22"/>
      <c r="R320" s="22"/>
    </row>
    <row r="321" spans="1:18">
      <c r="A321" s="22"/>
      <c r="B321" s="113"/>
      <c r="C321" s="113"/>
      <c r="D321" s="113"/>
      <c r="E321" s="22"/>
      <c r="F321" s="22"/>
      <c r="G321" s="22"/>
      <c r="H321" s="22"/>
      <c r="I321" s="22"/>
      <c r="J321" s="22"/>
      <c r="K321" s="22"/>
      <c r="L321" s="22"/>
      <c r="M321" s="22"/>
      <c r="N321" s="22"/>
      <c r="O321" s="22"/>
      <c r="P321" s="22"/>
      <c r="Q321" s="22"/>
      <c r="R321" s="22"/>
    </row>
    <row r="322" spans="1:18">
      <c r="A322" s="22"/>
      <c r="B322" s="113"/>
      <c r="C322" s="113"/>
      <c r="D322" s="113"/>
      <c r="E322" s="22"/>
      <c r="F322" s="22"/>
      <c r="G322" s="22"/>
      <c r="H322" s="22"/>
      <c r="I322" s="22"/>
      <c r="J322" s="22"/>
      <c r="K322" s="22"/>
      <c r="L322" s="22"/>
      <c r="M322" s="22"/>
      <c r="N322" s="22"/>
      <c r="O322" s="22"/>
      <c r="P322" s="22"/>
      <c r="Q322" s="22"/>
      <c r="R322" s="22"/>
    </row>
    <row r="323" spans="1:18">
      <c r="A323" s="22"/>
      <c r="B323" s="113"/>
      <c r="C323" s="113"/>
      <c r="D323" s="113"/>
      <c r="E323" s="22"/>
      <c r="F323" s="22"/>
      <c r="G323" s="22"/>
      <c r="H323" s="22"/>
      <c r="I323" s="22"/>
      <c r="J323" s="22"/>
      <c r="K323" s="22"/>
      <c r="L323" s="22"/>
      <c r="M323" s="22"/>
      <c r="N323" s="22"/>
      <c r="O323" s="22"/>
      <c r="P323" s="22"/>
      <c r="Q323" s="22"/>
      <c r="R323" s="22"/>
    </row>
    <row r="324" spans="1:18">
      <c r="A324" s="22"/>
      <c r="B324" s="113"/>
      <c r="C324" s="113"/>
      <c r="D324" s="113"/>
      <c r="E324" s="22"/>
      <c r="F324" s="22"/>
      <c r="G324" s="22"/>
      <c r="H324" s="22"/>
      <c r="I324" s="22"/>
      <c r="J324" s="22"/>
      <c r="K324" s="22"/>
      <c r="L324" s="22"/>
      <c r="M324" s="22"/>
      <c r="N324" s="22"/>
      <c r="O324" s="22"/>
      <c r="P324" s="22"/>
      <c r="Q324" s="22"/>
      <c r="R324" s="22"/>
    </row>
    <row r="325" spans="1:18">
      <c r="A325" s="22"/>
      <c r="B325" s="113"/>
      <c r="C325" s="113"/>
      <c r="D325" s="113"/>
      <c r="E325" s="22"/>
      <c r="F325" s="22"/>
      <c r="G325" s="22"/>
      <c r="H325" s="22"/>
      <c r="I325" s="22"/>
      <c r="J325" s="22"/>
      <c r="K325" s="22"/>
      <c r="L325" s="22"/>
      <c r="M325" s="22"/>
      <c r="N325" s="22"/>
      <c r="O325" s="22"/>
      <c r="P325" s="22"/>
      <c r="Q325" s="22"/>
      <c r="R325" s="22"/>
    </row>
    <row r="326" spans="1:18">
      <c r="A326" s="22"/>
      <c r="B326" s="113"/>
      <c r="C326" s="113"/>
      <c r="D326" s="113"/>
      <c r="E326" s="22"/>
      <c r="F326" s="22"/>
      <c r="G326" s="22"/>
      <c r="H326" s="22"/>
      <c r="I326" s="22"/>
      <c r="J326" s="22"/>
      <c r="K326" s="22"/>
      <c r="L326" s="22"/>
      <c r="M326" s="22"/>
      <c r="N326" s="22"/>
      <c r="O326" s="22"/>
      <c r="P326" s="22"/>
      <c r="Q326" s="22"/>
      <c r="R326" s="22"/>
    </row>
    <row r="327" spans="1:18">
      <c r="A327" s="22"/>
      <c r="B327" s="113"/>
      <c r="C327" s="113"/>
      <c r="D327" s="113"/>
      <c r="E327" s="22"/>
      <c r="F327" s="22"/>
      <c r="G327" s="22"/>
      <c r="H327" s="22"/>
      <c r="I327" s="22"/>
      <c r="J327" s="22"/>
      <c r="K327" s="22"/>
      <c r="L327" s="22"/>
      <c r="M327" s="22"/>
      <c r="N327" s="22"/>
      <c r="O327" s="22"/>
      <c r="P327" s="22"/>
      <c r="Q327" s="22"/>
      <c r="R327" s="22"/>
    </row>
    <row r="328" spans="1:18">
      <c r="A328" s="22"/>
      <c r="B328" s="113"/>
      <c r="C328" s="113"/>
      <c r="D328" s="113"/>
      <c r="E328" s="22"/>
      <c r="F328" s="22"/>
      <c r="G328" s="22"/>
      <c r="H328" s="22"/>
      <c r="I328" s="22"/>
      <c r="J328" s="22"/>
      <c r="K328" s="22"/>
      <c r="L328" s="22"/>
      <c r="M328" s="22"/>
      <c r="N328" s="22"/>
      <c r="O328" s="22"/>
      <c r="P328" s="22"/>
      <c r="Q328" s="22"/>
      <c r="R328" s="22"/>
    </row>
    <row r="329" spans="1:18">
      <c r="A329" s="22"/>
      <c r="B329" s="113"/>
      <c r="C329" s="113"/>
      <c r="D329" s="113"/>
      <c r="E329" s="22"/>
      <c r="F329" s="22"/>
      <c r="G329" s="22"/>
      <c r="H329" s="22"/>
      <c r="I329" s="22"/>
      <c r="J329" s="22"/>
      <c r="K329" s="22"/>
      <c r="L329" s="22"/>
      <c r="M329" s="22"/>
      <c r="N329" s="22"/>
      <c r="O329" s="22"/>
      <c r="P329" s="22"/>
      <c r="Q329" s="22"/>
      <c r="R329" s="22"/>
    </row>
    <row r="330" spans="1:18">
      <c r="A330" s="22"/>
      <c r="B330" s="113"/>
      <c r="C330" s="113"/>
      <c r="D330" s="113"/>
      <c r="E330" s="22"/>
      <c r="F330" s="22"/>
      <c r="G330" s="22"/>
      <c r="H330" s="22"/>
      <c r="I330" s="22"/>
      <c r="J330" s="22"/>
      <c r="K330" s="22"/>
      <c r="L330" s="22"/>
      <c r="M330" s="22"/>
      <c r="N330" s="22"/>
      <c r="O330" s="22"/>
      <c r="P330" s="22"/>
      <c r="Q330" s="22"/>
      <c r="R330" s="22"/>
    </row>
    <row r="331" spans="1:18">
      <c r="A331" s="22"/>
      <c r="B331" s="113"/>
      <c r="C331" s="113"/>
      <c r="D331" s="113"/>
      <c r="E331" s="22"/>
      <c r="F331" s="22"/>
      <c r="G331" s="22"/>
      <c r="H331" s="22"/>
      <c r="I331" s="22"/>
      <c r="J331" s="22"/>
      <c r="K331" s="22"/>
      <c r="L331" s="22"/>
      <c r="M331" s="22"/>
      <c r="N331" s="22"/>
      <c r="O331" s="22"/>
      <c r="P331" s="22"/>
      <c r="Q331" s="22"/>
      <c r="R331" s="22"/>
    </row>
    <row r="332" spans="1:18">
      <c r="A332" s="22"/>
      <c r="B332" s="113"/>
      <c r="C332" s="113"/>
      <c r="D332" s="113"/>
      <c r="E332" s="22"/>
      <c r="F332" s="22"/>
      <c r="G332" s="22"/>
      <c r="H332" s="22"/>
      <c r="I332" s="22"/>
      <c r="J332" s="22"/>
      <c r="K332" s="22"/>
      <c r="L332" s="22"/>
      <c r="M332" s="22"/>
      <c r="N332" s="22"/>
      <c r="O332" s="22"/>
      <c r="P332" s="22"/>
      <c r="Q332" s="22"/>
      <c r="R332" s="22"/>
    </row>
    <row r="333" spans="1:18">
      <c r="A333" s="22"/>
      <c r="B333" s="113"/>
      <c r="C333" s="113"/>
      <c r="D333" s="113"/>
      <c r="E333" s="22"/>
      <c r="F333" s="22"/>
      <c r="G333" s="22"/>
      <c r="H333" s="22"/>
      <c r="I333" s="22"/>
      <c r="J333" s="22"/>
      <c r="K333" s="22"/>
      <c r="L333" s="22"/>
      <c r="M333" s="22"/>
      <c r="N333" s="22"/>
      <c r="O333" s="22"/>
      <c r="P333" s="22"/>
      <c r="Q333" s="22"/>
      <c r="R333" s="22"/>
    </row>
    <row r="334" spans="1:18">
      <c r="A334" s="22"/>
      <c r="B334" s="113"/>
      <c r="C334" s="113"/>
      <c r="D334" s="113"/>
      <c r="E334" s="22"/>
      <c r="F334" s="22"/>
      <c r="G334" s="22"/>
      <c r="H334" s="22"/>
      <c r="I334" s="22"/>
      <c r="J334" s="22"/>
      <c r="K334" s="22"/>
      <c r="L334" s="22"/>
      <c r="M334" s="22"/>
      <c r="N334" s="22"/>
      <c r="O334" s="22"/>
      <c r="P334" s="22"/>
      <c r="Q334" s="22"/>
      <c r="R334" s="22"/>
    </row>
    <row r="335" spans="1:18">
      <c r="A335" s="22"/>
      <c r="B335" s="113"/>
      <c r="C335" s="113"/>
      <c r="D335" s="113"/>
      <c r="E335" s="22"/>
      <c r="F335" s="22"/>
      <c r="G335" s="22"/>
      <c r="H335" s="22"/>
      <c r="I335" s="22"/>
      <c r="J335" s="22"/>
      <c r="K335" s="22"/>
      <c r="L335" s="22"/>
      <c r="M335" s="22"/>
      <c r="N335" s="22"/>
      <c r="O335" s="22"/>
      <c r="P335" s="22"/>
      <c r="Q335" s="22"/>
      <c r="R335" s="22"/>
    </row>
    <row r="336" spans="1:18">
      <c r="A336" s="22"/>
      <c r="B336" s="113"/>
      <c r="C336" s="113"/>
      <c r="D336" s="113"/>
      <c r="E336" s="22"/>
      <c r="F336" s="22"/>
      <c r="G336" s="22"/>
      <c r="H336" s="22"/>
      <c r="I336" s="22"/>
      <c r="J336" s="22"/>
      <c r="K336" s="22"/>
      <c r="L336" s="22"/>
      <c r="M336" s="22"/>
      <c r="N336" s="22"/>
      <c r="O336" s="22"/>
      <c r="P336" s="22"/>
      <c r="Q336" s="22"/>
      <c r="R336" s="22"/>
    </row>
    <row r="337" spans="1:18">
      <c r="A337" s="22"/>
      <c r="B337" s="113"/>
      <c r="C337" s="113"/>
      <c r="D337" s="113"/>
      <c r="E337" s="22"/>
      <c r="F337" s="22"/>
      <c r="G337" s="22"/>
      <c r="H337" s="22"/>
      <c r="I337" s="22"/>
      <c r="J337" s="22"/>
      <c r="K337" s="22"/>
      <c r="L337" s="22"/>
      <c r="M337" s="22"/>
      <c r="N337" s="22"/>
      <c r="O337" s="22"/>
      <c r="P337" s="22"/>
      <c r="Q337" s="22"/>
      <c r="R337" s="22"/>
    </row>
    <row r="338" spans="1:18">
      <c r="A338" s="22"/>
      <c r="B338" s="113"/>
      <c r="C338" s="113"/>
      <c r="D338" s="113"/>
      <c r="E338" s="22"/>
      <c r="F338" s="22"/>
      <c r="G338" s="22"/>
      <c r="H338" s="22"/>
      <c r="I338" s="22"/>
      <c r="J338" s="22"/>
      <c r="K338" s="22"/>
      <c r="L338" s="22"/>
      <c r="M338" s="22"/>
      <c r="N338" s="22"/>
      <c r="O338" s="22"/>
      <c r="P338" s="22"/>
      <c r="Q338" s="22"/>
      <c r="R338" s="22"/>
    </row>
    <row r="339" spans="1:18">
      <c r="A339" s="22"/>
      <c r="B339" s="113"/>
      <c r="C339" s="113"/>
      <c r="D339" s="113"/>
      <c r="E339" s="22"/>
      <c r="F339" s="22"/>
      <c r="G339" s="22"/>
      <c r="H339" s="22"/>
      <c r="I339" s="22"/>
      <c r="J339" s="22"/>
      <c r="K339" s="22"/>
      <c r="L339" s="22"/>
      <c r="M339" s="22"/>
      <c r="N339" s="22"/>
      <c r="O339" s="22"/>
      <c r="P339" s="22"/>
      <c r="Q339" s="22"/>
      <c r="R339" s="22"/>
    </row>
    <row r="340" spans="1:18">
      <c r="A340" s="22"/>
      <c r="B340" s="113"/>
      <c r="C340" s="113"/>
      <c r="D340" s="113"/>
      <c r="E340" s="22"/>
      <c r="F340" s="22"/>
      <c r="G340" s="22"/>
      <c r="H340" s="22"/>
      <c r="I340" s="22"/>
      <c r="J340" s="22"/>
      <c r="K340" s="22"/>
      <c r="L340" s="22"/>
      <c r="M340" s="22"/>
      <c r="N340" s="22"/>
      <c r="O340" s="22"/>
      <c r="P340" s="22"/>
      <c r="Q340" s="22"/>
      <c r="R340" s="22"/>
    </row>
    <row r="341" spans="1:18">
      <c r="A341" s="22"/>
      <c r="B341" s="113"/>
      <c r="C341" s="113"/>
      <c r="D341" s="113"/>
      <c r="E341" s="22"/>
      <c r="F341" s="22"/>
      <c r="G341" s="22"/>
      <c r="H341" s="22"/>
      <c r="I341" s="22"/>
      <c r="J341" s="22"/>
      <c r="K341" s="22"/>
      <c r="L341" s="22"/>
      <c r="M341" s="22"/>
      <c r="N341" s="22"/>
      <c r="O341" s="22"/>
      <c r="P341" s="22"/>
      <c r="Q341" s="22"/>
      <c r="R341" s="22"/>
    </row>
    <row r="342" spans="1:18">
      <c r="A342" s="22"/>
      <c r="B342" s="113"/>
      <c r="C342" s="113"/>
      <c r="D342" s="113"/>
      <c r="E342" s="22"/>
      <c r="F342" s="22"/>
      <c r="G342" s="22"/>
      <c r="H342" s="22"/>
      <c r="I342" s="22"/>
      <c r="J342" s="22"/>
      <c r="K342" s="22"/>
      <c r="L342" s="22"/>
      <c r="M342" s="22"/>
      <c r="N342" s="22"/>
      <c r="O342" s="22"/>
      <c r="P342" s="22"/>
      <c r="Q342" s="22"/>
      <c r="R342" s="22"/>
    </row>
    <row r="343" spans="1:18">
      <c r="A343" s="22"/>
      <c r="B343" s="113"/>
      <c r="C343" s="113"/>
      <c r="D343" s="113"/>
      <c r="E343" s="22"/>
      <c r="F343" s="22"/>
      <c r="G343" s="22"/>
      <c r="H343" s="22"/>
      <c r="I343" s="22"/>
      <c r="J343" s="22"/>
      <c r="K343" s="22"/>
      <c r="L343" s="22"/>
      <c r="M343" s="22"/>
      <c r="N343" s="22"/>
      <c r="O343" s="22"/>
      <c r="P343" s="22"/>
      <c r="Q343" s="22"/>
      <c r="R343" s="22"/>
    </row>
    <row r="344" spans="1:18">
      <c r="A344" s="22"/>
      <c r="B344" s="113"/>
      <c r="C344" s="113"/>
      <c r="D344" s="113"/>
      <c r="E344" s="22"/>
      <c r="F344" s="22"/>
      <c r="G344" s="22"/>
      <c r="H344" s="22"/>
      <c r="I344" s="22"/>
      <c r="J344" s="22"/>
      <c r="K344" s="22"/>
      <c r="L344" s="22"/>
      <c r="M344" s="22"/>
      <c r="N344" s="22"/>
      <c r="O344" s="22"/>
      <c r="P344" s="22"/>
      <c r="Q344" s="22"/>
      <c r="R344" s="22"/>
    </row>
    <row r="345" spans="1:18">
      <c r="A345" s="22"/>
      <c r="B345" s="113"/>
      <c r="C345" s="113"/>
      <c r="D345" s="113"/>
      <c r="E345" s="22"/>
      <c r="F345" s="22"/>
      <c r="G345" s="22"/>
      <c r="H345" s="22"/>
      <c r="I345" s="22"/>
      <c r="J345" s="22"/>
      <c r="K345" s="22"/>
      <c r="L345" s="22"/>
      <c r="M345" s="22"/>
      <c r="N345" s="22"/>
      <c r="O345" s="22"/>
      <c r="P345" s="22"/>
      <c r="Q345" s="22"/>
      <c r="R345" s="22"/>
    </row>
    <row r="346" spans="1:18">
      <c r="A346" s="22"/>
      <c r="B346" s="113"/>
      <c r="C346" s="113"/>
      <c r="D346" s="113"/>
      <c r="E346" s="22"/>
      <c r="F346" s="22"/>
      <c r="G346" s="22"/>
      <c r="H346" s="22"/>
      <c r="I346" s="22"/>
      <c r="J346" s="22"/>
      <c r="K346" s="22"/>
      <c r="L346" s="22"/>
      <c r="M346" s="22"/>
      <c r="N346" s="22"/>
      <c r="O346" s="22"/>
      <c r="P346" s="22"/>
      <c r="Q346" s="22"/>
      <c r="R346" s="22"/>
    </row>
    <row r="347" spans="1:18">
      <c r="A347" s="22"/>
      <c r="B347" s="113"/>
      <c r="C347" s="113"/>
      <c r="D347" s="113"/>
      <c r="E347" s="22"/>
      <c r="F347" s="22"/>
      <c r="G347" s="22"/>
      <c r="H347" s="22"/>
      <c r="I347" s="22"/>
      <c r="J347" s="22"/>
      <c r="K347" s="22"/>
      <c r="L347" s="22"/>
      <c r="M347" s="22"/>
      <c r="N347" s="22"/>
      <c r="O347" s="22"/>
      <c r="P347" s="22"/>
      <c r="Q347" s="22"/>
      <c r="R347" s="22"/>
    </row>
    <row r="348" spans="1:18">
      <c r="A348" s="22"/>
      <c r="B348" s="113"/>
      <c r="C348" s="113"/>
      <c r="D348" s="113"/>
      <c r="E348" s="22"/>
      <c r="F348" s="22"/>
      <c r="G348" s="22"/>
      <c r="H348" s="22"/>
      <c r="I348" s="22"/>
      <c r="J348" s="22"/>
      <c r="K348" s="22"/>
      <c r="L348" s="22"/>
      <c r="M348" s="22"/>
      <c r="N348" s="22"/>
      <c r="O348" s="22"/>
      <c r="P348" s="22"/>
      <c r="Q348" s="22"/>
      <c r="R348" s="22"/>
    </row>
    <row r="349" spans="1:18">
      <c r="A349" s="22"/>
      <c r="B349" s="113"/>
      <c r="C349" s="113"/>
      <c r="D349" s="113"/>
      <c r="E349" s="22"/>
      <c r="F349" s="22"/>
      <c r="G349" s="22"/>
      <c r="H349" s="22"/>
      <c r="I349" s="22"/>
      <c r="J349" s="22"/>
      <c r="K349" s="22"/>
      <c r="L349" s="22"/>
      <c r="M349" s="22"/>
      <c r="N349" s="22"/>
      <c r="O349" s="22"/>
      <c r="P349" s="22"/>
      <c r="Q349" s="22"/>
      <c r="R349" s="22"/>
    </row>
    <row r="350" spans="1:18">
      <c r="A350" s="22"/>
      <c r="B350" s="113"/>
      <c r="C350" s="113"/>
      <c r="D350" s="113"/>
      <c r="E350" s="22"/>
      <c r="F350" s="22"/>
      <c r="G350" s="22"/>
      <c r="H350" s="22"/>
      <c r="I350" s="22"/>
      <c r="J350" s="22"/>
      <c r="K350" s="22"/>
      <c r="L350" s="22"/>
      <c r="M350" s="22"/>
      <c r="N350" s="22"/>
      <c r="O350" s="22"/>
      <c r="P350" s="22"/>
      <c r="Q350" s="22"/>
      <c r="R350" s="22"/>
    </row>
    <row r="351" spans="1:18">
      <c r="A351" s="22"/>
      <c r="B351" s="113"/>
      <c r="C351" s="113"/>
      <c r="D351" s="113"/>
      <c r="E351" s="22"/>
      <c r="F351" s="22"/>
      <c r="G351" s="22"/>
      <c r="H351" s="22"/>
      <c r="I351" s="22"/>
      <c r="J351" s="22"/>
      <c r="K351" s="22"/>
      <c r="L351" s="22"/>
      <c r="M351" s="22"/>
      <c r="N351" s="22"/>
      <c r="O351" s="22"/>
      <c r="P351" s="22"/>
      <c r="Q351" s="22"/>
      <c r="R351" s="22"/>
    </row>
    <row r="352" spans="1:18">
      <c r="A352" s="22"/>
      <c r="B352" s="113"/>
      <c r="C352" s="113"/>
      <c r="D352" s="113"/>
      <c r="E352" s="22"/>
      <c r="F352" s="22"/>
      <c r="G352" s="22"/>
      <c r="H352" s="22"/>
      <c r="I352" s="22"/>
      <c r="J352" s="22"/>
      <c r="K352" s="22"/>
      <c r="L352" s="22"/>
      <c r="M352" s="22"/>
      <c r="N352" s="22"/>
      <c r="O352" s="22"/>
      <c r="P352" s="22"/>
      <c r="Q352" s="22"/>
      <c r="R352" s="22"/>
    </row>
    <row r="353" spans="1:18">
      <c r="A353" s="22"/>
      <c r="B353" s="113"/>
      <c r="C353" s="113"/>
      <c r="D353" s="113"/>
      <c r="E353" s="22"/>
      <c r="F353" s="22"/>
      <c r="G353" s="22"/>
      <c r="H353" s="22"/>
      <c r="I353" s="22"/>
      <c r="J353" s="22"/>
      <c r="K353" s="22"/>
      <c r="L353" s="22"/>
      <c r="M353" s="22"/>
      <c r="N353" s="22"/>
      <c r="O353" s="22"/>
      <c r="P353" s="22"/>
      <c r="Q353" s="22"/>
      <c r="R353" s="22"/>
    </row>
    <row r="354" spans="1:18">
      <c r="A354" s="22"/>
      <c r="B354" s="113"/>
      <c r="C354" s="113"/>
      <c r="D354" s="113"/>
      <c r="E354" s="22"/>
      <c r="F354" s="22"/>
      <c r="G354" s="22"/>
      <c r="H354" s="22"/>
      <c r="I354" s="22"/>
      <c r="J354" s="22"/>
      <c r="K354" s="22"/>
      <c r="L354" s="22"/>
      <c r="M354" s="22"/>
      <c r="N354" s="22"/>
      <c r="O354" s="22"/>
      <c r="P354" s="22"/>
      <c r="Q354" s="22"/>
      <c r="R354" s="22"/>
    </row>
    <row r="355" spans="1:18">
      <c r="A355" s="22"/>
      <c r="B355" s="113"/>
      <c r="C355" s="113"/>
      <c r="D355" s="113"/>
      <c r="E355" s="22"/>
      <c r="F355" s="22"/>
      <c r="G355" s="22"/>
      <c r="H355" s="22"/>
      <c r="I355" s="22"/>
      <c r="J355" s="22"/>
      <c r="K355" s="22"/>
      <c r="L355" s="22"/>
      <c r="M355" s="22"/>
      <c r="N355" s="22"/>
      <c r="O355" s="22"/>
      <c r="P355" s="22"/>
      <c r="Q355" s="22"/>
      <c r="R355" s="22"/>
    </row>
    <row r="356" spans="1:18">
      <c r="A356" s="22"/>
      <c r="B356" s="113"/>
      <c r="C356" s="113"/>
      <c r="D356" s="113"/>
      <c r="E356" s="22"/>
      <c r="F356" s="22"/>
      <c r="G356" s="22"/>
      <c r="H356" s="22"/>
      <c r="I356" s="22"/>
      <c r="J356" s="22"/>
      <c r="K356" s="22"/>
      <c r="L356" s="22"/>
      <c r="M356" s="22"/>
      <c r="N356" s="22"/>
      <c r="O356" s="22"/>
      <c r="P356" s="22"/>
      <c r="Q356" s="22"/>
      <c r="R356" s="22"/>
    </row>
    <row r="357" spans="1:18">
      <c r="A357" s="22"/>
      <c r="B357" s="113"/>
      <c r="C357" s="113"/>
      <c r="D357" s="113"/>
      <c r="E357" s="22"/>
      <c r="F357" s="22"/>
      <c r="G357" s="22"/>
      <c r="H357" s="22"/>
      <c r="I357" s="22"/>
      <c r="J357" s="22"/>
      <c r="K357" s="22"/>
      <c r="L357" s="22"/>
      <c r="M357" s="22"/>
      <c r="N357" s="22"/>
      <c r="O357" s="22"/>
      <c r="P357" s="22"/>
      <c r="Q357" s="22"/>
      <c r="R357" s="22"/>
    </row>
    <row r="358" spans="1:18">
      <c r="A358" s="22"/>
      <c r="B358" s="113"/>
      <c r="C358" s="113"/>
      <c r="D358" s="113"/>
      <c r="E358" s="22"/>
      <c r="F358" s="22"/>
      <c r="G358" s="22"/>
      <c r="H358" s="22"/>
      <c r="I358" s="22"/>
      <c r="J358" s="22"/>
      <c r="K358" s="22"/>
      <c r="L358" s="22"/>
      <c r="M358" s="22"/>
      <c r="N358" s="22"/>
      <c r="O358" s="22"/>
      <c r="P358" s="22"/>
      <c r="Q358" s="22"/>
      <c r="R358" s="22"/>
    </row>
    <row r="359" spans="1:18">
      <c r="A359" s="22"/>
      <c r="B359" s="113"/>
      <c r="C359" s="113"/>
      <c r="D359" s="113"/>
      <c r="E359" s="22"/>
      <c r="F359" s="22"/>
      <c r="G359" s="22"/>
      <c r="H359" s="22"/>
      <c r="I359" s="22"/>
      <c r="J359" s="22"/>
      <c r="K359" s="22"/>
      <c r="L359" s="22"/>
      <c r="M359" s="22"/>
      <c r="N359" s="22"/>
      <c r="O359" s="22"/>
      <c r="P359" s="22"/>
      <c r="Q359" s="22"/>
      <c r="R359" s="22"/>
    </row>
    <row r="360" spans="1:18">
      <c r="A360" s="22"/>
      <c r="B360" s="113"/>
      <c r="C360" s="113"/>
      <c r="D360" s="113"/>
      <c r="E360" s="22"/>
      <c r="F360" s="22"/>
      <c r="G360" s="22"/>
      <c r="H360" s="22"/>
      <c r="I360" s="22"/>
      <c r="J360" s="22"/>
      <c r="K360" s="22"/>
      <c r="L360" s="22"/>
      <c r="M360" s="22"/>
      <c r="N360" s="22"/>
      <c r="O360" s="22"/>
      <c r="P360" s="22"/>
      <c r="Q360" s="22"/>
      <c r="R360" s="22"/>
    </row>
    <row r="361" spans="1:18">
      <c r="A361" s="22"/>
      <c r="B361" s="113"/>
      <c r="C361" s="113"/>
      <c r="D361" s="113"/>
      <c r="E361" s="22"/>
      <c r="F361" s="22"/>
      <c r="G361" s="22"/>
      <c r="H361" s="22"/>
      <c r="I361" s="22"/>
      <c r="J361" s="22"/>
      <c r="K361" s="22"/>
      <c r="L361" s="22"/>
      <c r="M361" s="22"/>
      <c r="N361" s="22"/>
      <c r="O361" s="22"/>
      <c r="P361" s="22"/>
      <c r="Q361" s="22"/>
      <c r="R361" s="22"/>
    </row>
    <row r="362" spans="1:18">
      <c r="A362" s="22"/>
      <c r="B362" s="113"/>
      <c r="C362" s="113"/>
      <c r="D362" s="113"/>
      <c r="E362" s="22"/>
      <c r="F362" s="22"/>
      <c r="G362" s="22"/>
      <c r="H362" s="22"/>
      <c r="I362" s="22"/>
      <c r="J362" s="22"/>
      <c r="K362" s="22"/>
      <c r="L362" s="22"/>
      <c r="M362" s="22"/>
      <c r="N362" s="22"/>
      <c r="O362" s="22"/>
      <c r="P362" s="22"/>
      <c r="Q362" s="22"/>
      <c r="R362" s="22"/>
    </row>
    <row r="363" spans="1:18">
      <c r="A363" s="22"/>
      <c r="B363" s="113"/>
      <c r="C363" s="113"/>
      <c r="D363" s="113"/>
      <c r="E363" s="22"/>
      <c r="F363" s="22"/>
      <c r="G363" s="22"/>
      <c r="H363" s="22"/>
      <c r="I363" s="22"/>
      <c r="J363" s="22"/>
      <c r="K363" s="22"/>
      <c r="L363" s="22"/>
      <c r="M363" s="22"/>
      <c r="N363" s="22"/>
      <c r="O363" s="22"/>
      <c r="P363" s="22"/>
      <c r="Q363" s="22"/>
      <c r="R363" s="22"/>
    </row>
    <row r="364" spans="1:18">
      <c r="A364" s="22"/>
      <c r="B364" s="113"/>
      <c r="C364" s="113"/>
      <c r="D364" s="113"/>
      <c r="E364" s="22"/>
      <c r="F364" s="22"/>
      <c r="G364" s="22"/>
      <c r="H364" s="22"/>
      <c r="I364" s="22"/>
      <c r="J364" s="22"/>
      <c r="K364" s="22"/>
      <c r="L364" s="22"/>
      <c r="M364" s="22"/>
      <c r="N364" s="22"/>
      <c r="O364" s="22"/>
      <c r="P364" s="22"/>
      <c r="Q364" s="22"/>
      <c r="R364" s="22"/>
    </row>
    <row r="365" spans="1:18">
      <c r="A365" s="22"/>
      <c r="B365" s="113"/>
      <c r="C365" s="113"/>
      <c r="D365" s="113"/>
      <c r="E365" s="22"/>
      <c r="F365" s="22"/>
      <c r="G365" s="22"/>
      <c r="H365" s="22"/>
      <c r="I365" s="22"/>
      <c r="J365" s="22"/>
      <c r="K365" s="22"/>
      <c r="L365" s="22"/>
      <c r="M365" s="22"/>
      <c r="N365" s="22"/>
      <c r="O365" s="22"/>
      <c r="P365" s="22"/>
      <c r="Q365" s="22"/>
      <c r="R365" s="22"/>
    </row>
    <row r="366" spans="1:18">
      <c r="A366" s="22"/>
      <c r="B366" s="113"/>
      <c r="C366" s="113"/>
      <c r="D366" s="113"/>
      <c r="E366" s="22"/>
      <c r="F366" s="22"/>
      <c r="G366" s="22"/>
      <c r="H366" s="22"/>
      <c r="I366" s="22"/>
      <c r="J366" s="22"/>
      <c r="K366" s="22"/>
      <c r="L366" s="22"/>
      <c r="M366" s="22"/>
      <c r="N366" s="22"/>
      <c r="O366" s="22"/>
      <c r="P366" s="22"/>
      <c r="Q366" s="22"/>
      <c r="R366" s="22"/>
    </row>
    <row r="367" spans="1:18">
      <c r="A367" s="22"/>
      <c r="B367" s="113"/>
      <c r="C367" s="113"/>
      <c r="D367" s="113"/>
      <c r="E367" s="22"/>
      <c r="F367" s="22"/>
      <c r="G367" s="22"/>
      <c r="H367" s="22"/>
      <c r="I367" s="22"/>
      <c r="J367" s="22"/>
      <c r="K367" s="22"/>
      <c r="L367" s="22"/>
      <c r="M367" s="22"/>
      <c r="N367" s="22"/>
      <c r="O367" s="22"/>
      <c r="P367" s="22"/>
      <c r="Q367" s="22"/>
      <c r="R367" s="22"/>
    </row>
    <row r="368" spans="1:18">
      <c r="A368" s="22"/>
      <c r="B368" s="113"/>
      <c r="C368" s="113"/>
      <c r="D368" s="113"/>
      <c r="E368" s="22"/>
      <c r="F368" s="22"/>
      <c r="G368" s="22"/>
      <c r="H368" s="22"/>
      <c r="I368" s="22"/>
      <c r="J368" s="22"/>
      <c r="K368" s="22"/>
      <c r="L368" s="22"/>
      <c r="M368" s="22"/>
      <c r="N368" s="22"/>
      <c r="O368" s="22"/>
      <c r="P368" s="22"/>
      <c r="Q368" s="22"/>
      <c r="R368" s="22"/>
    </row>
    <row r="369" spans="1:18">
      <c r="A369" s="22"/>
      <c r="B369" s="113"/>
      <c r="C369" s="113"/>
      <c r="D369" s="113"/>
      <c r="E369" s="22"/>
      <c r="F369" s="22"/>
      <c r="G369" s="22"/>
      <c r="H369" s="22"/>
      <c r="I369" s="22"/>
      <c r="J369" s="22"/>
      <c r="K369" s="22"/>
      <c r="L369" s="22"/>
      <c r="M369" s="22"/>
      <c r="N369" s="22"/>
      <c r="O369" s="22"/>
      <c r="P369" s="22"/>
      <c r="Q369" s="22"/>
      <c r="R369" s="22"/>
    </row>
    <row r="370" spans="1:18">
      <c r="A370" s="22"/>
      <c r="B370" s="113"/>
      <c r="C370" s="113"/>
      <c r="D370" s="113"/>
      <c r="E370" s="22"/>
      <c r="F370" s="22"/>
      <c r="G370" s="22"/>
      <c r="H370" s="22"/>
      <c r="I370" s="22"/>
      <c r="J370" s="22"/>
      <c r="K370" s="22"/>
      <c r="L370" s="22"/>
      <c r="M370" s="22"/>
      <c r="N370" s="22"/>
      <c r="O370" s="22"/>
      <c r="P370" s="22"/>
      <c r="Q370" s="22"/>
      <c r="R370" s="22"/>
    </row>
    <row r="371" spans="1:18">
      <c r="A371" s="22"/>
      <c r="B371" s="113"/>
      <c r="C371" s="113"/>
      <c r="D371" s="113"/>
      <c r="E371" s="22"/>
      <c r="F371" s="22"/>
      <c r="G371" s="22"/>
      <c r="H371" s="22"/>
      <c r="I371" s="22"/>
      <c r="J371" s="22"/>
      <c r="K371" s="22"/>
      <c r="L371" s="22"/>
      <c r="M371" s="22"/>
      <c r="N371" s="22"/>
      <c r="O371" s="22"/>
      <c r="P371" s="22"/>
      <c r="Q371" s="22"/>
      <c r="R371" s="22"/>
    </row>
    <row r="372" spans="1:18">
      <c r="A372" s="22"/>
      <c r="B372" s="113"/>
      <c r="C372" s="113"/>
      <c r="D372" s="113"/>
      <c r="E372" s="22"/>
      <c r="F372" s="22"/>
      <c r="G372" s="22"/>
      <c r="H372" s="22"/>
      <c r="I372" s="22"/>
      <c r="J372" s="22"/>
      <c r="K372" s="22"/>
      <c r="L372" s="22"/>
      <c r="M372" s="22"/>
      <c r="N372" s="22"/>
      <c r="O372" s="22"/>
      <c r="P372" s="22"/>
      <c r="Q372" s="22"/>
      <c r="R372" s="22"/>
    </row>
    <row r="373" spans="1:18">
      <c r="A373" s="22"/>
      <c r="B373" s="113"/>
      <c r="C373" s="113"/>
      <c r="D373" s="113"/>
      <c r="E373" s="22"/>
      <c r="F373" s="22"/>
      <c r="G373" s="22"/>
      <c r="H373" s="22"/>
      <c r="I373" s="22"/>
      <c r="J373" s="22"/>
      <c r="K373" s="22"/>
      <c r="L373" s="22"/>
      <c r="M373" s="22"/>
      <c r="N373" s="22"/>
      <c r="O373" s="22"/>
      <c r="P373" s="22"/>
      <c r="Q373" s="22"/>
      <c r="R373" s="22"/>
    </row>
    <row r="374" spans="1:18">
      <c r="A374" s="22"/>
      <c r="B374" s="113"/>
      <c r="C374" s="113"/>
      <c r="D374" s="113"/>
      <c r="E374" s="22"/>
      <c r="F374" s="22"/>
      <c r="G374" s="22"/>
      <c r="H374" s="22"/>
      <c r="I374" s="22"/>
      <c r="J374" s="22"/>
      <c r="K374" s="22"/>
      <c r="L374" s="22"/>
      <c r="M374" s="22"/>
      <c r="N374" s="22"/>
      <c r="O374" s="22"/>
      <c r="P374" s="22"/>
      <c r="Q374" s="22"/>
      <c r="R374" s="22"/>
    </row>
    <row r="375" spans="1:18">
      <c r="A375" s="22"/>
      <c r="B375" s="113"/>
      <c r="C375" s="113"/>
      <c r="D375" s="113"/>
      <c r="E375" s="22"/>
      <c r="F375" s="22"/>
      <c r="G375" s="22"/>
      <c r="H375" s="22"/>
      <c r="I375" s="22"/>
      <c r="J375" s="22"/>
      <c r="K375" s="22"/>
      <c r="L375" s="22"/>
      <c r="M375" s="22"/>
      <c r="N375" s="22"/>
      <c r="O375" s="22"/>
      <c r="P375" s="22"/>
      <c r="Q375" s="22"/>
      <c r="R375" s="22"/>
    </row>
    <row r="376" spans="1:18">
      <c r="A376" s="22"/>
      <c r="B376" s="113"/>
      <c r="C376" s="113"/>
      <c r="D376" s="113"/>
      <c r="E376" s="22"/>
      <c r="F376" s="22"/>
      <c r="G376" s="22"/>
      <c r="H376" s="22"/>
      <c r="I376" s="22"/>
      <c r="J376" s="22"/>
      <c r="K376" s="22"/>
      <c r="L376" s="22"/>
      <c r="M376" s="22"/>
      <c r="N376" s="22"/>
      <c r="O376" s="22"/>
      <c r="P376" s="22"/>
      <c r="Q376" s="22"/>
      <c r="R376" s="22"/>
    </row>
    <row r="377" spans="1:18">
      <c r="A377" s="22"/>
      <c r="B377" s="113"/>
      <c r="C377" s="113"/>
      <c r="D377" s="113"/>
      <c r="E377" s="22"/>
      <c r="F377" s="22"/>
      <c r="G377" s="22"/>
      <c r="H377" s="22"/>
      <c r="I377" s="22"/>
      <c r="J377" s="22"/>
      <c r="K377" s="22"/>
      <c r="L377" s="22"/>
      <c r="M377" s="22"/>
      <c r="N377" s="22"/>
      <c r="O377" s="22"/>
      <c r="P377" s="22"/>
      <c r="Q377" s="22"/>
      <c r="R377" s="22"/>
    </row>
    <row r="378" spans="1:18">
      <c r="A378" s="22"/>
      <c r="B378" s="113"/>
      <c r="C378" s="113"/>
      <c r="D378" s="113"/>
      <c r="E378" s="22"/>
      <c r="F378" s="22"/>
      <c r="G378" s="22"/>
      <c r="H378" s="22"/>
      <c r="I378" s="22"/>
      <c r="J378" s="22"/>
      <c r="K378" s="22"/>
      <c r="L378" s="22"/>
      <c r="M378" s="22"/>
      <c r="N378" s="22"/>
      <c r="O378" s="22"/>
      <c r="P378" s="22"/>
      <c r="Q378" s="22"/>
      <c r="R378" s="22"/>
    </row>
    <row r="379" spans="1:18">
      <c r="A379" s="22"/>
      <c r="B379" s="113"/>
      <c r="C379" s="113"/>
      <c r="D379" s="113"/>
      <c r="E379" s="22"/>
      <c r="F379" s="22"/>
      <c r="G379" s="22"/>
      <c r="H379" s="22"/>
      <c r="I379" s="22"/>
      <c r="J379" s="22"/>
      <c r="K379" s="22"/>
      <c r="L379" s="22"/>
      <c r="M379" s="22"/>
      <c r="N379" s="22"/>
      <c r="O379" s="22"/>
      <c r="P379" s="22"/>
      <c r="Q379" s="22"/>
      <c r="R379" s="22"/>
    </row>
    <row r="380" spans="1:18">
      <c r="A380" s="22"/>
      <c r="B380" s="113"/>
      <c r="C380" s="113"/>
      <c r="D380" s="113"/>
      <c r="E380" s="22"/>
      <c r="F380" s="22"/>
      <c r="G380" s="22"/>
      <c r="H380" s="22"/>
      <c r="I380" s="22"/>
      <c r="J380" s="22"/>
      <c r="K380" s="22"/>
      <c r="L380" s="22"/>
      <c r="M380" s="22"/>
      <c r="N380" s="22"/>
      <c r="O380" s="22"/>
      <c r="P380" s="22"/>
      <c r="Q380" s="22"/>
      <c r="R380" s="22"/>
    </row>
    <row r="381" spans="1:18">
      <c r="A381" s="22"/>
      <c r="B381" s="113"/>
      <c r="C381" s="113"/>
      <c r="D381" s="113"/>
      <c r="E381" s="22"/>
      <c r="F381" s="22"/>
      <c r="G381" s="22"/>
      <c r="H381" s="22"/>
      <c r="I381" s="22"/>
      <c r="J381" s="22"/>
      <c r="K381" s="22"/>
      <c r="L381" s="22"/>
      <c r="M381" s="22"/>
      <c r="N381" s="22"/>
      <c r="O381" s="22"/>
      <c r="P381" s="22"/>
      <c r="Q381" s="22"/>
      <c r="R381" s="22"/>
    </row>
    <row r="382" spans="1:18">
      <c r="A382" s="22"/>
      <c r="B382" s="113"/>
      <c r="C382" s="113"/>
      <c r="D382" s="113"/>
      <c r="E382" s="22"/>
      <c r="F382" s="22"/>
      <c r="G382" s="22"/>
      <c r="H382" s="22"/>
      <c r="I382" s="22"/>
      <c r="J382" s="22"/>
      <c r="K382" s="22"/>
      <c r="L382" s="22"/>
      <c r="M382" s="22"/>
      <c r="N382" s="22"/>
      <c r="O382" s="22"/>
      <c r="P382" s="22"/>
      <c r="Q382" s="22"/>
      <c r="R382" s="22"/>
    </row>
    <row r="383" spans="1:18">
      <c r="A383" s="22"/>
      <c r="B383" s="113"/>
      <c r="C383" s="113"/>
      <c r="D383" s="113"/>
      <c r="E383" s="22"/>
      <c r="F383" s="22"/>
      <c r="G383" s="22"/>
      <c r="H383" s="22"/>
      <c r="I383" s="22"/>
      <c r="J383" s="22"/>
      <c r="K383" s="22"/>
      <c r="L383" s="22"/>
      <c r="M383" s="22"/>
      <c r="N383" s="22"/>
      <c r="O383" s="22"/>
      <c r="P383" s="22"/>
      <c r="Q383" s="22"/>
      <c r="R383" s="22"/>
    </row>
    <row r="384" spans="1:18">
      <c r="A384" s="22"/>
      <c r="B384" s="113"/>
      <c r="C384" s="113"/>
      <c r="D384" s="113"/>
      <c r="E384" s="22"/>
      <c r="F384" s="22"/>
      <c r="G384" s="22"/>
      <c r="H384" s="22"/>
      <c r="I384" s="22"/>
      <c r="J384" s="22"/>
      <c r="K384" s="22"/>
      <c r="L384" s="22"/>
      <c r="M384" s="22"/>
      <c r="N384" s="22"/>
      <c r="O384" s="22"/>
      <c r="P384" s="22"/>
      <c r="Q384" s="22"/>
      <c r="R384" s="22"/>
    </row>
    <row r="385" spans="1:18">
      <c r="A385" s="22"/>
      <c r="B385" s="113"/>
      <c r="C385" s="113"/>
      <c r="D385" s="113"/>
      <c r="E385" s="22"/>
      <c r="F385" s="22"/>
      <c r="G385" s="22"/>
      <c r="H385" s="22"/>
      <c r="I385" s="22"/>
      <c r="J385" s="22"/>
      <c r="K385" s="22"/>
      <c r="L385" s="22"/>
      <c r="M385" s="22"/>
      <c r="N385" s="22"/>
      <c r="O385" s="22"/>
      <c r="P385" s="22"/>
      <c r="Q385" s="22"/>
      <c r="R385" s="22"/>
    </row>
    <row r="386" spans="1:18">
      <c r="A386" s="22"/>
      <c r="B386" s="113"/>
      <c r="C386" s="113"/>
      <c r="D386" s="113"/>
      <c r="E386" s="22"/>
      <c r="F386" s="22"/>
      <c r="G386" s="22"/>
      <c r="H386" s="22"/>
      <c r="I386" s="22"/>
      <c r="J386" s="22"/>
      <c r="K386" s="22"/>
      <c r="L386" s="22"/>
      <c r="M386" s="22"/>
      <c r="N386" s="22"/>
      <c r="O386" s="22"/>
      <c r="P386" s="22"/>
      <c r="Q386" s="22"/>
      <c r="R386" s="22"/>
    </row>
    <row r="387" spans="1:18">
      <c r="A387" s="22"/>
      <c r="B387" s="113"/>
      <c r="C387" s="113"/>
      <c r="D387" s="113"/>
      <c r="E387" s="22"/>
      <c r="F387" s="22"/>
      <c r="G387" s="22"/>
      <c r="H387" s="22"/>
      <c r="I387" s="22"/>
      <c r="J387" s="22"/>
      <c r="K387" s="22"/>
      <c r="L387" s="22"/>
      <c r="M387" s="22"/>
      <c r="N387" s="22"/>
      <c r="O387" s="22"/>
      <c r="P387" s="22"/>
      <c r="Q387" s="22"/>
      <c r="R387" s="22"/>
    </row>
    <row r="388" spans="1:18">
      <c r="A388" s="22"/>
      <c r="B388" s="113"/>
      <c r="C388" s="113"/>
      <c r="D388" s="113"/>
      <c r="E388" s="22"/>
      <c r="F388" s="22"/>
      <c r="G388" s="22"/>
      <c r="H388" s="22"/>
      <c r="I388" s="22"/>
      <c r="J388" s="22"/>
      <c r="K388" s="22"/>
      <c r="L388" s="22"/>
      <c r="M388" s="22"/>
      <c r="N388" s="22"/>
      <c r="O388" s="22"/>
      <c r="P388" s="22"/>
      <c r="Q388" s="22"/>
      <c r="R388" s="22"/>
    </row>
    <row r="389" spans="1:18">
      <c r="A389" s="22"/>
      <c r="B389" s="113"/>
      <c r="C389" s="113"/>
      <c r="D389" s="113"/>
      <c r="E389" s="22"/>
      <c r="F389" s="22"/>
      <c r="G389" s="22"/>
      <c r="H389" s="22"/>
      <c r="I389" s="22"/>
      <c r="J389" s="22"/>
      <c r="K389" s="22"/>
      <c r="L389" s="22"/>
      <c r="M389" s="22"/>
      <c r="N389" s="22"/>
      <c r="O389" s="22"/>
      <c r="P389" s="22"/>
      <c r="Q389" s="22"/>
      <c r="R389" s="22"/>
    </row>
    <row r="390" spans="1:18">
      <c r="A390" s="22"/>
      <c r="B390" s="113"/>
      <c r="C390" s="113"/>
      <c r="D390" s="113"/>
      <c r="E390" s="22"/>
      <c r="F390" s="22"/>
      <c r="G390" s="22"/>
      <c r="H390" s="22"/>
      <c r="I390" s="22"/>
      <c r="J390" s="22"/>
      <c r="K390" s="22"/>
      <c r="L390" s="22"/>
      <c r="M390" s="22"/>
      <c r="N390" s="22"/>
      <c r="O390" s="22"/>
      <c r="P390" s="22"/>
      <c r="Q390" s="22"/>
      <c r="R390" s="22"/>
    </row>
    <row r="391" spans="1:18">
      <c r="A391" s="22"/>
      <c r="B391" s="113"/>
      <c r="C391" s="113"/>
      <c r="D391" s="113"/>
      <c r="E391" s="22"/>
      <c r="F391" s="22"/>
      <c r="G391" s="22"/>
      <c r="H391" s="22"/>
      <c r="I391" s="22"/>
      <c r="J391" s="22"/>
      <c r="K391" s="22"/>
      <c r="L391" s="22"/>
      <c r="M391" s="22"/>
      <c r="N391" s="22"/>
      <c r="O391" s="22"/>
      <c r="P391" s="22"/>
      <c r="Q391" s="22"/>
      <c r="R391" s="22"/>
    </row>
    <row r="392" spans="1:18">
      <c r="A392" s="22"/>
      <c r="B392" s="113"/>
      <c r="C392" s="113"/>
      <c r="D392" s="113"/>
      <c r="E392" s="22"/>
      <c r="F392" s="22"/>
      <c r="G392" s="22"/>
      <c r="H392" s="22"/>
      <c r="I392" s="22"/>
      <c r="J392" s="22"/>
      <c r="K392" s="22"/>
      <c r="L392" s="22"/>
      <c r="M392" s="22"/>
      <c r="N392" s="22"/>
      <c r="O392" s="22"/>
      <c r="P392" s="22"/>
      <c r="Q392" s="22"/>
      <c r="R392" s="22"/>
    </row>
    <row r="393" spans="1:18">
      <c r="A393" s="22"/>
      <c r="B393" s="113"/>
      <c r="C393" s="113"/>
      <c r="D393" s="113"/>
      <c r="E393" s="22"/>
      <c r="F393" s="22"/>
      <c r="G393" s="22"/>
      <c r="H393" s="22"/>
      <c r="I393" s="22"/>
      <c r="J393" s="22"/>
      <c r="K393" s="22"/>
      <c r="L393" s="22"/>
      <c r="M393" s="22"/>
      <c r="N393" s="22"/>
      <c r="O393" s="22"/>
      <c r="P393" s="22"/>
      <c r="Q393" s="22"/>
      <c r="R393" s="22"/>
    </row>
    <row r="394" spans="1:18">
      <c r="A394" s="22"/>
      <c r="B394" s="113"/>
      <c r="C394" s="113"/>
      <c r="D394" s="113"/>
      <c r="E394" s="22"/>
      <c r="F394" s="22"/>
      <c r="G394" s="22"/>
      <c r="H394" s="22"/>
      <c r="I394" s="22"/>
      <c r="J394" s="22"/>
      <c r="K394" s="22"/>
      <c r="L394" s="22"/>
      <c r="M394" s="22"/>
      <c r="N394" s="22"/>
      <c r="O394" s="22"/>
      <c r="P394" s="22"/>
      <c r="Q394" s="22"/>
      <c r="R394" s="22"/>
    </row>
    <row r="395" spans="1:18">
      <c r="A395" s="22"/>
      <c r="B395" s="113"/>
      <c r="C395" s="113"/>
      <c r="D395" s="113"/>
      <c r="E395" s="22"/>
      <c r="F395" s="22"/>
      <c r="G395" s="22"/>
      <c r="H395" s="22"/>
      <c r="I395" s="22"/>
      <c r="J395" s="22"/>
      <c r="K395" s="22"/>
      <c r="L395" s="22"/>
      <c r="M395" s="22"/>
      <c r="N395" s="22"/>
      <c r="O395" s="22"/>
      <c r="P395" s="22"/>
      <c r="Q395" s="22"/>
      <c r="R395" s="22"/>
    </row>
    <row r="396" spans="1:18">
      <c r="A396" s="22"/>
      <c r="B396" s="113"/>
      <c r="C396" s="113"/>
      <c r="D396" s="113"/>
      <c r="E396" s="22"/>
      <c r="F396" s="22"/>
      <c r="G396" s="22"/>
      <c r="H396" s="22"/>
      <c r="I396" s="22"/>
      <c r="J396" s="22"/>
      <c r="K396" s="22"/>
      <c r="L396" s="22"/>
      <c r="M396" s="22"/>
      <c r="N396" s="22"/>
      <c r="O396" s="22"/>
      <c r="P396" s="22"/>
      <c r="Q396" s="22"/>
      <c r="R396" s="22"/>
    </row>
    <row r="397" spans="1:18">
      <c r="A397" s="22"/>
      <c r="B397" s="113"/>
      <c r="C397" s="113"/>
      <c r="D397" s="113"/>
      <c r="E397" s="22"/>
      <c r="F397" s="22"/>
      <c r="G397" s="22"/>
      <c r="H397" s="22"/>
      <c r="I397" s="22"/>
      <c r="J397" s="22"/>
      <c r="K397" s="22"/>
      <c r="L397" s="22"/>
      <c r="M397" s="22"/>
      <c r="N397" s="22"/>
      <c r="O397" s="22"/>
      <c r="P397" s="22"/>
      <c r="Q397" s="22"/>
      <c r="R397" s="22"/>
    </row>
    <row r="398" spans="1:18">
      <c r="A398" s="22"/>
      <c r="B398" s="113"/>
      <c r="C398" s="113"/>
      <c r="D398" s="113"/>
      <c r="E398" s="22"/>
      <c r="F398" s="22"/>
      <c r="G398" s="22"/>
      <c r="H398" s="22"/>
      <c r="I398" s="22"/>
      <c r="J398" s="22"/>
      <c r="K398" s="22"/>
      <c r="L398" s="22"/>
      <c r="M398" s="22"/>
      <c r="N398" s="22"/>
      <c r="O398" s="22"/>
      <c r="P398" s="22"/>
      <c r="Q398" s="22"/>
      <c r="R398" s="22"/>
    </row>
    <row r="399" spans="1:18">
      <c r="A399" s="22"/>
      <c r="B399" s="113"/>
      <c r="C399" s="113"/>
      <c r="D399" s="113"/>
      <c r="E399" s="22"/>
      <c r="F399" s="22"/>
      <c r="G399" s="22"/>
      <c r="H399" s="22"/>
      <c r="I399" s="22"/>
      <c r="J399" s="22"/>
      <c r="K399" s="22"/>
      <c r="L399" s="22"/>
      <c r="M399" s="22"/>
      <c r="N399" s="22"/>
      <c r="O399" s="22"/>
      <c r="P399" s="22"/>
      <c r="Q399" s="22"/>
      <c r="R399" s="22"/>
    </row>
    <row r="400" spans="1:18">
      <c r="A400" s="22"/>
      <c r="B400" s="113"/>
      <c r="C400" s="113"/>
      <c r="D400" s="113"/>
      <c r="E400" s="22"/>
      <c r="F400" s="22"/>
      <c r="G400" s="22"/>
      <c r="H400" s="22"/>
      <c r="I400" s="22"/>
      <c r="J400" s="22"/>
      <c r="K400" s="22"/>
      <c r="L400" s="22"/>
      <c r="M400" s="22"/>
      <c r="N400" s="22"/>
      <c r="O400" s="22"/>
      <c r="P400" s="22"/>
      <c r="Q400" s="22"/>
      <c r="R400" s="22"/>
    </row>
    <row r="401" spans="1:18">
      <c r="A401" s="22"/>
      <c r="B401" s="113"/>
      <c r="C401" s="113"/>
      <c r="D401" s="113"/>
      <c r="E401" s="22"/>
      <c r="F401" s="22"/>
      <c r="G401" s="22"/>
      <c r="H401" s="22"/>
      <c r="I401" s="22"/>
      <c r="J401" s="22"/>
      <c r="K401" s="22"/>
      <c r="L401" s="22"/>
      <c r="M401" s="22"/>
      <c r="N401" s="22"/>
      <c r="O401" s="22"/>
      <c r="P401" s="22"/>
      <c r="Q401" s="22"/>
      <c r="R401" s="22"/>
    </row>
    <row r="402" spans="1:18">
      <c r="A402" s="22"/>
      <c r="B402" s="113"/>
      <c r="C402" s="113"/>
      <c r="D402" s="113"/>
      <c r="E402" s="22"/>
      <c r="F402" s="22"/>
      <c r="G402" s="22"/>
      <c r="H402" s="22"/>
      <c r="I402" s="22"/>
      <c r="J402" s="22"/>
      <c r="K402" s="22"/>
      <c r="L402" s="22"/>
      <c r="M402" s="22"/>
      <c r="N402" s="22"/>
      <c r="O402" s="22"/>
      <c r="P402" s="22"/>
      <c r="Q402" s="22"/>
      <c r="R402" s="22"/>
    </row>
    <row r="403" spans="1:18">
      <c r="A403" s="22"/>
      <c r="B403" s="113"/>
      <c r="C403" s="113"/>
      <c r="D403" s="113"/>
      <c r="E403" s="22"/>
      <c r="F403" s="22"/>
      <c r="G403" s="22"/>
      <c r="H403" s="22"/>
      <c r="I403" s="22"/>
      <c r="J403" s="22"/>
      <c r="K403" s="22"/>
      <c r="L403" s="22"/>
      <c r="M403" s="22"/>
      <c r="N403" s="22"/>
      <c r="O403" s="22"/>
      <c r="P403" s="22"/>
      <c r="Q403" s="22"/>
      <c r="R403" s="22"/>
    </row>
    <row r="404" spans="1:18">
      <c r="A404" s="22"/>
      <c r="B404" s="113"/>
      <c r="C404" s="113"/>
      <c r="D404" s="113"/>
      <c r="E404" s="22"/>
      <c r="F404" s="22"/>
      <c r="G404" s="22"/>
      <c r="H404" s="22"/>
      <c r="I404" s="22"/>
      <c r="J404" s="22"/>
      <c r="K404" s="22"/>
      <c r="L404" s="22"/>
      <c r="M404" s="22"/>
      <c r="N404" s="22"/>
      <c r="O404" s="22"/>
      <c r="P404" s="22"/>
      <c r="Q404" s="22"/>
      <c r="R404" s="22"/>
    </row>
    <row r="405" spans="1:18">
      <c r="A405" s="22"/>
      <c r="B405" s="113"/>
      <c r="C405" s="113"/>
      <c r="D405" s="113"/>
      <c r="E405" s="22"/>
      <c r="F405" s="22"/>
      <c r="G405" s="22"/>
      <c r="H405" s="22"/>
      <c r="I405" s="22"/>
      <c r="J405" s="22"/>
      <c r="K405" s="22"/>
      <c r="L405" s="22"/>
      <c r="M405" s="22"/>
      <c r="N405" s="22"/>
      <c r="O405" s="22"/>
      <c r="P405" s="22"/>
      <c r="Q405" s="22"/>
      <c r="R405" s="22"/>
    </row>
    <row r="406" spans="1:18">
      <c r="A406" s="22"/>
      <c r="B406" s="113"/>
      <c r="C406" s="113"/>
      <c r="D406" s="113"/>
      <c r="E406" s="22"/>
      <c r="F406" s="22"/>
      <c r="G406" s="22"/>
      <c r="H406" s="22"/>
      <c r="I406" s="22"/>
      <c r="J406" s="22"/>
      <c r="K406" s="22"/>
      <c r="L406" s="22"/>
      <c r="M406" s="22"/>
      <c r="N406" s="22"/>
      <c r="O406" s="22"/>
      <c r="P406" s="22"/>
      <c r="Q406" s="22"/>
      <c r="R406" s="22"/>
    </row>
    <row r="407" spans="1:18">
      <c r="A407" s="22"/>
      <c r="B407" s="113"/>
      <c r="C407" s="113"/>
      <c r="D407" s="113"/>
      <c r="E407" s="22"/>
      <c r="F407" s="22"/>
      <c r="G407" s="22"/>
      <c r="H407" s="22"/>
      <c r="I407" s="22"/>
      <c r="J407" s="22"/>
      <c r="K407" s="22"/>
      <c r="L407" s="22"/>
      <c r="M407" s="22"/>
      <c r="N407" s="22"/>
      <c r="O407" s="22"/>
      <c r="P407" s="22"/>
      <c r="Q407" s="22"/>
      <c r="R407" s="22"/>
    </row>
    <row r="408" spans="1:18">
      <c r="A408" s="22"/>
      <c r="B408" s="113"/>
      <c r="C408" s="113"/>
      <c r="D408" s="113"/>
      <c r="E408" s="22"/>
      <c r="F408" s="22"/>
      <c r="G408" s="22"/>
      <c r="H408" s="22"/>
      <c r="I408" s="22"/>
      <c r="J408" s="22"/>
      <c r="K408" s="22"/>
      <c r="L408" s="22"/>
      <c r="M408" s="22"/>
      <c r="N408" s="22"/>
      <c r="O408" s="22"/>
      <c r="P408" s="22"/>
      <c r="Q408" s="22"/>
      <c r="R408" s="22"/>
    </row>
    <row r="409" spans="1:18">
      <c r="A409" s="22"/>
      <c r="B409" s="113"/>
      <c r="C409" s="113"/>
      <c r="D409" s="113"/>
      <c r="E409" s="22"/>
      <c r="F409" s="22"/>
      <c r="G409" s="22"/>
      <c r="H409" s="22"/>
      <c r="I409" s="22"/>
      <c r="J409" s="22"/>
      <c r="K409" s="22"/>
      <c r="L409" s="22"/>
      <c r="M409" s="22"/>
      <c r="N409" s="22"/>
      <c r="O409" s="22"/>
      <c r="P409" s="22"/>
      <c r="Q409" s="22"/>
      <c r="R409" s="22"/>
    </row>
    <row r="410" spans="1:18">
      <c r="A410" s="22"/>
      <c r="B410" s="113"/>
      <c r="C410" s="113"/>
      <c r="D410" s="113"/>
      <c r="E410" s="22"/>
      <c r="F410" s="22"/>
      <c r="G410" s="22"/>
      <c r="H410" s="22"/>
      <c r="I410" s="22"/>
      <c r="J410" s="22"/>
      <c r="K410" s="22"/>
      <c r="L410" s="22"/>
      <c r="M410" s="22"/>
      <c r="N410" s="22"/>
      <c r="O410" s="22"/>
      <c r="P410" s="22"/>
      <c r="Q410" s="22"/>
      <c r="R410" s="22"/>
    </row>
    <row r="411" spans="1:18">
      <c r="A411" s="22"/>
      <c r="B411" s="113"/>
      <c r="C411" s="113"/>
      <c r="D411" s="113"/>
      <c r="E411" s="22"/>
      <c r="F411" s="22"/>
      <c r="G411" s="22"/>
      <c r="H411" s="22"/>
      <c r="I411" s="22"/>
      <c r="J411" s="22"/>
      <c r="K411" s="22"/>
      <c r="L411" s="22"/>
      <c r="M411" s="22"/>
      <c r="N411" s="22"/>
      <c r="O411" s="22"/>
      <c r="P411" s="22"/>
      <c r="Q411" s="22"/>
      <c r="R411" s="22"/>
    </row>
    <row r="412" spans="1:18">
      <c r="A412" s="22"/>
      <c r="B412" s="113"/>
      <c r="C412" s="113"/>
      <c r="D412" s="113"/>
      <c r="E412" s="22"/>
      <c r="F412" s="22"/>
      <c r="G412" s="22"/>
      <c r="H412" s="22"/>
      <c r="I412" s="22"/>
      <c r="J412" s="22"/>
      <c r="K412" s="22"/>
      <c r="L412" s="22"/>
      <c r="M412" s="22"/>
      <c r="N412" s="22"/>
      <c r="O412" s="22"/>
      <c r="P412" s="22"/>
      <c r="Q412" s="22"/>
      <c r="R412" s="22"/>
    </row>
    <row r="413" spans="1:18">
      <c r="A413" s="22"/>
      <c r="B413" s="113"/>
      <c r="C413" s="113"/>
      <c r="D413" s="113"/>
      <c r="E413" s="22"/>
      <c r="F413" s="22"/>
      <c r="G413" s="22"/>
      <c r="H413" s="22"/>
      <c r="I413" s="22"/>
      <c r="J413" s="22"/>
      <c r="K413" s="22"/>
      <c r="L413" s="22"/>
      <c r="M413" s="22"/>
      <c r="N413" s="22"/>
      <c r="O413" s="22"/>
      <c r="P413" s="22"/>
      <c r="Q413" s="22"/>
      <c r="R413" s="22"/>
    </row>
    <row r="414" spans="1:18">
      <c r="A414" s="22"/>
      <c r="B414" s="113"/>
      <c r="C414" s="113"/>
      <c r="D414" s="113"/>
      <c r="E414" s="22"/>
      <c r="F414" s="22"/>
      <c r="G414" s="22"/>
      <c r="H414" s="22"/>
      <c r="I414" s="22"/>
      <c r="J414" s="22"/>
      <c r="K414" s="22"/>
      <c r="L414" s="22"/>
      <c r="M414" s="22"/>
      <c r="N414" s="22"/>
      <c r="O414" s="22"/>
      <c r="P414" s="22"/>
      <c r="Q414" s="22"/>
      <c r="R414" s="22"/>
    </row>
    <row r="415" spans="1:18">
      <c r="A415" s="22"/>
      <c r="B415" s="113"/>
      <c r="C415" s="113"/>
      <c r="D415" s="113"/>
      <c r="E415" s="22"/>
      <c r="F415" s="22"/>
      <c r="G415" s="22"/>
      <c r="H415" s="22"/>
      <c r="I415" s="22"/>
      <c r="J415" s="22"/>
      <c r="K415" s="22"/>
      <c r="L415" s="22"/>
      <c r="M415" s="22"/>
      <c r="N415" s="22"/>
      <c r="O415" s="22"/>
      <c r="P415" s="22"/>
      <c r="Q415" s="22"/>
      <c r="R415" s="22"/>
    </row>
    <row r="416" spans="1:18">
      <c r="A416" s="22"/>
      <c r="B416" s="113"/>
      <c r="C416" s="113"/>
      <c r="D416" s="113"/>
      <c r="E416" s="22"/>
      <c r="F416" s="22"/>
      <c r="G416" s="22"/>
      <c r="H416" s="22"/>
      <c r="I416" s="22"/>
      <c r="J416" s="22"/>
      <c r="K416" s="22"/>
      <c r="L416" s="22"/>
      <c r="M416" s="22"/>
      <c r="N416" s="22"/>
      <c r="O416" s="22"/>
      <c r="P416" s="22"/>
      <c r="Q416" s="22"/>
      <c r="R416" s="22"/>
    </row>
    <row r="417" spans="1:18">
      <c r="A417" s="22"/>
      <c r="B417" s="113"/>
      <c r="C417" s="113"/>
      <c r="D417" s="113"/>
      <c r="E417" s="22"/>
      <c r="F417" s="22"/>
      <c r="G417" s="22"/>
      <c r="H417" s="22"/>
      <c r="I417" s="22"/>
      <c r="J417" s="22"/>
      <c r="K417" s="22"/>
      <c r="L417" s="22"/>
      <c r="M417" s="22"/>
      <c r="N417" s="22"/>
      <c r="O417" s="22"/>
      <c r="P417" s="22"/>
      <c r="Q417" s="22"/>
      <c r="R417" s="22"/>
    </row>
    <row r="418" spans="1:18">
      <c r="A418" s="22"/>
      <c r="B418" s="113"/>
      <c r="C418" s="113"/>
      <c r="D418" s="113"/>
      <c r="E418" s="22"/>
      <c r="F418" s="22"/>
      <c r="G418" s="22"/>
      <c r="H418" s="22"/>
      <c r="I418" s="22"/>
      <c r="J418" s="22"/>
      <c r="K418" s="22"/>
      <c r="L418" s="22"/>
      <c r="M418" s="22"/>
      <c r="N418" s="22"/>
      <c r="O418" s="22"/>
      <c r="P418" s="22"/>
      <c r="Q418" s="22"/>
      <c r="R418" s="22"/>
    </row>
    <row r="419" spans="1:18">
      <c r="A419" s="22"/>
      <c r="B419" s="113"/>
      <c r="C419" s="113"/>
      <c r="D419" s="113"/>
      <c r="E419" s="22"/>
      <c r="F419" s="22"/>
      <c r="G419" s="22"/>
      <c r="H419" s="22"/>
      <c r="I419" s="22"/>
      <c r="J419" s="22"/>
      <c r="K419" s="22"/>
      <c r="L419" s="22"/>
      <c r="M419" s="22"/>
      <c r="N419" s="22"/>
      <c r="O419" s="22"/>
      <c r="P419" s="22"/>
      <c r="Q419" s="22"/>
      <c r="R419" s="22"/>
    </row>
    <row r="420" spans="1:18">
      <c r="A420" s="22"/>
      <c r="B420" s="113"/>
      <c r="C420" s="113"/>
      <c r="D420" s="113"/>
      <c r="E420" s="22"/>
      <c r="F420" s="22"/>
      <c r="G420" s="22"/>
      <c r="H420" s="22"/>
      <c r="I420" s="22"/>
      <c r="J420" s="22"/>
      <c r="K420" s="22"/>
      <c r="L420" s="22"/>
      <c r="M420" s="22"/>
      <c r="N420" s="22"/>
      <c r="O420" s="22"/>
      <c r="P420" s="22"/>
      <c r="Q420" s="22"/>
      <c r="R420" s="22"/>
    </row>
    <row r="421" spans="1:18">
      <c r="A421" s="22"/>
      <c r="B421" s="113"/>
      <c r="C421" s="113"/>
      <c r="D421" s="113"/>
      <c r="E421" s="22"/>
      <c r="F421" s="22"/>
      <c r="G421" s="22"/>
      <c r="H421" s="22"/>
      <c r="I421" s="22"/>
      <c r="J421" s="22"/>
      <c r="K421" s="22"/>
      <c r="L421" s="22"/>
      <c r="M421" s="22"/>
      <c r="N421" s="22"/>
      <c r="O421" s="22"/>
      <c r="P421" s="22"/>
      <c r="Q421" s="22"/>
      <c r="R421" s="22"/>
    </row>
    <row r="422" spans="1:18">
      <c r="A422" s="22"/>
      <c r="B422" s="113"/>
      <c r="C422" s="113"/>
      <c r="D422" s="113"/>
      <c r="E422" s="22"/>
      <c r="F422" s="22"/>
      <c r="G422" s="22"/>
      <c r="H422" s="22"/>
      <c r="I422" s="22"/>
      <c r="J422" s="22"/>
      <c r="K422" s="22"/>
      <c r="L422" s="22"/>
      <c r="M422" s="22"/>
      <c r="N422" s="22"/>
      <c r="O422" s="22"/>
      <c r="P422" s="22"/>
      <c r="Q422" s="22"/>
      <c r="R422" s="22"/>
    </row>
    <row r="423" spans="1:18">
      <c r="A423" s="22"/>
      <c r="B423" s="113"/>
      <c r="C423" s="113"/>
      <c r="D423" s="113"/>
      <c r="E423" s="22"/>
      <c r="F423" s="22"/>
      <c r="G423" s="22"/>
      <c r="H423" s="22"/>
      <c r="I423" s="22"/>
      <c r="J423" s="22"/>
      <c r="K423" s="22"/>
      <c r="L423" s="22"/>
      <c r="M423" s="22"/>
      <c r="N423" s="22"/>
      <c r="O423" s="22"/>
      <c r="P423" s="22"/>
      <c r="Q423" s="22"/>
      <c r="R423" s="22"/>
    </row>
    <row r="424" spans="1:18">
      <c r="A424" s="22"/>
      <c r="B424" s="113"/>
      <c r="C424" s="113"/>
      <c r="D424" s="113"/>
      <c r="E424" s="22"/>
      <c r="F424" s="22"/>
      <c r="G424" s="22"/>
      <c r="H424" s="22"/>
      <c r="I424" s="22"/>
      <c r="J424" s="22"/>
      <c r="K424" s="22"/>
      <c r="L424" s="22"/>
      <c r="M424" s="22"/>
      <c r="N424" s="22"/>
      <c r="O424" s="22"/>
      <c r="P424" s="22"/>
      <c r="Q424" s="22"/>
      <c r="R424" s="22"/>
    </row>
    <row r="425" spans="1:18">
      <c r="A425" s="22"/>
      <c r="B425" s="113"/>
      <c r="C425" s="113"/>
      <c r="D425" s="113"/>
      <c r="E425" s="22"/>
      <c r="F425" s="22"/>
      <c r="G425" s="22"/>
      <c r="H425" s="22"/>
      <c r="I425" s="22"/>
      <c r="J425" s="22"/>
      <c r="K425" s="22"/>
      <c r="L425" s="22"/>
      <c r="M425" s="22"/>
      <c r="N425" s="22"/>
      <c r="O425" s="22"/>
      <c r="P425" s="22"/>
      <c r="Q425" s="22"/>
      <c r="R425" s="22"/>
    </row>
    <row r="426" spans="1:18">
      <c r="A426" s="22"/>
      <c r="B426" s="113"/>
      <c r="C426" s="113"/>
      <c r="D426" s="113"/>
      <c r="E426" s="22"/>
      <c r="F426" s="22"/>
      <c r="G426" s="22"/>
      <c r="H426" s="22"/>
      <c r="I426" s="22"/>
      <c r="J426" s="22"/>
      <c r="K426" s="22"/>
      <c r="L426" s="22"/>
      <c r="M426" s="22"/>
      <c r="N426" s="22"/>
      <c r="O426" s="22"/>
      <c r="P426" s="22"/>
      <c r="Q426" s="22"/>
      <c r="R426" s="22"/>
    </row>
    <row r="427" spans="1:18">
      <c r="A427" s="22"/>
      <c r="B427" s="113"/>
      <c r="C427" s="113"/>
      <c r="D427" s="113"/>
      <c r="E427" s="22"/>
      <c r="F427" s="22"/>
      <c r="G427" s="22"/>
      <c r="H427" s="22"/>
      <c r="I427" s="22"/>
      <c r="J427" s="22"/>
      <c r="K427" s="22"/>
      <c r="L427" s="22"/>
      <c r="M427" s="22"/>
      <c r="N427" s="22"/>
      <c r="O427" s="22"/>
      <c r="P427" s="22"/>
      <c r="Q427" s="22"/>
      <c r="R427" s="22"/>
    </row>
    <row r="428" spans="1:18">
      <c r="A428" s="22"/>
      <c r="B428" s="113"/>
      <c r="C428" s="113"/>
      <c r="D428" s="113"/>
      <c r="E428" s="22"/>
      <c r="F428" s="22"/>
      <c r="G428" s="22"/>
      <c r="H428" s="22"/>
      <c r="I428" s="22"/>
      <c r="J428" s="22"/>
      <c r="K428" s="22"/>
      <c r="L428" s="22"/>
      <c r="M428" s="22"/>
      <c r="N428" s="22"/>
      <c r="O428" s="22"/>
      <c r="P428" s="22"/>
      <c r="Q428" s="22"/>
      <c r="R428" s="22"/>
    </row>
    <row r="429" spans="1:18">
      <c r="A429" s="22"/>
      <c r="B429" s="113"/>
      <c r="C429" s="113"/>
      <c r="D429" s="113"/>
      <c r="E429" s="22"/>
      <c r="F429" s="22"/>
      <c r="G429" s="22"/>
      <c r="H429" s="22"/>
      <c r="I429" s="22"/>
      <c r="J429" s="22"/>
      <c r="K429" s="22"/>
      <c r="L429" s="22"/>
      <c r="M429" s="22"/>
      <c r="N429" s="22"/>
      <c r="O429" s="22"/>
      <c r="P429" s="22"/>
      <c r="Q429" s="22"/>
      <c r="R429" s="22"/>
    </row>
    <row r="430" spans="1:18">
      <c r="A430" s="22"/>
      <c r="B430" s="113"/>
      <c r="C430" s="113"/>
      <c r="D430" s="113"/>
      <c r="E430" s="22"/>
      <c r="F430" s="22"/>
      <c r="G430" s="22"/>
      <c r="H430" s="22"/>
      <c r="I430" s="22"/>
      <c r="J430" s="22"/>
      <c r="K430" s="22"/>
      <c r="L430" s="22"/>
      <c r="M430" s="22"/>
      <c r="N430" s="22"/>
      <c r="O430" s="22"/>
      <c r="P430" s="22"/>
      <c r="Q430" s="22"/>
      <c r="R430" s="22"/>
    </row>
    <row r="431" spans="1:18">
      <c r="A431" s="22"/>
      <c r="B431" s="113"/>
      <c r="C431" s="113"/>
      <c r="D431" s="113"/>
      <c r="E431" s="22"/>
      <c r="F431" s="22"/>
      <c r="G431" s="22"/>
      <c r="H431" s="22"/>
      <c r="I431" s="22"/>
      <c r="J431" s="22"/>
      <c r="K431" s="22"/>
      <c r="L431" s="22"/>
      <c r="M431" s="22"/>
      <c r="N431" s="22"/>
      <c r="O431" s="22"/>
      <c r="P431" s="22"/>
      <c r="Q431" s="22"/>
      <c r="R431" s="22"/>
    </row>
    <row r="432" spans="1:18">
      <c r="A432" s="22"/>
      <c r="B432" s="113"/>
      <c r="C432" s="113"/>
      <c r="D432" s="113"/>
      <c r="E432" s="22"/>
      <c r="F432" s="22"/>
      <c r="G432" s="22"/>
      <c r="H432" s="22"/>
      <c r="I432" s="22"/>
      <c r="J432" s="22"/>
      <c r="K432" s="22"/>
      <c r="L432" s="22"/>
      <c r="M432" s="22"/>
      <c r="N432" s="22"/>
      <c r="O432" s="22"/>
      <c r="P432" s="22"/>
      <c r="Q432" s="22"/>
      <c r="R432" s="22"/>
    </row>
    <row r="433" spans="1:18">
      <c r="A433" s="22"/>
      <c r="B433" s="113"/>
      <c r="C433" s="113"/>
      <c r="D433" s="113"/>
      <c r="E433" s="22"/>
      <c r="F433" s="22"/>
      <c r="G433" s="22"/>
      <c r="H433" s="22"/>
      <c r="I433" s="22"/>
      <c r="J433" s="22"/>
      <c r="K433" s="22"/>
      <c r="L433" s="22"/>
      <c r="M433" s="22"/>
      <c r="N433" s="22"/>
      <c r="O433" s="22"/>
      <c r="P433" s="22"/>
      <c r="Q433" s="22"/>
      <c r="R433" s="22"/>
    </row>
    <row r="434" spans="1:18">
      <c r="A434" s="22"/>
      <c r="B434" s="113"/>
      <c r="C434" s="113"/>
      <c r="D434" s="113"/>
      <c r="E434" s="22"/>
      <c r="F434" s="22"/>
      <c r="G434" s="22"/>
      <c r="H434" s="22"/>
      <c r="I434" s="22"/>
      <c r="J434" s="22"/>
      <c r="K434" s="22"/>
      <c r="L434" s="22"/>
      <c r="M434" s="22"/>
      <c r="N434" s="22"/>
      <c r="O434" s="22"/>
      <c r="P434" s="22"/>
      <c r="Q434" s="22"/>
      <c r="R434" s="22"/>
    </row>
    <row r="435" spans="1:18">
      <c r="A435" s="22"/>
      <c r="B435" s="113"/>
      <c r="C435" s="113"/>
      <c r="D435" s="113"/>
      <c r="E435" s="22"/>
      <c r="F435" s="22"/>
      <c r="G435" s="22"/>
      <c r="H435" s="22"/>
      <c r="I435" s="22"/>
      <c r="J435" s="22"/>
      <c r="K435" s="22"/>
      <c r="L435" s="22"/>
      <c r="M435" s="22"/>
      <c r="N435" s="22"/>
      <c r="O435" s="22"/>
      <c r="P435" s="22"/>
      <c r="Q435" s="22"/>
      <c r="R435" s="22"/>
    </row>
    <row r="436" spans="1:18">
      <c r="A436" s="22"/>
      <c r="B436" s="113"/>
      <c r="C436" s="113"/>
      <c r="D436" s="113"/>
      <c r="E436" s="22"/>
      <c r="F436" s="22"/>
      <c r="G436" s="22"/>
      <c r="H436" s="22"/>
      <c r="I436" s="22"/>
      <c r="J436" s="22"/>
      <c r="K436" s="22"/>
      <c r="L436" s="22"/>
      <c r="M436" s="22"/>
      <c r="N436" s="22"/>
      <c r="O436" s="22"/>
      <c r="P436" s="22"/>
      <c r="Q436" s="22"/>
      <c r="R436" s="22"/>
    </row>
    <row r="437" spans="1:18">
      <c r="A437" s="22"/>
      <c r="B437" s="113"/>
      <c r="C437" s="113"/>
      <c r="D437" s="113"/>
      <c r="E437" s="22"/>
      <c r="F437" s="22"/>
      <c r="G437" s="22"/>
      <c r="H437" s="22"/>
      <c r="I437" s="22"/>
      <c r="J437" s="22"/>
      <c r="K437" s="22"/>
      <c r="L437" s="22"/>
      <c r="M437" s="22"/>
      <c r="N437" s="22"/>
      <c r="O437" s="22"/>
      <c r="P437" s="22"/>
      <c r="Q437" s="22"/>
      <c r="R437" s="22"/>
    </row>
    <row r="438" spans="1:18">
      <c r="A438" s="22"/>
      <c r="B438" s="113"/>
      <c r="C438" s="113"/>
      <c r="D438" s="113"/>
      <c r="E438" s="22"/>
      <c r="F438" s="22"/>
      <c r="G438" s="22"/>
      <c r="H438" s="22"/>
      <c r="I438" s="22"/>
      <c r="J438" s="22"/>
      <c r="K438" s="22"/>
      <c r="L438" s="22"/>
      <c r="M438" s="22"/>
      <c r="N438" s="22"/>
      <c r="O438" s="22"/>
      <c r="P438" s="22"/>
      <c r="Q438" s="22"/>
      <c r="R438" s="22"/>
    </row>
    <row r="439" spans="1:18">
      <c r="A439" s="22"/>
      <c r="B439" s="113"/>
      <c r="C439" s="113"/>
      <c r="D439" s="113"/>
      <c r="E439" s="22"/>
      <c r="F439" s="22"/>
      <c r="G439" s="22"/>
      <c r="H439" s="22"/>
      <c r="I439" s="22"/>
      <c r="J439" s="22"/>
      <c r="K439" s="22"/>
      <c r="L439" s="22"/>
      <c r="M439" s="22"/>
      <c r="N439" s="22"/>
      <c r="O439" s="22"/>
      <c r="P439" s="22"/>
      <c r="Q439" s="22"/>
      <c r="R439" s="22"/>
    </row>
    <row r="440" spans="1:18">
      <c r="A440" s="22"/>
      <c r="B440" s="113"/>
      <c r="C440" s="113"/>
      <c r="D440" s="113"/>
      <c r="E440" s="22"/>
      <c r="F440" s="22"/>
      <c r="G440" s="22"/>
      <c r="H440" s="22"/>
      <c r="I440" s="22"/>
      <c r="J440" s="22"/>
      <c r="K440" s="22"/>
      <c r="L440" s="22"/>
      <c r="M440" s="22"/>
      <c r="N440" s="22"/>
      <c r="O440" s="22"/>
      <c r="P440" s="22"/>
      <c r="Q440" s="22"/>
      <c r="R440" s="22"/>
    </row>
    <row r="441" spans="1:18">
      <c r="A441" s="22"/>
      <c r="B441" s="113"/>
      <c r="C441" s="113"/>
      <c r="D441" s="113"/>
      <c r="E441" s="22"/>
      <c r="F441" s="22"/>
      <c r="G441" s="22"/>
      <c r="H441" s="22"/>
      <c r="I441" s="22"/>
      <c r="J441" s="22"/>
      <c r="K441" s="22"/>
      <c r="L441" s="22"/>
      <c r="M441" s="22"/>
      <c r="N441" s="22"/>
      <c r="O441" s="22"/>
      <c r="P441" s="22"/>
      <c r="Q441" s="22"/>
      <c r="R441" s="22"/>
    </row>
    <row r="442" spans="1:18">
      <c r="A442" s="22"/>
      <c r="B442" s="113"/>
      <c r="C442" s="113"/>
      <c r="D442" s="113"/>
      <c r="E442" s="22"/>
      <c r="F442" s="22"/>
      <c r="G442" s="22"/>
      <c r="H442" s="22"/>
      <c r="I442" s="22"/>
      <c r="J442" s="22"/>
      <c r="K442" s="22"/>
      <c r="L442" s="22"/>
      <c r="M442" s="22"/>
      <c r="N442" s="22"/>
      <c r="O442" s="22"/>
      <c r="P442" s="22"/>
      <c r="Q442" s="22"/>
      <c r="R442" s="22"/>
    </row>
    <row r="443" spans="1:18">
      <c r="A443" s="22"/>
      <c r="B443" s="113"/>
      <c r="C443" s="113"/>
      <c r="D443" s="113"/>
      <c r="E443" s="22"/>
      <c r="F443" s="22"/>
      <c r="G443" s="22"/>
      <c r="H443" s="22"/>
      <c r="I443" s="22"/>
      <c r="J443" s="22"/>
      <c r="K443" s="22"/>
      <c r="L443" s="22"/>
      <c r="M443" s="22"/>
      <c r="N443" s="22"/>
      <c r="O443" s="22"/>
      <c r="P443" s="22"/>
      <c r="Q443" s="22"/>
      <c r="R443" s="22"/>
    </row>
    <row r="444" spans="1:18">
      <c r="A444" s="22"/>
      <c r="B444" s="113"/>
      <c r="C444" s="113"/>
      <c r="D444" s="113"/>
      <c r="E444" s="22"/>
      <c r="F444" s="22"/>
      <c r="G444" s="22"/>
      <c r="H444" s="22"/>
      <c r="I444" s="22"/>
      <c r="J444" s="22"/>
      <c r="K444" s="22"/>
      <c r="L444" s="22"/>
      <c r="M444" s="22"/>
      <c r="N444" s="22"/>
      <c r="O444" s="22"/>
      <c r="P444" s="22"/>
      <c r="Q444" s="22"/>
      <c r="R444" s="22"/>
    </row>
    <row r="445" spans="1:18">
      <c r="A445" s="22"/>
      <c r="B445" s="113"/>
      <c r="C445" s="113"/>
      <c r="D445" s="113"/>
      <c r="E445" s="22"/>
      <c r="F445" s="22"/>
      <c r="G445" s="22"/>
      <c r="H445" s="22"/>
      <c r="I445" s="22"/>
      <c r="J445" s="22"/>
      <c r="K445" s="22"/>
      <c r="L445" s="22"/>
      <c r="M445" s="22"/>
      <c r="N445" s="22"/>
      <c r="O445" s="22"/>
      <c r="P445" s="22"/>
      <c r="Q445" s="22"/>
      <c r="R445" s="22"/>
    </row>
    <row r="446" spans="1:18">
      <c r="A446" s="22"/>
      <c r="B446" s="113"/>
      <c r="C446" s="113"/>
      <c r="D446" s="113"/>
      <c r="E446" s="22"/>
      <c r="F446" s="22"/>
      <c r="G446" s="22"/>
      <c r="H446" s="22"/>
      <c r="I446" s="22"/>
      <c r="J446" s="22"/>
      <c r="K446" s="22"/>
      <c r="L446" s="22"/>
      <c r="M446" s="22"/>
      <c r="N446" s="22"/>
      <c r="O446" s="22"/>
      <c r="P446" s="22"/>
      <c r="Q446" s="22"/>
      <c r="R446" s="22"/>
    </row>
    <row r="447" spans="1:18">
      <c r="A447" s="22"/>
      <c r="B447" s="113"/>
      <c r="C447" s="113"/>
      <c r="D447" s="113"/>
      <c r="E447" s="22"/>
      <c r="F447" s="22"/>
      <c r="G447" s="22"/>
      <c r="H447" s="22"/>
      <c r="I447" s="22"/>
      <c r="J447" s="22"/>
      <c r="K447" s="22"/>
      <c r="L447" s="22"/>
      <c r="M447" s="22"/>
      <c r="N447" s="22"/>
      <c r="O447" s="22"/>
      <c r="P447" s="22"/>
      <c r="Q447" s="22"/>
      <c r="R447" s="22"/>
    </row>
    <row r="448" spans="1:18">
      <c r="A448" s="22"/>
      <c r="B448" s="113"/>
      <c r="C448" s="113"/>
      <c r="D448" s="113"/>
      <c r="E448" s="22"/>
      <c r="F448" s="22"/>
      <c r="G448" s="22"/>
      <c r="H448" s="22"/>
      <c r="I448" s="22"/>
      <c r="J448" s="22"/>
      <c r="K448" s="22"/>
      <c r="L448" s="22"/>
      <c r="M448" s="22"/>
      <c r="N448" s="22"/>
      <c r="O448" s="22"/>
      <c r="P448" s="22"/>
      <c r="Q448" s="22"/>
      <c r="R448" s="22"/>
    </row>
    <row r="449" spans="1:18">
      <c r="A449" s="22"/>
      <c r="B449" s="113"/>
      <c r="C449" s="113"/>
      <c r="D449" s="113"/>
      <c r="E449" s="22"/>
      <c r="F449" s="22"/>
      <c r="G449" s="22"/>
      <c r="H449" s="22"/>
      <c r="I449" s="22"/>
      <c r="J449" s="22"/>
      <c r="K449" s="22"/>
      <c r="L449" s="22"/>
      <c r="M449" s="22"/>
      <c r="N449" s="22"/>
      <c r="O449" s="22"/>
      <c r="P449" s="22"/>
      <c r="Q449" s="22"/>
      <c r="R449" s="22"/>
    </row>
    <row r="450" spans="1:18">
      <c r="A450" s="22"/>
      <c r="B450" s="113"/>
      <c r="C450" s="113"/>
      <c r="D450" s="113"/>
      <c r="E450" s="22"/>
      <c r="F450" s="22"/>
      <c r="G450" s="22"/>
      <c r="H450" s="22"/>
      <c r="I450" s="22"/>
      <c r="J450" s="22"/>
      <c r="K450" s="22"/>
      <c r="L450" s="22"/>
      <c r="M450" s="22"/>
      <c r="N450" s="22"/>
      <c r="O450" s="22"/>
      <c r="P450" s="22"/>
      <c r="Q450" s="22"/>
      <c r="R450" s="22"/>
    </row>
    <row r="451" spans="1:18">
      <c r="A451" s="22"/>
      <c r="B451" s="113"/>
      <c r="C451" s="113"/>
      <c r="D451" s="113"/>
      <c r="E451" s="22"/>
      <c r="F451" s="22"/>
      <c r="G451" s="22"/>
      <c r="H451" s="22"/>
      <c r="I451" s="22"/>
      <c r="J451" s="22"/>
      <c r="K451" s="22"/>
      <c r="L451" s="22"/>
      <c r="M451" s="22"/>
      <c r="N451" s="22"/>
      <c r="O451" s="22"/>
      <c r="P451" s="22"/>
      <c r="Q451" s="22"/>
      <c r="R451" s="22"/>
    </row>
    <row r="452" spans="1:18">
      <c r="A452" s="22"/>
      <c r="B452" s="113"/>
      <c r="C452" s="113"/>
      <c r="D452" s="113"/>
      <c r="E452" s="22"/>
      <c r="F452" s="22"/>
      <c r="G452" s="22"/>
      <c r="H452" s="22"/>
      <c r="I452" s="22"/>
      <c r="J452" s="22"/>
      <c r="K452" s="22"/>
      <c r="L452" s="22"/>
      <c r="M452" s="22"/>
      <c r="N452" s="22"/>
      <c r="O452" s="22"/>
      <c r="P452" s="22"/>
      <c r="Q452" s="22"/>
      <c r="R452" s="22"/>
    </row>
    <row r="453" spans="1:18">
      <c r="A453" s="22"/>
      <c r="B453" s="113"/>
      <c r="C453" s="113"/>
      <c r="D453" s="113"/>
      <c r="E453" s="22"/>
      <c r="F453" s="22"/>
      <c r="G453" s="22"/>
      <c r="H453" s="22"/>
      <c r="I453" s="22"/>
      <c r="J453" s="22"/>
      <c r="K453" s="22"/>
      <c r="L453" s="22"/>
      <c r="M453" s="22"/>
      <c r="N453" s="22"/>
      <c r="O453" s="22"/>
      <c r="P453" s="22"/>
      <c r="Q453" s="22"/>
      <c r="R453" s="22"/>
    </row>
    <row r="454" spans="1:18">
      <c r="A454" s="22"/>
      <c r="B454" s="113"/>
      <c r="C454" s="113"/>
      <c r="D454" s="113"/>
      <c r="E454" s="22"/>
      <c r="F454" s="22"/>
      <c r="G454" s="22"/>
      <c r="H454" s="22"/>
      <c r="I454" s="22"/>
      <c r="J454" s="22"/>
      <c r="K454" s="22"/>
      <c r="L454" s="22"/>
      <c r="M454" s="22"/>
      <c r="N454" s="22"/>
      <c r="O454" s="22"/>
      <c r="P454" s="22"/>
      <c r="Q454" s="22"/>
      <c r="R454" s="22"/>
    </row>
    <row r="455" spans="1:18">
      <c r="A455" s="22"/>
      <c r="B455" s="113"/>
      <c r="C455" s="113"/>
      <c r="D455" s="113"/>
      <c r="E455" s="22"/>
      <c r="F455" s="22"/>
      <c r="G455" s="22"/>
      <c r="H455" s="22"/>
      <c r="I455" s="22"/>
      <c r="J455" s="22"/>
      <c r="K455" s="22"/>
      <c r="L455" s="22"/>
      <c r="M455" s="22"/>
      <c r="N455" s="22"/>
      <c r="O455" s="22"/>
      <c r="P455" s="22"/>
      <c r="Q455" s="22"/>
      <c r="R455" s="22"/>
    </row>
    <row r="456" spans="1:18">
      <c r="A456" s="22"/>
      <c r="B456" s="113"/>
      <c r="C456" s="113"/>
      <c r="D456" s="113"/>
      <c r="E456" s="22"/>
      <c r="F456" s="22"/>
      <c r="G456" s="22"/>
      <c r="H456" s="22"/>
      <c r="I456" s="22"/>
      <c r="J456" s="22"/>
      <c r="K456" s="22"/>
      <c r="L456" s="22"/>
      <c r="M456" s="22"/>
      <c r="N456" s="22"/>
      <c r="O456" s="22"/>
      <c r="P456" s="22"/>
      <c r="Q456" s="22"/>
      <c r="R456" s="22"/>
    </row>
    <row r="457" spans="1:18">
      <c r="A457" s="22"/>
      <c r="B457" s="113"/>
      <c r="C457" s="113"/>
      <c r="D457" s="113"/>
      <c r="E457" s="22"/>
      <c r="F457" s="22"/>
      <c r="G457" s="22"/>
      <c r="H457" s="22"/>
      <c r="I457" s="22"/>
      <c r="J457" s="22"/>
      <c r="K457" s="22"/>
      <c r="L457" s="22"/>
      <c r="M457" s="22"/>
      <c r="N457" s="22"/>
      <c r="O457" s="22"/>
      <c r="P457" s="22"/>
      <c r="Q457" s="22"/>
      <c r="R457" s="22"/>
    </row>
    <row r="458" spans="1:18">
      <c r="A458" s="22"/>
      <c r="B458" s="113"/>
      <c r="C458" s="113"/>
      <c r="D458" s="113"/>
      <c r="E458" s="22"/>
      <c r="F458" s="22"/>
      <c r="G458" s="22"/>
      <c r="H458" s="22"/>
      <c r="I458" s="22"/>
      <c r="J458" s="22"/>
      <c r="K458" s="22"/>
      <c r="L458" s="22"/>
      <c r="M458" s="22"/>
      <c r="N458" s="22"/>
      <c r="O458" s="22"/>
      <c r="P458" s="22"/>
      <c r="Q458" s="22"/>
      <c r="R458" s="22"/>
    </row>
    <row r="459" spans="1:18">
      <c r="A459" s="22"/>
      <c r="B459" s="113"/>
      <c r="C459" s="113"/>
      <c r="D459" s="113"/>
      <c r="E459" s="22"/>
      <c r="F459" s="22"/>
      <c r="G459" s="22"/>
      <c r="H459" s="22"/>
      <c r="I459" s="22"/>
      <c r="J459" s="22"/>
      <c r="K459" s="22"/>
      <c r="L459" s="22"/>
      <c r="M459" s="22"/>
      <c r="N459" s="22"/>
      <c r="O459" s="22"/>
      <c r="P459" s="22"/>
      <c r="Q459" s="22"/>
      <c r="R459" s="22"/>
    </row>
    <row r="460" spans="1:18">
      <c r="A460" s="22"/>
      <c r="B460" s="113"/>
      <c r="C460" s="113"/>
      <c r="D460" s="113"/>
      <c r="E460" s="22"/>
      <c r="F460" s="22"/>
      <c r="G460" s="22"/>
      <c r="H460" s="22"/>
      <c r="I460" s="22"/>
      <c r="J460" s="22"/>
      <c r="K460" s="22"/>
      <c r="L460" s="22"/>
      <c r="M460" s="22"/>
      <c r="N460" s="22"/>
      <c r="O460" s="22"/>
      <c r="P460" s="22"/>
      <c r="Q460" s="22"/>
      <c r="R460" s="22"/>
    </row>
    <row r="461" spans="1:18">
      <c r="A461" s="22"/>
      <c r="B461" s="113"/>
      <c r="C461" s="113"/>
      <c r="D461" s="113"/>
      <c r="E461" s="22"/>
      <c r="F461" s="22"/>
      <c r="G461" s="22"/>
      <c r="H461" s="22"/>
      <c r="I461" s="22"/>
      <c r="J461" s="22"/>
      <c r="K461" s="22"/>
      <c r="L461" s="22"/>
      <c r="M461" s="22"/>
      <c r="N461" s="22"/>
      <c r="O461" s="22"/>
      <c r="P461" s="22"/>
      <c r="Q461" s="22"/>
      <c r="R461" s="22"/>
    </row>
    <row r="462" spans="1:18">
      <c r="A462" s="22"/>
      <c r="B462" s="113"/>
      <c r="C462" s="113"/>
      <c r="D462" s="113"/>
      <c r="E462" s="22"/>
      <c r="F462" s="22"/>
      <c r="G462" s="22"/>
      <c r="H462" s="22"/>
      <c r="I462" s="22"/>
      <c r="J462" s="22"/>
      <c r="K462" s="22"/>
      <c r="L462" s="22"/>
      <c r="M462" s="22"/>
      <c r="N462" s="22"/>
      <c r="O462" s="22"/>
      <c r="P462" s="22"/>
      <c r="Q462" s="22"/>
      <c r="R462" s="22"/>
    </row>
    <row r="463" spans="1:18">
      <c r="A463" s="22"/>
      <c r="B463" s="113"/>
      <c r="C463" s="113"/>
      <c r="D463" s="113"/>
      <c r="E463" s="22"/>
      <c r="F463" s="22"/>
      <c r="G463" s="22"/>
      <c r="H463" s="22"/>
      <c r="I463" s="22"/>
      <c r="J463" s="22"/>
      <c r="K463" s="22"/>
      <c r="L463" s="22"/>
      <c r="M463" s="22"/>
      <c r="N463" s="22"/>
      <c r="O463" s="22"/>
      <c r="P463" s="22"/>
      <c r="Q463" s="22"/>
      <c r="R463" s="22"/>
    </row>
    <row r="464" spans="1:18">
      <c r="A464" s="22"/>
      <c r="B464" s="113"/>
      <c r="C464" s="113"/>
      <c r="D464" s="113"/>
      <c r="E464" s="22"/>
      <c r="F464" s="22"/>
      <c r="G464" s="22"/>
      <c r="H464" s="22"/>
      <c r="I464" s="22"/>
      <c r="J464" s="22"/>
      <c r="K464" s="22"/>
      <c r="L464" s="22"/>
      <c r="M464" s="22"/>
      <c r="N464" s="22"/>
      <c r="O464" s="22"/>
      <c r="P464" s="22"/>
      <c r="Q464" s="22"/>
      <c r="R464" s="22"/>
    </row>
    <row r="465" spans="1:18">
      <c r="A465" s="22"/>
      <c r="B465" s="113"/>
      <c r="C465" s="113"/>
      <c r="D465" s="113"/>
      <c r="E465" s="22"/>
      <c r="F465" s="22"/>
      <c r="G465" s="22"/>
      <c r="H465" s="22"/>
      <c r="I465" s="22"/>
      <c r="J465" s="22"/>
      <c r="K465" s="22"/>
      <c r="L465" s="22"/>
      <c r="M465" s="22"/>
      <c r="N465" s="22"/>
      <c r="O465" s="22"/>
      <c r="P465" s="22"/>
      <c r="Q465" s="22"/>
      <c r="R465" s="22"/>
    </row>
    <row r="466" spans="1:18">
      <c r="A466" s="22"/>
      <c r="B466" s="113"/>
      <c r="C466" s="113"/>
      <c r="D466" s="113"/>
      <c r="E466" s="22"/>
      <c r="F466" s="22"/>
      <c r="G466" s="22"/>
      <c r="H466" s="22"/>
      <c r="I466" s="22"/>
      <c r="J466" s="22"/>
      <c r="K466" s="22"/>
      <c r="L466" s="22"/>
      <c r="M466" s="22"/>
      <c r="N466" s="22"/>
      <c r="O466" s="22"/>
      <c r="P466" s="22"/>
      <c r="Q466" s="22"/>
      <c r="R466" s="22"/>
    </row>
    <row r="467" spans="1:18">
      <c r="A467" s="22"/>
      <c r="B467" s="113"/>
      <c r="C467" s="113"/>
      <c r="D467" s="113"/>
      <c r="E467" s="22"/>
      <c r="F467" s="22"/>
      <c r="G467" s="22"/>
      <c r="H467" s="22"/>
      <c r="I467" s="22"/>
      <c r="J467" s="22"/>
      <c r="K467" s="22"/>
      <c r="L467" s="22"/>
      <c r="M467" s="22"/>
      <c r="N467" s="22"/>
      <c r="O467" s="22"/>
      <c r="P467" s="22"/>
      <c r="Q467" s="22"/>
      <c r="R467" s="22"/>
    </row>
    <row r="468" spans="1:18">
      <c r="A468" s="22"/>
      <c r="B468" s="113"/>
      <c r="C468" s="113"/>
      <c r="D468" s="113"/>
      <c r="E468" s="22"/>
      <c r="F468" s="22"/>
      <c r="G468" s="22"/>
      <c r="H468" s="22"/>
      <c r="I468" s="22"/>
      <c r="J468" s="22"/>
      <c r="K468" s="22"/>
      <c r="L468" s="22"/>
      <c r="M468" s="22"/>
      <c r="N468" s="22"/>
      <c r="O468" s="22"/>
      <c r="P468" s="22"/>
      <c r="Q468" s="22"/>
      <c r="R468" s="22"/>
    </row>
    <row r="469" spans="1:18">
      <c r="A469" s="22"/>
      <c r="B469" s="113"/>
      <c r="C469" s="113"/>
      <c r="D469" s="113"/>
      <c r="E469" s="22"/>
      <c r="F469" s="22"/>
      <c r="G469" s="22"/>
      <c r="H469" s="22"/>
      <c r="I469" s="22"/>
      <c r="J469" s="22"/>
      <c r="K469" s="22"/>
      <c r="L469" s="22"/>
      <c r="M469" s="22"/>
      <c r="N469" s="22"/>
      <c r="O469" s="22"/>
      <c r="P469" s="22"/>
      <c r="Q469" s="22"/>
      <c r="R469" s="22"/>
    </row>
    <row r="470" spans="1:18">
      <c r="A470" s="22"/>
      <c r="B470" s="113"/>
      <c r="C470" s="113"/>
      <c r="D470" s="113"/>
      <c r="E470" s="22"/>
      <c r="F470" s="22"/>
      <c r="G470" s="22"/>
      <c r="H470" s="22"/>
      <c r="I470" s="22"/>
      <c r="J470" s="22"/>
      <c r="K470" s="22"/>
      <c r="L470" s="22"/>
      <c r="M470" s="22"/>
      <c r="N470" s="22"/>
      <c r="O470" s="22"/>
      <c r="P470" s="22"/>
      <c r="Q470" s="22"/>
      <c r="R470" s="22"/>
    </row>
    <row r="471" spans="1:18">
      <c r="A471" s="22"/>
      <c r="B471" s="113"/>
      <c r="C471" s="113"/>
      <c r="D471" s="113"/>
      <c r="E471" s="22"/>
      <c r="F471" s="22"/>
      <c r="G471" s="22"/>
      <c r="H471" s="22"/>
      <c r="I471" s="22"/>
      <c r="J471" s="22"/>
      <c r="K471" s="22"/>
      <c r="L471" s="22"/>
      <c r="M471" s="22"/>
      <c r="N471" s="22"/>
      <c r="O471" s="22"/>
      <c r="P471" s="22"/>
      <c r="Q471" s="22"/>
      <c r="R471" s="22"/>
    </row>
    <row r="472" spans="1:18">
      <c r="A472" s="22"/>
      <c r="B472" s="113"/>
      <c r="C472" s="113"/>
      <c r="D472" s="113"/>
      <c r="E472" s="22"/>
      <c r="F472" s="22"/>
      <c r="G472" s="22"/>
      <c r="H472" s="22"/>
      <c r="I472" s="22"/>
      <c r="J472" s="22"/>
      <c r="K472" s="22"/>
      <c r="L472" s="22"/>
      <c r="M472" s="22"/>
      <c r="N472" s="22"/>
      <c r="O472" s="22"/>
      <c r="P472" s="22"/>
      <c r="Q472" s="22"/>
      <c r="R472" s="22"/>
    </row>
    <row r="473" spans="1:18">
      <c r="A473" s="22"/>
      <c r="B473" s="113"/>
      <c r="C473" s="113"/>
      <c r="D473" s="113"/>
      <c r="E473" s="22"/>
      <c r="F473" s="22"/>
      <c r="G473" s="22"/>
      <c r="H473" s="22"/>
      <c r="I473" s="22"/>
      <c r="J473" s="22"/>
      <c r="K473" s="22"/>
      <c r="L473" s="22"/>
      <c r="M473" s="22"/>
      <c r="N473" s="22"/>
      <c r="O473" s="22"/>
      <c r="P473" s="22"/>
      <c r="Q473" s="22"/>
      <c r="R473" s="22"/>
    </row>
    <row r="474" spans="1:18">
      <c r="A474" s="22"/>
      <c r="B474" s="113"/>
      <c r="C474" s="113"/>
      <c r="D474" s="113"/>
      <c r="E474" s="22"/>
      <c r="F474" s="22"/>
      <c r="G474" s="22"/>
      <c r="H474" s="22"/>
      <c r="I474" s="22"/>
      <c r="J474" s="22"/>
      <c r="K474" s="22"/>
      <c r="L474" s="22"/>
      <c r="M474" s="22"/>
      <c r="N474" s="22"/>
      <c r="O474" s="22"/>
      <c r="P474" s="22"/>
      <c r="Q474" s="22"/>
      <c r="R474" s="22"/>
    </row>
    <row r="475" spans="1:18">
      <c r="A475" s="22"/>
      <c r="B475" s="113"/>
      <c r="C475" s="113"/>
      <c r="D475" s="113"/>
      <c r="E475" s="22"/>
      <c r="F475" s="22"/>
      <c r="G475" s="22"/>
      <c r="H475" s="22"/>
      <c r="I475" s="22"/>
      <c r="J475" s="22"/>
      <c r="K475" s="22"/>
      <c r="L475" s="22"/>
      <c r="M475" s="22"/>
      <c r="N475" s="22"/>
      <c r="O475" s="22"/>
      <c r="P475" s="22"/>
      <c r="Q475" s="22"/>
      <c r="R475" s="22"/>
    </row>
    <row r="476" spans="1:18">
      <c r="A476" s="22"/>
      <c r="B476" s="113"/>
      <c r="C476" s="113"/>
      <c r="D476" s="113"/>
      <c r="E476" s="22"/>
      <c r="F476" s="22"/>
      <c r="G476" s="22"/>
      <c r="H476" s="22"/>
      <c r="I476" s="22"/>
      <c r="J476" s="22"/>
      <c r="K476" s="22"/>
      <c r="L476" s="22"/>
      <c r="M476" s="22"/>
      <c r="N476" s="22"/>
      <c r="O476" s="22"/>
      <c r="P476" s="22"/>
      <c r="Q476" s="22"/>
      <c r="R476" s="22"/>
    </row>
    <row r="477" spans="1:18">
      <c r="A477" s="22"/>
      <c r="B477" s="113"/>
      <c r="C477" s="113"/>
      <c r="D477" s="113"/>
      <c r="E477" s="22"/>
      <c r="F477" s="22"/>
      <c r="G477" s="22"/>
      <c r="H477" s="22"/>
      <c r="I477" s="22"/>
      <c r="J477" s="22"/>
      <c r="K477" s="22"/>
      <c r="L477" s="22"/>
      <c r="M477" s="22"/>
      <c r="N477" s="22"/>
      <c r="O477" s="22"/>
      <c r="P477" s="22"/>
      <c r="Q477" s="22"/>
      <c r="R477" s="22"/>
    </row>
    <row r="478" spans="1:18">
      <c r="A478" s="22"/>
      <c r="B478" s="113"/>
      <c r="C478" s="113"/>
      <c r="D478" s="113"/>
      <c r="E478" s="22"/>
      <c r="F478" s="22"/>
      <c r="G478" s="22"/>
      <c r="H478" s="22"/>
      <c r="I478" s="22"/>
      <c r="J478" s="22"/>
      <c r="K478" s="22"/>
      <c r="L478" s="22"/>
      <c r="M478" s="22"/>
      <c r="N478" s="22"/>
      <c r="O478" s="22"/>
      <c r="P478" s="22"/>
      <c r="Q478" s="22"/>
      <c r="R478" s="22"/>
    </row>
    <row r="479" spans="1:18">
      <c r="A479" s="22"/>
      <c r="B479" s="113"/>
      <c r="C479" s="113"/>
      <c r="D479" s="113"/>
      <c r="E479" s="22"/>
      <c r="F479" s="22"/>
      <c r="G479" s="22"/>
      <c r="H479" s="22"/>
      <c r="I479" s="22"/>
      <c r="J479" s="22"/>
      <c r="K479" s="22"/>
      <c r="L479" s="22"/>
      <c r="M479" s="22"/>
      <c r="N479" s="22"/>
      <c r="O479" s="22"/>
      <c r="P479" s="22"/>
      <c r="Q479" s="22"/>
      <c r="R479" s="22"/>
    </row>
    <row r="480" spans="1:18">
      <c r="A480" s="22"/>
      <c r="B480" s="113"/>
      <c r="C480" s="113"/>
      <c r="D480" s="113"/>
      <c r="E480" s="22"/>
      <c r="F480" s="22"/>
      <c r="G480" s="22"/>
      <c r="H480" s="22"/>
      <c r="I480" s="22"/>
      <c r="J480" s="22"/>
      <c r="K480" s="22"/>
      <c r="L480" s="22"/>
      <c r="M480" s="22"/>
      <c r="N480" s="22"/>
      <c r="O480" s="22"/>
      <c r="P480" s="22"/>
      <c r="Q480" s="22"/>
      <c r="R480" s="22"/>
    </row>
    <row r="481" spans="1:18">
      <c r="A481" s="22"/>
      <c r="B481" s="113"/>
      <c r="C481" s="113"/>
      <c r="D481" s="113"/>
      <c r="E481" s="22"/>
      <c r="F481" s="22"/>
      <c r="G481" s="22"/>
      <c r="H481" s="22"/>
      <c r="I481" s="22"/>
      <c r="J481" s="22"/>
      <c r="K481" s="22"/>
      <c r="L481" s="22"/>
      <c r="M481" s="22"/>
      <c r="N481" s="22"/>
      <c r="O481" s="22"/>
      <c r="P481" s="22"/>
      <c r="Q481" s="22"/>
      <c r="R481" s="22"/>
    </row>
    <row r="482" spans="1:18">
      <c r="A482" s="22"/>
      <c r="B482" s="113"/>
      <c r="C482" s="113"/>
      <c r="D482" s="113"/>
      <c r="E482" s="22"/>
      <c r="F482" s="22"/>
      <c r="G482" s="22"/>
      <c r="H482" s="22"/>
      <c r="I482" s="22"/>
      <c r="J482" s="22"/>
      <c r="K482" s="22"/>
      <c r="L482" s="22"/>
      <c r="M482" s="22"/>
      <c r="N482" s="22"/>
      <c r="O482" s="22"/>
      <c r="P482" s="22"/>
      <c r="Q482" s="22"/>
      <c r="R482" s="22"/>
    </row>
    <row r="483" spans="1:18">
      <c r="A483" s="22"/>
      <c r="B483" s="113"/>
      <c r="C483" s="113"/>
      <c r="D483" s="113"/>
      <c r="E483" s="22"/>
      <c r="F483" s="22"/>
      <c r="G483" s="22"/>
      <c r="H483" s="22"/>
      <c r="I483" s="22"/>
      <c r="J483" s="22"/>
      <c r="K483" s="22"/>
      <c r="L483" s="22"/>
      <c r="M483" s="22"/>
      <c r="N483" s="22"/>
      <c r="O483" s="22"/>
      <c r="P483" s="22"/>
      <c r="Q483" s="22"/>
      <c r="R483" s="22"/>
    </row>
    <row r="484" spans="1:18">
      <c r="A484" s="22"/>
      <c r="B484" s="113"/>
      <c r="C484" s="113"/>
      <c r="D484" s="113"/>
      <c r="E484" s="22"/>
      <c r="F484" s="22"/>
      <c r="G484" s="22"/>
      <c r="H484" s="22"/>
      <c r="I484" s="22"/>
      <c r="J484" s="22"/>
      <c r="K484" s="22"/>
      <c r="L484" s="22"/>
      <c r="M484" s="22"/>
      <c r="N484" s="22"/>
      <c r="O484" s="22"/>
      <c r="P484" s="22"/>
      <c r="Q484" s="22"/>
      <c r="R484" s="22"/>
    </row>
    <row r="485" spans="1:18">
      <c r="A485" s="22"/>
      <c r="B485" s="113"/>
      <c r="C485" s="113"/>
      <c r="D485" s="113"/>
      <c r="E485" s="22"/>
      <c r="F485" s="22"/>
      <c r="G485" s="22"/>
      <c r="H485" s="22"/>
      <c r="I485" s="22"/>
      <c r="J485" s="22"/>
      <c r="K485" s="22"/>
      <c r="L485" s="22"/>
      <c r="M485" s="22"/>
      <c r="N485" s="22"/>
      <c r="O485" s="22"/>
      <c r="P485" s="22"/>
      <c r="Q485" s="22"/>
      <c r="R485" s="22"/>
    </row>
    <row r="486" spans="1:18">
      <c r="A486" s="22"/>
      <c r="B486" s="113"/>
      <c r="C486" s="113"/>
      <c r="D486" s="113"/>
      <c r="E486" s="22"/>
      <c r="F486" s="22"/>
      <c r="G486" s="22"/>
      <c r="H486" s="22"/>
      <c r="I486" s="22"/>
      <c r="J486" s="22"/>
      <c r="K486" s="22"/>
      <c r="L486" s="22"/>
      <c r="M486" s="22"/>
      <c r="N486" s="22"/>
      <c r="O486" s="22"/>
      <c r="P486" s="22"/>
      <c r="Q486" s="22"/>
      <c r="R486" s="22"/>
    </row>
    <row r="487" spans="1:18">
      <c r="A487" s="22"/>
      <c r="B487" s="113"/>
      <c r="C487" s="113"/>
      <c r="D487" s="113"/>
      <c r="E487" s="22"/>
      <c r="F487" s="22"/>
      <c r="G487" s="22"/>
      <c r="H487" s="22"/>
      <c r="I487" s="22"/>
      <c r="J487" s="22"/>
      <c r="K487" s="22"/>
      <c r="L487" s="22"/>
      <c r="M487" s="22"/>
      <c r="N487" s="22"/>
      <c r="O487" s="22"/>
      <c r="P487" s="22"/>
      <c r="Q487" s="22"/>
      <c r="R487" s="22"/>
    </row>
    <row r="488" spans="1:18">
      <c r="A488" s="22"/>
      <c r="B488" s="113"/>
      <c r="C488" s="113"/>
      <c r="D488" s="113"/>
      <c r="E488" s="22"/>
      <c r="F488" s="22"/>
      <c r="G488" s="22"/>
      <c r="H488" s="22"/>
      <c r="I488" s="22"/>
      <c r="J488" s="22"/>
      <c r="K488" s="22"/>
      <c r="L488" s="22"/>
      <c r="M488" s="22"/>
      <c r="N488" s="22"/>
      <c r="O488" s="22"/>
      <c r="P488" s="22"/>
      <c r="Q488" s="22"/>
      <c r="R488" s="22"/>
    </row>
    <row r="489" spans="1:18">
      <c r="A489" s="22"/>
      <c r="B489" s="113"/>
      <c r="C489" s="113"/>
      <c r="D489" s="113"/>
      <c r="E489" s="22"/>
      <c r="F489" s="22"/>
      <c r="G489" s="22"/>
      <c r="H489" s="22"/>
      <c r="I489" s="22"/>
      <c r="J489" s="22"/>
      <c r="K489" s="22"/>
      <c r="L489" s="22"/>
      <c r="M489" s="22"/>
      <c r="N489" s="22"/>
      <c r="O489" s="22"/>
      <c r="P489" s="22"/>
      <c r="Q489" s="22"/>
      <c r="R489" s="22"/>
    </row>
    <row r="490" spans="1:18">
      <c r="A490" s="22"/>
      <c r="B490" s="113"/>
      <c r="C490" s="113"/>
      <c r="D490" s="113"/>
      <c r="E490" s="22"/>
      <c r="F490" s="22"/>
      <c r="G490" s="22"/>
      <c r="H490" s="22"/>
      <c r="I490" s="22"/>
      <c r="J490" s="22"/>
      <c r="K490" s="22"/>
      <c r="L490" s="22"/>
      <c r="M490" s="22"/>
      <c r="N490" s="22"/>
      <c r="O490" s="22"/>
      <c r="P490" s="22"/>
      <c r="Q490" s="22"/>
      <c r="R490" s="22"/>
    </row>
    <row r="491" spans="1:18">
      <c r="A491" s="22"/>
      <c r="B491" s="113"/>
      <c r="C491" s="113"/>
      <c r="D491" s="113"/>
      <c r="E491" s="22"/>
      <c r="F491" s="22"/>
      <c r="G491" s="22"/>
      <c r="H491" s="22"/>
      <c r="I491" s="22"/>
      <c r="J491" s="22"/>
      <c r="K491" s="22"/>
      <c r="L491" s="22"/>
      <c r="M491" s="22"/>
      <c r="N491" s="22"/>
      <c r="O491" s="22"/>
      <c r="P491" s="22"/>
      <c r="Q491" s="22"/>
      <c r="R491" s="22"/>
    </row>
    <row r="492" spans="1:18">
      <c r="A492" s="22"/>
      <c r="B492" s="113"/>
      <c r="C492" s="113"/>
      <c r="D492" s="113"/>
      <c r="E492" s="22"/>
      <c r="F492" s="22"/>
      <c r="G492" s="22"/>
      <c r="H492" s="22"/>
      <c r="I492" s="22"/>
      <c r="J492" s="22"/>
      <c r="K492" s="22"/>
      <c r="L492" s="22"/>
      <c r="M492" s="22"/>
      <c r="N492" s="22"/>
      <c r="O492" s="22"/>
      <c r="P492" s="22"/>
      <c r="Q492" s="22"/>
      <c r="R492" s="22"/>
    </row>
    <row r="493" spans="1:18">
      <c r="A493" s="22"/>
      <c r="B493" s="113"/>
      <c r="C493" s="113"/>
      <c r="D493" s="113"/>
      <c r="E493" s="22"/>
      <c r="F493" s="22"/>
      <c r="G493" s="22"/>
      <c r="H493" s="22"/>
      <c r="I493" s="22"/>
      <c r="J493" s="22"/>
      <c r="K493" s="22"/>
      <c r="L493" s="22"/>
      <c r="M493" s="22"/>
      <c r="N493" s="22"/>
      <c r="O493" s="22"/>
      <c r="P493" s="22"/>
      <c r="Q493" s="22"/>
      <c r="R493" s="22"/>
    </row>
    <row r="494" spans="1:18">
      <c r="A494" s="22"/>
      <c r="B494" s="113"/>
      <c r="C494" s="113"/>
      <c r="D494" s="113"/>
      <c r="E494" s="22"/>
      <c r="F494" s="22"/>
      <c r="G494" s="22"/>
      <c r="H494" s="22"/>
      <c r="I494" s="22"/>
      <c r="J494" s="22"/>
      <c r="K494" s="22"/>
      <c r="L494" s="22"/>
      <c r="M494" s="22"/>
      <c r="N494" s="22"/>
      <c r="O494" s="22"/>
      <c r="P494" s="22"/>
      <c r="Q494" s="22"/>
      <c r="R494" s="22"/>
    </row>
    <row r="495" spans="1:18">
      <c r="A495" s="22"/>
      <c r="B495" s="113"/>
      <c r="C495" s="113"/>
      <c r="D495" s="113"/>
      <c r="E495" s="22"/>
      <c r="F495" s="22"/>
      <c r="G495" s="22"/>
      <c r="H495" s="22"/>
      <c r="I495" s="22"/>
      <c r="J495" s="22"/>
      <c r="K495" s="22"/>
      <c r="L495" s="22"/>
      <c r="M495" s="22"/>
      <c r="N495" s="22"/>
      <c r="O495" s="22"/>
      <c r="P495" s="22"/>
      <c r="Q495" s="22"/>
      <c r="R495" s="22"/>
    </row>
    <row r="496" spans="1:18">
      <c r="A496" s="22"/>
      <c r="B496" s="113"/>
      <c r="C496" s="113"/>
      <c r="D496" s="113"/>
      <c r="E496" s="22"/>
      <c r="F496" s="22"/>
      <c r="G496" s="22"/>
      <c r="H496" s="22"/>
      <c r="I496" s="22"/>
      <c r="J496" s="22"/>
      <c r="K496" s="22"/>
      <c r="L496" s="22"/>
      <c r="M496" s="22"/>
      <c r="N496" s="22"/>
      <c r="O496" s="22"/>
      <c r="P496" s="22"/>
      <c r="Q496" s="22"/>
      <c r="R496" s="22"/>
    </row>
    <row r="497" spans="1:18">
      <c r="A497" s="22"/>
      <c r="B497" s="113"/>
      <c r="C497" s="113"/>
      <c r="D497" s="113"/>
      <c r="E497" s="22"/>
      <c r="F497" s="22"/>
      <c r="G497" s="22"/>
      <c r="H497" s="22"/>
      <c r="I497" s="22"/>
      <c r="J497" s="22"/>
      <c r="K497" s="22"/>
      <c r="L497" s="22"/>
      <c r="M497" s="22"/>
      <c r="N497" s="22"/>
      <c r="O497" s="22"/>
      <c r="P497" s="22"/>
      <c r="Q497" s="22"/>
      <c r="R497" s="22"/>
    </row>
    <row r="498" spans="1:18">
      <c r="A498" s="22"/>
      <c r="B498" s="113"/>
      <c r="C498" s="113"/>
      <c r="D498" s="113"/>
      <c r="E498" s="22"/>
      <c r="F498" s="22"/>
      <c r="G498" s="22"/>
      <c r="H498" s="22"/>
      <c r="I498" s="22"/>
      <c r="J498" s="22"/>
      <c r="K498" s="22"/>
      <c r="L498" s="22"/>
      <c r="M498" s="22"/>
      <c r="N498" s="22"/>
      <c r="O498" s="22"/>
      <c r="P498" s="22"/>
      <c r="Q498" s="22"/>
      <c r="R498" s="22"/>
    </row>
    <row r="499" spans="1:18">
      <c r="A499" s="22"/>
      <c r="B499" s="113"/>
      <c r="C499" s="113"/>
      <c r="D499" s="113"/>
      <c r="E499" s="22"/>
      <c r="F499" s="22"/>
      <c r="G499" s="22"/>
      <c r="H499" s="22"/>
      <c r="I499" s="22"/>
      <c r="J499" s="22"/>
      <c r="K499" s="22"/>
      <c r="L499" s="22"/>
      <c r="M499" s="22"/>
      <c r="N499" s="22"/>
      <c r="O499" s="22"/>
      <c r="P499" s="22"/>
      <c r="Q499" s="22"/>
      <c r="R499" s="22"/>
    </row>
    <row r="500" spans="1:18">
      <c r="A500" s="22"/>
      <c r="B500" s="113"/>
      <c r="C500" s="113"/>
      <c r="D500" s="113"/>
      <c r="E500" s="22"/>
      <c r="F500" s="22"/>
      <c r="G500" s="22"/>
      <c r="H500" s="22"/>
      <c r="I500" s="22"/>
      <c r="J500" s="22"/>
      <c r="K500" s="22"/>
      <c r="L500" s="22"/>
      <c r="M500" s="22"/>
      <c r="N500" s="22"/>
      <c r="O500" s="22"/>
      <c r="P500" s="22"/>
      <c r="Q500" s="22"/>
      <c r="R500" s="22"/>
    </row>
    <row r="501" spans="1:18">
      <c r="A501" s="22"/>
      <c r="B501" s="113"/>
      <c r="C501" s="113"/>
      <c r="D501" s="113"/>
      <c r="E501" s="22"/>
      <c r="F501" s="22"/>
      <c r="G501" s="22"/>
      <c r="H501" s="22"/>
      <c r="I501" s="22"/>
      <c r="J501" s="22"/>
      <c r="K501" s="22"/>
      <c r="L501" s="22"/>
      <c r="M501" s="22"/>
      <c r="N501" s="22"/>
      <c r="O501" s="22"/>
      <c r="P501" s="22"/>
      <c r="Q501" s="22"/>
      <c r="R501" s="22"/>
    </row>
    <row r="502" spans="1:18">
      <c r="A502" s="22"/>
      <c r="B502" s="113"/>
      <c r="C502" s="113"/>
      <c r="D502" s="113"/>
      <c r="E502" s="22"/>
      <c r="F502" s="22"/>
      <c r="G502" s="22"/>
      <c r="H502" s="22"/>
      <c r="I502" s="22"/>
      <c r="J502" s="22"/>
      <c r="K502" s="22"/>
      <c r="L502" s="22"/>
      <c r="M502" s="22"/>
      <c r="N502" s="22"/>
      <c r="O502" s="22"/>
      <c r="P502" s="22"/>
      <c r="Q502" s="22"/>
      <c r="R502" s="22"/>
    </row>
    <row r="503" spans="1:18">
      <c r="A503" s="22"/>
      <c r="B503" s="113"/>
      <c r="C503" s="113"/>
      <c r="D503" s="113"/>
      <c r="E503" s="22"/>
      <c r="F503" s="22"/>
      <c r="G503" s="22"/>
      <c r="H503" s="22"/>
      <c r="I503" s="22"/>
      <c r="J503" s="22"/>
      <c r="K503" s="22"/>
      <c r="L503" s="22"/>
      <c r="M503" s="22"/>
      <c r="N503" s="22"/>
      <c r="O503" s="22"/>
      <c r="P503" s="22"/>
      <c r="Q503" s="22"/>
      <c r="R503" s="22"/>
    </row>
    <row r="504" spans="1:18">
      <c r="A504" s="22"/>
      <c r="B504" s="113"/>
      <c r="C504" s="113"/>
      <c r="D504" s="113"/>
      <c r="E504" s="22"/>
      <c r="F504" s="22"/>
      <c r="G504" s="22"/>
      <c r="H504" s="22"/>
      <c r="I504" s="22"/>
      <c r="J504" s="22"/>
      <c r="K504" s="22"/>
      <c r="L504" s="22"/>
      <c r="M504" s="22"/>
      <c r="N504" s="22"/>
      <c r="O504" s="22"/>
      <c r="P504" s="22"/>
      <c r="Q504" s="22"/>
      <c r="R504" s="22"/>
    </row>
    <row r="505" spans="1:18">
      <c r="A505" s="22"/>
      <c r="B505" s="113"/>
      <c r="C505" s="113"/>
      <c r="D505" s="113"/>
      <c r="E505" s="22"/>
      <c r="F505" s="22"/>
      <c r="G505" s="22"/>
      <c r="H505" s="22"/>
      <c r="I505" s="22"/>
      <c r="J505" s="22"/>
      <c r="K505" s="22"/>
      <c r="L505" s="22"/>
      <c r="M505" s="22"/>
      <c r="N505" s="22"/>
      <c r="O505" s="22"/>
      <c r="P505" s="22"/>
      <c r="Q505" s="22"/>
      <c r="R505" s="22"/>
    </row>
    <row r="506" spans="1:18">
      <c r="A506" s="22"/>
      <c r="B506" s="113"/>
      <c r="C506" s="113"/>
      <c r="D506" s="113"/>
      <c r="E506" s="22"/>
      <c r="F506" s="22"/>
      <c r="G506" s="22"/>
      <c r="H506" s="22"/>
      <c r="I506" s="22"/>
      <c r="J506" s="22"/>
      <c r="K506" s="22"/>
      <c r="L506" s="22"/>
      <c r="M506" s="22"/>
      <c r="N506" s="22"/>
      <c r="O506" s="22"/>
      <c r="P506" s="22"/>
      <c r="Q506" s="22"/>
      <c r="R506" s="22"/>
    </row>
    <row r="507" spans="1:18">
      <c r="A507" s="22"/>
      <c r="B507" s="113"/>
      <c r="C507" s="113"/>
      <c r="D507" s="113"/>
      <c r="E507" s="22"/>
      <c r="F507" s="22"/>
      <c r="G507" s="22"/>
      <c r="H507" s="22"/>
      <c r="I507" s="22"/>
      <c r="J507" s="22"/>
      <c r="K507" s="22"/>
      <c r="L507" s="22"/>
      <c r="M507" s="22"/>
      <c r="N507" s="22"/>
      <c r="O507" s="22"/>
      <c r="P507" s="22"/>
      <c r="Q507" s="22"/>
      <c r="R507" s="22"/>
    </row>
    <row r="508" spans="1:18">
      <c r="A508" s="22"/>
      <c r="B508" s="113"/>
      <c r="C508" s="113"/>
      <c r="D508" s="113"/>
      <c r="E508" s="22"/>
      <c r="F508" s="22"/>
      <c r="G508" s="22"/>
      <c r="H508" s="22"/>
      <c r="I508" s="22"/>
      <c r="J508" s="22"/>
      <c r="K508" s="22"/>
      <c r="L508" s="22"/>
      <c r="M508" s="22"/>
      <c r="N508" s="22"/>
      <c r="O508" s="22"/>
      <c r="P508" s="22"/>
      <c r="Q508" s="22"/>
      <c r="R508" s="22"/>
    </row>
    <row r="509" spans="1:18">
      <c r="A509" s="22"/>
      <c r="B509" s="113"/>
      <c r="C509" s="113"/>
      <c r="D509" s="113"/>
      <c r="E509" s="22"/>
      <c r="F509" s="22"/>
      <c r="G509" s="22"/>
      <c r="H509" s="22"/>
      <c r="I509" s="22"/>
      <c r="J509" s="22"/>
      <c r="K509" s="22"/>
      <c r="L509" s="22"/>
      <c r="M509" s="22"/>
      <c r="N509" s="22"/>
      <c r="O509" s="22"/>
      <c r="P509" s="22"/>
      <c r="Q509" s="22"/>
      <c r="R509" s="22"/>
    </row>
    <row r="510" spans="1:18">
      <c r="A510" s="22"/>
      <c r="B510" s="113"/>
      <c r="C510" s="113"/>
      <c r="D510" s="113"/>
      <c r="E510" s="22"/>
      <c r="F510" s="22"/>
      <c r="G510" s="22"/>
      <c r="H510" s="22"/>
      <c r="I510" s="22"/>
      <c r="J510" s="22"/>
      <c r="K510" s="22"/>
      <c r="L510" s="22"/>
      <c r="M510" s="22"/>
      <c r="N510" s="22"/>
      <c r="O510" s="22"/>
      <c r="P510" s="22"/>
      <c r="Q510" s="22"/>
      <c r="R510" s="22"/>
    </row>
    <row r="511" spans="1:18">
      <c r="A511" s="22"/>
      <c r="B511" s="113"/>
      <c r="C511" s="113"/>
      <c r="D511" s="113"/>
      <c r="E511" s="22"/>
      <c r="F511" s="22"/>
      <c r="G511" s="22"/>
      <c r="H511" s="22"/>
      <c r="I511" s="22"/>
      <c r="J511" s="22"/>
      <c r="K511" s="22"/>
      <c r="L511" s="22"/>
      <c r="M511" s="22"/>
      <c r="N511" s="22"/>
      <c r="O511" s="22"/>
      <c r="P511" s="22"/>
      <c r="Q511" s="22"/>
      <c r="R511" s="22"/>
    </row>
    <row r="512" spans="1:18">
      <c r="A512" s="22"/>
      <c r="B512" s="113"/>
      <c r="C512" s="113"/>
      <c r="D512" s="113"/>
      <c r="E512" s="22"/>
      <c r="F512" s="22"/>
      <c r="G512" s="22"/>
      <c r="H512" s="22"/>
      <c r="I512" s="22"/>
      <c r="J512" s="22"/>
      <c r="K512" s="22"/>
      <c r="L512" s="22"/>
      <c r="M512" s="22"/>
      <c r="N512" s="22"/>
      <c r="O512" s="22"/>
      <c r="P512" s="22"/>
      <c r="Q512" s="22"/>
      <c r="R512" s="22"/>
    </row>
    <row r="513" spans="1:18">
      <c r="A513" s="22"/>
      <c r="B513" s="113"/>
      <c r="C513" s="113"/>
      <c r="D513" s="113"/>
      <c r="E513" s="22"/>
      <c r="F513" s="22"/>
      <c r="G513" s="22"/>
      <c r="H513" s="22"/>
      <c r="I513" s="22"/>
      <c r="J513" s="22"/>
      <c r="K513" s="22"/>
      <c r="L513" s="22"/>
      <c r="M513" s="22"/>
      <c r="N513" s="22"/>
      <c r="O513" s="22"/>
      <c r="P513" s="22"/>
      <c r="Q513" s="22"/>
      <c r="R513" s="22"/>
    </row>
    <row r="514" spans="1:18">
      <c r="A514" s="22"/>
      <c r="B514" s="113"/>
      <c r="C514" s="113"/>
      <c r="D514" s="113"/>
      <c r="E514" s="22"/>
      <c r="F514" s="22"/>
      <c r="G514" s="22"/>
      <c r="H514" s="22"/>
      <c r="I514" s="22"/>
      <c r="J514" s="22"/>
      <c r="K514" s="22"/>
      <c r="L514" s="22"/>
      <c r="M514" s="22"/>
      <c r="N514" s="22"/>
      <c r="O514" s="22"/>
      <c r="P514" s="22"/>
      <c r="Q514" s="22"/>
      <c r="R514" s="22"/>
    </row>
    <row r="515" spans="1:18">
      <c r="A515" s="22"/>
      <c r="B515" s="113"/>
      <c r="C515" s="113"/>
      <c r="D515" s="113"/>
      <c r="E515" s="22"/>
      <c r="F515" s="22"/>
      <c r="G515" s="22"/>
      <c r="H515" s="22"/>
      <c r="I515" s="22"/>
      <c r="J515" s="22"/>
      <c r="K515" s="22"/>
      <c r="L515" s="22"/>
      <c r="M515" s="22"/>
      <c r="N515" s="22"/>
      <c r="O515" s="22"/>
      <c r="P515" s="22"/>
      <c r="Q515" s="22"/>
      <c r="R515" s="22"/>
    </row>
    <row r="516" spans="1:18">
      <c r="A516" s="22"/>
      <c r="B516" s="113"/>
      <c r="C516" s="113"/>
      <c r="D516" s="113"/>
      <c r="E516" s="22"/>
      <c r="F516" s="22"/>
      <c r="G516" s="22"/>
      <c r="H516" s="22"/>
      <c r="I516" s="22"/>
      <c r="J516" s="22"/>
      <c r="K516" s="22"/>
      <c r="L516" s="22"/>
      <c r="M516" s="22"/>
      <c r="N516" s="22"/>
      <c r="O516" s="22"/>
      <c r="P516" s="22"/>
      <c r="Q516" s="22"/>
      <c r="R516" s="22"/>
    </row>
    <row r="517" spans="1:18">
      <c r="A517" s="22"/>
      <c r="B517" s="113"/>
      <c r="C517" s="113"/>
      <c r="D517" s="113"/>
      <c r="E517" s="22"/>
      <c r="F517" s="22"/>
      <c r="G517" s="22"/>
      <c r="H517" s="22"/>
      <c r="I517" s="22"/>
      <c r="J517" s="22"/>
      <c r="K517" s="22"/>
      <c r="L517" s="22"/>
      <c r="M517" s="22"/>
      <c r="N517" s="22"/>
      <c r="O517" s="22"/>
      <c r="P517" s="22"/>
      <c r="Q517" s="22"/>
      <c r="R517" s="22"/>
    </row>
    <row r="518" spans="1:18">
      <c r="A518" s="22"/>
      <c r="B518" s="113"/>
      <c r="C518" s="113"/>
      <c r="D518" s="113"/>
      <c r="E518" s="22"/>
      <c r="F518" s="22"/>
      <c r="G518" s="22"/>
      <c r="H518" s="22"/>
      <c r="I518" s="22"/>
      <c r="J518" s="22"/>
      <c r="K518" s="22"/>
      <c r="L518" s="22"/>
      <c r="M518" s="22"/>
      <c r="N518" s="22"/>
      <c r="O518" s="22"/>
      <c r="P518" s="22"/>
      <c r="Q518" s="22"/>
      <c r="R518" s="22"/>
    </row>
    <row r="519" spans="1:18">
      <c r="A519" s="22"/>
      <c r="B519" s="113"/>
      <c r="C519" s="113"/>
      <c r="D519" s="113"/>
      <c r="E519" s="22"/>
      <c r="F519" s="22"/>
      <c r="G519" s="22"/>
      <c r="H519" s="22"/>
      <c r="I519" s="22"/>
      <c r="J519" s="22"/>
      <c r="K519" s="22"/>
      <c r="L519" s="22"/>
      <c r="M519" s="22"/>
      <c r="N519" s="22"/>
      <c r="O519" s="22"/>
      <c r="P519" s="22"/>
      <c r="Q519" s="22"/>
      <c r="R519" s="22"/>
    </row>
    <row r="520" spans="1:18">
      <c r="A520" s="22"/>
      <c r="B520" s="113"/>
      <c r="C520" s="113"/>
      <c r="D520" s="113"/>
      <c r="E520" s="22"/>
      <c r="F520" s="22"/>
      <c r="G520" s="22"/>
      <c r="H520" s="22"/>
      <c r="I520" s="22"/>
      <c r="J520" s="22"/>
      <c r="K520" s="22"/>
      <c r="L520" s="22"/>
      <c r="M520" s="22"/>
      <c r="N520" s="22"/>
      <c r="O520" s="22"/>
      <c r="P520" s="22"/>
      <c r="Q520" s="22"/>
      <c r="R520" s="22"/>
    </row>
    <row r="521" spans="1:18">
      <c r="A521" s="22"/>
      <c r="B521" s="113"/>
      <c r="C521" s="113"/>
      <c r="D521" s="113"/>
      <c r="E521" s="22"/>
      <c r="F521" s="22"/>
      <c r="G521" s="22"/>
      <c r="H521" s="22"/>
      <c r="I521" s="22"/>
      <c r="J521" s="22"/>
      <c r="K521" s="22"/>
      <c r="L521" s="22"/>
      <c r="M521" s="22"/>
      <c r="N521" s="22"/>
      <c r="O521" s="22"/>
      <c r="P521" s="22"/>
      <c r="Q521" s="22"/>
      <c r="R521" s="22"/>
    </row>
    <row r="522" spans="1:18">
      <c r="A522" s="22"/>
      <c r="B522" s="113"/>
      <c r="C522" s="113"/>
      <c r="D522" s="113"/>
      <c r="E522" s="22"/>
      <c r="F522" s="22"/>
      <c r="G522" s="22"/>
      <c r="H522" s="22"/>
      <c r="I522" s="22"/>
      <c r="J522" s="22"/>
      <c r="K522" s="22"/>
      <c r="L522" s="22"/>
      <c r="M522" s="22"/>
      <c r="N522" s="22"/>
      <c r="O522" s="22"/>
      <c r="P522" s="22"/>
      <c r="Q522" s="22"/>
      <c r="R522" s="22"/>
    </row>
    <row r="523" spans="1:18">
      <c r="A523" s="22"/>
      <c r="B523" s="113"/>
      <c r="C523" s="113"/>
      <c r="D523" s="113"/>
      <c r="E523" s="22"/>
      <c r="F523" s="22"/>
      <c r="G523" s="22"/>
      <c r="H523" s="22"/>
      <c r="I523" s="22"/>
      <c r="J523" s="22"/>
      <c r="K523" s="22"/>
      <c r="L523" s="22"/>
      <c r="M523" s="22"/>
      <c r="N523" s="22"/>
      <c r="O523" s="22"/>
      <c r="P523" s="22"/>
      <c r="Q523" s="22"/>
      <c r="R523" s="22"/>
    </row>
    <row r="524" spans="1:18">
      <c r="A524" s="22"/>
      <c r="B524" s="113"/>
      <c r="C524" s="113"/>
      <c r="D524" s="113"/>
      <c r="E524" s="22"/>
      <c r="F524" s="22"/>
      <c r="G524" s="22"/>
      <c r="H524" s="22"/>
      <c r="I524" s="22"/>
      <c r="J524" s="22"/>
      <c r="K524" s="22"/>
      <c r="L524" s="22"/>
      <c r="M524" s="22"/>
      <c r="N524" s="22"/>
      <c r="O524" s="22"/>
      <c r="P524" s="22"/>
      <c r="Q524" s="22"/>
      <c r="R524" s="22"/>
    </row>
    <row r="525" spans="1:18">
      <c r="A525" s="22"/>
      <c r="B525" s="113"/>
      <c r="C525" s="113"/>
      <c r="D525" s="113"/>
      <c r="E525" s="22"/>
      <c r="F525" s="22"/>
      <c r="G525" s="22"/>
      <c r="H525" s="22"/>
      <c r="I525" s="22"/>
      <c r="J525" s="22"/>
      <c r="K525" s="22"/>
      <c r="L525" s="22"/>
      <c r="M525" s="22"/>
      <c r="N525" s="22"/>
      <c r="O525" s="22"/>
      <c r="P525" s="22"/>
      <c r="Q525" s="22"/>
      <c r="R525" s="22"/>
    </row>
    <row r="526" spans="1:18">
      <c r="A526" s="22"/>
      <c r="B526" s="113"/>
      <c r="C526" s="113"/>
      <c r="D526" s="113"/>
      <c r="E526" s="22"/>
      <c r="F526" s="22"/>
      <c r="G526" s="22"/>
      <c r="H526" s="22"/>
      <c r="I526" s="22"/>
      <c r="J526" s="22"/>
      <c r="K526" s="22"/>
      <c r="L526" s="22"/>
      <c r="M526" s="22"/>
      <c r="N526" s="22"/>
      <c r="O526" s="22"/>
      <c r="P526" s="22"/>
      <c r="Q526" s="22"/>
      <c r="R526" s="22"/>
    </row>
    <row r="527" spans="1:18">
      <c r="A527" s="22"/>
      <c r="B527" s="113"/>
      <c r="C527" s="113"/>
      <c r="D527" s="113"/>
      <c r="E527" s="22"/>
      <c r="F527" s="22"/>
      <c r="G527" s="22"/>
      <c r="H527" s="22"/>
      <c r="I527" s="22"/>
      <c r="J527" s="22"/>
      <c r="K527" s="22"/>
      <c r="L527" s="22"/>
      <c r="M527" s="22"/>
      <c r="N527" s="22"/>
      <c r="O527" s="22"/>
      <c r="P527" s="22"/>
      <c r="Q527" s="22"/>
      <c r="R527" s="22"/>
    </row>
    <row r="528" spans="1:18">
      <c r="A528" s="22"/>
      <c r="B528" s="113"/>
      <c r="C528" s="113"/>
      <c r="D528" s="113"/>
      <c r="E528" s="22"/>
      <c r="F528" s="22"/>
      <c r="G528" s="22"/>
      <c r="H528" s="22"/>
      <c r="I528" s="22"/>
      <c r="J528" s="22"/>
      <c r="K528" s="22"/>
      <c r="L528" s="22"/>
      <c r="M528" s="22"/>
      <c r="N528" s="22"/>
      <c r="O528" s="22"/>
      <c r="P528" s="22"/>
      <c r="Q528" s="22"/>
      <c r="R528" s="22"/>
    </row>
    <row r="529" spans="1:18">
      <c r="A529" s="22"/>
      <c r="B529" s="113"/>
      <c r="C529" s="113"/>
      <c r="D529" s="113"/>
      <c r="E529" s="22"/>
      <c r="F529" s="22"/>
      <c r="G529" s="22"/>
      <c r="H529" s="22"/>
      <c r="I529" s="22"/>
      <c r="J529" s="22"/>
      <c r="K529" s="22"/>
      <c r="L529" s="22"/>
      <c r="M529" s="22"/>
      <c r="N529" s="22"/>
      <c r="O529" s="22"/>
      <c r="P529" s="22"/>
      <c r="Q529" s="22"/>
      <c r="R529" s="22"/>
    </row>
    <row r="530" spans="1:18">
      <c r="A530" s="22"/>
      <c r="B530" s="113"/>
      <c r="C530" s="113"/>
      <c r="D530" s="113"/>
      <c r="E530" s="22"/>
      <c r="F530" s="22"/>
      <c r="G530" s="22"/>
      <c r="H530" s="22"/>
      <c r="I530" s="22"/>
      <c r="J530" s="22"/>
      <c r="K530" s="22"/>
      <c r="L530" s="22"/>
      <c r="M530" s="22"/>
      <c r="N530" s="22"/>
      <c r="O530" s="22"/>
      <c r="P530" s="22"/>
      <c r="Q530" s="22"/>
      <c r="R530" s="22"/>
    </row>
    <row r="531" spans="1:18">
      <c r="A531" s="22"/>
      <c r="B531" s="113"/>
      <c r="C531" s="113"/>
      <c r="D531" s="113"/>
      <c r="E531" s="22"/>
      <c r="F531" s="22"/>
      <c r="G531" s="22"/>
      <c r="H531" s="22"/>
      <c r="I531" s="22"/>
      <c r="J531" s="22"/>
      <c r="K531" s="22"/>
      <c r="L531" s="22"/>
      <c r="M531" s="22"/>
      <c r="N531" s="22"/>
      <c r="O531" s="22"/>
      <c r="P531" s="22"/>
      <c r="Q531" s="22"/>
      <c r="R531" s="22"/>
    </row>
    <row r="532" spans="1:18">
      <c r="A532" s="22"/>
      <c r="B532" s="113"/>
      <c r="C532" s="113"/>
      <c r="D532" s="113"/>
      <c r="E532" s="22"/>
      <c r="F532" s="22"/>
      <c r="G532" s="22"/>
      <c r="H532" s="22"/>
      <c r="I532" s="22"/>
      <c r="J532" s="22"/>
      <c r="K532" s="22"/>
      <c r="L532" s="22"/>
      <c r="M532" s="22"/>
      <c r="N532" s="22"/>
      <c r="O532" s="22"/>
      <c r="P532" s="22"/>
      <c r="Q532" s="22"/>
      <c r="R532" s="22"/>
    </row>
    <row r="533" spans="1:18">
      <c r="A533" s="22"/>
      <c r="B533" s="113"/>
      <c r="C533" s="113"/>
      <c r="D533" s="113"/>
      <c r="E533" s="22"/>
      <c r="F533" s="22"/>
      <c r="G533" s="22"/>
      <c r="H533" s="22"/>
      <c r="I533" s="22"/>
      <c r="J533" s="22"/>
      <c r="K533" s="22"/>
      <c r="L533" s="22"/>
      <c r="M533" s="22"/>
      <c r="N533" s="22"/>
      <c r="O533" s="22"/>
      <c r="P533" s="22"/>
      <c r="Q533" s="22"/>
      <c r="R533" s="22"/>
    </row>
    <row r="534" spans="1:18">
      <c r="A534" s="22"/>
      <c r="B534" s="113"/>
      <c r="C534" s="113"/>
      <c r="D534" s="113"/>
      <c r="E534" s="22"/>
      <c r="F534" s="22"/>
      <c r="G534" s="22"/>
      <c r="H534" s="22"/>
      <c r="I534" s="22"/>
      <c r="J534" s="22"/>
      <c r="K534" s="22"/>
      <c r="L534" s="22"/>
      <c r="M534" s="22"/>
      <c r="N534" s="22"/>
      <c r="O534" s="22"/>
      <c r="P534" s="22"/>
      <c r="Q534" s="22"/>
      <c r="R534" s="22"/>
    </row>
    <row r="535" spans="1:18">
      <c r="A535" s="22"/>
      <c r="B535" s="113"/>
      <c r="C535" s="113"/>
      <c r="D535" s="113"/>
      <c r="E535" s="22"/>
      <c r="F535" s="22"/>
      <c r="G535" s="22"/>
      <c r="H535" s="22"/>
      <c r="I535" s="22"/>
      <c r="J535" s="22"/>
      <c r="K535" s="22"/>
      <c r="L535" s="22"/>
      <c r="M535" s="22"/>
      <c r="N535" s="22"/>
      <c r="O535" s="22"/>
      <c r="P535" s="22"/>
      <c r="Q535" s="22"/>
      <c r="R535" s="22"/>
    </row>
    <row r="536" spans="1:18">
      <c r="A536" s="22"/>
      <c r="B536" s="113"/>
      <c r="C536" s="113"/>
      <c r="D536" s="113"/>
      <c r="E536" s="22"/>
      <c r="F536" s="22"/>
      <c r="G536" s="22"/>
      <c r="H536" s="22"/>
      <c r="I536" s="22"/>
      <c r="J536" s="22"/>
      <c r="K536" s="22"/>
      <c r="L536" s="22"/>
      <c r="M536" s="22"/>
      <c r="N536" s="22"/>
      <c r="O536" s="22"/>
      <c r="P536" s="22"/>
      <c r="Q536" s="22"/>
      <c r="R536" s="22"/>
    </row>
    <row r="537" spans="1:18">
      <c r="A537" s="22"/>
      <c r="B537" s="113"/>
      <c r="C537" s="113"/>
      <c r="D537" s="113"/>
      <c r="E537" s="22"/>
      <c r="F537" s="22"/>
      <c r="G537" s="22"/>
      <c r="H537" s="22"/>
      <c r="I537" s="22"/>
      <c r="J537" s="22"/>
      <c r="K537" s="22"/>
      <c r="L537" s="22"/>
      <c r="M537" s="22"/>
      <c r="N537" s="22"/>
      <c r="O537" s="22"/>
      <c r="P537" s="22"/>
      <c r="Q537" s="22"/>
      <c r="R537" s="22"/>
    </row>
    <row r="538" spans="1:18">
      <c r="A538" s="22"/>
      <c r="B538" s="113"/>
      <c r="C538" s="113"/>
      <c r="D538" s="113"/>
      <c r="E538" s="22"/>
      <c r="F538" s="22"/>
      <c r="G538" s="22"/>
      <c r="H538" s="22"/>
      <c r="I538" s="22"/>
      <c r="J538" s="22"/>
      <c r="K538" s="22"/>
      <c r="L538" s="22"/>
      <c r="M538" s="22"/>
      <c r="N538" s="22"/>
      <c r="O538" s="22"/>
      <c r="P538" s="22"/>
      <c r="Q538" s="22"/>
      <c r="R538" s="22"/>
    </row>
    <row r="539" spans="1:18">
      <c r="A539" s="22"/>
      <c r="B539" s="113"/>
      <c r="C539" s="113"/>
      <c r="D539" s="113"/>
      <c r="E539" s="22"/>
      <c r="F539" s="22"/>
      <c r="G539" s="22"/>
      <c r="H539" s="22"/>
      <c r="I539" s="22"/>
      <c r="J539" s="22"/>
      <c r="K539" s="22"/>
      <c r="L539" s="22"/>
      <c r="M539" s="22"/>
      <c r="N539" s="22"/>
      <c r="O539" s="22"/>
      <c r="P539" s="22"/>
      <c r="Q539" s="22"/>
      <c r="R539" s="22"/>
    </row>
    <row r="540" spans="1:18">
      <c r="A540" s="22"/>
      <c r="B540" s="113"/>
      <c r="C540" s="113"/>
      <c r="D540" s="113"/>
      <c r="E540" s="22"/>
      <c r="F540" s="22"/>
      <c r="G540" s="22"/>
      <c r="H540" s="22"/>
      <c r="I540" s="22"/>
      <c r="J540" s="22"/>
      <c r="K540" s="22"/>
      <c r="L540" s="22"/>
      <c r="M540" s="22"/>
      <c r="N540" s="22"/>
      <c r="O540" s="22"/>
      <c r="P540" s="22"/>
      <c r="Q540" s="22"/>
      <c r="R540" s="22"/>
    </row>
    <row r="541" spans="1:18">
      <c r="A541" s="22"/>
      <c r="B541" s="113"/>
      <c r="C541" s="113"/>
      <c r="D541" s="113"/>
      <c r="E541" s="22"/>
      <c r="F541" s="22"/>
      <c r="G541" s="22"/>
      <c r="H541" s="22"/>
      <c r="I541" s="22"/>
      <c r="J541" s="22"/>
      <c r="K541" s="22"/>
      <c r="L541" s="22"/>
      <c r="M541" s="22"/>
      <c r="N541" s="22"/>
      <c r="O541" s="22"/>
      <c r="P541" s="22"/>
      <c r="Q541" s="22"/>
      <c r="R541" s="22"/>
    </row>
    <row r="542" spans="1:18">
      <c r="A542" s="22"/>
      <c r="B542" s="113"/>
      <c r="C542" s="113"/>
      <c r="D542" s="113"/>
      <c r="E542" s="22"/>
      <c r="F542" s="22"/>
      <c r="G542" s="22"/>
      <c r="H542" s="22"/>
      <c r="I542" s="22"/>
      <c r="J542" s="22"/>
      <c r="K542" s="22"/>
      <c r="L542" s="22"/>
      <c r="M542" s="22"/>
      <c r="N542" s="22"/>
      <c r="O542" s="22"/>
      <c r="P542" s="22"/>
      <c r="Q542" s="22"/>
      <c r="R542" s="22"/>
    </row>
    <row r="543" spans="1:18">
      <c r="A543" s="22"/>
      <c r="B543" s="113"/>
      <c r="C543" s="113"/>
      <c r="D543" s="113"/>
      <c r="E543" s="22"/>
      <c r="F543" s="22"/>
      <c r="G543" s="22"/>
      <c r="H543" s="22"/>
      <c r="I543" s="22"/>
      <c r="J543" s="22"/>
      <c r="K543" s="22"/>
      <c r="L543" s="22"/>
      <c r="M543" s="22"/>
      <c r="N543" s="22"/>
      <c r="O543" s="22"/>
      <c r="P543" s="22"/>
      <c r="Q543" s="22"/>
      <c r="R543" s="22"/>
    </row>
    <row r="544" spans="1:18">
      <c r="A544" s="22"/>
      <c r="B544" s="113"/>
      <c r="C544" s="113"/>
      <c r="D544" s="113"/>
      <c r="E544" s="22"/>
      <c r="F544" s="22"/>
      <c r="G544" s="22"/>
      <c r="H544" s="22"/>
      <c r="I544" s="22"/>
      <c r="J544" s="22"/>
      <c r="K544" s="22"/>
      <c r="L544" s="22"/>
      <c r="M544" s="22"/>
      <c r="N544" s="22"/>
      <c r="O544" s="22"/>
      <c r="P544" s="22"/>
      <c r="Q544" s="22"/>
      <c r="R544" s="22"/>
    </row>
    <row r="545" spans="1:18">
      <c r="A545" s="22"/>
      <c r="B545" s="113"/>
      <c r="C545" s="113"/>
      <c r="D545" s="113"/>
      <c r="E545" s="22"/>
      <c r="F545" s="22"/>
      <c r="G545" s="22"/>
      <c r="H545" s="22"/>
      <c r="I545" s="22"/>
      <c r="J545" s="22"/>
      <c r="K545" s="22"/>
      <c r="L545" s="22"/>
      <c r="M545" s="22"/>
      <c r="N545" s="22"/>
      <c r="O545" s="22"/>
      <c r="P545" s="22"/>
      <c r="Q545" s="22"/>
      <c r="R545" s="22"/>
    </row>
    <row r="546" spans="1:18">
      <c r="A546" s="22"/>
      <c r="B546" s="113"/>
      <c r="C546" s="113"/>
      <c r="D546" s="113"/>
      <c r="E546" s="22"/>
      <c r="F546" s="22"/>
      <c r="G546" s="22"/>
      <c r="H546" s="22"/>
      <c r="I546" s="22"/>
      <c r="J546" s="22"/>
      <c r="K546" s="22"/>
      <c r="L546" s="22"/>
      <c r="M546" s="22"/>
      <c r="N546" s="22"/>
      <c r="O546" s="22"/>
      <c r="P546" s="22"/>
      <c r="Q546" s="22"/>
      <c r="R546" s="22"/>
    </row>
    <row r="547" spans="1:18">
      <c r="A547" s="22"/>
      <c r="B547" s="113"/>
      <c r="C547" s="113"/>
      <c r="D547" s="113"/>
      <c r="E547" s="22"/>
      <c r="F547" s="22"/>
      <c r="G547" s="22"/>
      <c r="H547" s="22"/>
      <c r="I547" s="22"/>
      <c r="J547" s="22"/>
      <c r="K547" s="22"/>
      <c r="L547" s="22"/>
      <c r="M547" s="22"/>
      <c r="N547" s="22"/>
      <c r="O547" s="22"/>
      <c r="P547" s="22"/>
      <c r="Q547" s="22"/>
      <c r="R547" s="22"/>
    </row>
    <row r="548" spans="1:18">
      <c r="A548" s="22"/>
      <c r="B548" s="113"/>
      <c r="C548" s="113"/>
      <c r="D548" s="113"/>
      <c r="E548" s="22"/>
      <c r="F548" s="22"/>
      <c r="G548" s="22"/>
      <c r="H548" s="22"/>
      <c r="I548" s="22"/>
      <c r="J548" s="22"/>
      <c r="K548" s="22"/>
      <c r="L548" s="22"/>
      <c r="M548" s="22"/>
      <c r="N548" s="22"/>
      <c r="O548" s="22"/>
      <c r="P548" s="22"/>
      <c r="Q548" s="22"/>
      <c r="R548" s="22"/>
    </row>
    <row r="549" spans="1:18">
      <c r="A549" s="22"/>
      <c r="B549" s="113"/>
      <c r="C549" s="113"/>
      <c r="D549" s="113"/>
      <c r="E549" s="22"/>
      <c r="F549" s="22"/>
      <c r="G549" s="22"/>
      <c r="H549" s="22"/>
      <c r="I549" s="22"/>
      <c r="J549" s="22"/>
      <c r="K549" s="22"/>
      <c r="L549" s="22"/>
      <c r="M549" s="22"/>
      <c r="N549" s="22"/>
      <c r="O549" s="22"/>
      <c r="P549" s="22"/>
      <c r="Q549" s="22"/>
      <c r="R549" s="22"/>
    </row>
    <row r="550" spans="1:18">
      <c r="A550" s="22"/>
      <c r="B550" s="113"/>
      <c r="C550" s="113"/>
      <c r="D550" s="113"/>
      <c r="E550" s="22"/>
      <c r="F550" s="22"/>
      <c r="G550" s="22"/>
      <c r="H550" s="22"/>
      <c r="I550" s="22"/>
      <c r="J550" s="22"/>
      <c r="K550" s="22"/>
      <c r="L550" s="22"/>
      <c r="M550" s="22"/>
      <c r="N550" s="22"/>
      <c r="O550" s="22"/>
      <c r="P550" s="22"/>
      <c r="Q550" s="22"/>
      <c r="R550" s="22"/>
    </row>
    <row r="551" spans="1:18">
      <c r="A551" s="22"/>
      <c r="B551" s="113"/>
      <c r="C551" s="113"/>
      <c r="D551" s="113"/>
      <c r="E551" s="22"/>
      <c r="F551" s="22"/>
      <c r="G551" s="22"/>
      <c r="H551" s="22"/>
      <c r="I551" s="22"/>
      <c r="J551" s="22"/>
      <c r="K551" s="22"/>
      <c r="L551" s="22"/>
      <c r="M551" s="22"/>
      <c r="N551" s="22"/>
      <c r="O551" s="22"/>
      <c r="P551" s="22"/>
      <c r="Q551" s="22"/>
      <c r="R551" s="22"/>
    </row>
    <row r="552" spans="1:18">
      <c r="A552" s="22"/>
      <c r="B552" s="113"/>
      <c r="C552" s="113"/>
      <c r="D552" s="113"/>
      <c r="E552" s="22"/>
      <c r="F552" s="22"/>
      <c r="G552" s="22"/>
      <c r="H552" s="22"/>
      <c r="I552" s="22"/>
      <c r="J552" s="22"/>
      <c r="K552" s="22"/>
      <c r="L552" s="22"/>
      <c r="M552" s="22"/>
      <c r="N552" s="22"/>
      <c r="O552" s="22"/>
      <c r="P552" s="22"/>
      <c r="Q552" s="22"/>
      <c r="R552" s="22"/>
    </row>
    <row r="553" spans="1:18">
      <c r="A553" s="22"/>
      <c r="B553" s="113"/>
      <c r="C553" s="113"/>
      <c r="D553" s="113"/>
      <c r="E553" s="22"/>
      <c r="F553" s="22"/>
      <c r="G553" s="22"/>
      <c r="H553" s="22"/>
      <c r="I553" s="22"/>
      <c r="J553" s="22"/>
      <c r="K553" s="22"/>
      <c r="L553" s="22"/>
      <c r="M553" s="22"/>
      <c r="N553" s="22"/>
      <c r="O553" s="22"/>
      <c r="P553" s="22"/>
      <c r="Q553" s="22"/>
      <c r="R553" s="22"/>
    </row>
    <row r="554" spans="1:18">
      <c r="A554" s="22"/>
      <c r="B554" s="113"/>
      <c r="C554" s="113"/>
      <c r="D554" s="113"/>
      <c r="E554" s="22"/>
      <c r="F554" s="22"/>
      <c r="G554" s="22"/>
      <c r="H554" s="22"/>
      <c r="I554" s="22"/>
      <c r="J554" s="22"/>
      <c r="K554" s="22"/>
      <c r="L554" s="22"/>
      <c r="M554" s="22"/>
      <c r="N554" s="22"/>
      <c r="O554" s="22"/>
      <c r="P554" s="22"/>
      <c r="Q554" s="22"/>
      <c r="R554" s="22"/>
    </row>
    <row r="555" spans="1:18">
      <c r="A555" s="22"/>
      <c r="B555" s="113"/>
      <c r="C555" s="113"/>
      <c r="D555" s="113"/>
      <c r="E555" s="22"/>
      <c r="F555" s="22"/>
      <c r="G555" s="22"/>
      <c r="H555" s="22"/>
      <c r="I555" s="22"/>
      <c r="J555" s="22"/>
      <c r="K555" s="22"/>
      <c r="L555" s="22"/>
      <c r="M555" s="22"/>
      <c r="N555" s="22"/>
      <c r="O555" s="22"/>
      <c r="P555" s="22"/>
      <c r="Q555" s="22"/>
      <c r="R555" s="22"/>
    </row>
    <row r="556" spans="1:18">
      <c r="A556" s="22"/>
      <c r="B556" s="113"/>
      <c r="C556" s="113"/>
      <c r="D556" s="113"/>
      <c r="E556" s="22"/>
      <c r="F556" s="22"/>
      <c r="G556" s="22"/>
      <c r="H556" s="22"/>
      <c r="I556" s="22"/>
      <c r="J556" s="22"/>
      <c r="K556" s="22"/>
      <c r="L556" s="22"/>
      <c r="M556" s="22"/>
      <c r="N556" s="22"/>
      <c r="O556" s="22"/>
      <c r="P556" s="22"/>
      <c r="Q556" s="22"/>
      <c r="R556" s="22"/>
    </row>
    <row r="557" spans="1:18">
      <c r="A557" s="22"/>
      <c r="B557" s="113"/>
      <c r="C557" s="113"/>
      <c r="D557" s="113"/>
      <c r="E557" s="22"/>
      <c r="F557" s="22"/>
      <c r="G557" s="22"/>
      <c r="H557" s="22"/>
      <c r="I557" s="22"/>
      <c r="J557" s="22"/>
      <c r="K557" s="22"/>
      <c r="L557" s="22"/>
      <c r="M557" s="22"/>
      <c r="N557" s="22"/>
      <c r="O557" s="22"/>
      <c r="P557" s="22"/>
      <c r="Q557" s="22"/>
      <c r="R557" s="22"/>
    </row>
    <row r="558" spans="1:18">
      <c r="A558" s="22"/>
      <c r="B558" s="113"/>
      <c r="C558" s="113"/>
      <c r="D558" s="113"/>
      <c r="E558" s="22"/>
      <c r="F558" s="22"/>
      <c r="G558" s="22"/>
      <c r="H558" s="22"/>
      <c r="I558" s="22"/>
      <c r="J558" s="22"/>
      <c r="K558" s="22"/>
      <c r="L558" s="22"/>
      <c r="M558" s="22"/>
      <c r="N558" s="22"/>
      <c r="O558" s="22"/>
      <c r="P558" s="22"/>
      <c r="Q558" s="22"/>
      <c r="R558" s="22"/>
    </row>
    <row r="559" spans="1:18">
      <c r="A559" s="22"/>
      <c r="B559" s="113"/>
      <c r="C559" s="113"/>
      <c r="D559" s="113"/>
      <c r="E559" s="22"/>
      <c r="F559" s="22"/>
      <c r="G559" s="22"/>
      <c r="H559" s="22"/>
      <c r="I559" s="22"/>
      <c r="J559" s="22"/>
      <c r="K559" s="22"/>
      <c r="L559" s="22"/>
      <c r="M559" s="22"/>
      <c r="N559" s="22"/>
      <c r="O559" s="22"/>
      <c r="P559" s="22"/>
      <c r="Q559" s="22"/>
      <c r="R559" s="22"/>
    </row>
    <row r="560" spans="1:18">
      <c r="A560" s="22"/>
      <c r="B560" s="113"/>
      <c r="C560" s="113"/>
      <c r="D560" s="113"/>
      <c r="E560" s="22"/>
      <c r="F560" s="22"/>
      <c r="G560" s="22"/>
      <c r="H560" s="22"/>
      <c r="I560" s="22"/>
      <c r="J560" s="22"/>
      <c r="K560" s="22"/>
      <c r="L560" s="22"/>
      <c r="M560" s="22"/>
      <c r="N560" s="22"/>
      <c r="O560" s="22"/>
      <c r="P560" s="22"/>
      <c r="Q560" s="22"/>
      <c r="R560" s="22"/>
    </row>
    <row r="561" spans="1:18">
      <c r="A561" s="22"/>
      <c r="B561" s="113"/>
      <c r="C561" s="113"/>
      <c r="D561" s="113"/>
      <c r="E561" s="22"/>
      <c r="F561" s="22"/>
      <c r="G561" s="22"/>
      <c r="H561" s="22"/>
      <c r="I561" s="22"/>
      <c r="J561" s="22"/>
      <c r="K561" s="22"/>
      <c r="L561" s="22"/>
      <c r="M561" s="22"/>
      <c r="N561" s="22"/>
      <c r="O561" s="22"/>
      <c r="P561" s="22"/>
      <c r="Q561" s="22"/>
      <c r="R561" s="22"/>
    </row>
    <row r="562" spans="1:18">
      <c r="A562" s="22"/>
      <c r="B562" s="113"/>
      <c r="C562" s="113"/>
      <c r="D562" s="113"/>
      <c r="E562" s="22"/>
      <c r="F562" s="22"/>
      <c r="G562" s="22"/>
      <c r="H562" s="22"/>
      <c r="I562" s="22"/>
      <c r="J562" s="22"/>
      <c r="K562" s="22"/>
      <c r="L562" s="22"/>
      <c r="M562" s="22"/>
      <c r="N562" s="22"/>
      <c r="O562" s="22"/>
      <c r="P562" s="22"/>
      <c r="Q562" s="22"/>
      <c r="R562" s="22"/>
    </row>
    <row r="563" spans="1:18">
      <c r="A563" s="22"/>
      <c r="B563" s="113"/>
      <c r="C563" s="113"/>
      <c r="D563" s="113"/>
      <c r="E563" s="22"/>
      <c r="F563" s="22"/>
      <c r="G563" s="22"/>
      <c r="H563" s="22"/>
      <c r="I563" s="22"/>
      <c r="J563" s="22"/>
      <c r="K563" s="22"/>
      <c r="L563" s="22"/>
      <c r="M563" s="22"/>
      <c r="N563" s="22"/>
      <c r="O563" s="22"/>
      <c r="P563" s="22"/>
      <c r="Q563" s="22"/>
      <c r="R563" s="22"/>
    </row>
    <row r="564" spans="1:18">
      <c r="A564" s="22"/>
      <c r="B564" s="113"/>
      <c r="C564" s="113"/>
      <c r="D564" s="113"/>
      <c r="E564" s="22"/>
      <c r="F564" s="22"/>
      <c r="G564" s="22"/>
      <c r="H564" s="22"/>
      <c r="I564" s="22"/>
      <c r="J564" s="22"/>
      <c r="K564" s="22"/>
      <c r="L564" s="22"/>
      <c r="M564" s="22"/>
      <c r="N564" s="22"/>
      <c r="O564" s="22"/>
      <c r="P564" s="22"/>
      <c r="Q564" s="22"/>
      <c r="R564" s="22"/>
    </row>
    <row r="565" spans="1:18">
      <c r="A565" s="22"/>
      <c r="B565" s="113"/>
      <c r="C565" s="113"/>
      <c r="D565" s="113"/>
      <c r="E565" s="22"/>
      <c r="F565" s="22"/>
      <c r="G565" s="22"/>
      <c r="H565" s="22"/>
      <c r="I565" s="22"/>
      <c r="J565" s="22"/>
      <c r="K565" s="22"/>
      <c r="L565" s="22"/>
      <c r="M565" s="22"/>
      <c r="N565" s="22"/>
      <c r="O565" s="22"/>
      <c r="P565" s="22"/>
      <c r="Q565" s="22"/>
      <c r="R565" s="22"/>
    </row>
    <row r="566" spans="1:18">
      <c r="A566" s="22"/>
      <c r="B566" s="113"/>
      <c r="C566" s="113"/>
      <c r="D566" s="113"/>
      <c r="E566" s="22"/>
      <c r="F566" s="22"/>
      <c r="G566" s="22"/>
      <c r="H566" s="22"/>
      <c r="I566" s="22"/>
      <c r="J566" s="22"/>
      <c r="K566" s="22"/>
      <c r="L566" s="22"/>
      <c r="M566" s="22"/>
      <c r="N566" s="22"/>
      <c r="O566" s="22"/>
      <c r="P566" s="22"/>
      <c r="Q566" s="22"/>
      <c r="R566" s="22"/>
    </row>
    <row r="567" spans="1:18">
      <c r="A567" s="22"/>
      <c r="B567" s="113"/>
      <c r="C567" s="113"/>
      <c r="D567" s="113"/>
      <c r="E567" s="22"/>
      <c r="F567" s="22"/>
      <c r="G567" s="22"/>
      <c r="H567" s="22"/>
      <c r="I567" s="22"/>
      <c r="J567" s="22"/>
      <c r="K567" s="22"/>
      <c r="L567" s="22"/>
      <c r="M567" s="22"/>
      <c r="N567" s="22"/>
      <c r="O567" s="22"/>
      <c r="P567" s="22"/>
      <c r="Q567" s="22"/>
      <c r="R567" s="22"/>
    </row>
    <row r="568" spans="1:18">
      <c r="A568" s="22"/>
      <c r="B568" s="113"/>
      <c r="C568" s="113"/>
      <c r="D568" s="113"/>
      <c r="E568" s="22"/>
      <c r="F568" s="22"/>
      <c r="G568" s="22"/>
      <c r="H568" s="22"/>
      <c r="I568" s="22"/>
      <c r="J568" s="22"/>
      <c r="K568" s="22"/>
      <c r="L568" s="22"/>
      <c r="M568" s="22"/>
      <c r="N568" s="22"/>
      <c r="O568" s="22"/>
      <c r="P568" s="22"/>
      <c r="Q568" s="22"/>
      <c r="R568" s="22"/>
    </row>
    <row r="569" spans="1:18">
      <c r="A569" s="22"/>
      <c r="B569" s="113"/>
      <c r="C569" s="113"/>
      <c r="D569" s="113"/>
      <c r="E569" s="22"/>
      <c r="F569" s="22"/>
      <c r="G569" s="22"/>
      <c r="H569" s="22"/>
      <c r="I569" s="22"/>
      <c r="J569" s="22"/>
      <c r="K569" s="22"/>
      <c r="L569" s="22"/>
      <c r="M569" s="22"/>
      <c r="N569" s="22"/>
      <c r="O569" s="22"/>
      <c r="P569" s="22"/>
      <c r="Q569" s="22"/>
      <c r="R569" s="22"/>
    </row>
    <row r="570" spans="1:18">
      <c r="A570" s="22"/>
      <c r="B570" s="113"/>
      <c r="C570" s="113"/>
      <c r="D570" s="113"/>
      <c r="E570" s="22"/>
      <c r="F570" s="22"/>
      <c r="G570" s="22"/>
      <c r="H570" s="22"/>
      <c r="I570" s="22"/>
      <c r="J570" s="22"/>
      <c r="K570" s="22"/>
      <c r="L570" s="22"/>
      <c r="M570" s="22"/>
      <c r="N570" s="22"/>
      <c r="O570" s="22"/>
      <c r="P570" s="22"/>
      <c r="Q570" s="22"/>
      <c r="R570" s="22"/>
    </row>
    <row r="571" spans="1:18">
      <c r="A571" s="22"/>
      <c r="B571" s="113"/>
      <c r="C571" s="113"/>
      <c r="D571" s="113"/>
      <c r="E571" s="22"/>
      <c r="F571" s="22"/>
      <c r="G571" s="22"/>
      <c r="H571" s="22"/>
      <c r="I571" s="22"/>
      <c r="J571" s="22"/>
      <c r="K571" s="22"/>
      <c r="L571" s="22"/>
      <c r="M571" s="22"/>
      <c r="N571" s="22"/>
      <c r="O571" s="22"/>
      <c r="P571" s="22"/>
      <c r="Q571" s="22"/>
      <c r="R571" s="22"/>
    </row>
    <row r="572" spans="1:18">
      <c r="A572" s="22"/>
      <c r="B572" s="113"/>
      <c r="C572" s="113"/>
      <c r="D572" s="113"/>
      <c r="E572" s="22"/>
      <c r="F572" s="22"/>
      <c r="G572" s="22"/>
      <c r="H572" s="22"/>
      <c r="I572" s="22"/>
      <c r="J572" s="22"/>
      <c r="K572" s="22"/>
      <c r="L572" s="22"/>
      <c r="M572" s="22"/>
      <c r="N572" s="22"/>
      <c r="O572" s="22"/>
      <c r="P572" s="22"/>
      <c r="Q572" s="22"/>
      <c r="R572" s="22"/>
    </row>
    <row r="573" spans="1:18">
      <c r="A573" s="22"/>
      <c r="B573" s="113"/>
      <c r="C573" s="113"/>
      <c r="D573" s="113"/>
      <c r="E573" s="22"/>
      <c r="F573" s="22"/>
      <c r="G573" s="22"/>
      <c r="H573" s="22"/>
      <c r="I573" s="22"/>
      <c r="J573" s="22"/>
      <c r="K573" s="22"/>
      <c r="L573" s="22"/>
      <c r="M573" s="22"/>
      <c r="N573" s="22"/>
      <c r="O573" s="22"/>
      <c r="P573" s="22"/>
      <c r="Q573" s="22"/>
      <c r="R573" s="22"/>
    </row>
    <row r="574" spans="1:18">
      <c r="A574" s="22"/>
      <c r="B574" s="113"/>
      <c r="C574" s="113"/>
      <c r="D574" s="113"/>
      <c r="E574" s="22"/>
      <c r="F574" s="22"/>
      <c r="G574" s="22"/>
      <c r="H574" s="22"/>
      <c r="I574" s="22"/>
      <c r="J574" s="22"/>
      <c r="K574" s="22"/>
      <c r="L574" s="22"/>
      <c r="M574" s="22"/>
      <c r="N574" s="22"/>
      <c r="O574" s="22"/>
      <c r="P574" s="22"/>
      <c r="Q574" s="22"/>
      <c r="R574" s="22"/>
    </row>
    <row r="575" spans="1:18">
      <c r="A575" s="22"/>
      <c r="B575" s="113"/>
      <c r="C575" s="113"/>
      <c r="D575" s="113"/>
      <c r="E575" s="22"/>
      <c r="F575" s="22"/>
      <c r="G575" s="22"/>
      <c r="H575" s="22"/>
      <c r="I575" s="22"/>
      <c r="J575" s="22"/>
      <c r="K575" s="22"/>
      <c r="L575" s="22"/>
      <c r="M575" s="22"/>
      <c r="N575" s="22"/>
      <c r="O575" s="22"/>
      <c r="P575" s="22"/>
      <c r="Q575" s="22"/>
      <c r="R575" s="22"/>
    </row>
    <row r="576" spans="1:18">
      <c r="A576" s="22"/>
      <c r="B576" s="113"/>
      <c r="C576" s="113"/>
      <c r="D576" s="113"/>
      <c r="E576" s="22"/>
      <c r="F576" s="22"/>
      <c r="G576" s="22"/>
      <c r="H576" s="22"/>
      <c r="I576" s="22"/>
      <c r="J576" s="22"/>
      <c r="K576" s="22"/>
      <c r="L576" s="22"/>
      <c r="M576" s="22"/>
      <c r="N576" s="22"/>
      <c r="O576" s="22"/>
      <c r="P576" s="22"/>
      <c r="Q576" s="22"/>
      <c r="R576" s="22"/>
    </row>
    <row r="577" spans="1:18">
      <c r="A577" s="22"/>
      <c r="B577" s="113"/>
      <c r="C577" s="113"/>
      <c r="D577" s="113"/>
      <c r="E577" s="22"/>
      <c r="F577" s="22"/>
      <c r="G577" s="22"/>
      <c r="H577" s="22"/>
      <c r="I577" s="22"/>
      <c r="J577" s="22"/>
      <c r="K577" s="22"/>
      <c r="L577" s="22"/>
      <c r="M577" s="22"/>
      <c r="N577" s="22"/>
      <c r="O577" s="22"/>
      <c r="P577" s="22"/>
      <c r="Q577" s="22"/>
      <c r="R577" s="22"/>
    </row>
    <row r="578" spans="1:18">
      <c r="A578" s="22"/>
      <c r="B578" s="113"/>
      <c r="C578" s="113"/>
      <c r="D578" s="113"/>
      <c r="E578" s="22"/>
      <c r="F578" s="22"/>
      <c r="G578" s="22"/>
      <c r="H578" s="22"/>
      <c r="I578" s="22"/>
      <c r="J578" s="22"/>
      <c r="K578" s="22"/>
      <c r="L578" s="22"/>
      <c r="M578" s="22"/>
      <c r="N578" s="22"/>
      <c r="O578" s="22"/>
      <c r="P578" s="22"/>
      <c r="Q578" s="22"/>
      <c r="R578" s="22"/>
    </row>
    <row r="579" spans="1:18">
      <c r="A579" s="22"/>
      <c r="B579" s="113"/>
      <c r="C579" s="113"/>
      <c r="D579" s="113"/>
      <c r="E579" s="22"/>
      <c r="F579" s="22"/>
      <c r="G579" s="22"/>
      <c r="H579" s="22"/>
      <c r="I579" s="22"/>
      <c r="J579" s="22"/>
      <c r="K579" s="22"/>
      <c r="L579" s="22"/>
      <c r="M579" s="22"/>
      <c r="N579" s="22"/>
      <c r="O579" s="22"/>
      <c r="P579" s="22"/>
      <c r="Q579" s="22"/>
      <c r="R579" s="22"/>
    </row>
    <row r="580" spans="1:18">
      <c r="A580" s="22"/>
      <c r="B580" s="113"/>
      <c r="C580" s="113"/>
      <c r="D580" s="113"/>
      <c r="E580" s="22"/>
      <c r="F580" s="22"/>
      <c r="G580" s="22"/>
      <c r="H580" s="22"/>
      <c r="I580" s="22"/>
      <c r="J580" s="22"/>
      <c r="K580" s="22"/>
      <c r="L580" s="22"/>
      <c r="M580" s="22"/>
      <c r="N580" s="22"/>
      <c r="O580" s="22"/>
      <c r="P580" s="22"/>
      <c r="Q580" s="22"/>
      <c r="R580" s="22"/>
    </row>
    <row r="581" spans="1:18">
      <c r="A581" s="22"/>
      <c r="B581" s="113"/>
      <c r="C581" s="113"/>
      <c r="D581" s="113"/>
      <c r="E581" s="22"/>
      <c r="F581" s="22"/>
      <c r="G581" s="22"/>
      <c r="H581" s="22"/>
      <c r="I581" s="22"/>
      <c r="J581" s="22"/>
      <c r="K581" s="22"/>
      <c r="L581" s="22"/>
      <c r="M581" s="22"/>
      <c r="N581" s="22"/>
      <c r="O581" s="22"/>
      <c r="P581" s="22"/>
      <c r="Q581" s="22"/>
      <c r="R581" s="22"/>
    </row>
    <row r="582" spans="1:18">
      <c r="A582" s="22"/>
      <c r="B582" s="113"/>
      <c r="C582" s="113"/>
      <c r="D582" s="113"/>
      <c r="E582" s="22"/>
      <c r="F582" s="22"/>
      <c r="G582" s="22"/>
      <c r="H582" s="22"/>
      <c r="I582" s="22"/>
      <c r="J582" s="22"/>
      <c r="K582" s="22"/>
      <c r="L582" s="22"/>
      <c r="M582" s="22"/>
      <c r="N582" s="22"/>
      <c r="O582" s="22"/>
      <c r="P582" s="22"/>
      <c r="Q582" s="22"/>
      <c r="R582" s="22"/>
    </row>
    <row r="583" spans="1:18">
      <c r="A583" s="22"/>
      <c r="B583" s="113"/>
      <c r="C583" s="113"/>
      <c r="D583" s="113"/>
      <c r="E583" s="22"/>
      <c r="F583" s="22"/>
      <c r="G583" s="22"/>
      <c r="H583" s="22"/>
      <c r="I583" s="22"/>
      <c r="J583" s="22"/>
      <c r="K583" s="22"/>
      <c r="L583" s="22"/>
      <c r="M583" s="22"/>
      <c r="N583" s="22"/>
      <c r="O583" s="22"/>
      <c r="P583" s="22"/>
      <c r="Q583" s="22"/>
      <c r="R583" s="22"/>
    </row>
    <row r="584" spans="1:18">
      <c r="A584" s="22"/>
      <c r="B584" s="113"/>
      <c r="C584" s="113"/>
      <c r="D584" s="113"/>
      <c r="E584" s="22"/>
      <c r="F584" s="22"/>
      <c r="G584" s="22"/>
      <c r="H584" s="22"/>
      <c r="I584" s="22"/>
      <c r="J584" s="22"/>
      <c r="K584" s="22"/>
      <c r="L584" s="22"/>
      <c r="M584" s="22"/>
      <c r="N584" s="22"/>
      <c r="O584" s="22"/>
      <c r="P584" s="22"/>
      <c r="Q584" s="22"/>
      <c r="R584" s="22"/>
    </row>
    <row r="585" spans="1:18">
      <c r="A585" s="22"/>
      <c r="B585" s="113"/>
      <c r="C585" s="113"/>
      <c r="D585" s="113"/>
      <c r="E585" s="22"/>
      <c r="F585" s="22"/>
      <c r="G585" s="22"/>
      <c r="H585" s="22"/>
      <c r="I585" s="22"/>
      <c r="J585" s="22"/>
      <c r="K585" s="22"/>
      <c r="L585" s="22"/>
      <c r="M585" s="22"/>
      <c r="N585" s="22"/>
      <c r="O585" s="22"/>
      <c r="P585" s="22"/>
      <c r="Q585" s="22"/>
      <c r="R585" s="22"/>
    </row>
    <row r="586" spans="1:18">
      <c r="A586" s="22"/>
      <c r="B586" s="113"/>
      <c r="C586" s="113"/>
      <c r="D586" s="113"/>
      <c r="E586" s="22"/>
      <c r="F586" s="22"/>
      <c r="G586" s="22"/>
      <c r="H586" s="22"/>
      <c r="I586" s="22"/>
      <c r="J586" s="22"/>
      <c r="K586" s="22"/>
      <c r="L586" s="22"/>
      <c r="M586" s="22"/>
      <c r="N586" s="22"/>
      <c r="O586" s="22"/>
      <c r="P586" s="22"/>
      <c r="Q586" s="22"/>
      <c r="R586" s="22"/>
    </row>
    <row r="587" spans="1:18">
      <c r="A587" s="22"/>
      <c r="B587" s="113"/>
      <c r="C587" s="113"/>
      <c r="D587" s="113"/>
      <c r="E587" s="22"/>
      <c r="F587" s="22"/>
      <c r="G587" s="22"/>
      <c r="H587" s="22"/>
      <c r="I587" s="22"/>
      <c r="J587" s="22"/>
      <c r="K587" s="22"/>
      <c r="L587" s="22"/>
      <c r="M587" s="22"/>
      <c r="N587" s="22"/>
      <c r="O587" s="22"/>
      <c r="P587" s="22"/>
      <c r="Q587" s="22"/>
      <c r="R587" s="22"/>
    </row>
    <row r="588" spans="1:18">
      <c r="A588" s="22"/>
      <c r="B588" s="113"/>
      <c r="C588" s="113"/>
      <c r="D588" s="113"/>
      <c r="E588" s="22"/>
      <c r="F588" s="22"/>
      <c r="G588" s="22"/>
      <c r="H588" s="22"/>
      <c r="I588" s="22"/>
      <c r="J588" s="22"/>
      <c r="K588" s="22"/>
      <c r="L588" s="22"/>
      <c r="M588" s="22"/>
      <c r="N588" s="22"/>
      <c r="O588" s="22"/>
      <c r="P588" s="22"/>
      <c r="Q588" s="22"/>
      <c r="R588" s="22"/>
    </row>
    <row r="589" spans="1:18">
      <c r="A589" s="22"/>
      <c r="B589" s="113"/>
      <c r="C589" s="113"/>
      <c r="D589" s="113"/>
      <c r="E589" s="22"/>
      <c r="F589" s="22"/>
      <c r="G589" s="22"/>
      <c r="H589" s="22"/>
      <c r="I589" s="22"/>
      <c r="J589" s="22"/>
      <c r="K589" s="22"/>
      <c r="L589" s="22"/>
      <c r="M589" s="22"/>
      <c r="N589" s="22"/>
      <c r="O589" s="22"/>
      <c r="P589" s="22"/>
      <c r="Q589" s="22"/>
      <c r="R589" s="22"/>
    </row>
    <row r="590" spans="1:18">
      <c r="A590" s="22"/>
      <c r="B590" s="113"/>
      <c r="C590" s="113"/>
      <c r="D590" s="113"/>
      <c r="E590" s="22"/>
      <c r="F590" s="22"/>
      <c r="G590" s="22"/>
      <c r="H590" s="22"/>
      <c r="I590" s="22"/>
      <c r="J590" s="22"/>
      <c r="K590" s="22"/>
      <c r="L590" s="22"/>
      <c r="M590" s="22"/>
      <c r="N590" s="22"/>
      <c r="O590" s="22"/>
      <c r="P590" s="22"/>
      <c r="Q590" s="22"/>
      <c r="R590" s="22"/>
    </row>
    <row r="591" spans="1:18">
      <c r="A591" s="22"/>
      <c r="B591" s="113"/>
      <c r="C591" s="113"/>
      <c r="D591" s="113"/>
      <c r="E591" s="22"/>
      <c r="F591" s="22"/>
      <c r="G591" s="22"/>
      <c r="H591" s="22"/>
      <c r="I591" s="22"/>
      <c r="J591" s="22"/>
      <c r="K591" s="22"/>
      <c r="L591" s="22"/>
      <c r="M591" s="22"/>
      <c r="N591" s="22"/>
      <c r="O591" s="22"/>
      <c r="P591" s="22"/>
      <c r="Q591" s="22"/>
      <c r="R591" s="22"/>
    </row>
    <row r="592" spans="1:18">
      <c r="A592" s="22"/>
      <c r="B592" s="113"/>
      <c r="C592" s="113"/>
      <c r="D592" s="113"/>
      <c r="E592" s="22"/>
      <c r="F592" s="22"/>
      <c r="G592" s="22"/>
      <c r="H592" s="22"/>
      <c r="I592" s="22"/>
      <c r="J592" s="22"/>
      <c r="K592" s="22"/>
      <c r="L592" s="22"/>
      <c r="M592" s="22"/>
      <c r="N592" s="22"/>
      <c r="O592" s="22"/>
      <c r="P592" s="22"/>
      <c r="Q592" s="22"/>
      <c r="R592" s="22"/>
    </row>
    <row r="593" spans="1:18">
      <c r="A593" s="22"/>
      <c r="B593" s="113"/>
      <c r="C593" s="113"/>
      <c r="D593" s="113"/>
      <c r="E593" s="22"/>
      <c r="F593" s="22"/>
      <c r="G593" s="22"/>
      <c r="H593" s="22"/>
      <c r="I593" s="22"/>
      <c r="J593" s="22"/>
      <c r="K593" s="22"/>
      <c r="L593" s="22"/>
      <c r="M593" s="22"/>
      <c r="N593" s="22"/>
      <c r="O593" s="22"/>
      <c r="P593" s="22"/>
      <c r="Q593" s="22"/>
      <c r="R593" s="22"/>
    </row>
    <row r="594" spans="1:18">
      <c r="A594" s="22"/>
      <c r="B594" s="113"/>
      <c r="C594" s="113"/>
      <c r="D594" s="113"/>
      <c r="E594" s="22"/>
      <c r="F594" s="22"/>
      <c r="G594" s="22"/>
      <c r="H594" s="22"/>
      <c r="I594" s="22"/>
      <c r="J594" s="22"/>
      <c r="K594" s="22"/>
      <c r="L594" s="22"/>
      <c r="M594" s="22"/>
      <c r="N594" s="22"/>
      <c r="O594" s="22"/>
      <c r="P594" s="22"/>
      <c r="Q594" s="22"/>
      <c r="R594" s="22"/>
    </row>
    <row r="595" spans="1:18">
      <c r="A595" s="22"/>
      <c r="B595" s="113"/>
      <c r="C595" s="113"/>
      <c r="D595" s="113"/>
      <c r="E595" s="22"/>
      <c r="F595" s="22"/>
      <c r="G595" s="22"/>
      <c r="H595" s="22"/>
      <c r="I595" s="22"/>
      <c r="J595" s="22"/>
      <c r="K595" s="22"/>
      <c r="L595" s="22"/>
      <c r="M595" s="22"/>
      <c r="N595" s="22"/>
      <c r="O595" s="22"/>
      <c r="P595" s="22"/>
      <c r="Q595" s="22"/>
      <c r="R595" s="22"/>
    </row>
    <row r="596" spans="1:18">
      <c r="A596" s="22"/>
      <c r="B596" s="113"/>
      <c r="C596" s="113"/>
      <c r="D596" s="113"/>
      <c r="E596" s="22"/>
      <c r="F596" s="22"/>
      <c r="G596" s="22"/>
      <c r="H596" s="22"/>
      <c r="I596" s="22"/>
      <c r="J596" s="22"/>
      <c r="K596" s="22"/>
      <c r="L596" s="22"/>
      <c r="M596" s="22"/>
      <c r="N596" s="22"/>
      <c r="O596" s="22"/>
      <c r="P596" s="22"/>
      <c r="Q596" s="22"/>
      <c r="R596" s="22"/>
    </row>
    <row r="597" spans="1:18">
      <c r="A597" s="22"/>
      <c r="B597" s="113"/>
      <c r="C597" s="113"/>
      <c r="D597" s="113"/>
      <c r="E597" s="22"/>
      <c r="F597" s="22"/>
      <c r="G597" s="22"/>
      <c r="H597" s="22"/>
      <c r="I597" s="22"/>
      <c r="J597" s="22"/>
      <c r="K597" s="22"/>
      <c r="L597" s="22"/>
      <c r="M597" s="22"/>
      <c r="N597" s="22"/>
      <c r="O597" s="22"/>
      <c r="P597" s="22"/>
      <c r="Q597" s="22"/>
      <c r="R597" s="22"/>
    </row>
    <row r="598" spans="1:18">
      <c r="A598" s="22"/>
      <c r="B598" s="113"/>
      <c r="C598" s="113"/>
      <c r="D598" s="113"/>
      <c r="E598" s="22"/>
      <c r="F598" s="22"/>
      <c r="G598" s="22"/>
      <c r="H598" s="22"/>
      <c r="I598" s="22"/>
      <c r="J598" s="22"/>
      <c r="K598" s="22"/>
      <c r="L598" s="22"/>
      <c r="M598" s="22"/>
      <c r="N598" s="22"/>
      <c r="O598" s="22"/>
      <c r="P598" s="22"/>
      <c r="Q598" s="22"/>
      <c r="R598" s="22"/>
    </row>
    <row r="599" spans="1:18">
      <c r="A599" s="22"/>
      <c r="B599" s="113"/>
      <c r="C599" s="113"/>
      <c r="D599" s="113"/>
      <c r="E599" s="22"/>
      <c r="F599" s="22"/>
      <c r="G599" s="22"/>
      <c r="H599" s="22"/>
      <c r="I599" s="22"/>
      <c r="J599" s="22"/>
      <c r="K599" s="22"/>
      <c r="L599" s="22"/>
      <c r="M599" s="22"/>
      <c r="N599" s="22"/>
      <c r="O599" s="22"/>
      <c r="P599" s="22"/>
      <c r="Q599" s="22"/>
      <c r="R599" s="22"/>
    </row>
    <row r="600" spans="1:18">
      <c r="A600" s="22"/>
      <c r="B600" s="113"/>
      <c r="C600" s="113"/>
      <c r="D600" s="113"/>
      <c r="E600" s="22"/>
      <c r="F600" s="22"/>
      <c r="G600" s="22"/>
      <c r="H600" s="22"/>
      <c r="I600" s="22"/>
      <c r="J600" s="22"/>
      <c r="K600" s="22"/>
      <c r="L600" s="22"/>
      <c r="M600" s="22"/>
      <c r="N600" s="22"/>
      <c r="O600" s="22"/>
      <c r="P600" s="22"/>
      <c r="Q600" s="22"/>
      <c r="R600" s="22"/>
    </row>
    <row r="601" spans="1:18">
      <c r="A601" s="22"/>
      <c r="B601" s="113"/>
      <c r="C601" s="113"/>
      <c r="D601" s="113"/>
      <c r="E601" s="22"/>
      <c r="F601" s="22"/>
      <c r="G601" s="22"/>
      <c r="H601" s="22"/>
      <c r="I601" s="22"/>
      <c r="J601" s="22"/>
      <c r="K601" s="22"/>
      <c r="L601" s="22"/>
      <c r="M601" s="22"/>
      <c r="N601" s="22"/>
      <c r="O601" s="22"/>
      <c r="P601" s="22"/>
      <c r="Q601" s="22"/>
      <c r="R601" s="22"/>
    </row>
    <row r="602" spans="1:18">
      <c r="A602" s="22"/>
      <c r="B602" s="113"/>
      <c r="C602" s="113"/>
      <c r="D602" s="113"/>
      <c r="E602" s="22"/>
      <c r="F602" s="22"/>
      <c r="G602" s="22"/>
      <c r="H602" s="22"/>
      <c r="I602" s="22"/>
      <c r="J602" s="22"/>
      <c r="K602" s="22"/>
      <c r="L602" s="22"/>
      <c r="M602" s="22"/>
      <c r="N602" s="22"/>
      <c r="O602" s="22"/>
      <c r="P602" s="22"/>
      <c r="Q602" s="22"/>
      <c r="R602" s="22"/>
    </row>
    <row r="603" spans="1:18">
      <c r="A603" s="22"/>
      <c r="B603" s="113"/>
      <c r="C603" s="113"/>
      <c r="D603" s="113"/>
      <c r="E603" s="22"/>
      <c r="F603" s="22"/>
      <c r="G603" s="22"/>
      <c r="H603" s="22"/>
      <c r="I603" s="22"/>
      <c r="J603" s="22"/>
      <c r="K603" s="22"/>
      <c r="L603" s="22"/>
      <c r="M603" s="22"/>
      <c r="N603" s="22"/>
      <c r="O603" s="22"/>
      <c r="P603" s="22"/>
      <c r="Q603" s="22"/>
      <c r="R603" s="22"/>
    </row>
    <row r="604" spans="1:18">
      <c r="A604" s="22"/>
      <c r="B604" s="113"/>
      <c r="C604" s="113"/>
      <c r="D604" s="113"/>
      <c r="E604" s="22"/>
      <c r="F604" s="22"/>
      <c r="G604" s="22"/>
      <c r="H604" s="22"/>
      <c r="I604" s="22"/>
      <c r="J604" s="22"/>
      <c r="K604" s="22"/>
      <c r="L604" s="22"/>
      <c r="M604" s="22"/>
      <c r="N604" s="22"/>
      <c r="O604" s="22"/>
      <c r="P604" s="22"/>
      <c r="Q604" s="22"/>
      <c r="R604" s="22"/>
    </row>
    <row r="605" spans="1:18">
      <c r="A605" s="22"/>
      <c r="B605" s="113"/>
      <c r="C605" s="113"/>
      <c r="D605" s="113"/>
      <c r="E605" s="22"/>
      <c r="F605" s="22"/>
      <c r="G605" s="22"/>
      <c r="H605" s="22"/>
      <c r="I605" s="22"/>
      <c r="J605" s="22"/>
      <c r="K605" s="22"/>
      <c r="L605" s="22"/>
      <c r="M605" s="22"/>
      <c r="N605" s="22"/>
      <c r="O605" s="22"/>
      <c r="P605" s="22"/>
      <c r="Q605" s="22"/>
      <c r="R605" s="22"/>
    </row>
    <row r="606" spans="1:18">
      <c r="A606" s="22"/>
      <c r="B606" s="113"/>
      <c r="C606" s="113"/>
      <c r="D606" s="113"/>
      <c r="E606" s="22"/>
      <c r="F606" s="22"/>
      <c r="G606" s="22"/>
      <c r="H606" s="22"/>
      <c r="I606" s="22"/>
      <c r="J606" s="22"/>
      <c r="K606" s="22"/>
      <c r="L606" s="22"/>
      <c r="M606" s="22"/>
      <c r="N606" s="22"/>
      <c r="O606" s="22"/>
      <c r="P606" s="22"/>
      <c r="Q606" s="22"/>
      <c r="R606" s="22"/>
    </row>
    <row r="607" spans="1:18">
      <c r="A607" s="22"/>
      <c r="B607" s="113"/>
      <c r="C607" s="113"/>
      <c r="D607" s="113"/>
      <c r="E607" s="22"/>
      <c r="F607" s="22"/>
      <c r="G607" s="22"/>
      <c r="H607" s="22"/>
      <c r="I607" s="22"/>
      <c r="J607" s="22"/>
      <c r="K607" s="22"/>
      <c r="L607" s="22"/>
      <c r="M607" s="22"/>
      <c r="N607" s="22"/>
      <c r="O607" s="22"/>
      <c r="P607" s="22"/>
      <c r="Q607" s="22"/>
      <c r="R607" s="22"/>
    </row>
    <row r="608" spans="1:18">
      <c r="A608" s="22"/>
      <c r="B608" s="113"/>
      <c r="C608" s="113"/>
      <c r="D608" s="113"/>
      <c r="E608" s="22"/>
      <c r="F608" s="22"/>
      <c r="G608" s="22"/>
      <c r="H608" s="22"/>
      <c r="I608" s="22"/>
      <c r="J608" s="22"/>
      <c r="K608" s="22"/>
      <c r="L608" s="22"/>
      <c r="M608" s="22"/>
      <c r="N608" s="22"/>
      <c r="O608" s="22"/>
      <c r="P608" s="22"/>
      <c r="Q608" s="22"/>
      <c r="R608" s="22"/>
    </row>
    <row r="609" spans="1:18">
      <c r="A609" s="22"/>
      <c r="B609" s="113"/>
      <c r="C609" s="113"/>
      <c r="D609" s="113"/>
      <c r="E609" s="22"/>
      <c r="F609" s="22"/>
      <c r="G609" s="22"/>
      <c r="H609" s="22"/>
      <c r="I609" s="22"/>
      <c r="J609" s="22"/>
      <c r="K609" s="22"/>
      <c r="L609" s="22"/>
      <c r="M609" s="22"/>
      <c r="N609" s="22"/>
      <c r="O609" s="22"/>
      <c r="P609" s="22"/>
      <c r="Q609" s="22"/>
      <c r="R609" s="22"/>
    </row>
    <row r="610" spans="1:18">
      <c r="A610" s="22"/>
      <c r="B610" s="113"/>
      <c r="C610" s="113"/>
      <c r="D610" s="113"/>
      <c r="E610" s="22"/>
      <c r="F610" s="22"/>
      <c r="G610" s="22"/>
      <c r="H610" s="22"/>
      <c r="I610" s="22"/>
      <c r="J610" s="22"/>
      <c r="K610" s="22"/>
      <c r="L610" s="22"/>
      <c r="M610" s="22"/>
      <c r="N610" s="22"/>
      <c r="O610" s="22"/>
      <c r="P610" s="22"/>
      <c r="Q610" s="22"/>
      <c r="R610" s="22"/>
    </row>
    <row r="611" spans="1:18">
      <c r="A611" s="22"/>
      <c r="B611" s="113"/>
      <c r="C611" s="113"/>
      <c r="D611" s="113"/>
      <c r="E611" s="22"/>
      <c r="F611" s="22"/>
      <c r="G611" s="22"/>
      <c r="H611" s="22"/>
      <c r="I611" s="22"/>
      <c r="J611" s="22"/>
      <c r="K611" s="22"/>
      <c r="L611" s="22"/>
      <c r="M611" s="22"/>
      <c r="N611" s="22"/>
      <c r="O611" s="22"/>
      <c r="P611" s="22"/>
      <c r="Q611" s="22"/>
      <c r="R611" s="22"/>
    </row>
    <row r="612" spans="1:18">
      <c r="A612" s="22"/>
      <c r="B612" s="113"/>
      <c r="C612" s="113"/>
      <c r="D612" s="113"/>
      <c r="E612" s="22"/>
      <c r="F612" s="22"/>
      <c r="G612" s="22"/>
      <c r="H612" s="22"/>
      <c r="I612" s="22"/>
      <c r="J612" s="22"/>
      <c r="K612" s="22"/>
      <c r="L612" s="22"/>
      <c r="M612" s="22"/>
      <c r="N612" s="22"/>
      <c r="O612" s="22"/>
      <c r="P612" s="22"/>
      <c r="Q612" s="22"/>
      <c r="R612" s="22"/>
    </row>
    <row r="613" spans="1:18">
      <c r="A613" s="22"/>
      <c r="B613" s="113"/>
      <c r="C613" s="113"/>
      <c r="D613" s="113"/>
      <c r="E613" s="22"/>
      <c r="F613" s="22"/>
      <c r="G613" s="22"/>
      <c r="H613" s="22"/>
      <c r="I613" s="22"/>
      <c r="J613" s="22"/>
      <c r="K613" s="22"/>
      <c r="L613" s="22"/>
      <c r="M613" s="22"/>
      <c r="N613" s="22"/>
      <c r="O613" s="22"/>
      <c r="P613" s="22"/>
      <c r="Q613" s="22"/>
      <c r="R613" s="22"/>
    </row>
    <row r="614" spans="1:18">
      <c r="A614" s="22"/>
      <c r="B614" s="113"/>
      <c r="C614" s="113"/>
      <c r="D614" s="113"/>
      <c r="E614" s="22"/>
      <c r="F614" s="22"/>
      <c r="G614" s="22"/>
      <c r="H614" s="22"/>
      <c r="I614" s="22"/>
      <c r="J614" s="22"/>
      <c r="K614" s="22"/>
      <c r="L614" s="22"/>
      <c r="M614" s="22"/>
      <c r="N614" s="22"/>
      <c r="O614" s="22"/>
      <c r="P614" s="22"/>
      <c r="Q614" s="22"/>
      <c r="R614" s="22"/>
    </row>
    <row r="615" spans="1:18">
      <c r="A615" s="22"/>
      <c r="B615" s="113"/>
      <c r="C615" s="113"/>
      <c r="D615" s="113"/>
      <c r="E615" s="22"/>
      <c r="F615" s="22"/>
      <c r="G615" s="22"/>
      <c r="H615" s="22"/>
      <c r="I615" s="22"/>
      <c r="J615" s="22"/>
      <c r="K615" s="22"/>
      <c r="L615" s="22"/>
      <c r="M615" s="22"/>
      <c r="N615" s="22"/>
      <c r="O615" s="22"/>
      <c r="P615" s="22"/>
      <c r="Q615" s="22"/>
      <c r="R615" s="22"/>
    </row>
    <row r="616" spans="1:18">
      <c r="A616" s="22"/>
      <c r="B616" s="113"/>
      <c r="C616" s="113"/>
      <c r="D616" s="113"/>
      <c r="E616" s="22"/>
      <c r="F616" s="22"/>
      <c r="G616" s="22"/>
      <c r="H616" s="22"/>
      <c r="I616" s="22"/>
      <c r="J616" s="22"/>
      <c r="K616" s="22"/>
      <c r="L616" s="22"/>
      <c r="M616" s="22"/>
      <c r="N616" s="22"/>
      <c r="O616" s="22"/>
      <c r="P616" s="22"/>
      <c r="Q616" s="22"/>
      <c r="R616" s="22"/>
    </row>
    <row r="617" spans="1:18">
      <c r="A617" s="22"/>
      <c r="B617" s="113"/>
      <c r="C617" s="113"/>
      <c r="D617" s="113"/>
      <c r="E617" s="22"/>
      <c r="F617" s="22"/>
      <c r="G617" s="22"/>
      <c r="H617" s="22"/>
      <c r="I617" s="22"/>
      <c r="J617" s="22"/>
      <c r="K617" s="22"/>
      <c r="L617" s="22"/>
      <c r="M617" s="22"/>
      <c r="N617" s="22"/>
      <c r="O617" s="22"/>
      <c r="P617" s="22"/>
      <c r="Q617" s="22"/>
      <c r="R617" s="22"/>
    </row>
    <row r="618" spans="1:18">
      <c r="A618" s="22"/>
      <c r="B618" s="113"/>
      <c r="C618" s="113"/>
      <c r="D618" s="113"/>
      <c r="E618" s="22"/>
      <c r="F618" s="22"/>
      <c r="G618" s="22"/>
      <c r="H618" s="22"/>
      <c r="I618" s="22"/>
      <c r="J618" s="22"/>
      <c r="K618" s="22"/>
      <c r="L618" s="22"/>
      <c r="M618" s="22"/>
      <c r="N618" s="22"/>
      <c r="O618" s="22"/>
      <c r="P618" s="22"/>
      <c r="Q618" s="22"/>
      <c r="R618" s="22"/>
    </row>
    <row r="619" spans="1:18">
      <c r="A619" s="22"/>
      <c r="B619" s="113"/>
      <c r="C619" s="113"/>
      <c r="D619" s="113"/>
      <c r="E619" s="22"/>
      <c r="F619" s="22"/>
      <c r="G619" s="22"/>
      <c r="H619" s="22"/>
      <c r="I619" s="22"/>
      <c r="J619" s="22"/>
      <c r="K619" s="22"/>
      <c r="L619" s="22"/>
      <c r="M619" s="22"/>
      <c r="N619" s="22"/>
      <c r="O619" s="22"/>
      <c r="P619" s="22"/>
      <c r="Q619" s="22"/>
      <c r="R619" s="22"/>
    </row>
    <row r="620" spans="1:18">
      <c r="A620" s="22"/>
      <c r="B620" s="113"/>
      <c r="C620" s="113"/>
      <c r="D620" s="113"/>
      <c r="E620" s="22"/>
      <c r="F620" s="22"/>
      <c r="G620" s="22"/>
      <c r="H620" s="22"/>
      <c r="I620" s="22"/>
      <c r="J620" s="22"/>
      <c r="K620" s="22"/>
      <c r="L620" s="22"/>
      <c r="M620" s="22"/>
      <c r="N620" s="22"/>
      <c r="O620" s="22"/>
      <c r="P620" s="22"/>
      <c r="Q620" s="22"/>
      <c r="R620" s="22"/>
    </row>
    <row r="621" spans="1:18">
      <c r="A621" s="22"/>
      <c r="B621" s="113"/>
      <c r="C621" s="113"/>
      <c r="D621" s="113"/>
      <c r="E621" s="22"/>
      <c r="F621" s="22"/>
      <c r="G621" s="22"/>
      <c r="H621" s="22"/>
      <c r="I621" s="22"/>
      <c r="J621" s="22"/>
      <c r="K621" s="22"/>
      <c r="L621" s="22"/>
      <c r="M621" s="22"/>
      <c r="N621" s="22"/>
      <c r="O621" s="22"/>
      <c r="P621" s="22"/>
      <c r="Q621" s="22"/>
      <c r="R621" s="22"/>
    </row>
    <row r="622" spans="1:18">
      <c r="A622" s="22"/>
      <c r="B622" s="113"/>
      <c r="C622" s="113"/>
      <c r="D622" s="113"/>
      <c r="E622" s="22"/>
      <c r="F622" s="22"/>
      <c r="G622" s="22"/>
      <c r="H622" s="22"/>
      <c r="I622" s="22"/>
      <c r="J622" s="22"/>
      <c r="K622" s="22"/>
      <c r="L622" s="22"/>
      <c r="M622" s="22"/>
      <c r="N622" s="22"/>
      <c r="O622" s="22"/>
      <c r="P622" s="22"/>
      <c r="Q622" s="22"/>
      <c r="R622" s="22"/>
    </row>
    <row r="623" spans="1:18">
      <c r="A623" s="22"/>
      <c r="B623" s="113"/>
      <c r="C623" s="113"/>
      <c r="D623" s="113"/>
      <c r="E623" s="22"/>
      <c r="F623" s="22"/>
      <c r="G623" s="22"/>
      <c r="H623" s="22"/>
      <c r="I623" s="22"/>
      <c r="J623" s="22"/>
      <c r="K623" s="22"/>
      <c r="L623" s="22"/>
      <c r="M623" s="22"/>
      <c r="N623" s="22"/>
      <c r="O623" s="22"/>
      <c r="P623" s="22"/>
      <c r="Q623" s="22"/>
      <c r="R623" s="22"/>
    </row>
    <row r="624" spans="1:18">
      <c r="A624" s="22"/>
      <c r="B624" s="113"/>
      <c r="C624" s="113"/>
      <c r="D624" s="113"/>
      <c r="E624" s="22"/>
      <c r="F624" s="22"/>
      <c r="G624" s="22"/>
      <c r="H624" s="22"/>
      <c r="I624" s="22"/>
      <c r="J624" s="22"/>
      <c r="K624" s="22"/>
      <c r="L624" s="22"/>
      <c r="M624" s="22"/>
      <c r="N624" s="22"/>
      <c r="O624" s="22"/>
      <c r="P624" s="22"/>
      <c r="Q624" s="22"/>
      <c r="R624" s="22"/>
    </row>
    <row r="625" spans="1:18">
      <c r="A625" s="22"/>
      <c r="B625" s="113"/>
      <c r="C625" s="113"/>
      <c r="D625" s="113"/>
      <c r="E625" s="22"/>
      <c r="F625" s="22"/>
      <c r="G625" s="22"/>
      <c r="H625" s="22"/>
      <c r="I625" s="22"/>
      <c r="J625" s="22"/>
      <c r="K625" s="22"/>
      <c r="L625" s="22"/>
      <c r="M625" s="22"/>
      <c r="N625" s="22"/>
      <c r="O625" s="22"/>
      <c r="P625" s="22"/>
      <c r="Q625" s="22"/>
      <c r="R625" s="22"/>
    </row>
    <row r="626" spans="1:18">
      <c r="A626" s="22"/>
      <c r="B626" s="113"/>
      <c r="C626" s="113"/>
      <c r="D626" s="113"/>
      <c r="E626" s="22"/>
      <c r="F626" s="22"/>
      <c r="G626" s="22"/>
      <c r="H626" s="22"/>
      <c r="I626" s="22"/>
      <c r="J626" s="22"/>
      <c r="K626" s="22"/>
      <c r="L626" s="22"/>
      <c r="M626" s="22"/>
      <c r="N626" s="22"/>
      <c r="O626" s="22"/>
      <c r="P626" s="22"/>
      <c r="Q626" s="22"/>
      <c r="R626" s="22"/>
    </row>
    <row r="627" spans="1:18">
      <c r="A627" s="22"/>
      <c r="B627" s="113"/>
      <c r="C627" s="113"/>
      <c r="D627" s="113"/>
      <c r="E627" s="22"/>
      <c r="F627" s="22"/>
      <c r="G627" s="22"/>
      <c r="H627" s="22"/>
      <c r="I627" s="22"/>
      <c r="J627" s="22"/>
      <c r="K627" s="22"/>
      <c r="L627" s="22"/>
      <c r="M627" s="22"/>
      <c r="N627" s="22"/>
      <c r="O627" s="22"/>
      <c r="P627" s="22"/>
      <c r="Q627" s="22"/>
      <c r="R627" s="22"/>
    </row>
    <row r="628" spans="1:18">
      <c r="A628" s="22"/>
      <c r="B628" s="113"/>
      <c r="C628" s="113"/>
      <c r="D628" s="113"/>
      <c r="E628" s="22"/>
      <c r="F628" s="22"/>
      <c r="G628" s="22"/>
      <c r="H628" s="22"/>
      <c r="I628" s="22"/>
      <c r="J628" s="22"/>
      <c r="K628" s="22"/>
      <c r="L628" s="22"/>
      <c r="M628" s="22"/>
      <c r="N628" s="22"/>
      <c r="O628" s="22"/>
      <c r="P628" s="22"/>
      <c r="Q628" s="22"/>
      <c r="R628" s="22"/>
    </row>
    <row r="629" spans="1:18">
      <c r="A629" s="22"/>
      <c r="B629" s="113"/>
      <c r="C629" s="113"/>
      <c r="D629" s="113"/>
      <c r="E629" s="22"/>
      <c r="F629" s="22"/>
      <c r="G629" s="22"/>
      <c r="H629" s="22"/>
      <c r="I629" s="22"/>
      <c r="J629" s="22"/>
      <c r="K629" s="22"/>
      <c r="L629" s="22"/>
      <c r="M629" s="22"/>
      <c r="N629" s="22"/>
      <c r="O629" s="22"/>
      <c r="P629" s="22"/>
      <c r="Q629" s="22"/>
      <c r="R629" s="22"/>
    </row>
    <row r="630" spans="1:18">
      <c r="A630" s="22"/>
      <c r="B630" s="113"/>
      <c r="C630" s="113"/>
      <c r="D630" s="113"/>
      <c r="E630" s="22"/>
      <c r="F630" s="22"/>
      <c r="G630" s="22"/>
      <c r="H630" s="22"/>
      <c r="I630" s="22"/>
      <c r="J630" s="22"/>
      <c r="K630" s="22"/>
      <c r="L630" s="22"/>
      <c r="M630" s="22"/>
      <c r="N630" s="22"/>
      <c r="O630" s="22"/>
      <c r="P630" s="22"/>
      <c r="Q630" s="22"/>
      <c r="R630" s="22"/>
    </row>
    <row r="631" spans="1:18">
      <c r="A631" s="22"/>
      <c r="B631" s="113"/>
      <c r="C631" s="113"/>
      <c r="D631" s="113"/>
      <c r="E631" s="22"/>
      <c r="F631" s="22"/>
      <c r="G631" s="22"/>
      <c r="H631" s="22"/>
      <c r="I631" s="22"/>
      <c r="J631" s="22"/>
      <c r="K631" s="22"/>
      <c r="L631" s="22"/>
      <c r="M631" s="22"/>
      <c r="N631" s="22"/>
      <c r="O631" s="22"/>
      <c r="P631" s="22"/>
      <c r="Q631" s="22"/>
      <c r="R631" s="22"/>
    </row>
    <row r="632" spans="1:18">
      <c r="A632" s="22"/>
      <c r="B632" s="113"/>
      <c r="C632" s="113"/>
      <c r="D632" s="113"/>
      <c r="E632" s="22"/>
      <c r="F632" s="22"/>
      <c r="G632" s="22"/>
      <c r="H632" s="22"/>
      <c r="I632" s="22"/>
      <c r="J632" s="22"/>
      <c r="K632" s="22"/>
      <c r="L632" s="22"/>
      <c r="M632" s="22"/>
      <c r="N632" s="22"/>
      <c r="O632" s="22"/>
      <c r="P632" s="22"/>
      <c r="Q632" s="22"/>
      <c r="R632" s="22"/>
    </row>
    <row r="633" spans="1:18">
      <c r="A633" s="22"/>
      <c r="B633" s="113"/>
      <c r="C633" s="113"/>
      <c r="D633" s="113"/>
      <c r="E633" s="22"/>
      <c r="F633" s="22"/>
      <c r="G633" s="22"/>
      <c r="H633" s="22"/>
      <c r="I633" s="22"/>
      <c r="J633" s="22"/>
      <c r="K633" s="22"/>
      <c r="L633" s="22"/>
      <c r="M633" s="22"/>
      <c r="N633" s="22"/>
      <c r="O633" s="22"/>
      <c r="P633" s="22"/>
      <c r="Q633" s="22"/>
      <c r="R633" s="22"/>
    </row>
    <row r="634" spans="1:18">
      <c r="A634" s="22"/>
      <c r="B634" s="113"/>
      <c r="C634" s="113"/>
      <c r="D634" s="113"/>
      <c r="E634" s="22"/>
      <c r="F634" s="22"/>
      <c r="G634" s="22"/>
      <c r="H634" s="22"/>
      <c r="I634" s="22"/>
      <c r="J634" s="22"/>
      <c r="K634" s="22"/>
      <c r="L634" s="22"/>
      <c r="M634" s="22"/>
      <c r="N634" s="22"/>
      <c r="O634" s="22"/>
      <c r="P634" s="22"/>
      <c r="Q634" s="22"/>
      <c r="R634" s="22"/>
    </row>
    <row r="635" spans="1:18">
      <c r="A635" s="22"/>
      <c r="B635" s="113"/>
      <c r="C635" s="113"/>
      <c r="D635" s="113"/>
      <c r="E635" s="22"/>
      <c r="F635" s="22"/>
      <c r="G635" s="22"/>
      <c r="H635" s="22"/>
      <c r="I635" s="22"/>
      <c r="J635" s="22"/>
      <c r="K635" s="22"/>
      <c r="L635" s="22"/>
      <c r="M635" s="22"/>
      <c r="N635" s="22"/>
      <c r="O635" s="22"/>
      <c r="P635" s="22"/>
      <c r="Q635" s="22"/>
      <c r="R635" s="22"/>
    </row>
    <row r="636" spans="1:18">
      <c r="A636" s="22"/>
      <c r="B636" s="113"/>
      <c r="C636" s="113"/>
      <c r="D636" s="113"/>
      <c r="E636" s="22"/>
      <c r="F636" s="22"/>
      <c r="G636" s="22"/>
      <c r="H636" s="22"/>
      <c r="I636" s="22"/>
      <c r="J636" s="22"/>
      <c r="K636" s="22"/>
      <c r="L636" s="22"/>
      <c r="M636" s="22"/>
      <c r="N636" s="22"/>
      <c r="O636" s="22"/>
      <c r="P636" s="22"/>
      <c r="Q636" s="22"/>
      <c r="R636" s="22"/>
    </row>
    <row r="637" spans="1:18">
      <c r="A637" s="22"/>
      <c r="B637" s="113"/>
      <c r="C637" s="113"/>
      <c r="D637" s="113"/>
      <c r="E637" s="22"/>
      <c r="F637" s="22"/>
      <c r="G637" s="22"/>
      <c r="H637" s="22"/>
      <c r="I637" s="22"/>
      <c r="J637" s="22"/>
      <c r="K637" s="22"/>
      <c r="L637" s="22"/>
      <c r="M637" s="22"/>
      <c r="N637" s="22"/>
      <c r="O637" s="22"/>
      <c r="P637" s="22"/>
      <c r="Q637" s="22"/>
      <c r="R637" s="22"/>
    </row>
    <row r="638" spans="1:18">
      <c r="A638" s="22"/>
      <c r="B638" s="113"/>
      <c r="C638" s="113"/>
      <c r="D638" s="113"/>
      <c r="E638" s="22"/>
      <c r="F638" s="22"/>
      <c r="G638" s="22"/>
      <c r="H638" s="22"/>
      <c r="I638" s="22"/>
      <c r="J638" s="22"/>
      <c r="K638" s="22"/>
      <c r="L638" s="22"/>
      <c r="M638" s="22"/>
      <c r="N638" s="22"/>
      <c r="O638" s="22"/>
      <c r="P638" s="22"/>
      <c r="Q638" s="22"/>
      <c r="R638" s="22"/>
    </row>
    <row r="639" spans="1:18">
      <c r="A639" s="22"/>
      <c r="B639" s="113"/>
      <c r="C639" s="113"/>
      <c r="D639" s="113"/>
      <c r="E639" s="22"/>
      <c r="F639" s="22"/>
      <c r="G639" s="22"/>
      <c r="H639" s="22"/>
      <c r="I639" s="22"/>
      <c r="J639" s="22"/>
      <c r="K639" s="22"/>
      <c r="L639" s="22"/>
      <c r="M639" s="22"/>
      <c r="N639" s="22"/>
      <c r="O639" s="22"/>
      <c r="P639" s="22"/>
      <c r="Q639" s="22"/>
      <c r="R639" s="22"/>
    </row>
    <row r="640" spans="1:18">
      <c r="A640" s="22"/>
      <c r="B640" s="113"/>
      <c r="C640" s="113"/>
      <c r="D640" s="113"/>
      <c r="E640" s="22"/>
      <c r="F640" s="22"/>
      <c r="G640" s="22"/>
      <c r="H640" s="22"/>
      <c r="I640" s="22"/>
      <c r="J640" s="22"/>
      <c r="K640" s="22"/>
      <c r="L640" s="22"/>
      <c r="M640" s="22"/>
      <c r="N640" s="22"/>
      <c r="O640" s="22"/>
      <c r="P640" s="22"/>
      <c r="Q640" s="22"/>
      <c r="R640" s="22"/>
    </row>
    <row r="641" spans="1:18">
      <c r="A641" s="22"/>
      <c r="B641" s="113"/>
      <c r="C641" s="113"/>
      <c r="D641" s="113"/>
      <c r="E641" s="22"/>
      <c r="F641" s="22"/>
      <c r="G641" s="22"/>
      <c r="H641" s="22"/>
      <c r="I641" s="22"/>
      <c r="J641" s="22"/>
      <c r="K641" s="22"/>
      <c r="L641" s="22"/>
      <c r="M641" s="22"/>
      <c r="N641" s="22"/>
      <c r="O641" s="22"/>
      <c r="P641" s="22"/>
      <c r="Q641" s="22"/>
      <c r="R641" s="22"/>
    </row>
    <row r="642" spans="1:18">
      <c r="A642" s="22"/>
      <c r="B642" s="113"/>
      <c r="C642" s="113"/>
      <c r="D642" s="113"/>
      <c r="E642" s="22"/>
      <c r="F642" s="22"/>
      <c r="G642" s="22"/>
      <c r="H642" s="22"/>
      <c r="I642" s="22"/>
      <c r="J642" s="22"/>
      <c r="K642" s="22"/>
      <c r="L642" s="22"/>
      <c r="M642" s="22"/>
      <c r="N642" s="22"/>
      <c r="O642" s="22"/>
      <c r="P642" s="22"/>
      <c r="Q642" s="22"/>
      <c r="R642" s="22"/>
    </row>
    <row r="643" spans="1:18">
      <c r="A643" s="22"/>
      <c r="B643" s="113"/>
      <c r="C643" s="113"/>
      <c r="D643" s="113"/>
      <c r="E643" s="22"/>
      <c r="F643" s="22"/>
      <c r="G643" s="22"/>
      <c r="H643" s="22"/>
      <c r="I643" s="22"/>
      <c r="J643" s="22"/>
      <c r="K643" s="22"/>
      <c r="L643" s="22"/>
      <c r="M643" s="22"/>
      <c r="N643" s="22"/>
      <c r="O643" s="22"/>
      <c r="P643" s="22"/>
      <c r="Q643" s="22"/>
      <c r="R643" s="22"/>
    </row>
    <row r="644" spans="1:18">
      <c r="A644" s="22"/>
      <c r="B644" s="113"/>
      <c r="C644" s="113"/>
      <c r="D644" s="113"/>
      <c r="E644" s="22"/>
      <c r="F644" s="22"/>
      <c r="G644" s="22"/>
      <c r="H644" s="22"/>
      <c r="I644" s="22"/>
      <c r="J644" s="22"/>
      <c r="K644" s="22"/>
      <c r="L644" s="22"/>
      <c r="M644" s="22"/>
      <c r="N644" s="22"/>
      <c r="O644" s="22"/>
      <c r="P644" s="22"/>
      <c r="Q644" s="22"/>
      <c r="R644" s="22"/>
    </row>
    <row r="645" spans="1:18">
      <c r="A645" s="22"/>
      <c r="B645" s="113"/>
      <c r="C645" s="113"/>
      <c r="D645" s="113"/>
      <c r="E645" s="22"/>
      <c r="F645" s="22"/>
      <c r="G645" s="22"/>
      <c r="H645" s="22"/>
      <c r="I645" s="22"/>
      <c r="J645" s="22"/>
      <c r="K645" s="22"/>
      <c r="L645" s="22"/>
      <c r="M645" s="22"/>
      <c r="N645" s="22"/>
      <c r="O645" s="22"/>
      <c r="P645" s="22"/>
      <c r="Q645" s="22"/>
      <c r="R645" s="22"/>
    </row>
    <row r="646" spans="1:18">
      <c r="A646" s="22"/>
      <c r="B646" s="113"/>
      <c r="C646" s="113"/>
      <c r="D646" s="113"/>
      <c r="E646" s="22"/>
      <c r="F646" s="22"/>
      <c r="G646" s="22"/>
      <c r="H646" s="22"/>
      <c r="I646" s="22"/>
      <c r="J646" s="22"/>
      <c r="K646" s="22"/>
      <c r="L646" s="22"/>
      <c r="M646" s="22"/>
      <c r="N646" s="22"/>
      <c r="O646" s="22"/>
      <c r="P646" s="22"/>
      <c r="Q646" s="22"/>
      <c r="R646" s="22"/>
    </row>
    <row r="647" spans="1:18">
      <c r="A647" s="22"/>
      <c r="B647" s="113"/>
      <c r="C647" s="113"/>
      <c r="D647" s="113"/>
      <c r="E647" s="22"/>
      <c r="F647" s="22"/>
      <c r="G647" s="22"/>
      <c r="H647" s="22"/>
      <c r="I647" s="22"/>
      <c r="J647" s="22"/>
      <c r="K647" s="22"/>
      <c r="L647" s="22"/>
      <c r="M647" s="22"/>
      <c r="N647" s="22"/>
      <c r="O647" s="22"/>
      <c r="P647" s="22"/>
      <c r="Q647" s="22"/>
      <c r="R647" s="22"/>
    </row>
    <row r="648" spans="1:18">
      <c r="A648" s="22"/>
      <c r="B648" s="113"/>
      <c r="C648" s="113"/>
      <c r="D648" s="113"/>
      <c r="E648" s="22"/>
      <c r="F648" s="22"/>
      <c r="G648" s="22"/>
      <c r="H648" s="22"/>
      <c r="I648" s="22"/>
      <c r="J648" s="22"/>
      <c r="K648" s="22"/>
      <c r="L648" s="22"/>
      <c r="M648" s="22"/>
      <c r="N648" s="22"/>
      <c r="O648" s="22"/>
      <c r="P648" s="22"/>
      <c r="Q648" s="22"/>
      <c r="R648" s="22"/>
    </row>
    <row r="649" spans="1:18">
      <c r="A649" s="22"/>
      <c r="B649" s="113"/>
      <c r="C649" s="113"/>
      <c r="D649" s="113"/>
      <c r="E649" s="22"/>
      <c r="F649" s="22"/>
      <c r="G649" s="22"/>
      <c r="H649" s="22"/>
      <c r="I649" s="22"/>
      <c r="J649" s="22"/>
      <c r="K649" s="22"/>
      <c r="L649" s="22"/>
      <c r="M649" s="22"/>
      <c r="N649" s="22"/>
      <c r="O649" s="22"/>
      <c r="P649" s="22"/>
      <c r="Q649" s="22"/>
      <c r="R649" s="22"/>
    </row>
    <row r="650" spans="1:18">
      <c r="A650" s="22"/>
      <c r="B650" s="113"/>
      <c r="C650" s="113"/>
      <c r="D650" s="113"/>
      <c r="E650" s="22"/>
      <c r="F650" s="22"/>
      <c r="G650" s="22"/>
      <c r="H650" s="22"/>
      <c r="I650" s="22"/>
      <c r="J650" s="22"/>
      <c r="K650" s="22"/>
      <c r="L650" s="22"/>
      <c r="M650" s="22"/>
      <c r="N650" s="22"/>
      <c r="O650" s="22"/>
      <c r="P650" s="22"/>
      <c r="Q650" s="22"/>
      <c r="R650" s="22"/>
    </row>
    <row r="651" spans="1:18">
      <c r="A651" s="22"/>
      <c r="B651" s="113"/>
      <c r="C651" s="113"/>
      <c r="D651" s="113"/>
      <c r="E651" s="22"/>
      <c r="F651" s="22"/>
      <c r="G651" s="22"/>
      <c r="H651" s="22"/>
      <c r="I651" s="22"/>
      <c r="J651" s="22"/>
      <c r="K651" s="22"/>
      <c r="L651" s="22"/>
      <c r="M651" s="22"/>
      <c r="N651" s="22"/>
      <c r="O651" s="22"/>
      <c r="P651" s="22"/>
      <c r="Q651" s="22"/>
      <c r="R651" s="22"/>
    </row>
    <row r="652" spans="1:18">
      <c r="A652" s="22"/>
      <c r="B652" s="113"/>
      <c r="C652" s="113"/>
      <c r="D652" s="113"/>
      <c r="E652" s="22"/>
      <c r="F652" s="22"/>
      <c r="G652" s="22"/>
      <c r="H652" s="22"/>
      <c r="I652" s="22"/>
      <c r="J652" s="22"/>
      <c r="K652" s="22"/>
      <c r="L652" s="22"/>
      <c r="M652" s="22"/>
      <c r="N652" s="22"/>
      <c r="O652" s="22"/>
      <c r="P652" s="22"/>
      <c r="Q652" s="22"/>
      <c r="R652" s="22"/>
    </row>
    <row r="653" spans="1:18">
      <c r="A653" s="22"/>
      <c r="B653" s="113"/>
      <c r="C653" s="113"/>
      <c r="D653" s="113"/>
      <c r="E653" s="22"/>
      <c r="F653" s="22"/>
      <c r="G653" s="22"/>
      <c r="H653" s="22"/>
      <c r="I653" s="22"/>
      <c r="J653" s="22"/>
      <c r="K653" s="22"/>
      <c r="L653" s="22"/>
      <c r="M653" s="22"/>
      <c r="N653" s="22"/>
      <c r="O653" s="22"/>
      <c r="P653" s="22"/>
      <c r="Q653" s="22"/>
      <c r="R653" s="22"/>
    </row>
    <row r="654" spans="1:18">
      <c r="A654" s="22"/>
      <c r="B654" s="113"/>
      <c r="C654" s="113"/>
      <c r="D654" s="113"/>
      <c r="E654" s="22"/>
      <c r="F654" s="22"/>
      <c r="G654" s="22"/>
      <c r="H654" s="22"/>
      <c r="I654" s="22"/>
      <c r="J654" s="22"/>
      <c r="K654" s="22"/>
      <c r="L654" s="22"/>
      <c r="M654" s="22"/>
      <c r="N654" s="22"/>
      <c r="O654" s="22"/>
      <c r="P654" s="22"/>
      <c r="Q654" s="22"/>
      <c r="R654" s="22"/>
    </row>
    <row r="655" spans="1:18">
      <c r="A655" s="22"/>
      <c r="B655" s="113"/>
      <c r="C655" s="113"/>
      <c r="D655" s="113"/>
      <c r="E655" s="22"/>
      <c r="F655" s="22"/>
      <c r="G655" s="22"/>
      <c r="H655" s="22"/>
      <c r="I655" s="22"/>
      <c r="J655" s="22"/>
      <c r="K655" s="22"/>
      <c r="L655" s="22"/>
      <c r="M655" s="22"/>
      <c r="N655" s="22"/>
      <c r="O655" s="22"/>
      <c r="P655" s="22"/>
      <c r="Q655" s="22"/>
      <c r="R655" s="22"/>
    </row>
    <row r="656" spans="1:18">
      <c r="A656" s="22"/>
      <c r="B656" s="113"/>
      <c r="C656" s="113"/>
      <c r="D656" s="113"/>
      <c r="E656" s="22"/>
      <c r="F656" s="22"/>
      <c r="G656" s="22"/>
      <c r="H656" s="22"/>
      <c r="I656" s="22"/>
      <c r="J656" s="22"/>
      <c r="K656" s="22"/>
      <c r="L656" s="22"/>
      <c r="M656" s="22"/>
      <c r="N656" s="22"/>
      <c r="O656" s="22"/>
      <c r="P656" s="22"/>
      <c r="Q656" s="22"/>
      <c r="R656" s="22"/>
    </row>
    <row r="657" spans="1:18">
      <c r="A657" s="22"/>
      <c r="B657" s="113"/>
      <c r="C657" s="113"/>
      <c r="D657" s="113"/>
      <c r="E657" s="22"/>
      <c r="F657" s="22"/>
      <c r="G657" s="22"/>
      <c r="H657" s="22"/>
      <c r="I657" s="22"/>
      <c r="J657" s="22"/>
      <c r="K657" s="22"/>
      <c r="L657" s="22"/>
      <c r="M657" s="22"/>
      <c r="N657" s="22"/>
      <c r="O657" s="22"/>
      <c r="P657" s="22"/>
      <c r="Q657" s="22"/>
      <c r="R657" s="22"/>
    </row>
    <row r="658" spans="1:18">
      <c r="A658" s="22"/>
      <c r="B658" s="113"/>
      <c r="C658" s="113"/>
      <c r="D658" s="113"/>
      <c r="E658" s="22"/>
      <c r="F658" s="22"/>
      <c r="G658" s="22"/>
      <c r="H658" s="22"/>
      <c r="I658" s="22"/>
      <c r="J658" s="22"/>
      <c r="K658" s="22"/>
      <c r="L658" s="22"/>
      <c r="M658" s="22"/>
      <c r="N658" s="22"/>
      <c r="O658" s="22"/>
      <c r="P658" s="22"/>
      <c r="Q658" s="22"/>
      <c r="R658" s="22"/>
    </row>
    <row r="659" spans="1:18">
      <c r="A659" s="22"/>
      <c r="B659" s="113"/>
      <c r="C659" s="113"/>
      <c r="D659" s="113"/>
      <c r="E659" s="22"/>
      <c r="F659" s="22"/>
      <c r="G659" s="22"/>
      <c r="H659" s="22"/>
      <c r="I659" s="22"/>
      <c r="J659" s="22"/>
      <c r="K659" s="22"/>
      <c r="L659" s="22"/>
      <c r="M659" s="22"/>
      <c r="N659" s="22"/>
      <c r="O659" s="22"/>
      <c r="P659" s="22"/>
      <c r="Q659" s="22"/>
      <c r="R659" s="22"/>
    </row>
    <row r="660" spans="1:18">
      <c r="A660" s="22"/>
      <c r="B660" s="113"/>
      <c r="C660" s="113"/>
      <c r="D660" s="113"/>
      <c r="E660" s="22"/>
      <c r="F660" s="22"/>
      <c r="G660" s="22"/>
      <c r="H660" s="22"/>
      <c r="I660" s="22"/>
      <c r="J660" s="22"/>
      <c r="K660" s="22"/>
      <c r="L660" s="22"/>
      <c r="M660" s="22"/>
      <c r="N660" s="22"/>
      <c r="O660" s="22"/>
      <c r="P660" s="22"/>
      <c r="Q660" s="22"/>
      <c r="R660" s="22"/>
    </row>
    <row r="661" spans="1:18">
      <c r="A661" s="22"/>
      <c r="B661" s="113"/>
      <c r="C661" s="113"/>
      <c r="D661" s="113"/>
      <c r="E661" s="22"/>
      <c r="F661" s="22"/>
      <c r="G661" s="22"/>
      <c r="H661" s="22"/>
      <c r="I661" s="22"/>
      <c r="J661" s="22"/>
      <c r="K661" s="22"/>
      <c r="L661" s="22"/>
      <c r="M661" s="22"/>
      <c r="N661" s="22"/>
      <c r="O661" s="22"/>
      <c r="P661" s="22"/>
      <c r="Q661" s="22"/>
      <c r="R661" s="22"/>
    </row>
    <row r="662" spans="1:18">
      <c r="A662" s="22"/>
      <c r="B662" s="113"/>
      <c r="C662" s="113"/>
      <c r="D662" s="113"/>
      <c r="E662" s="22"/>
      <c r="F662" s="22"/>
      <c r="G662" s="22"/>
      <c r="H662" s="22"/>
      <c r="I662" s="22"/>
      <c r="J662" s="22"/>
      <c r="K662" s="22"/>
      <c r="L662" s="22"/>
      <c r="M662" s="22"/>
      <c r="N662" s="22"/>
      <c r="O662" s="22"/>
      <c r="P662" s="22"/>
      <c r="Q662" s="22"/>
      <c r="R662" s="22"/>
    </row>
    <row r="663" spans="1:18">
      <c r="A663" s="22"/>
      <c r="B663" s="113"/>
      <c r="C663" s="113"/>
      <c r="D663" s="113"/>
      <c r="E663" s="22"/>
      <c r="F663" s="22"/>
      <c r="G663" s="22"/>
      <c r="H663" s="22"/>
      <c r="I663" s="22"/>
      <c r="J663" s="22"/>
      <c r="K663" s="22"/>
      <c r="L663" s="22"/>
      <c r="M663" s="22"/>
      <c r="N663" s="22"/>
      <c r="O663" s="22"/>
      <c r="P663" s="22"/>
      <c r="Q663" s="22"/>
      <c r="R663" s="22"/>
    </row>
    <row r="664" spans="1:18">
      <c r="A664" s="22"/>
      <c r="B664" s="113"/>
      <c r="C664" s="113"/>
      <c r="D664" s="113"/>
      <c r="E664" s="22"/>
      <c r="F664" s="22"/>
      <c r="G664" s="22"/>
      <c r="H664" s="22"/>
      <c r="I664" s="22"/>
      <c r="J664" s="22"/>
      <c r="K664" s="22"/>
      <c r="L664" s="22"/>
      <c r="M664" s="22"/>
      <c r="N664" s="22"/>
      <c r="O664" s="22"/>
      <c r="P664" s="22"/>
      <c r="Q664" s="22"/>
      <c r="R664" s="22"/>
    </row>
    <row r="665" spans="1:18">
      <c r="A665" s="22"/>
      <c r="B665" s="113"/>
      <c r="C665" s="113"/>
      <c r="D665" s="113"/>
      <c r="E665" s="22"/>
      <c r="F665" s="22"/>
      <c r="G665" s="22"/>
      <c r="H665" s="22"/>
      <c r="I665" s="22"/>
      <c r="J665" s="22"/>
      <c r="K665" s="22"/>
      <c r="L665" s="22"/>
      <c r="M665" s="22"/>
      <c r="N665" s="22"/>
      <c r="O665" s="22"/>
      <c r="P665" s="22"/>
      <c r="Q665" s="22"/>
      <c r="R665" s="22"/>
    </row>
    <row r="666" spans="1:18">
      <c r="A666" s="22"/>
      <c r="B666" s="113"/>
      <c r="C666" s="113"/>
      <c r="D666" s="113"/>
      <c r="E666" s="22"/>
      <c r="F666" s="22"/>
      <c r="G666" s="22"/>
      <c r="H666" s="22"/>
      <c r="I666" s="22"/>
      <c r="J666" s="22"/>
      <c r="K666" s="22"/>
      <c r="L666" s="22"/>
      <c r="M666" s="22"/>
      <c r="N666" s="22"/>
      <c r="O666" s="22"/>
      <c r="P666" s="22"/>
      <c r="Q666" s="22"/>
      <c r="R666" s="22"/>
    </row>
    <row r="667" spans="1:18">
      <c r="A667" s="22"/>
      <c r="B667" s="113"/>
      <c r="C667" s="113"/>
      <c r="D667" s="113"/>
      <c r="E667" s="22"/>
      <c r="F667" s="22"/>
      <c r="G667" s="22"/>
      <c r="H667" s="22"/>
      <c r="I667" s="22"/>
      <c r="J667" s="22"/>
      <c r="K667" s="22"/>
      <c r="L667" s="22"/>
      <c r="M667" s="22"/>
      <c r="N667" s="22"/>
      <c r="O667" s="22"/>
      <c r="P667" s="22"/>
      <c r="Q667" s="22"/>
      <c r="R667" s="22"/>
    </row>
    <row r="668" spans="1:18">
      <c r="A668" s="22"/>
      <c r="B668" s="113"/>
      <c r="C668" s="113"/>
      <c r="D668" s="113"/>
      <c r="E668" s="22"/>
      <c r="F668" s="22"/>
      <c r="G668" s="22"/>
      <c r="H668" s="22"/>
      <c r="I668" s="22"/>
      <c r="J668" s="22"/>
      <c r="K668" s="22"/>
      <c r="L668" s="22"/>
      <c r="M668" s="22"/>
      <c r="N668" s="22"/>
      <c r="O668" s="22"/>
      <c r="P668" s="22"/>
      <c r="Q668" s="22"/>
      <c r="R668" s="22"/>
    </row>
    <row r="669" spans="1:18">
      <c r="A669" s="22"/>
      <c r="B669" s="113"/>
      <c r="C669" s="113"/>
      <c r="D669" s="113"/>
      <c r="E669" s="22"/>
      <c r="F669" s="22"/>
      <c r="G669" s="22"/>
      <c r="H669" s="22"/>
      <c r="I669" s="22"/>
      <c r="J669" s="22"/>
      <c r="K669" s="22"/>
      <c r="L669" s="22"/>
      <c r="M669" s="22"/>
      <c r="N669" s="22"/>
      <c r="O669" s="22"/>
      <c r="P669" s="22"/>
      <c r="Q669" s="22"/>
      <c r="R669" s="22"/>
    </row>
    <row r="670" spans="1:18">
      <c r="A670" s="22"/>
      <c r="B670" s="113"/>
      <c r="C670" s="113"/>
      <c r="D670" s="113"/>
      <c r="E670" s="22"/>
      <c r="F670" s="22"/>
      <c r="G670" s="22"/>
      <c r="H670" s="22"/>
      <c r="I670" s="22"/>
      <c r="J670" s="22"/>
      <c r="K670" s="22"/>
      <c r="L670" s="22"/>
      <c r="M670" s="22"/>
      <c r="N670" s="22"/>
      <c r="O670" s="22"/>
      <c r="P670" s="22"/>
      <c r="Q670" s="22"/>
      <c r="R670" s="22"/>
    </row>
    <row r="671" spans="1:18">
      <c r="A671" s="22"/>
      <c r="B671" s="113"/>
      <c r="C671" s="113"/>
      <c r="D671" s="113"/>
      <c r="E671" s="22"/>
      <c r="F671" s="22"/>
      <c r="G671" s="22"/>
      <c r="H671" s="22"/>
      <c r="I671" s="22"/>
      <c r="J671" s="22"/>
      <c r="K671" s="22"/>
      <c r="L671" s="22"/>
      <c r="M671" s="22"/>
      <c r="N671" s="22"/>
      <c r="O671" s="22"/>
      <c r="P671" s="22"/>
      <c r="Q671" s="22"/>
      <c r="R671" s="22"/>
    </row>
    <row r="672" spans="1:18">
      <c r="A672" s="22"/>
      <c r="B672" s="113"/>
      <c r="C672" s="113"/>
      <c r="D672" s="113"/>
      <c r="E672" s="22"/>
      <c r="F672" s="22"/>
      <c r="G672" s="22"/>
      <c r="H672" s="22"/>
      <c r="I672" s="22"/>
      <c r="J672" s="22"/>
      <c r="K672" s="22"/>
      <c r="L672" s="22"/>
      <c r="M672" s="22"/>
      <c r="N672" s="22"/>
      <c r="O672" s="22"/>
      <c r="P672" s="22"/>
      <c r="Q672" s="22"/>
      <c r="R672" s="22"/>
    </row>
    <row r="673" spans="1:18">
      <c r="A673" s="22"/>
      <c r="B673" s="113"/>
      <c r="C673" s="113"/>
      <c r="D673" s="113"/>
      <c r="E673" s="22"/>
      <c r="F673" s="22"/>
      <c r="G673" s="22"/>
      <c r="H673" s="22"/>
      <c r="I673" s="22"/>
      <c r="J673" s="22"/>
      <c r="K673" s="22"/>
      <c r="L673" s="22"/>
      <c r="M673" s="22"/>
      <c r="N673" s="22"/>
      <c r="O673" s="22"/>
      <c r="P673" s="22"/>
      <c r="Q673" s="22"/>
      <c r="R673" s="22"/>
    </row>
    <row r="674" spans="1:18">
      <c r="A674" s="22"/>
      <c r="B674" s="113"/>
      <c r="C674" s="113"/>
      <c r="D674" s="113"/>
      <c r="E674" s="22"/>
      <c r="F674" s="22"/>
      <c r="G674" s="22"/>
      <c r="H674" s="22"/>
      <c r="I674" s="22"/>
      <c r="J674" s="22"/>
      <c r="K674" s="22"/>
      <c r="L674" s="22"/>
      <c r="M674" s="22"/>
      <c r="N674" s="22"/>
      <c r="O674" s="22"/>
      <c r="P674" s="22"/>
      <c r="Q674" s="22"/>
      <c r="R674" s="22"/>
    </row>
    <row r="675" spans="1:18">
      <c r="A675" s="22"/>
      <c r="B675" s="113"/>
      <c r="C675" s="113"/>
      <c r="D675" s="113"/>
      <c r="E675" s="22"/>
      <c r="F675" s="22"/>
      <c r="G675" s="22"/>
      <c r="H675" s="22"/>
      <c r="I675" s="22"/>
      <c r="J675" s="22"/>
      <c r="K675" s="22"/>
      <c r="L675" s="22"/>
      <c r="M675" s="22"/>
      <c r="N675" s="22"/>
      <c r="O675" s="22"/>
      <c r="P675" s="22"/>
      <c r="Q675" s="22"/>
      <c r="R675" s="22"/>
    </row>
    <row r="676" spans="1:18">
      <c r="A676" s="22"/>
      <c r="B676" s="113"/>
      <c r="C676" s="113"/>
      <c r="D676" s="113"/>
      <c r="E676" s="22"/>
      <c r="F676" s="22"/>
      <c r="G676" s="22"/>
      <c r="H676" s="22"/>
      <c r="I676" s="22"/>
      <c r="J676" s="22"/>
      <c r="K676" s="22"/>
      <c r="L676" s="22"/>
      <c r="M676" s="22"/>
      <c r="N676" s="22"/>
      <c r="O676" s="22"/>
      <c r="P676" s="22"/>
      <c r="Q676" s="22"/>
      <c r="R676" s="22"/>
    </row>
    <row r="677" spans="1:18">
      <c r="A677" s="22"/>
      <c r="B677" s="113"/>
      <c r="C677" s="113"/>
      <c r="D677" s="113"/>
      <c r="E677" s="22"/>
      <c r="F677" s="22"/>
      <c r="G677" s="22"/>
      <c r="H677" s="22"/>
      <c r="I677" s="22"/>
      <c r="J677" s="22"/>
      <c r="K677" s="22"/>
      <c r="L677" s="22"/>
      <c r="M677" s="22"/>
      <c r="N677" s="22"/>
      <c r="O677" s="22"/>
      <c r="P677" s="22"/>
      <c r="Q677" s="22"/>
      <c r="R677" s="22"/>
    </row>
    <row r="678" spans="1:18">
      <c r="A678" s="22"/>
      <c r="B678" s="113"/>
      <c r="C678" s="113"/>
      <c r="D678" s="113"/>
      <c r="E678" s="22"/>
      <c r="F678" s="22"/>
      <c r="G678" s="22"/>
      <c r="H678" s="22"/>
      <c r="I678" s="22"/>
      <c r="J678" s="22"/>
      <c r="K678" s="22"/>
      <c r="L678" s="22"/>
      <c r="M678" s="22"/>
      <c r="N678" s="22"/>
      <c r="O678" s="22"/>
      <c r="P678" s="22"/>
      <c r="Q678" s="22"/>
      <c r="R678" s="22"/>
    </row>
    <row r="679" spans="1:18">
      <c r="A679" s="22"/>
      <c r="B679" s="113"/>
      <c r="C679" s="113"/>
      <c r="D679" s="113"/>
      <c r="E679" s="22"/>
      <c r="F679" s="22"/>
      <c r="G679" s="22"/>
      <c r="H679" s="22"/>
      <c r="I679" s="22"/>
      <c r="J679" s="22"/>
      <c r="K679" s="22"/>
      <c r="L679" s="22"/>
      <c r="M679" s="22"/>
      <c r="N679" s="22"/>
      <c r="O679" s="22"/>
      <c r="P679" s="22"/>
      <c r="Q679" s="22"/>
      <c r="R679" s="22"/>
    </row>
    <row r="680" spans="1:18">
      <c r="A680" s="22"/>
      <c r="B680" s="113"/>
      <c r="C680" s="113"/>
      <c r="D680" s="113"/>
      <c r="E680" s="22"/>
      <c r="F680" s="22"/>
      <c r="G680" s="22"/>
      <c r="H680" s="22"/>
      <c r="I680" s="22"/>
      <c r="J680" s="22"/>
      <c r="K680" s="22"/>
      <c r="L680" s="22"/>
      <c r="M680" s="22"/>
      <c r="N680" s="22"/>
      <c r="O680" s="22"/>
      <c r="P680" s="22"/>
      <c r="Q680" s="22"/>
      <c r="R680" s="22"/>
    </row>
    <row r="681" spans="1:18">
      <c r="A681" s="22"/>
      <c r="B681" s="113"/>
      <c r="C681" s="113"/>
      <c r="D681" s="113"/>
      <c r="E681" s="22"/>
      <c r="F681" s="22"/>
      <c r="G681" s="22"/>
      <c r="H681" s="22"/>
      <c r="I681" s="22"/>
      <c r="J681" s="22"/>
      <c r="K681" s="22"/>
      <c r="L681" s="22"/>
      <c r="M681" s="22"/>
      <c r="N681" s="22"/>
      <c r="O681" s="22"/>
      <c r="P681" s="22"/>
      <c r="Q681" s="22"/>
      <c r="R681" s="22"/>
    </row>
    <row r="682" spans="1:18">
      <c r="A682" s="22"/>
      <c r="B682" s="113"/>
      <c r="C682" s="113"/>
      <c r="D682" s="113"/>
      <c r="E682" s="22"/>
      <c r="F682" s="22"/>
      <c r="G682" s="22"/>
      <c r="H682" s="22"/>
      <c r="I682" s="22"/>
      <c r="J682" s="22"/>
      <c r="K682" s="22"/>
      <c r="L682" s="22"/>
      <c r="M682" s="22"/>
      <c r="N682" s="22"/>
      <c r="O682" s="22"/>
      <c r="P682" s="22"/>
      <c r="Q682" s="22"/>
      <c r="R682" s="22"/>
    </row>
    <row r="683" spans="1:18">
      <c r="A683" s="22"/>
      <c r="B683" s="113"/>
      <c r="C683" s="113"/>
      <c r="D683" s="113"/>
      <c r="E683" s="22"/>
      <c r="F683" s="22"/>
      <c r="G683" s="22"/>
      <c r="H683" s="22"/>
      <c r="I683" s="22"/>
      <c r="J683" s="22"/>
      <c r="K683" s="22"/>
      <c r="L683" s="22"/>
      <c r="M683" s="22"/>
      <c r="N683" s="22"/>
      <c r="O683" s="22"/>
      <c r="P683" s="22"/>
      <c r="Q683" s="22"/>
      <c r="R683" s="22"/>
    </row>
    <row r="684" spans="1:18">
      <c r="A684" s="22"/>
      <c r="B684" s="113"/>
      <c r="C684" s="113"/>
      <c r="D684" s="113"/>
      <c r="E684" s="22"/>
      <c r="F684" s="22"/>
      <c r="G684" s="22"/>
      <c r="H684" s="22"/>
      <c r="I684" s="22"/>
      <c r="J684" s="22"/>
      <c r="K684" s="22"/>
      <c r="L684" s="22"/>
      <c r="M684" s="22"/>
      <c r="N684" s="22"/>
      <c r="O684" s="22"/>
      <c r="P684" s="22"/>
      <c r="Q684" s="22"/>
      <c r="R684" s="22"/>
    </row>
    <row r="685" spans="1:18">
      <c r="A685" s="22"/>
      <c r="B685" s="113"/>
      <c r="C685" s="113"/>
      <c r="D685" s="113"/>
      <c r="E685" s="22"/>
      <c r="F685" s="22"/>
      <c r="G685" s="22"/>
      <c r="H685" s="22"/>
      <c r="I685" s="22"/>
      <c r="J685" s="22"/>
      <c r="K685" s="22"/>
      <c r="L685" s="22"/>
      <c r="M685" s="22"/>
      <c r="N685" s="22"/>
      <c r="O685" s="22"/>
      <c r="P685" s="22"/>
      <c r="Q685" s="22"/>
      <c r="R685" s="22"/>
    </row>
    <row r="686" spans="1:18">
      <c r="A686" s="22"/>
      <c r="B686" s="113"/>
      <c r="C686" s="113"/>
      <c r="D686" s="113"/>
      <c r="E686" s="22"/>
      <c r="F686" s="22"/>
      <c r="G686" s="22"/>
      <c r="H686" s="22"/>
      <c r="I686" s="22"/>
      <c r="J686" s="22"/>
      <c r="K686" s="22"/>
      <c r="L686" s="22"/>
      <c r="M686" s="22"/>
      <c r="N686" s="22"/>
      <c r="O686" s="22"/>
      <c r="P686" s="22"/>
      <c r="Q686" s="22"/>
      <c r="R686" s="22"/>
    </row>
    <row r="687" spans="1:18">
      <c r="A687" s="22"/>
      <c r="B687" s="113"/>
      <c r="C687" s="113"/>
      <c r="D687" s="113"/>
      <c r="E687" s="22"/>
      <c r="F687" s="22"/>
      <c r="G687" s="22"/>
      <c r="H687" s="22"/>
      <c r="I687" s="22"/>
      <c r="J687" s="22"/>
      <c r="K687" s="22"/>
      <c r="L687" s="22"/>
      <c r="M687" s="22"/>
      <c r="N687" s="22"/>
      <c r="O687" s="22"/>
      <c r="P687" s="22"/>
      <c r="Q687" s="22"/>
      <c r="R687" s="22"/>
    </row>
    <row r="688" spans="1:18">
      <c r="A688" s="22"/>
      <c r="B688" s="113"/>
      <c r="C688" s="113"/>
      <c r="D688" s="113"/>
      <c r="E688" s="22"/>
      <c r="F688" s="22"/>
      <c r="G688" s="22"/>
      <c r="H688" s="22"/>
      <c r="I688" s="22"/>
      <c r="J688" s="22"/>
      <c r="K688" s="22"/>
      <c r="L688" s="22"/>
      <c r="M688" s="22"/>
      <c r="N688" s="22"/>
      <c r="O688" s="22"/>
      <c r="P688" s="22"/>
      <c r="Q688" s="22"/>
      <c r="R688" s="22"/>
    </row>
    <row r="689" spans="1:18">
      <c r="A689" s="22"/>
      <c r="B689" s="113"/>
      <c r="C689" s="113"/>
      <c r="D689" s="113"/>
      <c r="E689" s="22"/>
      <c r="F689" s="22"/>
      <c r="G689" s="22"/>
      <c r="H689" s="22"/>
      <c r="I689" s="22"/>
      <c r="J689" s="22"/>
      <c r="K689" s="22"/>
      <c r="L689" s="22"/>
      <c r="M689" s="22"/>
      <c r="N689" s="22"/>
      <c r="O689" s="22"/>
      <c r="P689" s="22"/>
      <c r="Q689" s="22"/>
      <c r="R689" s="22"/>
    </row>
    <row r="690" spans="1:18">
      <c r="A690" s="22"/>
      <c r="B690" s="113"/>
      <c r="C690" s="113"/>
      <c r="D690" s="113"/>
      <c r="E690" s="22"/>
      <c r="F690" s="22"/>
      <c r="G690" s="22"/>
      <c r="H690" s="22"/>
      <c r="I690" s="22"/>
      <c r="J690" s="22"/>
      <c r="K690" s="22"/>
      <c r="L690" s="22"/>
      <c r="M690" s="22"/>
      <c r="N690" s="22"/>
      <c r="O690" s="22"/>
      <c r="P690" s="22"/>
      <c r="Q690" s="22"/>
      <c r="R690" s="22"/>
    </row>
    <row r="691" spans="1:18">
      <c r="A691" s="22"/>
      <c r="B691" s="113"/>
      <c r="C691" s="113"/>
      <c r="D691" s="113"/>
      <c r="E691" s="22"/>
      <c r="F691" s="22"/>
      <c r="G691" s="22"/>
      <c r="H691" s="22"/>
      <c r="I691" s="22"/>
      <c r="J691" s="22"/>
      <c r="K691" s="22"/>
      <c r="L691" s="22"/>
      <c r="M691" s="22"/>
      <c r="N691" s="22"/>
      <c r="O691" s="22"/>
      <c r="P691" s="22"/>
      <c r="Q691" s="22"/>
      <c r="R691" s="22"/>
    </row>
    <row r="692" spans="1:18">
      <c r="A692" s="22"/>
      <c r="B692" s="113"/>
      <c r="C692" s="113"/>
      <c r="D692" s="113"/>
      <c r="E692" s="22"/>
      <c r="F692" s="22"/>
      <c r="G692" s="22"/>
      <c r="H692" s="22"/>
      <c r="I692" s="22"/>
      <c r="J692" s="22"/>
      <c r="K692" s="22"/>
      <c r="L692" s="22"/>
      <c r="M692" s="22"/>
      <c r="N692" s="22"/>
      <c r="O692" s="22"/>
      <c r="P692" s="22"/>
      <c r="Q692" s="22"/>
      <c r="R692" s="22"/>
    </row>
    <row r="693" spans="1:18">
      <c r="A693" s="22"/>
      <c r="B693" s="113"/>
      <c r="C693" s="113"/>
      <c r="D693" s="113"/>
      <c r="E693" s="22"/>
      <c r="F693" s="22"/>
      <c r="G693" s="22"/>
      <c r="H693" s="22"/>
      <c r="I693" s="22"/>
      <c r="J693" s="22"/>
      <c r="K693" s="22"/>
      <c r="L693" s="22"/>
      <c r="M693" s="22"/>
      <c r="N693" s="22"/>
      <c r="O693" s="22"/>
      <c r="P693" s="22"/>
      <c r="Q693" s="22"/>
      <c r="R693" s="22"/>
    </row>
    <row r="694" spans="1:18">
      <c r="A694" s="22"/>
      <c r="B694" s="113"/>
      <c r="C694" s="113"/>
      <c r="D694" s="113"/>
      <c r="E694" s="22"/>
      <c r="F694" s="22"/>
      <c r="G694" s="22"/>
      <c r="H694" s="22"/>
      <c r="I694" s="22"/>
      <c r="J694" s="22"/>
      <c r="K694" s="22"/>
      <c r="L694" s="22"/>
      <c r="M694" s="22"/>
      <c r="N694" s="22"/>
      <c r="O694" s="22"/>
      <c r="P694" s="22"/>
      <c r="Q694" s="22"/>
      <c r="R694" s="22"/>
    </row>
    <row r="695" spans="1:18">
      <c r="A695" s="22"/>
      <c r="B695" s="113"/>
      <c r="C695" s="113"/>
      <c r="D695" s="113"/>
      <c r="E695" s="22"/>
      <c r="F695" s="22"/>
      <c r="G695" s="22"/>
      <c r="H695" s="22"/>
      <c r="I695" s="22"/>
      <c r="J695" s="22"/>
      <c r="K695" s="22"/>
      <c r="L695" s="22"/>
      <c r="M695" s="22"/>
      <c r="N695" s="22"/>
      <c r="O695" s="22"/>
      <c r="P695" s="22"/>
      <c r="Q695" s="22"/>
      <c r="R695" s="22"/>
    </row>
    <row r="696" spans="1:18">
      <c r="A696" s="22"/>
      <c r="B696" s="113"/>
      <c r="C696" s="113"/>
      <c r="D696" s="113"/>
      <c r="E696" s="22"/>
      <c r="F696" s="22"/>
      <c r="G696" s="22"/>
      <c r="H696" s="22"/>
      <c r="I696" s="22"/>
      <c r="J696" s="22"/>
      <c r="K696" s="22"/>
      <c r="L696" s="22"/>
      <c r="M696" s="22"/>
      <c r="N696" s="22"/>
      <c r="O696" s="22"/>
      <c r="P696" s="22"/>
      <c r="Q696" s="22"/>
      <c r="R696" s="22"/>
    </row>
    <row r="697" spans="1:18">
      <c r="A697" s="22"/>
      <c r="B697" s="113"/>
      <c r="C697" s="113"/>
      <c r="D697" s="113"/>
      <c r="E697" s="22"/>
      <c r="F697" s="22"/>
      <c r="G697" s="22"/>
      <c r="H697" s="22"/>
      <c r="I697" s="22"/>
      <c r="J697" s="22"/>
      <c r="K697" s="22"/>
      <c r="L697" s="22"/>
      <c r="M697" s="22"/>
      <c r="N697" s="22"/>
      <c r="O697" s="22"/>
      <c r="P697" s="22"/>
      <c r="Q697" s="22"/>
      <c r="R697" s="22"/>
    </row>
    <row r="698" spans="1:18">
      <c r="A698" s="22"/>
      <c r="B698" s="113"/>
      <c r="C698" s="113"/>
      <c r="D698" s="113"/>
      <c r="E698" s="22"/>
      <c r="F698" s="22"/>
      <c r="G698" s="22"/>
      <c r="H698" s="22"/>
      <c r="I698" s="22"/>
      <c r="J698" s="22"/>
      <c r="K698" s="22"/>
      <c r="L698" s="22"/>
      <c r="M698" s="22"/>
      <c r="N698" s="22"/>
      <c r="O698" s="22"/>
      <c r="P698" s="22"/>
      <c r="Q698" s="22"/>
      <c r="R698" s="22"/>
    </row>
    <row r="699" spans="1:18">
      <c r="A699" s="22"/>
      <c r="B699" s="113"/>
      <c r="C699" s="113"/>
      <c r="D699" s="113"/>
      <c r="E699" s="22"/>
      <c r="F699" s="22"/>
      <c r="G699" s="22"/>
      <c r="H699" s="22"/>
      <c r="I699" s="22"/>
      <c r="J699" s="22"/>
      <c r="K699" s="22"/>
      <c r="L699" s="22"/>
      <c r="M699" s="22"/>
      <c r="N699" s="22"/>
      <c r="O699" s="22"/>
      <c r="P699" s="22"/>
      <c r="Q699" s="22"/>
      <c r="R699" s="22"/>
    </row>
    <row r="700" spans="1:18">
      <c r="A700" s="22"/>
      <c r="B700" s="113"/>
      <c r="C700" s="113"/>
      <c r="D700" s="113"/>
      <c r="E700" s="22"/>
      <c r="F700" s="22"/>
      <c r="G700" s="22"/>
      <c r="H700" s="22"/>
      <c r="I700" s="22"/>
      <c r="J700" s="22"/>
      <c r="K700" s="22"/>
      <c r="L700" s="22"/>
      <c r="M700" s="22"/>
      <c r="N700" s="22"/>
      <c r="O700" s="22"/>
      <c r="P700" s="22"/>
      <c r="Q700" s="22"/>
      <c r="R700" s="22"/>
    </row>
    <row r="701" spans="1:18">
      <c r="A701" s="22"/>
      <c r="B701" s="113"/>
      <c r="C701" s="113"/>
      <c r="D701" s="113"/>
      <c r="E701" s="22"/>
      <c r="F701" s="22"/>
      <c r="G701" s="22"/>
      <c r="H701" s="22"/>
      <c r="I701" s="22"/>
      <c r="J701" s="22"/>
      <c r="K701" s="22"/>
      <c r="L701" s="22"/>
      <c r="M701" s="22"/>
      <c r="N701" s="22"/>
      <c r="O701" s="22"/>
      <c r="P701" s="22"/>
      <c r="Q701" s="22"/>
      <c r="R701" s="22"/>
    </row>
    <row r="702" spans="1:18">
      <c r="A702" s="22"/>
      <c r="B702" s="113"/>
      <c r="C702" s="113"/>
      <c r="D702" s="113"/>
      <c r="E702" s="22"/>
      <c r="F702" s="22"/>
      <c r="G702" s="22"/>
      <c r="H702" s="22"/>
      <c r="I702" s="22"/>
      <c r="J702" s="22"/>
      <c r="K702" s="22"/>
      <c r="L702" s="22"/>
      <c r="M702" s="22"/>
      <c r="N702" s="22"/>
      <c r="O702" s="22"/>
      <c r="P702" s="22"/>
      <c r="Q702" s="22"/>
      <c r="R702" s="22"/>
    </row>
    <row r="703" spans="1:18">
      <c r="A703" s="22"/>
      <c r="B703" s="113"/>
      <c r="C703" s="113"/>
      <c r="D703" s="113"/>
      <c r="E703" s="22"/>
      <c r="F703" s="22"/>
      <c r="G703" s="22"/>
      <c r="H703" s="22"/>
      <c r="I703" s="22"/>
      <c r="J703" s="22"/>
      <c r="K703" s="22"/>
      <c r="L703" s="22"/>
      <c r="M703" s="22"/>
      <c r="N703" s="22"/>
      <c r="O703" s="22"/>
      <c r="P703" s="22"/>
      <c r="Q703" s="22"/>
      <c r="R703" s="22"/>
    </row>
    <row r="704" spans="1:18">
      <c r="A704" s="22"/>
      <c r="B704" s="113"/>
      <c r="C704" s="113"/>
      <c r="D704" s="113"/>
      <c r="E704" s="22"/>
      <c r="F704" s="22"/>
      <c r="G704" s="22"/>
      <c r="H704" s="22"/>
      <c r="I704" s="22"/>
      <c r="J704" s="22"/>
      <c r="K704" s="22"/>
      <c r="L704" s="22"/>
      <c r="M704" s="22"/>
      <c r="N704" s="22"/>
      <c r="O704" s="22"/>
      <c r="P704" s="22"/>
      <c r="Q704" s="22"/>
      <c r="R704" s="22"/>
    </row>
    <row r="705" spans="1:18">
      <c r="A705" s="22"/>
      <c r="B705" s="113"/>
      <c r="C705" s="113"/>
      <c r="D705" s="113"/>
      <c r="E705" s="22"/>
      <c r="F705" s="22"/>
      <c r="G705" s="22"/>
      <c r="H705" s="22"/>
      <c r="I705" s="22"/>
      <c r="J705" s="22"/>
      <c r="K705" s="22"/>
      <c r="L705" s="22"/>
      <c r="M705" s="22"/>
      <c r="N705" s="22"/>
      <c r="O705" s="22"/>
      <c r="P705" s="22"/>
      <c r="Q705" s="22"/>
      <c r="R705" s="22"/>
    </row>
    <row r="706" spans="1:18">
      <c r="A706" s="22"/>
      <c r="B706" s="113"/>
      <c r="C706" s="113"/>
      <c r="D706" s="113"/>
      <c r="E706" s="22"/>
      <c r="F706" s="22"/>
      <c r="G706" s="22"/>
      <c r="H706" s="22"/>
      <c r="I706" s="22"/>
      <c r="J706" s="22"/>
      <c r="K706" s="22"/>
      <c r="L706" s="22"/>
      <c r="M706" s="22"/>
      <c r="N706" s="22"/>
      <c r="O706" s="22"/>
      <c r="P706" s="22"/>
      <c r="Q706" s="22"/>
      <c r="R706" s="22"/>
    </row>
    <row r="707" spans="1:18">
      <c r="A707" s="22"/>
      <c r="B707" s="113"/>
      <c r="C707" s="113"/>
      <c r="D707" s="113"/>
      <c r="E707" s="22"/>
      <c r="F707" s="22"/>
      <c r="G707" s="22"/>
      <c r="H707" s="22"/>
      <c r="I707" s="22"/>
      <c r="J707" s="22"/>
      <c r="K707" s="22"/>
      <c r="L707" s="22"/>
      <c r="M707" s="22"/>
      <c r="N707" s="22"/>
      <c r="O707" s="22"/>
      <c r="P707" s="22"/>
      <c r="Q707" s="22"/>
      <c r="R707" s="22"/>
    </row>
    <row r="708" spans="1:18">
      <c r="A708" s="22"/>
      <c r="B708" s="113"/>
      <c r="C708" s="113"/>
      <c r="D708" s="113"/>
      <c r="E708" s="22"/>
      <c r="F708" s="22"/>
      <c r="G708" s="22"/>
      <c r="H708" s="22"/>
      <c r="I708" s="22"/>
      <c r="J708" s="22"/>
      <c r="K708" s="22"/>
      <c r="L708" s="22"/>
      <c r="M708" s="22"/>
      <c r="N708" s="22"/>
      <c r="O708" s="22"/>
      <c r="P708" s="22"/>
      <c r="Q708" s="22"/>
      <c r="R708" s="22"/>
    </row>
    <row r="709" spans="1:18">
      <c r="A709" s="22"/>
      <c r="B709" s="113"/>
      <c r="C709" s="113"/>
      <c r="D709" s="113"/>
      <c r="E709" s="22"/>
      <c r="F709" s="22"/>
      <c r="G709" s="22"/>
      <c r="H709" s="22"/>
      <c r="I709" s="22"/>
      <c r="J709" s="22"/>
      <c r="K709" s="22"/>
      <c r="L709" s="22"/>
      <c r="M709" s="22"/>
      <c r="N709" s="22"/>
      <c r="O709" s="22"/>
      <c r="P709" s="22"/>
      <c r="Q709" s="22"/>
      <c r="R709" s="22"/>
    </row>
    <row r="710" spans="1:18">
      <c r="A710" s="22"/>
      <c r="B710" s="113"/>
      <c r="C710" s="113"/>
      <c r="D710" s="113"/>
      <c r="E710" s="22"/>
      <c r="F710" s="22"/>
      <c r="G710" s="22"/>
      <c r="H710" s="22"/>
      <c r="I710" s="22"/>
      <c r="J710" s="22"/>
      <c r="K710" s="22"/>
      <c r="L710" s="22"/>
      <c r="M710" s="22"/>
      <c r="N710" s="22"/>
      <c r="O710" s="22"/>
      <c r="P710" s="22"/>
      <c r="Q710" s="22"/>
      <c r="R710" s="22"/>
    </row>
    <row r="711" spans="1:18">
      <c r="A711" s="22"/>
      <c r="B711" s="113"/>
      <c r="C711" s="113"/>
      <c r="D711" s="113"/>
      <c r="E711" s="22"/>
      <c r="F711" s="22"/>
      <c r="G711" s="22"/>
      <c r="H711" s="22"/>
      <c r="I711" s="22"/>
      <c r="J711" s="22"/>
      <c r="K711" s="22"/>
      <c r="L711" s="22"/>
      <c r="M711" s="22"/>
      <c r="N711" s="22"/>
      <c r="O711" s="22"/>
      <c r="P711" s="22"/>
      <c r="Q711" s="22"/>
      <c r="R711" s="22"/>
    </row>
    <row r="712" spans="1:18">
      <c r="A712" s="22"/>
      <c r="B712" s="113"/>
      <c r="C712" s="113"/>
      <c r="D712" s="113"/>
      <c r="E712" s="22"/>
      <c r="F712" s="22"/>
      <c r="G712" s="22"/>
      <c r="H712" s="22"/>
      <c r="I712" s="22"/>
      <c r="J712" s="22"/>
      <c r="K712" s="22"/>
      <c r="L712" s="22"/>
      <c r="M712" s="22"/>
      <c r="N712" s="22"/>
      <c r="O712" s="22"/>
      <c r="P712" s="22"/>
      <c r="Q712" s="22"/>
      <c r="R712" s="22"/>
    </row>
    <row r="713" spans="1:18">
      <c r="A713" s="22"/>
      <c r="B713" s="113"/>
      <c r="C713" s="113"/>
      <c r="D713" s="113"/>
      <c r="E713" s="22"/>
      <c r="F713" s="22"/>
      <c r="G713" s="22"/>
      <c r="H713" s="22"/>
      <c r="I713" s="22"/>
      <c r="J713" s="22"/>
      <c r="K713" s="22"/>
      <c r="L713" s="22"/>
      <c r="M713" s="22"/>
      <c r="N713" s="22"/>
      <c r="O713" s="22"/>
      <c r="P713" s="22"/>
      <c r="Q713" s="22"/>
      <c r="R713" s="22"/>
    </row>
    <row r="714" spans="1:18">
      <c r="A714" s="22"/>
      <c r="B714" s="113"/>
      <c r="C714" s="113"/>
      <c r="D714" s="113"/>
      <c r="E714" s="22"/>
      <c r="F714" s="22"/>
      <c r="G714" s="22"/>
      <c r="H714" s="22"/>
      <c r="I714" s="22"/>
      <c r="J714" s="22"/>
      <c r="K714" s="22"/>
      <c r="L714" s="22"/>
      <c r="M714" s="22"/>
      <c r="N714" s="22"/>
      <c r="O714" s="22"/>
      <c r="P714" s="22"/>
      <c r="Q714" s="22"/>
      <c r="R714" s="22"/>
    </row>
    <row r="715" spans="1:18">
      <c r="A715" s="22"/>
      <c r="B715" s="113"/>
      <c r="C715" s="113"/>
      <c r="D715" s="113"/>
      <c r="E715" s="22"/>
      <c r="F715" s="22"/>
      <c r="G715" s="22"/>
      <c r="H715" s="22"/>
      <c r="I715" s="22"/>
      <c r="J715" s="22"/>
      <c r="K715" s="22"/>
      <c r="L715" s="22"/>
      <c r="M715" s="22"/>
      <c r="N715" s="22"/>
      <c r="O715" s="22"/>
      <c r="P715" s="22"/>
      <c r="Q715" s="22"/>
      <c r="R715" s="22"/>
    </row>
    <row r="716" spans="1:18">
      <c r="A716" s="22"/>
      <c r="B716" s="113"/>
      <c r="C716" s="113"/>
      <c r="D716" s="113"/>
      <c r="E716" s="22"/>
      <c r="F716" s="22"/>
      <c r="G716" s="22"/>
      <c r="H716" s="22"/>
      <c r="I716" s="22"/>
      <c r="J716" s="22"/>
      <c r="K716" s="22"/>
      <c r="L716" s="22"/>
      <c r="M716" s="22"/>
      <c r="N716" s="22"/>
      <c r="O716" s="22"/>
      <c r="P716" s="22"/>
      <c r="Q716" s="22"/>
      <c r="R716" s="22"/>
    </row>
    <row r="717" spans="1:18">
      <c r="A717" s="22"/>
      <c r="B717" s="113"/>
      <c r="C717" s="113"/>
      <c r="D717" s="113"/>
      <c r="E717" s="22"/>
      <c r="F717" s="22"/>
      <c r="G717" s="22"/>
      <c r="H717" s="22"/>
      <c r="I717" s="22"/>
      <c r="J717" s="22"/>
      <c r="K717" s="22"/>
      <c r="L717" s="22"/>
      <c r="M717" s="22"/>
      <c r="N717" s="22"/>
      <c r="O717" s="22"/>
      <c r="P717" s="22"/>
      <c r="Q717" s="22"/>
      <c r="R717" s="22"/>
    </row>
    <row r="718" spans="1:18">
      <c r="A718" s="22"/>
      <c r="B718" s="113"/>
      <c r="C718" s="113"/>
      <c r="D718" s="113"/>
      <c r="E718" s="22"/>
      <c r="F718" s="22"/>
      <c r="G718" s="22"/>
      <c r="H718" s="22"/>
      <c r="I718" s="22"/>
      <c r="J718" s="22"/>
      <c r="K718" s="22"/>
      <c r="L718" s="22"/>
      <c r="M718" s="22"/>
      <c r="N718" s="22"/>
      <c r="O718" s="22"/>
      <c r="P718" s="22"/>
      <c r="Q718" s="22"/>
      <c r="R718" s="22"/>
    </row>
    <row r="719" spans="1:18">
      <c r="A719" s="22"/>
      <c r="B719" s="113"/>
      <c r="C719" s="113"/>
      <c r="D719" s="113"/>
      <c r="E719" s="22"/>
      <c r="F719" s="22"/>
      <c r="G719" s="22"/>
      <c r="H719" s="22"/>
      <c r="I719" s="22"/>
      <c r="J719" s="22"/>
      <c r="K719" s="22"/>
      <c r="L719" s="22"/>
      <c r="M719" s="22"/>
      <c r="N719" s="22"/>
      <c r="O719" s="22"/>
      <c r="P719" s="22"/>
      <c r="Q719" s="22"/>
      <c r="R719" s="22"/>
    </row>
    <row r="720" spans="1:18">
      <c r="A720" s="22"/>
      <c r="B720" s="113"/>
      <c r="C720" s="113"/>
      <c r="D720" s="113"/>
      <c r="E720" s="22"/>
      <c r="F720" s="22"/>
      <c r="G720" s="22"/>
      <c r="H720" s="22"/>
      <c r="I720" s="22"/>
      <c r="J720" s="22"/>
      <c r="K720" s="22"/>
      <c r="L720" s="22"/>
      <c r="M720" s="22"/>
      <c r="N720" s="22"/>
      <c r="O720" s="22"/>
      <c r="P720" s="22"/>
      <c r="Q720" s="22"/>
      <c r="R720" s="22"/>
    </row>
    <row r="721" spans="1:18">
      <c r="A721" s="22"/>
      <c r="B721" s="113"/>
      <c r="C721" s="113"/>
      <c r="D721" s="113"/>
      <c r="E721" s="22"/>
      <c r="F721" s="22"/>
      <c r="G721" s="22"/>
      <c r="H721" s="22"/>
      <c r="I721" s="22"/>
      <c r="J721" s="22"/>
      <c r="K721" s="22"/>
      <c r="L721" s="22"/>
      <c r="M721" s="22"/>
      <c r="N721" s="22"/>
      <c r="O721" s="22"/>
      <c r="P721" s="22"/>
      <c r="Q721" s="22"/>
      <c r="R721" s="22"/>
    </row>
    <row r="722" spans="1:18">
      <c r="A722" s="22"/>
      <c r="B722" s="113"/>
      <c r="C722" s="113"/>
      <c r="D722" s="113"/>
      <c r="E722" s="22"/>
      <c r="F722" s="22"/>
      <c r="G722" s="22"/>
      <c r="H722" s="22"/>
      <c r="I722" s="22"/>
      <c r="J722" s="22"/>
      <c r="K722" s="22"/>
      <c r="L722" s="22"/>
      <c r="M722" s="22"/>
      <c r="N722" s="22"/>
      <c r="O722" s="22"/>
      <c r="P722" s="22"/>
      <c r="Q722" s="22"/>
      <c r="R722" s="22"/>
    </row>
    <row r="723" spans="1:18">
      <c r="A723" s="22"/>
      <c r="B723" s="113"/>
      <c r="C723" s="113"/>
      <c r="D723" s="113"/>
      <c r="E723" s="22"/>
      <c r="F723" s="22"/>
      <c r="G723" s="22"/>
      <c r="H723" s="22"/>
      <c r="I723" s="22"/>
      <c r="J723" s="22"/>
      <c r="K723" s="22"/>
      <c r="L723" s="22"/>
      <c r="M723" s="22"/>
      <c r="N723" s="22"/>
      <c r="O723" s="22"/>
      <c r="P723" s="22"/>
      <c r="Q723" s="22"/>
      <c r="R723" s="22"/>
    </row>
    <row r="724" spans="1:18">
      <c r="A724" s="22"/>
      <c r="B724" s="113"/>
      <c r="C724" s="113"/>
      <c r="D724" s="113"/>
      <c r="E724" s="22"/>
      <c r="F724" s="22"/>
      <c r="G724" s="22"/>
      <c r="H724" s="22"/>
      <c r="I724" s="22"/>
      <c r="J724" s="22"/>
      <c r="K724" s="22"/>
      <c r="L724" s="22"/>
      <c r="M724" s="22"/>
      <c r="N724" s="22"/>
      <c r="O724" s="22"/>
      <c r="P724" s="22"/>
      <c r="Q724" s="22"/>
      <c r="R724" s="22"/>
    </row>
    <row r="725" spans="1:18">
      <c r="A725" s="22"/>
      <c r="B725" s="113"/>
      <c r="C725" s="113"/>
      <c r="D725" s="113"/>
      <c r="E725" s="22"/>
      <c r="F725" s="22"/>
      <c r="G725" s="22"/>
      <c r="H725" s="22"/>
      <c r="I725" s="22"/>
      <c r="J725" s="22"/>
      <c r="K725" s="22"/>
      <c r="L725" s="22"/>
      <c r="M725" s="22"/>
      <c r="N725" s="22"/>
      <c r="O725" s="22"/>
      <c r="P725" s="22"/>
      <c r="Q725" s="22"/>
      <c r="R725" s="22"/>
    </row>
    <row r="726" spans="1:18">
      <c r="A726" s="22"/>
      <c r="B726" s="113"/>
      <c r="C726" s="113"/>
      <c r="D726" s="113"/>
      <c r="E726" s="22"/>
      <c r="F726" s="22"/>
      <c r="G726" s="22"/>
      <c r="H726" s="22"/>
      <c r="I726" s="22"/>
      <c r="J726" s="22"/>
      <c r="K726" s="22"/>
      <c r="L726" s="22"/>
      <c r="M726" s="22"/>
      <c r="N726" s="22"/>
      <c r="O726" s="22"/>
      <c r="P726" s="22"/>
      <c r="Q726" s="22"/>
      <c r="R726" s="22"/>
    </row>
    <row r="727" spans="1:18">
      <c r="A727" s="22"/>
      <c r="B727" s="113"/>
      <c r="C727" s="113"/>
      <c r="D727" s="113"/>
      <c r="E727" s="22"/>
      <c r="F727" s="22"/>
      <c r="G727" s="22"/>
      <c r="H727" s="22"/>
      <c r="I727" s="22"/>
      <c r="J727" s="22"/>
      <c r="K727" s="22"/>
      <c r="L727" s="22"/>
      <c r="M727" s="22"/>
      <c r="N727" s="22"/>
      <c r="O727" s="22"/>
      <c r="P727" s="22"/>
      <c r="Q727" s="22"/>
      <c r="R727" s="22"/>
    </row>
    <row r="728" spans="1:18">
      <c r="A728" s="22"/>
      <c r="B728" s="113"/>
      <c r="C728" s="113"/>
      <c r="D728" s="113"/>
      <c r="E728" s="22"/>
      <c r="F728" s="22"/>
      <c r="G728" s="22"/>
      <c r="H728" s="22"/>
      <c r="I728" s="22"/>
      <c r="J728" s="22"/>
      <c r="K728" s="22"/>
      <c r="L728" s="22"/>
      <c r="M728" s="22"/>
      <c r="N728" s="22"/>
      <c r="O728" s="22"/>
      <c r="P728" s="22"/>
      <c r="Q728" s="22"/>
      <c r="R728" s="22"/>
    </row>
    <row r="729" spans="1:18">
      <c r="A729" s="22"/>
      <c r="B729" s="113"/>
      <c r="C729" s="113"/>
      <c r="D729" s="113"/>
      <c r="E729" s="22"/>
      <c r="F729" s="22"/>
      <c r="G729" s="22"/>
      <c r="H729" s="22"/>
      <c r="I729" s="22"/>
      <c r="J729" s="22"/>
      <c r="K729" s="22"/>
      <c r="L729" s="22"/>
      <c r="M729" s="22"/>
      <c r="N729" s="22"/>
      <c r="O729" s="22"/>
      <c r="P729" s="22"/>
      <c r="Q729" s="22"/>
      <c r="R729" s="22"/>
    </row>
    <row r="730" spans="1:18">
      <c r="A730" s="22"/>
      <c r="B730" s="113"/>
      <c r="C730" s="113"/>
      <c r="D730" s="113"/>
      <c r="E730" s="22"/>
      <c r="F730" s="22"/>
      <c r="G730" s="22"/>
      <c r="H730" s="22"/>
      <c r="I730" s="22"/>
      <c r="J730" s="22"/>
      <c r="K730" s="22"/>
      <c r="L730" s="22"/>
      <c r="M730" s="22"/>
      <c r="N730" s="22"/>
      <c r="O730" s="22"/>
      <c r="P730" s="22"/>
      <c r="Q730" s="22"/>
      <c r="R730" s="22"/>
    </row>
    <row r="731" spans="1:18">
      <c r="A731" s="22"/>
      <c r="B731" s="113"/>
      <c r="C731" s="113"/>
      <c r="D731" s="113"/>
      <c r="E731" s="22"/>
      <c r="F731" s="22"/>
      <c r="G731" s="22"/>
      <c r="H731" s="22"/>
      <c r="I731" s="22"/>
      <c r="J731" s="22"/>
      <c r="K731" s="22"/>
      <c r="L731" s="22"/>
      <c r="M731" s="22"/>
      <c r="N731" s="22"/>
      <c r="O731" s="22"/>
      <c r="P731" s="22"/>
      <c r="Q731" s="22"/>
      <c r="R731" s="22"/>
    </row>
    <row r="732" spans="1:18">
      <c r="A732" s="22"/>
      <c r="B732" s="113"/>
      <c r="C732" s="113"/>
      <c r="D732" s="113"/>
      <c r="E732" s="22"/>
      <c r="F732" s="22"/>
      <c r="G732" s="22"/>
      <c r="H732" s="22"/>
      <c r="I732" s="22"/>
      <c r="J732" s="22"/>
      <c r="K732" s="22"/>
      <c r="L732" s="22"/>
      <c r="M732" s="22"/>
      <c r="N732" s="22"/>
      <c r="O732" s="22"/>
      <c r="P732" s="22"/>
      <c r="Q732" s="22"/>
      <c r="R732" s="22"/>
    </row>
    <row r="733" spans="1:18">
      <c r="A733" s="22"/>
      <c r="B733" s="113"/>
      <c r="C733" s="113"/>
      <c r="D733" s="113"/>
      <c r="E733" s="22"/>
      <c r="F733" s="22"/>
      <c r="G733" s="22"/>
      <c r="H733" s="22"/>
      <c r="I733" s="22"/>
      <c r="J733" s="22"/>
      <c r="K733" s="22"/>
      <c r="L733" s="22"/>
      <c r="M733" s="22"/>
      <c r="N733" s="22"/>
      <c r="O733" s="22"/>
      <c r="P733" s="22"/>
      <c r="Q733" s="22"/>
      <c r="R733" s="22"/>
    </row>
    <row r="734" spans="1:18">
      <c r="A734" s="22"/>
      <c r="B734" s="113"/>
      <c r="C734" s="113"/>
      <c r="D734" s="113"/>
      <c r="E734" s="22"/>
      <c r="F734" s="22"/>
      <c r="G734" s="22"/>
      <c r="H734" s="22"/>
      <c r="I734" s="22"/>
      <c r="J734" s="22"/>
      <c r="K734" s="22"/>
      <c r="L734" s="22"/>
      <c r="M734" s="22"/>
      <c r="N734" s="22"/>
      <c r="O734" s="22"/>
      <c r="P734" s="22"/>
      <c r="Q734" s="22"/>
      <c r="R734" s="22"/>
    </row>
    <row r="735" spans="1:18">
      <c r="A735" s="22"/>
      <c r="B735" s="113"/>
      <c r="C735" s="113"/>
      <c r="D735" s="113"/>
      <c r="E735" s="22"/>
      <c r="F735" s="22"/>
      <c r="G735" s="22"/>
      <c r="H735" s="22"/>
      <c r="I735" s="22"/>
      <c r="J735" s="22"/>
      <c r="K735" s="22"/>
      <c r="L735" s="22"/>
      <c r="M735" s="22"/>
      <c r="N735" s="22"/>
      <c r="O735" s="22"/>
      <c r="P735" s="22"/>
      <c r="Q735" s="22"/>
      <c r="R735" s="22"/>
    </row>
    <row r="736" spans="1:18">
      <c r="A736" s="22"/>
      <c r="B736" s="113"/>
      <c r="C736" s="113"/>
      <c r="D736" s="113"/>
      <c r="E736" s="22"/>
      <c r="F736" s="22"/>
      <c r="G736" s="22"/>
      <c r="H736" s="22"/>
      <c r="I736" s="22"/>
      <c r="J736" s="22"/>
      <c r="K736" s="22"/>
      <c r="L736" s="22"/>
      <c r="M736" s="22"/>
      <c r="N736" s="22"/>
      <c r="O736" s="22"/>
      <c r="P736" s="22"/>
      <c r="Q736" s="22"/>
      <c r="R736" s="22"/>
    </row>
    <row r="737" spans="1:18">
      <c r="A737" s="22"/>
      <c r="B737" s="113"/>
      <c r="C737" s="113"/>
      <c r="D737" s="113"/>
      <c r="E737" s="22"/>
      <c r="F737" s="22"/>
      <c r="G737" s="22"/>
      <c r="H737" s="22"/>
      <c r="I737" s="22"/>
      <c r="J737" s="22"/>
      <c r="K737" s="22"/>
      <c r="L737" s="22"/>
      <c r="M737" s="22"/>
      <c r="N737" s="22"/>
      <c r="O737" s="22"/>
      <c r="P737" s="22"/>
      <c r="Q737" s="22"/>
      <c r="R737" s="22"/>
    </row>
    <row r="738" spans="1:18">
      <c r="A738" s="22"/>
      <c r="B738" s="113"/>
      <c r="C738" s="113"/>
      <c r="D738" s="113"/>
      <c r="E738" s="22"/>
      <c r="F738" s="22"/>
      <c r="G738" s="22"/>
      <c r="H738" s="22"/>
      <c r="I738" s="22"/>
      <c r="J738" s="22"/>
      <c r="K738" s="22"/>
      <c r="L738" s="22"/>
      <c r="M738" s="22"/>
      <c r="N738" s="22"/>
      <c r="O738" s="22"/>
      <c r="P738" s="22"/>
      <c r="Q738" s="22"/>
      <c r="R738" s="22"/>
    </row>
    <row r="739" spans="1:18">
      <c r="A739" s="22"/>
      <c r="B739" s="113"/>
      <c r="C739" s="113"/>
      <c r="D739" s="113"/>
      <c r="E739" s="22"/>
      <c r="F739" s="22"/>
      <c r="G739" s="22"/>
      <c r="H739" s="22"/>
      <c r="I739" s="22"/>
      <c r="J739" s="22"/>
      <c r="K739" s="22"/>
      <c r="L739" s="22"/>
      <c r="M739" s="22"/>
      <c r="N739" s="22"/>
      <c r="O739" s="22"/>
      <c r="P739" s="22"/>
      <c r="Q739" s="22"/>
      <c r="R739" s="22"/>
    </row>
    <row r="740" spans="1:18">
      <c r="A740" s="22"/>
      <c r="B740" s="113"/>
      <c r="C740" s="113"/>
      <c r="D740" s="113"/>
      <c r="E740" s="22"/>
      <c r="F740" s="22"/>
      <c r="G740" s="22"/>
      <c r="H740" s="22"/>
      <c r="I740" s="22"/>
      <c r="J740" s="22"/>
      <c r="K740" s="22"/>
      <c r="L740" s="22"/>
      <c r="M740" s="22"/>
      <c r="N740" s="22"/>
      <c r="O740" s="22"/>
      <c r="P740" s="22"/>
      <c r="Q740" s="22"/>
      <c r="R740" s="22"/>
    </row>
    <row r="741" spans="1:18">
      <c r="A741" s="22"/>
      <c r="B741" s="113"/>
      <c r="C741" s="113"/>
      <c r="D741" s="113"/>
      <c r="E741" s="22"/>
      <c r="F741" s="22"/>
      <c r="G741" s="22"/>
      <c r="H741" s="22"/>
      <c r="I741" s="22"/>
      <c r="J741" s="22"/>
      <c r="K741" s="22"/>
      <c r="L741" s="22"/>
      <c r="M741" s="22"/>
      <c r="N741" s="22"/>
      <c r="O741" s="22"/>
      <c r="P741" s="22"/>
      <c r="Q741" s="22"/>
      <c r="R741" s="22"/>
    </row>
    <row r="742" spans="1:18">
      <c r="A742" s="22"/>
      <c r="B742" s="113"/>
      <c r="C742" s="113"/>
      <c r="D742" s="113"/>
      <c r="E742" s="22"/>
      <c r="F742" s="22"/>
      <c r="G742" s="22"/>
      <c r="H742" s="22"/>
      <c r="I742" s="22"/>
      <c r="J742" s="22"/>
      <c r="K742" s="22"/>
      <c r="L742" s="22"/>
      <c r="M742" s="22"/>
      <c r="N742" s="22"/>
      <c r="O742" s="22"/>
      <c r="P742" s="22"/>
      <c r="Q742" s="22"/>
      <c r="R742" s="22"/>
    </row>
    <row r="743" spans="1:18">
      <c r="A743" s="22"/>
      <c r="B743" s="113"/>
      <c r="C743" s="113"/>
      <c r="D743" s="113"/>
      <c r="E743" s="22"/>
      <c r="F743" s="22"/>
      <c r="G743" s="22"/>
      <c r="H743" s="22"/>
      <c r="I743" s="22"/>
      <c r="J743" s="22"/>
      <c r="K743" s="22"/>
      <c r="L743" s="22"/>
      <c r="M743" s="22"/>
      <c r="N743" s="22"/>
      <c r="O743" s="22"/>
      <c r="P743" s="22"/>
      <c r="Q743" s="22"/>
      <c r="R743" s="22"/>
    </row>
    <row r="744" spans="1:18">
      <c r="A744" s="22"/>
      <c r="B744" s="113"/>
      <c r="C744" s="113"/>
      <c r="D744" s="113"/>
      <c r="E744" s="22"/>
      <c r="F744" s="22"/>
      <c r="G744" s="22"/>
      <c r="H744" s="22"/>
      <c r="I744" s="22"/>
      <c r="J744" s="22"/>
      <c r="K744" s="22"/>
      <c r="L744" s="22"/>
      <c r="M744" s="22"/>
      <c r="N744" s="22"/>
      <c r="O744" s="22"/>
      <c r="P744" s="22"/>
      <c r="Q744" s="22"/>
      <c r="R744" s="22"/>
    </row>
    <row r="745" spans="1:18">
      <c r="A745" s="22"/>
      <c r="B745" s="113"/>
      <c r="C745" s="113"/>
      <c r="D745" s="113"/>
      <c r="E745" s="22"/>
      <c r="F745" s="22"/>
      <c r="G745" s="22"/>
      <c r="H745" s="22"/>
      <c r="I745" s="22"/>
      <c r="J745" s="22"/>
      <c r="K745" s="22"/>
      <c r="L745" s="22"/>
      <c r="M745" s="22"/>
      <c r="N745" s="22"/>
      <c r="O745" s="22"/>
      <c r="P745" s="22"/>
      <c r="Q745" s="22"/>
      <c r="R745" s="22"/>
    </row>
    <row r="746" spans="1:18">
      <c r="A746" s="22"/>
      <c r="B746" s="113"/>
      <c r="C746" s="113"/>
      <c r="D746" s="113"/>
      <c r="E746" s="22"/>
      <c r="F746" s="22"/>
      <c r="G746" s="22"/>
      <c r="H746" s="22"/>
      <c r="I746" s="22"/>
      <c r="J746" s="22"/>
      <c r="K746" s="22"/>
      <c r="L746" s="22"/>
      <c r="M746" s="22"/>
      <c r="N746" s="22"/>
      <c r="O746" s="22"/>
      <c r="P746" s="22"/>
      <c r="Q746" s="22"/>
      <c r="R746" s="22"/>
    </row>
    <row r="747" spans="1:18">
      <c r="A747" s="22"/>
      <c r="B747" s="113"/>
      <c r="C747" s="113"/>
      <c r="D747" s="113"/>
      <c r="E747" s="22"/>
      <c r="F747" s="22"/>
      <c r="G747" s="22"/>
      <c r="H747" s="22"/>
      <c r="I747" s="22"/>
      <c r="J747" s="22"/>
      <c r="K747" s="22"/>
      <c r="L747" s="22"/>
      <c r="M747" s="22"/>
      <c r="N747" s="22"/>
      <c r="O747" s="22"/>
      <c r="P747" s="22"/>
      <c r="Q747" s="22"/>
      <c r="R747" s="22"/>
    </row>
    <row r="748" spans="1:18">
      <c r="A748" s="22"/>
      <c r="B748" s="113"/>
      <c r="C748" s="113"/>
      <c r="D748" s="113"/>
      <c r="E748" s="22"/>
      <c r="F748" s="22"/>
      <c r="G748" s="22"/>
      <c r="H748" s="22"/>
      <c r="I748" s="22"/>
      <c r="J748" s="22"/>
      <c r="K748" s="22"/>
      <c r="L748" s="22"/>
      <c r="M748" s="22"/>
      <c r="N748" s="22"/>
      <c r="O748" s="22"/>
      <c r="P748" s="22"/>
      <c r="Q748" s="22"/>
      <c r="R748" s="22"/>
    </row>
    <row r="749" spans="1:18">
      <c r="A749" s="22"/>
      <c r="B749" s="113"/>
      <c r="C749" s="113"/>
      <c r="D749" s="113"/>
      <c r="E749" s="22"/>
      <c r="F749" s="22"/>
      <c r="G749" s="22"/>
      <c r="H749" s="22"/>
      <c r="I749" s="22"/>
      <c r="J749" s="22"/>
      <c r="K749" s="22"/>
      <c r="L749" s="22"/>
      <c r="M749" s="22"/>
      <c r="N749" s="22"/>
      <c r="O749" s="22"/>
      <c r="P749" s="22"/>
      <c r="Q749" s="22"/>
      <c r="R749" s="22"/>
    </row>
    <row r="750" spans="1:18">
      <c r="A750" s="22"/>
      <c r="B750" s="113"/>
      <c r="C750" s="113"/>
      <c r="D750" s="113"/>
      <c r="E750" s="22"/>
      <c r="F750" s="22"/>
      <c r="G750" s="22"/>
      <c r="H750" s="22"/>
      <c r="I750" s="22"/>
      <c r="J750" s="22"/>
      <c r="K750" s="22"/>
      <c r="L750" s="22"/>
      <c r="M750" s="22"/>
      <c r="N750" s="22"/>
      <c r="O750" s="22"/>
      <c r="P750" s="22"/>
      <c r="Q750" s="22"/>
      <c r="R750" s="22"/>
    </row>
    <row r="751" spans="1:18">
      <c r="A751" s="22"/>
      <c r="B751" s="113"/>
      <c r="C751" s="113"/>
      <c r="D751" s="113"/>
      <c r="E751" s="22"/>
      <c r="F751" s="22"/>
      <c r="G751" s="22"/>
      <c r="H751" s="22"/>
      <c r="I751" s="22"/>
      <c r="J751" s="22"/>
      <c r="K751" s="22"/>
      <c r="L751" s="22"/>
      <c r="M751" s="22"/>
      <c r="N751" s="22"/>
      <c r="O751" s="22"/>
      <c r="P751" s="22"/>
      <c r="Q751" s="22"/>
      <c r="R751" s="22"/>
    </row>
    <row r="752" spans="1:18">
      <c r="A752" s="22"/>
      <c r="B752" s="113"/>
      <c r="C752" s="113"/>
      <c r="D752" s="113"/>
      <c r="E752" s="22"/>
      <c r="F752" s="22"/>
      <c r="G752" s="22"/>
      <c r="H752" s="22"/>
      <c r="I752" s="22"/>
      <c r="J752" s="22"/>
      <c r="K752" s="22"/>
      <c r="L752" s="22"/>
      <c r="M752" s="22"/>
      <c r="N752" s="22"/>
      <c r="O752" s="22"/>
      <c r="P752" s="22"/>
      <c r="Q752" s="22"/>
      <c r="R752" s="22"/>
    </row>
    <row r="753" spans="1:18">
      <c r="A753" s="22"/>
      <c r="B753" s="113"/>
      <c r="C753" s="113"/>
      <c r="D753" s="113"/>
      <c r="E753" s="22"/>
      <c r="F753" s="22"/>
      <c r="G753" s="22"/>
      <c r="H753" s="22"/>
      <c r="I753" s="22"/>
      <c r="J753" s="22"/>
      <c r="K753" s="22"/>
      <c r="L753" s="22"/>
      <c r="M753" s="22"/>
      <c r="N753" s="22"/>
      <c r="O753" s="22"/>
      <c r="P753" s="22"/>
      <c r="Q753" s="22"/>
      <c r="R753" s="22"/>
    </row>
    <row r="754" spans="1:18">
      <c r="A754" s="22"/>
      <c r="B754" s="113"/>
      <c r="C754" s="113"/>
      <c r="D754" s="113"/>
      <c r="E754" s="22"/>
      <c r="F754" s="22"/>
      <c r="G754" s="22"/>
      <c r="H754" s="22"/>
      <c r="I754" s="22"/>
      <c r="J754" s="22"/>
      <c r="K754" s="22"/>
      <c r="L754" s="22"/>
      <c r="M754" s="22"/>
      <c r="N754" s="22"/>
      <c r="O754" s="22"/>
      <c r="P754" s="22"/>
      <c r="Q754" s="22"/>
      <c r="R754" s="22"/>
    </row>
    <row r="755" spans="1:18">
      <c r="A755" s="22"/>
      <c r="B755" s="113"/>
      <c r="C755" s="113"/>
      <c r="D755" s="113"/>
      <c r="E755" s="22"/>
      <c r="F755" s="22"/>
      <c r="G755" s="22"/>
      <c r="H755" s="22"/>
      <c r="I755" s="22"/>
      <c r="J755" s="22"/>
      <c r="K755" s="22"/>
      <c r="L755" s="22"/>
      <c r="M755" s="22"/>
      <c r="N755" s="22"/>
      <c r="O755" s="22"/>
      <c r="P755" s="22"/>
      <c r="Q755" s="22"/>
      <c r="R755" s="22"/>
    </row>
    <row r="756" spans="1:18">
      <c r="A756" s="22"/>
      <c r="B756" s="113"/>
      <c r="C756" s="113"/>
      <c r="D756" s="113"/>
      <c r="E756" s="22"/>
      <c r="F756" s="22"/>
      <c r="G756" s="22"/>
      <c r="H756" s="22"/>
      <c r="I756" s="22"/>
      <c r="J756" s="22"/>
      <c r="K756" s="22"/>
      <c r="L756" s="22"/>
      <c r="M756" s="22"/>
      <c r="N756" s="22"/>
      <c r="O756" s="22"/>
      <c r="P756" s="22"/>
      <c r="Q756" s="22"/>
      <c r="R756" s="22"/>
    </row>
    <row r="757" spans="1:18">
      <c r="A757" s="22"/>
      <c r="B757" s="113"/>
      <c r="C757" s="113"/>
      <c r="D757" s="113"/>
      <c r="E757" s="22"/>
      <c r="F757" s="22"/>
      <c r="G757" s="22"/>
      <c r="H757" s="22"/>
      <c r="I757" s="22"/>
      <c r="J757" s="22"/>
      <c r="K757" s="22"/>
      <c r="L757" s="22"/>
      <c r="M757" s="22"/>
      <c r="N757" s="22"/>
      <c r="O757" s="22"/>
      <c r="P757" s="22"/>
      <c r="Q757" s="22"/>
      <c r="R757" s="22"/>
    </row>
    <row r="758" spans="1:18">
      <c r="A758" s="22"/>
      <c r="B758" s="113"/>
      <c r="C758" s="113"/>
      <c r="D758" s="113"/>
      <c r="E758" s="22"/>
      <c r="F758" s="22"/>
      <c r="G758" s="22"/>
      <c r="H758" s="22"/>
      <c r="I758" s="22"/>
      <c r="J758" s="22"/>
      <c r="K758" s="22"/>
      <c r="L758" s="22"/>
      <c r="M758" s="22"/>
      <c r="N758" s="22"/>
      <c r="O758" s="22"/>
      <c r="P758" s="22"/>
      <c r="Q758" s="22"/>
      <c r="R758" s="22"/>
    </row>
    <row r="759" spans="1:18">
      <c r="A759" s="22"/>
      <c r="B759" s="113"/>
      <c r="C759" s="113"/>
      <c r="D759" s="113"/>
      <c r="E759" s="22"/>
      <c r="F759" s="22"/>
      <c r="G759" s="22"/>
      <c r="H759" s="22"/>
      <c r="I759" s="22"/>
      <c r="J759" s="22"/>
      <c r="K759" s="22"/>
      <c r="L759" s="22"/>
      <c r="M759" s="22"/>
      <c r="N759" s="22"/>
      <c r="O759" s="22"/>
      <c r="P759" s="22"/>
      <c r="Q759" s="22"/>
      <c r="R759" s="22"/>
    </row>
    <row r="760" spans="1:18">
      <c r="A760" s="22"/>
      <c r="B760" s="113"/>
      <c r="C760" s="113"/>
      <c r="D760" s="113"/>
      <c r="E760" s="22"/>
      <c r="F760" s="22"/>
      <c r="G760" s="22"/>
      <c r="H760" s="22"/>
      <c r="I760" s="22"/>
      <c r="J760" s="22"/>
      <c r="K760" s="22"/>
      <c r="L760" s="22"/>
      <c r="M760" s="22"/>
      <c r="N760" s="22"/>
      <c r="O760" s="22"/>
      <c r="P760" s="22"/>
      <c r="Q760" s="22"/>
      <c r="R760" s="22"/>
    </row>
    <row r="761" spans="1:18">
      <c r="A761" s="22"/>
      <c r="B761" s="113"/>
      <c r="C761" s="113"/>
      <c r="D761" s="113"/>
      <c r="E761" s="22"/>
      <c r="F761" s="22"/>
      <c r="G761" s="22"/>
      <c r="H761" s="22"/>
      <c r="I761" s="22"/>
      <c r="J761" s="22"/>
      <c r="K761" s="22"/>
      <c r="L761" s="22"/>
      <c r="M761" s="22"/>
      <c r="N761" s="22"/>
      <c r="O761" s="22"/>
      <c r="P761" s="22"/>
      <c r="Q761" s="22"/>
      <c r="R761" s="22"/>
    </row>
    <row r="762" spans="1:18">
      <c r="A762" s="22"/>
      <c r="B762" s="113"/>
      <c r="C762" s="113"/>
      <c r="D762" s="113"/>
      <c r="E762" s="22"/>
      <c r="F762" s="22"/>
      <c r="G762" s="22"/>
      <c r="H762" s="22"/>
      <c r="I762" s="22"/>
      <c r="J762" s="22"/>
      <c r="K762" s="22"/>
      <c r="L762" s="22"/>
      <c r="M762" s="22"/>
      <c r="N762" s="22"/>
      <c r="O762" s="22"/>
      <c r="P762" s="22"/>
      <c r="Q762" s="22"/>
      <c r="R762" s="22"/>
    </row>
    <row r="763" spans="1:18">
      <c r="A763" s="22"/>
      <c r="B763" s="113"/>
      <c r="C763" s="113"/>
      <c r="D763" s="113"/>
      <c r="E763" s="22"/>
      <c r="F763" s="22"/>
      <c r="G763" s="22"/>
      <c r="H763" s="22"/>
      <c r="I763" s="22"/>
      <c r="J763" s="22"/>
      <c r="K763" s="22"/>
      <c r="L763" s="22"/>
      <c r="M763" s="22"/>
      <c r="N763" s="22"/>
      <c r="O763" s="22"/>
      <c r="P763" s="22"/>
      <c r="Q763" s="22"/>
      <c r="R763" s="22"/>
    </row>
    <row r="764" spans="1:18">
      <c r="A764" s="22"/>
      <c r="B764" s="113"/>
      <c r="C764" s="113"/>
      <c r="D764" s="113"/>
      <c r="E764" s="22"/>
      <c r="F764" s="22"/>
      <c r="G764" s="22"/>
      <c r="H764" s="22"/>
      <c r="I764" s="22"/>
      <c r="J764" s="22"/>
      <c r="K764" s="22"/>
      <c r="L764" s="22"/>
      <c r="M764" s="22"/>
      <c r="N764" s="22"/>
      <c r="O764" s="22"/>
      <c r="P764" s="22"/>
      <c r="Q764" s="22"/>
      <c r="R764" s="22"/>
    </row>
    <row r="765" spans="1:18">
      <c r="A765" s="22"/>
      <c r="B765" s="113"/>
      <c r="C765" s="113"/>
      <c r="D765" s="113"/>
      <c r="E765" s="22"/>
      <c r="F765" s="22"/>
      <c r="G765" s="22"/>
      <c r="H765" s="22"/>
      <c r="I765" s="22"/>
      <c r="J765" s="22"/>
      <c r="K765" s="22"/>
      <c r="L765" s="22"/>
      <c r="M765" s="22"/>
      <c r="N765" s="22"/>
      <c r="O765" s="22"/>
      <c r="P765" s="22"/>
      <c r="Q765" s="22"/>
      <c r="R765" s="22"/>
    </row>
    <row r="766" spans="1:18">
      <c r="A766" s="22"/>
      <c r="B766" s="113"/>
      <c r="C766" s="113"/>
      <c r="D766" s="113"/>
      <c r="E766" s="22"/>
      <c r="F766" s="22"/>
      <c r="G766" s="22"/>
      <c r="H766" s="22"/>
      <c r="I766" s="22"/>
      <c r="J766" s="22"/>
      <c r="K766" s="22"/>
      <c r="L766" s="22"/>
      <c r="M766" s="22"/>
      <c r="N766" s="22"/>
      <c r="O766" s="22"/>
      <c r="P766" s="22"/>
      <c r="Q766" s="22"/>
      <c r="R766" s="22"/>
    </row>
    <row r="767" spans="1:18">
      <c r="A767" s="22"/>
      <c r="B767" s="113"/>
      <c r="C767" s="113"/>
      <c r="D767" s="113"/>
      <c r="E767" s="22"/>
      <c r="F767" s="22"/>
      <c r="G767" s="22"/>
      <c r="H767" s="22"/>
      <c r="I767" s="22"/>
      <c r="J767" s="22"/>
      <c r="K767" s="22"/>
      <c r="L767" s="22"/>
      <c r="M767" s="22"/>
      <c r="N767" s="22"/>
      <c r="O767" s="22"/>
      <c r="P767" s="22"/>
      <c r="Q767" s="22"/>
      <c r="R767" s="22"/>
    </row>
    <row r="768" spans="1:18">
      <c r="A768" s="22"/>
      <c r="B768" s="113"/>
      <c r="C768" s="113"/>
      <c r="D768" s="113"/>
      <c r="E768" s="22"/>
      <c r="F768" s="22"/>
      <c r="G768" s="22"/>
      <c r="H768" s="22"/>
      <c r="I768" s="22"/>
      <c r="J768" s="22"/>
      <c r="K768" s="22"/>
      <c r="L768" s="22"/>
      <c r="M768" s="22"/>
      <c r="N768" s="22"/>
      <c r="O768" s="22"/>
      <c r="P768" s="22"/>
      <c r="Q768" s="22"/>
      <c r="R768" s="22"/>
    </row>
    <row r="769" spans="1:18">
      <c r="A769" s="22"/>
      <c r="B769" s="113"/>
      <c r="C769" s="113"/>
      <c r="D769" s="113"/>
      <c r="E769" s="22"/>
      <c r="F769" s="22"/>
      <c r="G769" s="22"/>
      <c r="H769" s="22"/>
      <c r="I769" s="22"/>
      <c r="J769" s="22"/>
      <c r="K769" s="22"/>
      <c r="L769" s="22"/>
      <c r="M769" s="22"/>
      <c r="N769" s="22"/>
      <c r="O769" s="22"/>
      <c r="P769" s="22"/>
      <c r="Q769" s="22"/>
      <c r="R769" s="22"/>
    </row>
    <row r="770" spans="1:18">
      <c r="A770" s="22"/>
      <c r="B770" s="113"/>
      <c r="C770" s="113"/>
      <c r="D770" s="113"/>
      <c r="E770" s="22"/>
      <c r="F770" s="22"/>
      <c r="G770" s="22"/>
      <c r="H770" s="22"/>
      <c r="I770" s="22"/>
      <c r="J770" s="22"/>
      <c r="K770" s="22"/>
      <c r="L770" s="22"/>
      <c r="M770" s="22"/>
      <c r="N770" s="22"/>
      <c r="O770" s="22"/>
      <c r="P770" s="22"/>
      <c r="Q770" s="22"/>
      <c r="R770" s="22"/>
    </row>
    <row r="771" spans="1:18">
      <c r="A771" s="22"/>
      <c r="B771" s="113"/>
      <c r="C771" s="113"/>
      <c r="D771" s="113"/>
      <c r="E771" s="22"/>
      <c r="F771" s="22"/>
      <c r="G771" s="22"/>
      <c r="H771" s="22"/>
      <c r="I771" s="22"/>
      <c r="J771" s="22"/>
      <c r="K771" s="22"/>
      <c r="L771" s="22"/>
      <c r="M771" s="22"/>
      <c r="N771" s="22"/>
      <c r="O771" s="22"/>
      <c r="P771" s="22"/>
      <c r="Q771" s="22"/>
      <c r="R771" s="22"/>
    </row>
    <row r="772" spans="1:18">
      <c r="A772" s="22"/>
      <c r="B772" s="113"/>
      <c r="C772" s="113"/>
      <c r="D772" s="113"/>
      <c r="E772" s="22"/>
      <c r="F772" s="22"/>
      <c r="G772" s="22"/>
      <c r="H772" s="22"/>
      <c r="I772" s="22"/>
      <c r="J772" s="22"/>
      <c r="K772" s="22"/>
      <c r="L772" s="22"/>
      <c r="M772" s="22"/>
      <c r="N772" s="22"/>
      <c r="O772" s="22"/>
      <c r="P772" s="22"/>
      <c r="Q772" s="22"/>
      <c r="R772" s="22"/>
    </row>
    <row r="773" spans="1:18">
      <c r="A773" s="22"/>
      <c r="B773" s="113"/>
      <c r="C773" s="113"/>
      <c r="D773" s="113"/>
      <c r="E773" s="22"/>
      <c r="F773" s="22"/>
      <c r="G773" s="22"/>
      <c r="H773" s="22"/>
      <c r="I773" s="22"/>
      <c r="J773" s="22"/>
      <c r="K773" s="22"/>
      <c r="L773" s="22"/>
      <c r="M773" s="22"/>
      <c r="N773" s="22"/>
      <c r="O773" s="22"/>
      <c r="P773" s="22"/>
      <c r="Q773" s="22"/>
      <c r="R773" s="22"/>
    </row>
    <row r="774" spans="1:18">
      <c r="A774" s="22"/>
      <c r="B774" s="113"/>
      <c r="C774" s="113"/>
      <c r="D774" s="113"/>
      <c r="E774" s="22"/>
      <c r="F774" s="22"/>
      <c r="G774" s="22"/>
      <c r="H774" s="22"/>
      <c r="I774" s="22"/>
      <c r="J774" s="22"/>
      <c r="K774" s="22"/>
      <c r="L774" s="22"/>
      <c r="M774" s="22"/>
      <c r="N774" s="22"/>
      <c r="O774" s="22"/>
      <c r="P774" s="22"/>
      <c r="Q774" s="22"/>
      <c r="R774" s="22"/>
    </row>
    <row r="775" spans="1:18">
      <c r="A775" s="22"/>
      <c r="B775" s="113"/>
      <c r="C775" s="113"/>
      <c r="D775" s="113"/>
      <c r="E775" s="22"/>
      <c r="F775" s="22"/>
      <c r="G775" s="22"/>
      <c r="H775" s="22"/>
      <c r="I775" s="22"/>
      <c r="J775" s="22"/>
      <c r="K775" s="22"/>
      <c r="L775" s="22"/>
      <c r="M775" s="22"/>
      <c r="N775" s="22"/>
      <c r="O775" s="22"/>
      <c r="P775" s="22"/>
      <c r="Q775" s="22"/>
      <c r="R775" s="22"/>
    </row>
    <row r="776" spans="1:18">
      <c r="A776" s="22"/>
      <c r="B776" s="113"/>
      <c r="C776" s="113"/>
      <c r="D776" s="113"/>
      <c r="E776" s="22"/>
      <c r="F776" s="22"/>
      <c r="G776" s="22"/>
      <c r="H776" s="22"/>
      <c r="I776" s="22"/>
      <c r="J776" s="22"/>
      <c r="K776" s="22"/>
      <c r="L776" s="22"/>
      <c r="M776" s="22"/>
      <c r="N776" s="22"/>
      <c r="O776" s="22"/>
      <c r="P776" s="22"/>
      <c r="Q776" s="22"/>
      <c r="R776" s="22"/>
    </row>
    <row r="777" spans="1:18">
      <c r="A777" s="22"/>
      <c r="B777" s="113"/>
      <c r="C777" s="113"/>
      <c r="D777" s="113"/>
      <c r="E777" s="22"/>
      <c r="F777" s="22"/>
      <c r="G777" s="22"/>
      <c r="H777" s="22"/>
      <c r="I777" s="22"/>
      <c r="J777" s="22"/>
      <c r="K777" s="22"/>
      <c r="L777" s="22"/>
      <c r="M777" s="22"/>
      <c r="N777" s="22"/>
      <c r="O777" s="22"/>
      <c r="P777" s="22"/>
      <c r="Q777" s="22"/>
      <c r="R777" s="22"/>
    </row>
    <row r="778" spans="1:18">
      <c r="A778" s="22"/>
      <c r="B778" s="113"/>
      <c r="C778" s="113"/>
      <c r="D778" s="113"/>
      <c r="E778" s="22"/>
      <c r="F778" s="22"/>
      <c r="G778" s="22"/>
      <c r="H778" s="22"/>
      <c r="I778" s="22"/>
      <c r="J778" s="22"/>
      <c r="K778" s="22"/>
      <c r="L778" s="22"/>
      <c r="M778" s="22"/>
      <c r="N778" s="22"/>
      <c r="O778" s="22"/>
      <c r="P778" s="22"/>
      <c r="Q778" s="22"/>
      <c r="R778" s="22"/>
    </row>
    <row r="779" spans="1:18">
      <c r="A779" s="22"/>
      <c r="B779" s="113"/>
      <c r="C779" s="113"/>
      <c r="D779" s="113"/>
      <c r="E779" s="22"/>
      <c r="F779" s="22"/>
      <c r="G779" s="22"/>
      <c r="H779" s="22"/>
      <c r="I779" s="22"/>
      <c r="J779" s="22"/>
      <c r="K779" s="22"/>
      <c r="L779" s="22"/>
      <c r="M779" s="22"/>
      <c r="N779" s="22"/>
      <c r="O779" s="22"/>
      <c r="P779" s="22"/>
      <c r="Q779" s="22"/>
      <c r="R779" s="22"/>
    </row>
    <row r="780" spans="1:18">
      <c r="A780" s="22"/>
      <c r="B780" s="113"/>
      <c r="C780" s="113"/>
      <c r="D780" s="113"/>
      <c r="E780" s="22"/>
      <c r="F780" s="22"/>
      <c r="G780" s="22"/>
      <c r="H780" s="22"/>
      <c r="I780" s="22"/>
      <c r="J780" s="22"/>
      <c r="K780" s="22"/>
      <c r="L780" s="22"/>
      <c r="M780" s="22"/>
      <c r="N780" s="22"/>
      <c r="O780" s="22"/>
      <c r="P780" s="22"/>
      <c r="Q780" s="22"/>
      <c r="R780" s="22"/>
    </row>
    <row r="781" spans="1:18">
      <c r="A781" s="22"/>
      <c r="B781" s="113"/>
      <c r="C781" s="113"/>
      <c r="D781" s="113"/>
      <c r="E781" s="22"/>
      <c r="F781" s="22"/>
      <c r="G781" s="22"/>
      <c r="H781" s="22"/>
      <c r="I781" s="22"/>
      <c r="J781" s="22"/>
      <c r="K781" s="22"/>
      <c r="L781" s="22"/>
      <c r="M781" s="22"/>
      <c r="N781" s="22"/>
      <c r="O781" s="22"/>
      <c r="P781" s="22"/>
      <c r="Q781" s="22"/>
      <c r="R781" s="22"/>
    </row>
    <row r="782" spans="1:18">
      <c r="A782" s="22"/>
      <c r="B782" s="113"/>
      <c r="C782" s="113"/>
      <c r="D782" s="113"/>
      <c r="E782" s="22"/>
      <c r="F782" s="22"/>
      <c r="G782" s="22"/>
      <c r="H782" s="22"/>
      <c r="I782" s="22"/>
      <c r="J782" s="22"/>
      <c r="K782" s="22"/>
      <c r="L782" s="22"/>
      <c r="M782" s="22"/>
      <c r="N782" s="22"/>
      <c r="O782" s="22"/>
      <c r="P782" s="22"/>
      <c r="Q782" s="22"/>
      <c r="R782" s="22"/>
    </row>
    <row r="783" spans="1:18">
      <c r="A783" s="22"/>
      <c r="B783" s="113"/>
      <c r="C783" s="113"/>
      <c r="D783" s="113"/>
      <c r="E783" s="22"/>
      <c r="F783" s="22"/>
      <c r="G783" s="22"/>
      <c r="H783" s="22"/>
      <c r="I783" s="22"/>
      <c r="J783" s="22"/>
      <c r="K783" s="22"/>
      <c r="L783" s="22"/>
      <c r="M783" s="22"/>
      <c r="N783" s="22"/>
      <c r="O783" s="22"/>
      <c r="P783" s="22"/>
      <c r="Q783" s="22"/>
      <c r="R783" s="22"/>
    </row>
    <row r="784" spans="1:18">
      <c r="A784" s="22"/>
      <c r="B784" s="113"/>
      <c r="C784" s="113"/>
      <c r="D784" s="113"/>
      <c r="E784" s="22"/>
      <c r="F784" s="22"/>
      <c r="G784" s="22"/>
      <c r="H784" s="22"/>
      <c r="I784" s="22"/>
      <c r="J784" s="22"/>
      <c r="K784" s="22"/>
      <c r="L784" s="22"/>
      <c r="M784" s="22"/>
      <c r="N784" s="22"/>
      <c r="O784" s="22"/>
      <c r="P784" s="22"/>
      <c r="Q784" s="22"/>
      <c r="R784" s="22"/>
    </row>
    <row r="785" spans="1:18">
      <c r="A785" s="22"/>
      <c r="B785" s="113"/>
      <c r="C785" s="113"/>
      <c r="D785" s="113"/>
      <c r="E785" s="22"/>
      <c r="F785" s="22"/>
      <c r="G785" s="22"/>
      <c r="H785" s="22"/>
      <c r="I785" s="22"/>
      <c r="J785" s="22"/>
      <c r="K785" s="22"/>
      <c r="L785" s="22"/>
      <c r="M785" s="22"/>
      <c r="N785" s="22"/>
      <c r="O785" s="22"/>
      <c r="P785" s="22"/>
      <c r="Q785" s="22"/>
      <c r="R785" s="22"/>
    </row>
    <row r="786" spans="1:18">
      <c r="A786" s="22"/>
      <c r="B786" s="113"/>
      <c r="C786" s="113"/>
      <c r="D786" s="113"/>
      <c r="E786" s="22"/>
      <c r="F786" s="22"/>
      <c r="G786" s="22"/>
      <c r="H786" s="22"/>
      <c r="I786" s="22"/>
      <c r="J786" s="22"/>
      <c r="K786" s="22"/>
      <c r="L786" s="22"/>
      <c r="M786" s="22"/>
      <c r="N786" s="22"/>
      <c r="O786" s="22"/>
      <c r="P786" s="22"/>
      <c r="Q786" s="22"/>
      <c r="R786" s="22"/>
    </row>
    <row r="787" spans="1:18">
      <c r="A787" s="22"/>
      <c r="B787" s="113"/>
      <c r="C787" s="113"/>
      <c r="D787" s="113"/>
      <c r="E787" s="22"/>
      <c r="F787" s="22"/>
      <c r="G787" s="22"/>
      <c r="H787" s="22"/>
      <c r="I787" s="22"/>
      <c r="J787" s="22"/>
      <c r="K787" s="22"/>
      <c r="L787" s="22"/>
      <c r="M787" s="22"/>
      <c r="N787" s="22"/>
      <c r="O787" s="22"/>
      <c r="P787" s="22"/>
      <c r="Q787" s="22"/>
      <c r="R787" s="22"/>
    </row>
    <row r="788" spans="1:18">
      <c r="A788" s="22"/>
      <c r="B788" s="113"/>
      <c r="C788" s="113"/>
      <c r="D788" s="113"/>
      <c r="E788" s="22"/>
      <c r="F788" s="22"/>
      <c r="G788" s="22"/>
      <c r="H788" s="22"/>
      <c r="I788" s="22"/>
      <c r="J788" s="22"/>
      <c r="K788" s="22"/>
      <c r="L788" s="22"/>
      <c r="M788" s="22"/>
      <c r="N788" s="22"/>
      <c r="O788" s="22"/>
      <c r="P788" s="22"/>
      <c r="Q788" s="22"/>
      <c r="R788" s="22"/>
    </row>
    <row r="789" spans="1:18">
      <c r="A789" s="22"/>
      <c r="B789" s="113"/>
      <c r="C789" s="113"/>
      <c r="D789" s="113"/>
      <c r="E789" s="22"/>
      <c r="F789" s="22"/>
      <c r="G789" s="22"/>
      <c r="H789" s="22"/>
      <c r="I789" s="22"/>
      <c r="J789" s="22"/>
      <c r="K789" s="22"/>
      <c r="L789" s="22"/>
      <c r="M789" s="22"/>
      <c r="N789" s="22"/>
      <c r="O789" s="22"/>
      <c r="P789" s="22"/>
      <c r="Q789" s="22"/>
      <c r="R789" s="22"/>
    </row>
    <row r="790" spans="1:18">
      <c r="A790" s="22"/>
      <c r="B790" s="113"/>
      <c r="C790" s="113"/>
      <c r="D790" s="113"/>
      <c r="E790" s="22"/>
      <c r="F790" s="22"/>
      <c r="G790" s="22"/>
      <c r="H790" s="22"/>
      <c r="I790" s="22"/>
      <c r="J790" s="22"/>
      <c r="K790" s="22"/>
      <c r="L790" s="22"/>
      <c r="M790" s="22"/>
      <c r="N790" s="22"/>
      <c r="O790" s="22"/>
      <c r="P790" s="22"/>
      <c r="Q790" s="22"/>
      <c r="R790" s="22"/>
    </row>
    <row r="791" spans="1:18">
      <c r="A791" s="22"/>
      <c r="B791" s="113"/>
      <c r="C791" s="113"/>
      <c r="D791" s="113"/>
      <c r="E791" s="22"/>
      <c r="F791" s="22"/>
      <c r="G791" s="22"/>
      <c r="H791" s="22"/>
      <c r="I791" s="22"/>
      <c r="J791" s="22"/>
      <c r="K791" s="22"/>
      <c r="L791" s="22"/>
      <c r="M791" s="22"/>
      <c r="N791" s="22"/>
      <c r="O791" s="22"/>
      <c r="P791" s="22"/>
      <c r="Q791" s="22"/>
      <c r="R791" s="22"/>
    </row>
    <row r="792" spans="1:18">
      <c r="A792" s="22"/>
      <c r="B792" s="113"/>
      <c r="C792" s="113"/>
      <c r="D792" s="113"/>
      <c r="E792" s="22"/>
      <c r="F792" s="22"/>
      <c r="G792" s="22"/>
      <c r="H792" s="22"/>
      <c r="I792" s="22"/>
      <c r="J792" s="22"/>
      <c r="K792" s="22"/>
      <c r="L792" s="22"/>
      <c r="M792" s="22"/>
      <c r="N792" s="22"/>
      <c r="O792" s="22"/>
      <c r="P792" s="22"/>
      <c r="Q792" s="22"/>
      <c r="R792" s="22"/>
    </row>
    <row r="793" spans="1:18">
      <c r="A793" s="22"/>
      <c r="B793" s="113"/>
      <c r="C793" s="113"/>
      <c r="D793" s="113"/>
      <c r="E793" s="22"/>
      <c r="F793" s="22"/>
      <c r="G793" s="22"/>
      <c r="H793" s="22"/>
      <c r="I793" s="22"/>
      <c r="J793" s="22"/>
      <c r="K793" s="22"/>
      <c r="L793" s="22"/>
      <c r="M793" s="22"/>
      <c r="N793" s="22"/>
      <c r="O793" s="22"/>
      <c r="P793" s="22"/>
      <c r="Q793" s="22"/>
      <c r="R793" s="22"/>
    </row>
    <row r="794" spans="1:18">
      <c r="A794" s="22"/>
      <c r="B794" s="113"/>
      <c r="C794" s="113"/>
      <c r="D794" s="113"/>
      <c r="E794" s="22"/>
      <c r="F794" s="22"/>
      <c r="G794" s="22"/>
      <c r="H794" s="22"/>
      <c r="I794" s="22"/>
      <c r="J794" s="22"/>
      <c r="K794" s="22"/>
      <c r="L794" s="22"/>
      <c r="M794" s="22"/>
      <c r="N794" s="22"/>
      <c r="O794" s="22"/>
      <c r="P794" s="22"/>
      <c r="Q794" s="22"/>
      <c r="R794" s="22"/>
    </row>
    <row r="795" spans="1:18">
      <c r="A795" s="22"/>
      <c r="B795" s="113"/>
      <c r="C795" s="113"/>
      <c r="D795" s="113"/>
      <c r="E795" s="22"/>
      <c r="F795" s="22"/>
      <c r="G795" s="22"/>
      <c r="H795" s="22"/>
      <c r="I795" s="22"/>
      <c r="J795" s="22"/>
      <c r="K795" s="22"/>
      <c r="L795" s="22"/>
      <c r="M795" s="22"/>
      <c r="N795" s="22"/>
      <c r="O795" s="22"/>
      <c r="P795" s="22"/>
      <c r="Q795" s="22"/>
      <c r="R795" s="22"/>
    </row>
    <row r="796" spans="1:18">
      <c r="A796" s="22"/>
      <c r="B796" s="113"/>
      <c r="C796" s="113"/>
      <c r="D796" s="113"/>
      <c r="E796" s="22"/>
      <c r="F796" s="22"/>
      <c r="G796" s="22"/>
      <c r="H796" s="22"/>
      <c r="I796" s="22"/>
      <c r="J796" s="22"/>
      <c r="K796" s="22"/>
      <c r="L796" s="22"/>
      <c r="M796" s="22"/>
      <c r="N796" s="22"/>
      <c r="O796" s="22"/>
      <c r="P796" s="22"/>
      <c r="Q796" s="22"/>
      <c r="R796" s="22"/>
    </row>
    <row r="797" spans="1:18">
      <c r="A797" s="22"/>
      <c r="B797" s="113"/>
      <c r="C797" s="113"/>
      <c r="D797" s="113"/>
      <c r="E797" s="22"/>
      <c r="F797" s="22"/>
      <c r="G797" s="22"/>
      <c r="H797" s="22"/>
      <c r="I797" s="22"/>
      <c r="J797" s="22"/>
      <c r="K797" s="22"/>
      <c r="L797" s="22"/>
      <c r="M797" s="22"/>
      <c r="N797" s="22"/>
      <c r="O797" s="22"/>
      <c r="P797" s="22"/>
      <c r="Q797" s="22"/>
      <c r="R797" s="22"/>
    </row>
    <row r="798" spans="1:18">
      <c r="A798" s="22"/>
      <c r="B798" s="113"/>
      <c r="C798" s="113"/>
      <c r="D798" s="113"/>
      <c r="E798" s="22"/>
      <c r="F798" s="22"/>
      <c r="G798" s="22"/>
      <c r="H798" s="22"/>
      <c r="I798" s="22"/>
      <c r="J798" s="22"/>
      <c r="K798" s="22"/>
      <c r="L798" s="22"/>
      <c r="M798" s="22"/>
      <c r="N798" s="22"/>
      <c r="O798" s="22"/>
      <c r="P798" s="22"/>
      <c r="Q798" s="22"/>
      <c r="R798" s="22"/>
    </row>
    <row r="799" spans="1:18">
      <c r="A799" s="22"/>
      <c r="B799" s="113"/>
      <c r="C799" s="113"/>
      <c r="D799" s="113"/>
      <c r="E799" s="22"/>
      <c r="F799" s="22"/>
      <c r="G799" s="22"/>
      <c r="H799" s="22"/>
      <c r="I799" s="22"/>
      <c r="J799" s="22"/>
      <c r="K799" s="22"/>
      <c r="L799" s="22"/>
      <c r="M799" s="22"/>
      <c r="N799" s="22"/>
      <c r="O799" s="22"/>
      <c r="P799" s="22"/>
      <c r="Q799" s="22"/>
      <c r="R799" s="22"/>
    </row>
    <row r="800" spans="1:18">
      <c r="A800" s="22"/>
      <c r="B800" s="113"/>
      <c r="C800" s="113"/>
      <c r="D800" s="113"/>
      <c r="E800" s="22"/>
      <c r="F800" s="22"/>
      <c r="G800" s="22"/>
      <c r="H800" s="22"/>
      <c r="I800" s="22"/>
      <c r="J800" s="22"/>
      <c r="K800" s="22"/>
      <c r="L800" s="22"/>
      <c r="M800" s="22"/>
      <c r="N800" s="22"/>
      <c r="O800" s="22"/>
      <c r="P800" s="22"/>
      <c r="Q800" s="22"/>
      <c r="R800" s="22"/>
    </row>
    <row r="801" spans="1:18">
      <c r="A801" s="22"/>
      <c r="B801" s="113"/>
      <c r="C801" s="113"/>
      <c r="D801" s="113"/>
      <c r="E801" s="22"/>
      <c r="F801" s="22"/>
      <c r="G801" s="22"/>
      <c r="H801" s="22"/>
      <c r="I801" s="22"/>
      <c r="J801" s="22"/>
      <c r="K801" s="22"/>
      <c r="L801" s="22"/>
      <c r="M801" s="22"/>
      <c r="N801" s="22"/>
      <c r="O801" s="22"/>
      <c r="P801" s="22"/>
      <c r="Q801" s="22"/>
      <c r="R801" s="22"/>
    </row>
    <row r="802" spans="1:18">
      <c r="A802" s="22"/>
      <c r="B802" s="113"/>
      <c r="C802" s="113"/>
      <c r="D802" s="113"/>
      <c r="E802" s="22"/>
      <c r="F802" s="22"/>
      <c r="G802" s="22"/>
      <c r="H802" s="22"/>
      <c r="I802" s="22"/>
      <c r="J802" s="22"/>
      <c r="K802" s="22"/>
      <c r="L802" s="22"/>
      <c r="M802" s="22"/>
      <c r="N802" s="22"/>
      <c r="O802" s="22"/>
      <c r="P802" s="22"/>
      <c r="Q802" s="22"/>
      <c r="R802" s="22"/>
    </row>
    <row r="803" spans="1:18">
      <c r="A803" s="22"/>
      <c r="B803" s="113"/>
      <c r="C803" s="113"/>
      <c r="D803" s="113"/>
      <c r="E803" s="22"/>
      <c r="F803" s="22"/>
      <c r="G803" s="22"/>
      <c r="H803" s="22"/>
      <c r="I803" s="22"/>
      <c r="J803" s="22"/>
      <c r="K803" s="22"/>
      <c r="L803" s="22"/>
      <c r="M803" s="22"/>
      <c r="N803" s="22"/>
      <c r="O803" s="22"/>
      <c r="P803" s="22"/>
      <c r="Q803" s="22"/>
      <c r="R803" s="22"/>
    </row>
    <row r="804" spans="1:18">
      <c r="A804" s="22"/>
      <c r="B804" s="113"/>
      <c r="C804" s="113"/>
      <c r="D804" s="113"/>
      <c r="E804" s="22"/>
      <c r="F804" s="22"/>
      <c r="G804" s="22"/>
      <c r="H804" s="22"/>
      <c r="I804" s="22"/>
      <c r="J804" s="22"/>
      <c r="K804" s="22"/>
      <c r="L804" s="22"/>
      <c r="M804" s="22"/>
      <c r="N804" s="22"/>
      <c r="O804" s="22"/>
      <c r="P804" s="22"/>
      <c r="Q804" s="22"/>
      <c r="R804" s="22"/>
    </row>
    <row r="805" spans="1:18">
      <c r="A805" s="22"/>
      <c r="B805" s="113"/>
      <c r="C805" s="113"/>
      <c r="D805" s="113"/>
      <c r="E805" s="22"/>
      <c r="F805" s="22"/>
      <c r="G805" s="22"/>
      <c r="H805" s="22"/>
      <c r="I805" s="22"/>
      <c r="J805" s="22"/>
      <c r="K805" s="22"/>
      <c r="L805" s="22"/>
      <c r="M805" s="22"/>
      <c r="N805" s="22"/>
      <c r="O805" s="22"/>
      <c r="P805" s="22"/>
      <c r="Q805" s="22"/>
      <c r="R805" s="22"/>
    </row>
    <row r="806" spans="1:18">
      <c r="A806" s="22"/>
      <c r="B806" s="113"/>
      <c r="C806" s="113"/>
      <c r="D806" s="113"/>
      <c r="E806" s="22"/>
      <c r="F806" s="22"/>
      <c r="G806" s="22"/>
      <c r="H806" s="22"/>
      <c r="I806" s="22"/>
      <c r="J806" s="22"/>
      <c r="K806" s="22"/>
      <c r="L806" s="22"/>
      <c r="M806" s="22"/>
      <c r="N806" s="22"/>
      <c r="O806" s="22"/>
      <c r="P806" s="22"/>
      <c r="Q806" s="22"/>
      <c r="R806" s="22"/>
    </row>
    <row r="807" spans="1:18">
      <c r="A807" s="22"/>
      <c r="B807" s="113"/>
      <c r="C807" s="113"/>
      <c r="D807" s="113"/>
      <c r="E807" s="22"/>
      <c r="F807" s="22"/>
      <c r="G807" s="22"/>
      <c r="H807" s="22"/>
      <c r="I807" s="22"/>
      <c r="J807" s="22"/>
      <c r="K807" s="22"/>
      <c r="L807" s="22"/>
      <c r="M807" s="22"/>
      <c r="N807" s="22"/>
      <c r="O807" s="22"/>
      <c r="P807" s="22"/>
      <c r="Q807" s="22"/>
      <c r="R807" s="22"/>
    </row>
    <row r="808" spans="1:18">
      <c r="A808" s="22"/>
      <c r="B808" s="113"/>
      <c r="C808" s="113"/>
      <c r="D808" s="113"/>
      <c r="E808" s="22"/>
      <c r="F808" s="22"/>
      <c r="G808" s="22"/>
      <c r="H808" s="22"/>
      <c r="I808" s="22"/>
      <c r="J808" s="22"/>
      <c r="K808" s="22"/>
      <c r="L808" s="22"/>
      <c r="M808" s="22"/>
      <c r="N808" s="22"/>
      <c r="O808" s="22"/>
      <c r="P808" s="22"/>
      <c r="Q808" s="22"/>
      <c r="R808" s="22"/>
    </row>
    <row r="809" spans="1:18">
      <c r="A809" s="22"/>
      <c r="B809" s="113"/>
      <c r="C809" s="113"/>
      <c r="D809" s="113"/>
      <c r="E809" s="22"/>
      <c r="F809" s="22"/>
      <c r="G809" s="22"/>
      <c r="H809" s="22"/>
      <c r="I809" s="22"/>
      <c r="J809" s="22"/>
      <c r="K809" s="22"/>
      <c r="L809" s="22"/>
      <c r="M809" s="22"/>
      <c r="N809" s="22"/>
      <c r="O809" s="22"/>
      <c r="P809" s="22"/>
      <c r="Q809" s="22"/>
      <c r="R809" s="22"/>
    </row>
    <row r="810" spans="1:18">
      <c r="A810" s="22"/>
      <c r="B810" s="113"/>
      <c r="C810" s="113"/>
      <c r="D810" s="113"/>
      <c r="E810" s="22"/>
      <c r="F810" s="22"/>
      <c r="G810" s="22"/>
      <c r="H810" s="22"/>
      <c r="I810" s="22"/>
      <c r="J810" s="22"/>
      <c r="K810" s="22"/>
      <c r="L810" s="22"/>
      <c r="M810" s="22"/>
      <c r="N810" s="22"/>
      <c r="O810" s="22"/>
      <c r="P810" s="22"/>
      <c r="Q810" s="22"/>
      <c r="R810" s="22"/>
    </row>
    <row r="811" spans="1:18">
      <c r="A811" s="22"/>
      <c r="B811" s="113"/>
      <c r="C811" s="113"/>
      <c r="D811" s="113"/>
      <c r="E811" s="22"/>
      <c r="F811" s="22"/>
      <c r="G811" s="22"/>
      <c r="H811" s="22"/>
      <c r="I811" s="22"/>
      <c r="J811" s="22"/>
      <c r="K811" s="22"/>
      <c r="L811" s="22"/>
      <c r="M811" s="22"/>
      <c r="N811" s="22"/>
      <c r="O811" s="22"/>
      <c r="P811" s="22"/>
      <c r="Q811" s="22"/>
      <c r="R811" s="22"/>
    </row>
    <row r="812" spans="1:18">
      <c r="A812" s="22"/>
      <c r="B812" s="113"/>
      <c r="C812" s="113"/>
      <c r="D812" s="113"/>
      <c r="E812" s="22"/>
      <c r="F812" s="22"/>
      <c r="G812" s="22"/>
      <c r="H812" s="22"/>
      <c r="I812" s="22"/>
      <c r="J812" s="22"/>
      <c r="K812" s="22"/>
      <c r="L812" s="22"/>
      <c r="M812" s="22"/>
      <c r="N812" s="22"/>
      <c r="O812" s="22"/>
      <c r="P812" s="22"/>
      <c r="Q812" s="22"/>
      <c r="R812" s="22"/>
    </row>
    <row r="813" spans="1:18">
      <c r="A813" s="22"/>
      <c r="B813" s="113"/>
      <c r="C813" s="113"/>
      <c r="D813" s="113"/>
      <c r="E813" s="22"/>
      <c r="F813" s="22"/>
      <c r="G813" s="22"/>
      <c r="H813" s="22"/>
      <c r="I813" s="22"/>
      <c r="J813" s="22"/>
      <c r="K813" s="22"/>
      <c r="L813" s="22"/>
      <c r="M813" s="22"/>
      <c r="N813" s="22"/>
      <c r="O813" s="22"/>
      <c r="P813" s="22"/>
      <c r="Q813" s="22"/>
      <c r="R813" s="22"/>
    </row>
    <row r="814" spans="1:18">
      <c r="A814" s="22"/>
      <c r="B814" s="113"/>
      <c r="C814" s="113"/>
      <c r="D814" s="113"/>
      <c r="E814" s="22"/>
      <c r="F814" s="22"/>
      <c r="G814" s="22"/>
      <c r="H814" s="22"/>
      <c r="I814" s="22"/>
      <c r="J814" s="22"/>
      <c r="K814" s="22"/>
      <c r="L814" s="22"/>
      <c r="M814" s="22"/>
      <c r="N814" s="22"/>
      <c r="O814" s="22"/>
      <c r="P814" s="22"/>
      <c r="Q814" s="22"/>
      <c r="R814" s="22"/>
    </row>
    <row r="815" spans="1:18">
      <c r="A815" s="22"/>
      <c r="B815" s="113"/>
      <c r="C815" s="113"/>
      <c r="D815" s="113"/>
      <c r="E815" s="22"/>
      <c r="F815" s="22"/>
      <c r="G815" s="22"/>
      <c r="H815" s="22"/>
      <c r="I815" s="22"/>
      <c r="J815" s="22"/>
      <c r="K815" s="22"/>
      <c r="L815" s="22"/>
      <c r="M815" s="22"/>
      <c r="N815" s="22"/>
      <c r="O815" s="22"/>
      <c r="P815" s="22"/>
      <c r="Q815" s="22"/>
      <c r="R815" s="22"/>
    </row>
    <row r="816" spans="1:18">
      <c r="A816" s="22"/>
      <c r="B816" s="113"/>
      <c r="C816" s="113"/>
      <c r="D816" s="113"/>
      <c r="E816" s="22"/>
      <c r="F816" s="22"/>
      <c r="G816" s="22"/>
      <c r="H816" s="22"/>
      <c r="I816" s="22"/>
      <c r="J816" s="22"/>
      <c r="K816" s="22"/>
      <c r="L816" s="22"/>
      <c r="M816" s="22"/>
      <c r="N816" s="22"/>
      <c r="O816" s="22"/>
      <c r="P816" s="22"/>
      <c r="Q816" s="22"/>
      <c r="R816" s="22"/>
    </row>
    <row r="817" spans="1:18">
      <c r="A817" s="22"/>
      <c r="B817" s="113"/>
      <c r="C817" s="113"/>
      <c r="D817" s="113"/>
      <c r="E817" s="22"/>
      <c r="F817" s="22"/>
      <c r="G817" s="22"/>
      <c r="H817" s="22"/>
      <c r="I817" s="22"/>
      <c r="J817" s="22"/>
      <c r="K817" s="22"/>
      <c r="L817" s="22"/>
      <c r="M817" s="22"/>
      <c r="N817" s="22"/>
      <c r="O817" s="22"/>
      <c r="P817" s="22"/>
      <c r="Q817" s="22"/>
      <c r="R817" s="22"/>
    </row>
    <row r="818" spans="1:18">
      <c r="A818" s="22"/>
      <c r="B818" s="113"/>
      <c r="C818" s="113"/>
      <c r="D818" s="113"/>
      <c r="E818" s="22"/>
      <c r="F818" s="22"/>
      <c r="G818" s="22"/>
      <c r="H818" s="22"/>
      <c r="I818" s="22"/>
      <c r="J818" s="22"/>
      <c r="K818" s="22"/>
      <c r="L818" s="22"/>
      <c r="M818" s="22"/>
      <c r="N818" s="22"/>
      <c r="O818" s="22"/>
      <c r="P818" s="22"/>
      <c r="Q818" s="22"/>
      <c r="R818" s="22"/>
    </row>
    <row r="819" spans="1:18">
      <c r="A819" s="22"/>
      <c r="B819" s="113"/>
      <c r="C819" s="113"/>
      <c r="D819" s="113"/>
      <c r="E819" s="22"/>
      <c r="F819" s="22"/>
      <c r="G819" s="22"/>
      <c r="H819" s="22"/>
      <c r="I819" s="22"/>
      <c r="J819" s="22"/>
      <c r="K819" s="22"/>
      <c r="L819" s="22"/>
      <c r="M819" s="22"/>
      <c r="N819" s="22"/>
      <c r="O819" s="22"/>
      <c r="P819" s="22"/>
      <c r="Q819" s="22"/>
      <c r="R819" s="22"/>
    </row>
    <row r="820" spans="1:18">
      <c r="A820" s="22"/>
      <c r="B820" s="113"/>
      <c r="C820" s="113"/>
      <c r="D820" s="113"/>
      <c r="E820" s="22"/>
      <c r="F820" s="22"/>
      <c r="G820" s="22"/>
      <c r="H820" s="22"/>
      <c r="I820" s="22"/>
      <c r="J820" s="22"/>
      <c r="K820" s="22"/>
      <c r="L820" s="22"/>
      <c r="M820" s="22"/>
      <c r="N820" s="22"/>
      <c r="O820" s="22"/>
      <c r="P820" s="22"/>
      <c r="Q820" s="22"/>
      <c r="R820" s="22"/>
    </row>
    <row r="821" spans="1:18">
      <c r="A821" s="22"/>
      <c r="B821" s="113"/>
      <c r="C821" s="113"/>
      <c r="D821" s="113"/>
      <c r="E821" s="22"/>
      <c r="F821" s="22"/>
      <c r="G821" s="22"/>
      <c r="H821" s="22"/>
      <c r="I821" s="22"/>
      <c r="J821" s="22"/>
      <c r="K821" s="22"/>
      <c r="L821" s="22"/>
      <c r="M821" s="22"/>
      <c r="N821" s="22"/>
      <c r="O821" s="22"/>
      <c r="P821" s="22"/>
      <c r="Q821" s="22"/>
      <c r="R821" s="22"/>
    </row>
    <row r="822" spans="1:18">
      <c r="A822" s="22"/>
      <c r="B822" s="113"/>
      <c r="C822" s="113"/>
      <c r="D822" s="113"/>
      <c r="E822" s="22"/>
      <c r="F822" s="22"/>
      <c r="G822" s="22"/>
      <c r="H822" s="22"/>
      <c r="I822" s="22"/>
      <c r="J822" s="22"/>
      <c r="K822" s="22"/>
      <c r="L822" s="22"/>
      <c r="M822" s="22"/>
      <c r="N822" s="22"/>
      <c r="O822" s="22"/>
      <c r="P822" s="22"/>
      <c r="Q822" s="22"/>
      <c r="R822" s="22"/>
    </row>
    <row r="823" spans="1:18">
      <c r="A823" s="22"/>
      <c r="B823" s="113"/>
      <c r="C823" s="113"/>
      <c r="D823" s="113"/>
      <c r="E823" s="22"/>
      <c r="F823" s="22"/>
      <c r="G823" s="22"/>
      <c r="H823" s="22"/>
      <c r="I823" s="22"/>
      <c r="J823" s="22"/>
      <c r="K823" s="22"/>
      <c r="L823" s="22"/>
      <c r="M823" s="22"/>
      <c r="N823" s="22"/>
      <c r="O823" s="22"/>
      <c r="P823" s="22"/>
      <c r="Q823" s="22"/>
      <c r="R823" s="22"/>
    </row>
    <row r="824" spans="1:18">
      <c r="A824" s="22"/>
      <c r="B824" s="113"/>
      <c r="C824" s="113"/>
      <c r="D824" s="113"/>
      <c r="E824" s="22"/>
      <c r="F824" s="22"/>
      <c r="G824" s="22"/>
      <c r="H824" s="22"/>
      <c r="I824" s="22"/>
      <c r="J824" s="22"/>
      <c r="K824" s="22"/>
      <c r="L824" s="22"/>
      <c r="M824" s="22"/>
      <c r="N824" s="22"/>
      <c r="O824" s="22"/>
      <c r="P824" s="22"/>
      <c r="Q824" s="22"/>
      <c r="R824" s="22"/>
    </row>
    <row r="825" spans="1:18">
      <c r="A825" s="22"/>
      <c r="B825" s="113"/>
      <c r="C825" s="113"/>
      <c r="D825" s="113"/>
      <c r="E825" s="22"/>
      <c r="F825" s="22"/>
      <c r="G825" s="22"/>
      <c r="H825" s="22"/>
      <c r="I825" s="22"/>
      <c r="J825" s="22"/>
      <c r="K825" s="22"/>
      <c r="L825" s="22"/>
      <c r="M825" s="22"/>
      <c r="N825" s="22"/>
      <c r="O825" s="22"/>
      <c r="P825" s="22"/>
      <c r="Q825" s="22"/>
      <c r="R825" s="22"/>
    </row>
    <row r="826" spans="1:18">
      <c r="A826" s="22"/>
      <c r="B826" s="113"/>
      <c r="C826" s="113"/>
      <c r="D826" s="113"/>
      <c r="E826" s="22"/>
      <c r="F826" s="22"/>
      <c r="G826" s="22"/>
      <c r="H826" s="22"/>
      <c r="I826" s="22"/>
      <c r="J826" s="22"/>
      <c r="K826" s="22"/>
      <c r="L826" s="22"/>
      <c r="M826" s="22"/>
      <c r="N826" s="22"/>
      <c r="O826" s="22"/>
      <c r="P826" s="22"/>
      <c r="Q826" s="22"/>
      <c r="R826" s="22"/>
    </row>
    <row r="827" spans="1:18">
      <c r="A827" s="22"/>
      <c r="B827" s="113"/>
      <c r="C827" s="113"/>
      <c r="D827" s="113"/>
      <c r="E827" s="22"/>
      <c r="F827" s="22"/>
      <c r="G827" s="22"/>
      <c r="H827" s="22"/>
      <c r="I827" s="22"/>
      <c r="J827" s="22"/>
      <c r="K827" s="22"/>
      <c r="L827" s="22"/>
      <c r="M827" s="22"/>
      <c r="N827" s="22"/>
      <c r="O827" s="22"/>
      <c r="P827" s="22"/>
      <c r="Q827" s="22"/>
      <c r="R827" s="22"/>
    </row>
    <row r="828" spans="1:18">
      <c r="A828" s="22"/>
      <c r="B828" s="113"/>
      <c r="C828" s="113"/>
      <c r="D828" s="113"/>
      <c r="E828" s="22"/>
      <c r="F828" s="22"/>
      <c r="G828" s="22"/>
      <c r="H828" s="22"/>
      <c r="I828" s="22"/>
      <c r="J828" s="22"/>
      <c r="K828" s="22"/>
      <c r="L828" s="22"/>
      <c r="M828" s="22"/>
      <c r="N828" s="22"/>
      <c r="O828" s="22"/>
      <c r="P828" s="22"/>
      <c r="Q828" s="22"/>
      <c r="R828" s="22"/>
    </row>
    <row r="829" spans="1:18">
      <c r="A829" s="22"/>
      <c r="B829" s="113"/>
      <c r="C829" s="113"/>
      <c r="D829" s="113"/>
      <c r="E829" s="22"/>
      <c r="F829" s="22"/>
      <c r="G829" s="22"/>
      <c r="H829" s="22"/>
      <c r="I829" s="22"/>
      <c r="J829" s="22"/>
      <c r="K829" s="22"/>
      <c r="L829" s="22"/>
      <c r="M829" s="22"/>
      <c r="N829" s="22"/>
      <c r="O829" s="22"/>
      <c r="P829" s="22"/>
      <c r="Q829" s="22"/>
      <c r="R829" s="22"/>
    </row>
    <row r="830" spans="1:18">
      <c r="A830" s="22"/>
      <c r="B830" s="113"/>
      <c r="C830" s="113"/>
      <c r="D830" s="113"/>
      <c r="E830" s="22"/>
      <c r="F830" s="22"/>
      <c r="G830" s="22"/>
      <c r="H830" s="22"/>
      <c r="I830" s="22"/>
      <c r="J830" s="22"/>
      <c r="K830" s="22"/>
      <c r="L830" s="22"/>
      <c r="M830" s="22"/>
      <c r="N830" s="22"/>
      <c r="O830" s="22"/>
      <c r="P830" s="22"/>
      <c r="Q830" s="22"/>
      <c r="R830" s="22"/>
    </row>
    <row r="831" spans="1:18">
      <c r="A831" s="22"/>
      <c r="B831" s="113"/>
      <c r="C831" s="113"/>
      <c r="D831" s="113"/>
      <c r="E831" s="22"/>
      <c r="F831" s="22"/>
      <c r="G831" s="22"/>
      <c r="H831" s="22"/>
      <c r="I831" s="22"/>
      <c r="J831" s="22"/>
      <c r="K831" s="22"/>
      <c r="L831" s="22"/>
      <c r="M831" s="22"/>
      <c r="N831" s="22"/>
      <c r="O831" s="22"/>
      <c r="P831" s="22"/>
      <c r="Q831" s="22"/>
      <c r="R831" s="22"/>
    </row>
    <row r="832" spans="1:18">
      <c r="A832" s="22"/>
      <c r="B832" s="113"/>
      <c r="C832" s="113"/>
      <c r="D832" s="113"/>
      <c r="E832" s="22"/>
      <c r="F832" s="22"/>
      <c r="G832" s="22"/>
      <c r="H832" s="22"/>
      <c r="I832" s="22"/>
      <c r="J832" s="22"/>
      <c r="K832" s="22"/>
      <c r="L832" s="22"/>
      <c r="M832" s="22"/>
      <c r="N832" s="22"/>
      <c r="O832" s="22"/>
      <c r="P832" s="22"/>
      <c r="Q832" s="22"/>
      <c r="R832" s="22"/>
    </row>
    <row r="833" spans="1:18">
      <c r="A833" s="22"/>
      <c r="B833" s="113"/>
      <c r="C833" s="113"/>
      <c r="D833" s="113"/>
      <c r="E833" s="22"/>
      <c r="F833" s="22"/>
      <c r="G833" s="22"/>
      <c r="H833" s="22"/>
      <c r="I833" s="22"/>
      <c r="J833" s="22"/>
      <c r="K833" s="22"/>
      <c r="L833" s="22"/>
      <c r="M833" s="22"/>
      <c r="N833" s="22"/>
      <c r="O833" s="22"/>
      <c r="P833" s="22"/>
      <c r="Q833" s="22"/>
      <c r="R833" s="22"/>
    </row>
    <row r="834" spans="1:18">
      <c r="A834" s="22"/>
      <c r="B834" s="113"/>
      <c r="C834" s="113"/>
      <c r="D834" s="113"/>
      <c r="E834" s="22"/>
      <c r="F834" s="22"/>
      <c r="G834" s="22"/>
      <c r="H834" s="22"/>
      <c r="I834" s="22"/>
      <c r="J834" s="22"/>
      <c r="K834" s="22"/>
      <c r="L834" s="22"/>
      <c r="M834" s="22"/>
      <c r="N834" s="22"/>
      <c r="O834" s="22"/>
      <c r="P834" s="22"/>
      <c r="Q834" s="22"/>
      <c r="R834" s="22"/>
    </row>
    <row r="835" spans="1:18">
      <c r="A835" s="22"/>
      <c r="B835" s="113"/>
      <c r="C835" s="113"/>
      <c r="D835" s="113"/>
      <c r="E835" s="22"/>
      <c r="F835" s="22"/>
      <c r="G835" s="22"/>
      <c r="H835" s="22"/>
      <c r="I835" s="22"/>
      <c r="J835" s="22"/>
      <c r="K835" s="22"/>
      <c r="L835" s="22"/>
      <c r="M835" s="22"/>
      <c r="N835" s="22"/>
      <c r="O835" s="22"/>
      <c r="P835" s="22"/>
      <c r="Q835" s="22"/>
      <c r="R835" s="22"/>
    </row>
    <row r="836" spans="1:18">
      <c r="A836" s="22"/>
      <c r="B836" s="113"/>
      <c r="C836" s="113"/>
      <c r="D836" s="113"/>
      <c r="E836" s="22"/>
      <c r="F836" s="22"/>
      <c r="G836" s="22"/>
      <c r="H836" s="22"/>
      <c r="I836" s="22"/>
      <c r="J836" s="22"/>
      <c r="K836" s="22"/>
      <c r="L836" s="22"/>
      <c r="M836" s="22"/>
      <c r="N836" s="22"/>
      <c r="O836" s="22"/>
      <c r="P836" s="22"/>
      <c r="Q836" s="22"/>
      <c r="R836" s="22"/>
    </row>
    <row r="837" spans="1:18">
      <c r="A837" s="22"/>
      <c r="B837" s="113"/>
      <c r="C837" s="113"/>
      <c r="D837" s="113"/>
      <c r="E837" s="22"/>
      <c r="F837" s="22"/>
      <c r="G837" s="22"/>
      <c r="H837" s="22"/>
      <c r="I837" s="22"/>
      <c r="J837" s="22"/>
      <c r="K837" s="22"/>
      <c r="L837" s="22"/>
      <c r="M837" s="22"/>
      <c r="N837" s="22"/>
      <c r="O837" s="22"/>
      <c r="P837" s="22"/>
      <c r="Q837" s="22"/>
      <c r="R837" s="22"/>
    </row>
    <row r="838" spans="1:18">
      <c r="A838" s="22"/>
      <c r="B838" s="113"/>
      <c r="C838" s="113"/>
      <c r="D838" s="113"/>
      <c r="E838" s="22"/>
      <c r="F838" s="22"/>
      <c r="G838" s="22"/>
      <c r="H838" s="22"/>
      <c r="I838" s="22"/>
      <c r="J838" s="22"/>
      <c r="K838" s="22"/>
      <c r="L838" s="22"/>
      <c r="M838" s="22"/>
      <c r="N838" s="22"/>
      <c r="O838" s="22"/>
      <c r="P838" s="22"/>
      <c r="Q838" s="22"/>
      <c r="R838" s="22"/>
    </row>
    <row r="839" spans="1:18">
      <c r="A839" s="22"/>
      <c r="B839" s="113"/>
      <c r="C839" s="113"/>
      <c r="D839" s="113"/>
      <c r="E839" s="22"/>
      <c r="F839" s="22"/>
      <c r="G839" s="22"/>
      <c r="H839" s="22"/>
      <c r="I839" s="22"/>
      <c r="J839" s="22"/>
      <c r="K839" s="22"/>
      <c r="L839" s="22"/>
      <c r="M839" s="22"/>
      <c r="N839" s="22"/>
      <c r="O839" s="22"/>
      <c r="P839" s="22"/>
      <c r="Q839" s="22"/>
      <c r="R839" s="22"/>
    </row>
    <row r="840" spans="1:18">
      <c r="A840" s="22"/>
      <c r="B840" s="113"/>
      <c r="C840" s="113"/>
      <c r="D840" s="113"/>
      <c r="E840" s="22"/>
      <c r="F840" s="22"/>
      <c r="G840" s="22"/>
      <c r="H840" s="22"/>
      <c r="I840" s="22"/>
      <c r="J840" s="22"/>
      <c r="K840" s="22"/>
      <c r="L840" s="22"/>
      <c r="M840" s="22"/>
      <c r="N840" s="22"/>
      <c r="O840" s="22"/>
      <c r="P840" s="22"/>
      <c r="Q840" s="22"/>
      <c r="R840" s="22"/>
    </row>
    <row r="841" spans="1:18">
      <c r="A841" s="22"/>
      <c r="B841" s="113"/>
      <c r="C841" s="113"/>
      <c r="D841" s="113"/>
      <c r="E841" s="22"/>
      <c r="F841" s="22"/>
      <c r="G841" s="22"/>
      <c r="H841" s="22"/>
      <c r="I841" s="22"/>
      <c r="J841" s="22"/>
      <c r="K841" s="22"/>
      <c r="L841" s="22"/>
      <c r="M841" s="22"/>
      <c r="N841" s="22"/>
      <c r="O841" s="22"/>
      <c r="P841" s="22"/>
      <c r="Q841" s="22"/>
      <c r="R841" s="22"/>
    </row>
    <row r="842" spans="1:18">
      <c r="A842" s="22"/>
      <c r="B842" s="113"/>
      <c r="C842" s="113"/>
      <c r="D842" s="113"/>
      <c r="E842" s="22"/>
      <c r="F842" s="22"/>
      <c r="G842" s="22"/>
      <c r="H842" s="22"/>
      <c r="I842" s="22"/>
      <c r="J842" s="22"/>
      <c r="K842" s="22"/>
      <c r="L842" s="22"/>
      <c r="M842" s="22"/>
      <c r="N842" s="22"/>
      <c r="O842" s="22"/>
      <c r="P842" s="22"/>
      <c r="Q842" s="22"/>
      <c r="R842" s="22"/>
    </row>
    <row r="843" spans="1:18">
      <c r="A843" s="22"/>
      <c r="B843" s="113"/>
      <c r="C843" s="113"/>
      <c r="D843" s="113"/>
      <c r="E843" s="22"/>
      <c r="F843" s="22"/>
      <c r="G843" s="22"/>
      <c r="H843" s="22"/>
      <c r="I843" s="22"/>
      <c r="J843" s="22"/>
      <c r="K843" s="22"/>
      <c r="L843" s="22"/>
      <c r="M843" s="22"/>
      <c r="N843" s="22"/>
      <c r="O843" s="22"/>
      <c r="P843" s="22"/>
      <c r="Q843" s="22"/>
      <c r="R843" s="22"/>
    </row>
    <row r="844" spans="1:18">
      <c r="A844" s="22"/>
      <c r="B844" s="113"/>
      <c r="C844" s="113"/>
      <c r="D844" s="113"/>
      <c r="E844" s="22"/>
      <c r="F844" s="22"/>
      <c r="G844" s="22"/>
      <c r="H844" s="22"/>
      <c r="I844" s="22"/>
      <c r="J844" s="22"/>
      <c r="K844" s="22"/>
      <c r="L844" s="22"/>
      <c r="M844" s="22"/>
      <c r="N844" s="22"/>
      <c r="O844" s="22"/>
      <c r="P844" s="22"/>
      <c r="Q844" s="22"/>
      <c r="R844" s="22"/>
    </row>
    <row r="845" spans="1:18">
      <c r="A845" s="22"/>
      <c r="B845" s="113"/>
      <c r="C845" s="113"/>
      <c r="D845" s="113"/>
      <c r="E845" s="22"/>
      <c r="F845" s="22"/>
      <c r="G845" s="22"/>
      <c r="H845" s="22"/>
      <c r="I845" s="22"/>
      <c r="J845" s="22"/>
      <c r="K845" s="22"/>
      <c r="L845" s="22"/>
      <c r="M845" s="22"/>
      <c r="N845" s="22"/>
      <c r="O845" s="22"/>
      <c r="P845" s="22"/>
      <c r="Q845" s="22"/>
      <c r="R845" s="22"/>
    </row>
    <row r="846" spans="1:18">
      <c r="A846" s="22"/>
      <c r="B846" s="113"/>
      <c r="C846" s="113"/>
      <c r="D846" s="113"/>
      <c r="E846" s="22"/>
      <c r="F846" s="22"/>
      <c r="G846" s="22"/>
      <c r="H846" s="22"/>
      <c r="I846" s="22"/>
      <c r="J846" s="22"/>
      <c r="K846" s="22"/>
      <c r="L846" s="22"/>
      <c r="M846" s="22"/>
      <c r="N846" s="22"/>
      <c r="O846" s="22"/>
      <c r="P846" s="22"/>
      <c r="Q846" s="22"/>
      <c r="R846" s="22"/>
    </row>
    <row r="847" spans="1:18">
      <c r="A847" s="22"/>
      <c r="B847" s="113"/>
      <c r="C847" s="113"/>
      <c r="D847" s="113"/>
      <c r="E847" s="22"/>
      <c r="F847" s="22"/>
      <c r="G847" s="22"/>
      <c r="H847" s="22"/>
      <c r="I847" s="22"/>
      <c r="J847" s="22"/>
      <c r="K847" s="22"/>
      <c r="L847" s="22"/>
      <c r="M847" s="22"/>
      <c r="N847" s="22"/>
      <c r="O847" s="22"/>
      <c r="P847" s="22"/>
      <c r="Q847" s="22"/>
      <c r="R847" s="22"/>
    </row>
    <row r="848" spans="1:18">
      <c r="A848" s="22"/>
      <c r="B848" s="113"/>
      <c r="C848" s="113"/>
      <c r="D848" s="113"/>
      <c r="E848" s="22"/>
      <c r="F848" s="22"/>
      <c r="G848" s="22"/>
      <c r="H848" s="22"/>
      <c r="I848" s="22"/>
      <c r="J848" s="22"/>
      <c r="K848" s="22"/>
      <c r="L848" s="22"/>
      <c r="M848" s="22"/>
      <c r="N848" s="22"/>
      <c r="O848" s="22"/>
      <c r="P848" s="22"/>
      <c r="Q848" s="22"/>
      <c r="R848" s="22"/>
    </row>
    <row r="849" spans="1:18">
      <c r="A849" s="22"/>
      <c r="B849" s="113"/>
      <c r="C849" s="113"/>
      <c r="D849" s="113"/>
      <c r="E849" s="22"/>
      <c r="F849" s="22"/>
      <c r="G849" s="22"/>
      <c r="H849" s="22"/>
      <c r="I849" s="22"/>
      <c r="J849" s="22"/>
      <c r="K849" s="22"/>
      <c r="L849" s="22"/>
      <c r="M849" s="22"/>
      <c r="N849" s="22"/>
      <c r="O849" s="22"/>
      <c r="P849" s="22"/>
      <c r="Q849" s="22"/>
      <c r="R849" s="22"/>
    </row>
    <row r="850" spans="1:18">
      <c r="A850" s="22"/>
      <c r="B850" s="113"/>
      <c r="C850" s="113"/>
      <c r="D850" s="113"/>
      <c r="E850" s="22"/>
      <c r="F850" s="22"/>
      <c r="G850" s="22"/>
      <c r="H850" s="22"/>
      <c r="I850" s="22"/>
      <c r="J850" s="22"/>
      <c r="K850" s="22"/>
      <c r="L850" s="22"/>
      <c r="M850" s="22"/>
      <c r="N850" s="22"/>
      <c r="O850" s="22"/>
      <c r="P850" s="22"/>
      <c r="Q850" s="22"/>
      <c r="R850" s="22"/>
    </row>
    <row r="851" spans="1:18">
      <c r="A851" s="22"/>
      <c r="B851" s="113"/>
      <c r="C851" s="113"/>
      <c r="D851" s="113"/>
      <c r="E851" s="22"/>
      <c r="F851" s="22"/>
      <c r="G851" s="22"/>
      <c r="H851" s="22"/>
      <c r="I851" s="22"/>
      <c r="J851" s="22"/>
      <c r="K851" s="22"/>
      <c r="L851" s="22"/>
      <c r="M851" s="22"/>
      <c r="N851" s="22"/>
      <c r="O851" s="22"/>
      <c r="P851" s="22"/>
      <c r="Q851" s="22"/>
      <c r="R851" s="22"/>
    </row>
    <row r="852" spans="1:18">
      <c r="A852" s="22"/>
      <c r="B852" s="113"/>
      <c r="C852" s="113"/>
      <c r="D852" s="113"/>
      <c r="E852" s="22"/>
      <c r="F852" s="22"/>
      <c r="G852" s="22"/>
      <c r="H852" s="22"/>
      <c r="I852" s="22"/>
      <c r="J852" s="22"/>
      <c r="K852" s="22"/>
      <c r="L852" s="22"/>
      <c r="M852" s="22"/>
      <c r="N852" s="22"/>
      <c r="O852" s="22"/>
      <c r="P852" s="22"/>
      <c r="Q852" s="22"/>
      <c r="R852" s="22"/>
    </row>
    <row r="853" spans="1:18">
      <c r="A853" s="22"/>
      <c r="B853" s="113"/>
      <c r="C853" s="113"/>
      <c r="D853" s="113"/>
      <c r="E853" s="22"/>
      <c r="F853" s="22"/>
      <c r="G853" s="22"/>
      <c r="H853" s="22"/>
      <c r="I853" s="22"/>
      <c r="J853" s="22"/>
      <c r="K853" s="22"/>
      <c r="L853" s="22"/>
      <c r="M853" s="22"/>
      <c r="N853" s="22"/>
      <c r="O853" s="22"/>
      <c r="P853" s="22"/>
      <c r="Q853" s="22"/>
      <c r="R853" s="22"/>
    </row>
    <row r="854" spans="1:18">
      <c r="A854" s="22"/>
      <c r="B854" s="113"/>
      <c r="C854" s="113"/>
      <c r="D854" s="113"/>
      <c r="E854" s="22"/>
      <c r="F854" s="22"/>
      <c r="G854" s="22"/>
      <c r="H854" s="22"/>
      <c r="I854" s="22"/>
      <c r="J854" s="22"/>
      <c r="K854" s="22"/>
      <c r="L854" s="22"/>
      <c r="M854" s="22"/>
      <c r="N854" s="22"/>
      <c r="O854" s="22"/>
      <c r="P854" s="22"/>
      <c r="Q854" s="22"/>
      <c r="R854" s="22"/>
    </row>
    <row r="855" spans="1:18">
      <c r="A855" s="22"/>
      <c r="B855" s="113"/>
      <c r="C855" s="113"/>
      <c r="D855" s="113"/>
      <c r="E855" s="22"/>
      <c r="F855" s="22"/>
      <c r="G855" s="22"/>
      <c r="H855" s="22"/>
      <c r="I855" s="22"/>
      <c r="J855" s="22"/>
      <c r="K855" s="22"/>
      <c r="L855" s="22"/>
      <c r="M855" s="22"/>
      <c r="N855" s="22"/>
      <c r="O855" s="22"/>
      <c r="P855" s="22"/>
      <c r="Q855" s="22"/>
      <c r="R855" s="22"/>
    </row>
    <row r="856" spans="1:18">
      <c r="A856" s="22"/>
      <c r="B856" s="113"/>
      <c r="C856" s="113"/>
      <c r="D856" s="113"/>
      <c r="E856" s="22"/>
      <c r="F856" s="22"/>
      <c r="G856" s="22"/>
      <c r="H856" s="22"/>
      <c r="I856" s="22"/>
      <c r="J856" s="22"/>
      <c r="K856" s="22"/>
      <c r="L856" s="22"/>
      <c r="M856" s="22"/>
      <c r="N856" s="22"/>
      <c r="O856" s="22"/>
      <c r="P856" s="22"/>
      <c r="Q856" s="22"/>
      <c r="R856" s="22"/>
    </row>
    <row r="857" spans="1:18">
      <c r="A857" s="22"/>
      <c r="B857" s="113"/>
      <c r="C857" s="113"/>
      <c r="D857" s="113"/>
      <c r="E857" s="22"/>
      <c r="F857" s="22"/>
      <c r="G857" s="22"/>
      <c r="H857" s="22"/>
      <c r="I857" s="22"/>
      <c r="J857" s="22"/>
      <c r="K857" s="22"/>
      <c r="L857" s="22"/>
      <c r="M857" s="22"/>
      <c r="N857" s="22"/>
      <c r="O857" s="22"/>
      <c r="P857" s="22"/>
      <c r="Q857" s="22"/>
      <c r="R857" s="22"/>
    </row>
    <row r="858" spans="1:18">
      <c r="A858" s="22"/>
      <c r="B858" s="113"/>
      <c r="C858" s="113"/>
      <c r="D858" s="113"/>
      <c r="E858" s="22"/>
      <c r="F858" s="22"/>
      <c r="G858" s="22"/>
      <c r="H858" s="22"/>
      <c r="I858" s="22"/>
      <c r="J858" s="22"/>
      <c r="K858" s="22"/>
      <c r="L858" s="22"/>
      <c r="M858" s="22"/>
      <c r="N858" s="22"/>
      <c r="O858" s="22"/>
      <c r="P858" s="22"/>
      <c r="Q858" s="22"/>
      <c r="R858" s="22"/>
    </row>
    <row r="859" spans="1:18">
      <c r="A859" s="22"/>
      <c r="B859" s="113"/>
      <c r="C859" s="113"/>
      <c r="D859" s="113"/>
      <c r="E859" s="22"/>
      <c r="F859" s="22"/>
      <c r="G859" s="22"/>
      <c r="H859" s="22"/>
      <c r="I859" s="22"/>
      <c r="J859" s="22"/>
      <c r="K859" s="22"/>
      <c r="L859" s="22"/>
      <c r="M859" s="22"/>
      <c r="N859" s="22"/>
      <c r="O859" s="22"/>
      <c r="P859" s="22"/>
      <c r="Q859" s="22"/>
      <c r="R859" s="22"/>
    </row>
    <row r="860" spans="1:18">
      <c r="A860" s="22"/>
      <c r="B860" s="113"/>
      <c r="C860" s="113"/>
      <c r="D860" s="113"/>
      <c r="E860" s="22"/>
      <c r="F860" s="22"/>
      <c r="G860" s="22"/>
      <c r="H860" s="22"/>
      <c r="I860" s="22"/>
      <c r="J860" s="22"/>
      <c r="K860" s="22"/>
      <c r="L860" s="22"/>
      <c r="M860" s="22"/>
      <c r="N860" s="22"/>
      <c r="O860" s="22"/>
      <c r="P860" s="22"/>
      <c r="Q860" s="22"/>
      <c r="R860" s="22"/>
    </row>
    <row r="861" spans="1:18">
      <c r="A861" s="22"/>
      <c r="B861" s="113"/>
      <c r="C861" s="113"/>
      <c r="D861" s="113"/>
      <c r="E861" s="22"/>
      <c r="F861" s="22"/>
      <c r="G861" s="22"/>
      <c r="H861" s="22"/>
      <c r="I861" s="22"/>
      <c r="J861" s="22"/>
      <c r="K861" s="22"/>
      <c r="L861" s="22"/>
      <c r="M861" s="22"/>
      <c r="N861" s="22"/>
      <c r="O861" s="22"/>
      <c r="P861" s="22"/>
      <c r="Q861" s="22"/>
      <c r="R861" s="22"/>
    </row>
    <row r="862" spans="1:18">
      <c r="A862" s="22"/>
      <c r="B862" s="113"/>
      <c r="C862" s="113"/>
      <c r="D862" s="113"/>
      <c r="E862" s="22"/>
      <c r="F862" s="22"/>
      <c r="G862" s="22"/>
      <c r="H862" s="22"/>
      <c r="I862" s="22"/>
      <c r="J862" s="22"/>
      <c r="K862" s="22"/>
      <c r="L862" s="22"/>
      <c r="M862" s="22"/>
      <c r="N862" s="22"/>
      <c r="O862" s="22"/>
      <c r="P862" s="22"/>
      <c r="Q862" s="22"/>
      <c r="R862" s="22"/>
    </row>
    <row r="863" spans="1:18">
      <c r="A863" s="22"/>
      <c r="B863" s="113"/>
      <c r="C863" s="113"/>
      <c r="D863" s="113"/>
      <c r="E863" s="22"/>
      <c r="F863" s="22"/>
      <c r="G863" s="22"/>
      <c r="H863" s="22"/>
      <c r="I863" s="22"/>
      <c r="J863" s="22"/>
      <c r="K863" s="22"/>
      <c r="L863" s="22"/>
      <c r="M863" s="22"/>
      <c r="N863" s="22"/>
      <c r="O863" s="22"/>
      <c r="P863" s="22"/>
      <c r="Q863" s="22"/>
      <c r="R863" s="22"/>
    </row>
    <row r="864" spans="1:18">
      <c r="A864" s="22"/>
      <c r="B864" s="113"/>
      <c r="C864" s="113"/>
      <c r="D864" s="113"/>
      <c r="E864" s="22"/>
      <c r="F864" s="22"/>
      <c r="G864" s="22"/>
      <c r="H864" s="22"/>
      <c r="I864" s="22"/>
      <c r="J864" s="22"/>
      <c r="K864" s="22"/>
      <c r="L864" s="22"/>
      <c r="M864" s="22"/>
      <c r="N864" s="22"/>
      <c r="O864" s="22"/>
      <c r="P864" s="22"/>
      <c r="Q864" s="22"/>
      <c r="R864" s="22"/>
    </row>
    <row r="865" spans="1:18">
      <c r="A865" s="22"/>
      <c r="B865" s="113"/>
      <c r="C865" s="113"/>
      <c r="D865" s="113"/>
      <c r="E865" s="22"/>
      <c r="F865" s="22"/>
      <c r="G865" s="22"/>
      <c r="H865" s="22"/>
      <c r="I865" s="22"/>
      <c r="J865" s="22"/>
      <c r="K865" s="22"/>
      <c r="L865" s="22"/>
      <c r="M865" s="22"/>
      <c r="N865" s="22"/>
      <c r="O865" s="22"/>
      <c r="P865" s="22"/>
      <c r="Q865" s="22"/>
      <c r="R865" s="22"/>
    </row>
    <row r="866" spans="1:18">
      <c r="A866" s="22"/>
      <c r="B866" s="113"/>
      <c r="C866" s="113"/>
      <c r="D866" s="113"/>
      <c r="E866" s="22"/>
      <c r="F866" s="22"/>
      <c r="G866" s="22"/>
      <c r="H866" s="22"/>
      <c r="I866" s="22"/>
      <c r="J866" s="22"/>
      <c r="K866" s="22"/>
      <c r="L866" s="22"/>
      <c r="M866" s="22"/>
      <c r="N866" s="22"/>
      <c r="O866" s="22"/>
      <c r="P866" s="22"/>
      <c r="Q866" s="22"/>
      <c r="R866" s="22"/>
    </row>
    <row r="867" spans="1:18">
      <c r="A867" s="22"/>
      <c r="B867" s="113"/>
      <c r="C867" s="113"/>
      <c r="D867" s="113"/>
      <c r="E867" s="22"/>
      <c r="F867" s="22"/>
      <c r="G867" s="22"/>
      <c r="H867" s="22"/>
      <c r="I867" s="22"/>
      <c r="J867" s="22"/>
      <c r="K867" s="22"/>
      <c r="L867" s="22"/>
      <c r="M867" s="22"/>
      <c r="N867" s="22"/>
      <c r="O867" s="22"/>
      <c r="P867" s="22"/>
      <c r="Q867" s="22"/>
      <c r="R867" s="22"/>
    </row>
    <row r="868" spans="1:18">
      <c r="A868" s="22"/>
      <c r="B868" s="113"/>
      <c r="C868" s="113"/>
      <c r="D868" s="113"/>
      <c r="E868" s="22"/>
      <c r="F868" s="22"/>
      <c r="G868" s="22"/>
      <c r="H868" s="22"/>
      <c r="I868" s="22"/>
      <c r="J868" s="22"/>
      <c r="K868" s="22"/>
      <c r="L868" s="22"/>
      <c r="M868" s="22"/>
      <c r="N868" s="22"/>
      <c r="O868" s="22"/>
      <c r="P868" s="22"/>
      <c r="Q868" s="22"/>
      <c r="R868" s="22"/>
    </row>
    <row r="869" spans="1:18">
      <c r="A869" s="22"/>
      <c r="B869" s="113"/>
      <c r="C869" s="113"/>
      <c r="D869" s="113"/>
      <c r="E869" s="22"/>
      <c r="F869" s="22"/>
      <c r="G869" s="22"/>
      <c r="H869" s="22"/>
      <c r="I869" s="22"/>
      <c r="J869" s="22"/>
      <c r="K869" s="22"/>
      <c r="L869" s="22"/>
      <c r="M869" s="22"/>
      <c r="N869" s="22"/>
      <c r="O869" s="22"/>
      <c r="P869" s="22"/>
      <c r="Q869" s="22"/>
      <c r="R869" s="22"/>
    </row>
    <row r="870" spans="1:18">
      <c r="A870" s="22"/>
      <c r="B870" s="113"/>
      <c r="C870" s="113"/>
      <c r="D870" s="113"/>
      <c r="E870" s="22"/>
      <c r="F870" s="22"/>
      <c r="G870" s="22"/>
      <c r="H870" s="22"/>
      <c r="I870" s="22"/>
      <c r="J870" s="22"/>
      <c r="K870" s="22"/>
      <c r="L870" s="22"/>
      <c r="M870" s="22"/>
      <c r="N870" s="22"/>
      <c r="O870" s="22"/>
      <c r="P870" s="22"/>
      <c r="Q870" s="22"/>
      <c r="R870" s="22"/>
    </row>
    <row r="871" spans="1:18">
      <c r="A871" s="22"/>
      <c r="B871" s="113"/>
      <c r="C871" s="113"/>
      <c r="D871" s="113"/>
      <c r="E871" s="22"/>
      <c r="F871" s="22"/>
      <c r="G871" s="22"/>
      <c r="H871" s="22"/>
      <c r="I871" s="22"/>
      <c r="J871" s="22"/>
      <c r="K871" s="22"/>
      <c r="L871" s="22"/>
      <c r="M871" s="22"/>
      <c r="N871" s="22"/>
      <c r="O871" s="22"/>
      <c r="P871" s="22"/>
      <c r="Q871" s="22"/>
      <c r="R871" s="22"/>
    </row>
    <row r="872" spans="1:18">
      <c r="A872" s="22"/>
      <c r="B872" s="113"/>
      <c r="C872" s="113"/>
      <c r="D872" s="113"/>
      <c r="E872" s="22"/>
      <c r="F872" s="22"/>
      <c r="G872" s="22"/>
      <c r="H872" s="22"/>
      <c r="I872" s="22"/>
      <c r="J872" s="22"/>
      <c r="K872" s="22"/>
      <c r="L872" s="22"/>
      <c r="M872" s="22"/>
      <c r="N872" s="22"/>
      <c r="O872" s="22"/>
      <c r="P872" s="22"/>
      <c r="Q872" s="22"/>
      <c r="R872" s="22"/>
    </row>
    <row r="873" spans="1:18">
      <c r="A873" s="22"/>
      <c r="B873" s="113"/>
      <c r="C873" s="113"/>
      <c r="D873" s="113"/>
      <c r="E873" s="22"/>
      <c r="F873" s="22"/>
      <c r="G873" s="22"/>
      <c r="H873" s="22"/>
      <c r="I873" s="22"/>
      <c r="J873" s="22"/>
      <c r="K873" s="22"/>
      <c r="L873" s="22"/>
      <c r="M873" s="22"/>
      <c r="N873" s="22"/>
      <c r="O873" s="22"/>
      <c r="P873" s="22"/>
      <c r="Q873" s="22"/>
      <c r="R873" s="22"/>
    </row>
    <row r="874" spans="1:18">
      <c r="A874" s="22"/>
      <c r="B874" s="113"/>
      <c r="C874" s="113"/>
      <c r="D874" s="113"/>
      <c r="E874" s="22"/>
      <c r="F874" s="22"/>
      <c r="G874" s="22"/>
      <c r="H874" s="22"/>
      <c r="I874" s="22"/>
      <c r="J874" s="22"/>
      <c r="K874" s="22"/>
      <c r="L874" s="22"/>
      <c r="M874" s="22"/>
      <c r="N874" s="22"/>
      <c r="O874" s="22"/>
      <c r="P874" s="22"/>
      <c r="Q874" s="22"/>
      <c r="R874" s="22"/>
    </row>
    <row r="875" spans="1:18">
      <c r="A875" s="22"/>
      <c r="B875" s="113"/>
      <c r="C875" s="113"/>
      <c r="D875" s="113"/>
      <c r="E875" s="22"/>
      <c r="F875" s="22"/>
      <c r="G875" s="22"/>
      <c r="H875" s="22"/>
      <c r="I875" s="22"/>
      <c r="J875" s="22"/>
      <c r="K875" s="22"/>
      <c r="L875" s="22"/>
      <c r="M875" s="22"/>
      <c r="N875" s="22"/>
      <c r="O875" s="22"/>
      <c r="P875" s="22"/>
      <c r="Q875" s="22"/>
      <c r="R875" s="22"/>
    </row>
    <row r="876" spans="1:18">
      <c r="A876" s="22"/>
      <c r="B876" s="113"/>
      <c r="C876" s="113"/>
      <c r="D876" s="113"/>
      <c r="E876" s="22"/>
      <c r="F876" s="22"/>
      <c r="G876" s="22"/>
      <c r="H876" s="22"/>
      <c r="I876" s="22"/>
      <c r="J876" s="22"/>
      <c r="K876" s="22"/>
      <c r="L876" s="22"/>
      <c r="M876" s="22"/>
      <c r="N876" s="22"/>
      <c r="O876" s="22"/>
      <c r="P876" s="22"/>
      <c r="Q876" s="22"/>
      <c r="R876" s="22"/>
    </row>
    <row r="877" spans="1:18">
      <c r="A877" s="22"/>
      <c r="B877" s="113"/>
      <c r="C877" s="113"/>
      <c r="D877" s="113"/>
      <c r="E877" s="22"/>
      <c r="F877" s="22"/>
      <c r="G877" s="22"/>
      <c r="H877" s="22"/>
      <c r="I877" s="22"/>
      <c r="J877" s="22"/>
      <c r="K877" s="22"/>
      <c r="L877" s="22"/>
      <c r="M877" s="22"/>
      <c r="N877" s="22"/>
      <c r="O877" s="22"/>
      <c r="P877" s="22"/>
      <c r="Q877" s="22"/>
      <c r="R877" s="22"/>
    </row>
    <row r="878" spans="1:18">
      <c r="A878" s="22"/>
      <c r="B878" s="113"/>
      <c r="C878" s="113"/>
      <c r="D878" s="113"/>
      <c r="E878" s="22"/>
      <c r="F878" s="22"/>
      <c r="G878" s="22"/>
      <c r="H878" s="22"/>
      <c r="I878" s="22"/>
      <c r="J878" s="22"/>
      <c r="K878" s="22"/>
      <c r="L878" s="22"/>
      <c r="M878" s="22"/>
      <c r="N878" s="22"/>
      <c r="O878" s="22"/>
      <c r="P878" s="22"/>
      <c r="Q878" s="22"/>
      <c r="R878" s="22"/>
    </row>
    <row r="879" spans="1:18">
      <c r="A879" s="22"/>
      <c r="B879" s="113"/>
      <c r="C879" s="113"/>
      <c r="D879" s="113"/>
      <c r="E879" s="22"/>
      <c r="F879" s="22"/>
      <c r="G879" s="22"/>
      <c r="H879" s="22"/>
      <c r="I879" s="22"/>
      <c r="J879" s="22"/>
      <c r="K879" s="22"/>
      <c r="L879" s="22"/>
      <c r="M879" s="22"/>
      <c r="N879" s="22"/>
      <c r="O879" s="22"/>
      <c r="P879" s="22"/>
      <c r="Q879" s="22"/>
      <c r="R879" s="22"/>
    </row>
    <row r="880" spans="1:18">
      <c r="A880" s="22"/>
      <c r="B880" s="113"/>
      <c r="C880" s="113"/>
      <c r="D880" s="113"/>
      <c r="E880" s="22"/>
      <c r="F880" s="22"/>
      <c r="G880" s="22"/>
      <c r="H880" s="22"/>
      <c r="I880" s="22"/>
      <c r="J880" s="22"/>
      <c r="K880" s="22"/>
      <c r="L880" s="22"/>
      <c r="M880" s="22"/>
      <c r="N880" s="22"/>
      <c r="O880" s="22"/>
      <c r="P880" s="22"/>
      <c r="Q880" s="22"/>
      <c r="R880" s="22"/>
    </row>
    <row r="881" spans="1:18">
      <c r="A881" s="22"/>
      <c r="B881" s="113"/>
      <c r="C881" s="113"/>
      <c r="D881" s="113"/>
      <c r="E881" s="22"/>
      <c r="F881" s="22"/>
      <c r="G881" s="22"/>
      <c r="H881" s="22"/>
      <c r="I881" s="22"/>
      <c r="J881" s="22"/>
      <c r="K881" s="22"/>
      <c r="L881" s="22"/>
      <c r="M881" s="22"/>
      <c r="N881" s="22"/>
      <c r="O881" s="22"/>
      <c r="P881" s="22"/>
      <c r="Q881" s="22"/>
      <c r="R881" s="22"/>
    </row>
    <row r="882" spans="1:18">
      <c r="A882" s="22"/>
      <c r="B882" s="113"/>
      <c r="C882" s="113"/>
      <c r="D882" s="113"/>
      <c r="E882" s="22"/>
      <c r="F882" s="22"/>
      <c r="G882" s="22"/>
      <c r="H882" s="22"/>
      <c r="I882" s="22"/>
      <c r="J882" s="22"/>
      <c r="K882" s="22"/>
      <c r="L882" s="22"/>
      <c r="M882" s="22"/>
      <c r="N882" s="22"/>
      <c r="O882" s="22"/>
      <c r="P882" s="22"/>
      <c r="Q882" s="22"/>
      <c r="R882" s="22"/>
    </row>
    <row r="883" spans="1:18">
      <c r="A883" s="22"/>
      <c r="B883" s="113"/>
      <c r="C883" s="113"/>
      <c r="D883" s="113"/>
      <c r="E883" s="22"/>
      <c r="F883" s="22"/>
      <c r="G883" s="22"/>
      <c r="H883" s="22"/>
      <c r="I883" s="22"/>
      <c r="J883" s="22"/>
      <c r="K883" s="22"/>
      <c r="L883" s="22"/>
      <c r="M883" s="22"/>
      <c r="N883" s="22"/>
      <c r="O883" s="22"/>
      <c r="P883" s="22"/>
      <c r="Q883" s="22"/>
      <c r="R883" s="22"/>
    </row>
    <row r="884" spans="1:18">
      <c r="A884" s="22"/>
      <c r="B884" s="113"/>
      <c r="C884" s="113"/>
      <c r="D884" s="113"/>
      <c r="E884" s="22"/>
      <c r="F884" s="22"/>
      <c r="G884" s="22"/>
      <c r="H884" s="22"/>
      <c r="I884" s="22"/>
      <c r="J884" s="22"/>
      <c r="K884" s="22"/>
      <c r="L884" s="22"/>
      <c r="M884" s="22"/>
      <c r="N884" s="22"/>
      <c r="O884" s="22"/>
      <c r="P884" s="22"/>
      <c r="Q884" s="22"/>
      <c r="R884" s="22"/>
    </row>
    <row r="885" spans="1:18">
      <c r="A885" s="22"/>
      <c r="B885" s="113"/>
      <c r="C885" s="113"/>
      <c r="D885" s="113"/>
      <c r="E885" s="22"/>
      <c r="F885" s="22"/>
      <c r="G885" s="22"/>
      <c r="H885" s="22"/>
      <c r="I885" s="22"/>
      <c r="J885" s="22"/>
      <c r="K885" s="22"/>
      <c r="L885" s="22"/>
      <c r="M885" s="22"/>
      <c r="N885" s="22"/>
      <c r="O885" s="22"/>
      <c r="P885" s="22"/>
      <c r="Q885" s="22"/>
      <c r="R885" s="22"/>
    </row>
    <row r="886" spans="1:18">
      <c r="A886" s="22"/>
      <c r="B886" s="113"/>
      <c r="C886" s="113"/>
      <c r="D886" s="113"/>
      <c r="E886" s="22"/>
      <c r="F886" s="22"/>
      <c r="G886" s="22"/>
      <c r="H886" s="22"/>
      <c r="I886" s="22"/>
      <c r="J886" s="22"/>
      <c r="K886" s="22"/>
      <c r="L886" s="22"/>
      <c r="M886" s="22"/>
      <c r="N886" s="22"/>
      <c r="O886" s="22"/>
      <c r="P886" s="22"/>
      <c r="Q886" s="22"/>
      <c r="R886" s="22"/>
    </row>
    <row r="887" spans="1:18">
      <c r="A887" s="22"/>
      <c r="B887" s="113"/>
      <c r="C887" s="113"/>
      <c r="D887" s="113"/>
      <c r="E887" s="22"/>
      <c r="F887" s="22"/>
      <c r="G887" s="22"/>
      <c r="H887" s="22"/>
      <c r="I887" s="22"/>
      <c r="J887" s="22"/>
      <c r="K887" s="22"/>
      <c r="L887" s="22"/>
      <c r="M887" s="22"/>
      <c r="N887" s="22"/>
      <c r="O887" s="22"/>
      <c r="P887" s="22"/>
      <c r="Q887" s="22"/>
      <c r="R887" s="22"/>
    </row>
    <row r="888" spans="1:18">
      <c r="A888" s="22"/>
      <c r="B888" s="113"/>
      <c r="C888" s="113"/>
      <c r="D888" s="113"/>
      <c r="E888" s="22"/>
      <c r="F888" s="22"/>
      <c r="G888" s="22"/>
      <c r="H888" s="22"/>
      <c r="I888" s="22"/>
      <c r="J888" s="22"/>
      <c r="K888" s="22"/>
      <c r="L888" s="22"/>
      <c r="M888" s="22"/>
      <c r="N888" s="22"/>
      <c r="O888" s="22"/>
      <c r="P888" s="22"/>
      <c r="Q888" s="22"/>
      <c r="R888" s="22"/>
    </row>
    <row r="889" spans="1:18">
      <c r="A889" s="22"/>
      <c r="B889" s="113"/>
      <c r="C889" s="113"/>
      <c r="D889" s="113"/>
      <c r="E889" s="22"/>
      <c r="F889" s="22"/>
      <c r="G889" s="22"/>
      <c r="H889" s="22"/>
      <c r="I889" s="22"/>
      <c r="J889" s="22"/>
      <c r="K889" s="22"/>
      <c r="L889" s="22"/>
      <c r="M889" s="22"/>
      <c r="N889" s="22"/>
      <c r="O889" s="22"/>
      <c r="P889" s="22"/>
      <c r="Q889" s="22"/>
      <c r="R889" s="22"/>
    </row>
    <row r="890" spans="1:18">
      <c r="A890" s="22"/>
      <c r="B890" s="113"/>
      <c r="C890" s="113"/>
      <c r="D890" s="113"/>
      <c r="E890" s="22"/>
      <c r="F890" s="22"/>
      <c r="G890" s="22"/>
      <c r="H890" s="22"/>
      <c r="I890" s="22"/>
      <c r="J890" s="22"/>
      <c r="K890" s="22"/>
      <c r="L890" s="22"/>
      <c r="M890" s="22"/>
      <c r="N890" s="22"/>
      <c r="O890" s="22"/>
      <c r="P890" s="22"/>
      <c r="Q890" s="22"/>
      <c r="R890" s="22"/>
    </row>
    <row r="891" spans="1:18">
      <c r="A891" s="22"/>
      <c r="B891" s="113"/>
      <c r="C891" s="113"/>
      <c r="D891" s="113"/>
      <c r="E891" s="22"/>
      <c r="F891" s="22"/>
      <c r="G891" s="22"/>
      <c r="H891" s="22"/>
      <c r="I891" s="22"/>
      <c r="J891" s="22"/>
      <c r="K891" s="22"/>
      <c r="L891" s="22"/>
      <c r="M891" s="22"/>
      <c r="N891" s="22"/>
      <c r="O891" s="22"/>
      <c r="P891" s="22"/>
      <c r="Q891" s="22"/>
      <c r="R891" s="22"/>
    </row>
    <row r="892" spans="1:18">
      <c r="A892" s="22"/>
      <c r="B892" s="113"/>
      <c r="C892" s="113"/>
      <c r="D892" s="113"/>
      <c r="E892" s="22"/>
      <c r="F892" s="22"/>
      <c r="G892" s="22"/>
      <c r="H892" s="22"/>
      <c r="I892" s="22"/>
      <c r="J892" s="22"/>
      <c r="K892" s="22"/>
      <c r="L892" s="22"/>
      <c r="M892" s="22"/>
      <c r="N892" s="22"/>
      <c r="O892" s="22"/>
      <c r="P892" s="22"/>
      <c r="Q892" s="22"/>
      <c r="R892" s="22"/>
    </row>
    <row r="893" spans="1:18">
      <c r="A893" s="22"/>
      <c r="B893" s="113"/>
      <c r="C893" s="113"/>
      <c r="D893" s="113"/>
      <c r="E893" s="22"/>
      <c r="F893" s="22"/>
      <c r="G893" s="22"/>
      <c r="H893" s="22"/>
      <c r="I893" s="22"/>
      <c r="J893" s="22"/>
      <c r="K893" s="22"/>
      <c r="L893" s="22"/>
      <c r="M893" s="22"/>
      <c r="N893" s="22"/>
      <c r="O893" s="22"/>
      <c r="P893" s="22"/>
      <c r="Q893" s="22"/>
      <c r="R893" s="22"/>
    </row>
    <row r="894" spans="1:18">
      <c r="A894" s="22"/>
      <c r="B894" s="113"/>
      <c r="C894" s="113"/>
      <c r="D894" s="113"/>
      <c r="E894" s="22"/>
      <c r="F894" s="22"/>
      <c r="G894" s="22"/>
      <c r="H894" s="22"/>
      <c r="I894" s="22"/>
      <c r="J894" s="22"/>
      <c r="K894" s="22"/>
      <c r="L894" s="22"/>
      <c r="M894" s="22"/>
      <c r="N894" s="22"/>
      <c r="O894" s="22"/>
      <c r="P894" s="22"/>
      <c r="Q894" s="22"/>
      <c r="R894" s="22"/>
    </row>
    <row r="895" spans="1:18">
      <c r="A895" s="22"/>
      <c r="B895" s="113"/>
      <c r="C895" s="113"/>
      <c r="D895" s="113"/>
      <c r="E895" s="22"/>
      <c r="F895" s="22"/>
      <c r="G895" s="22"/>
      <c r="H895" s="22"/>
      <c r="I895" s="22"/>
      <c r="J895" s="22"/>
      <c r="K895" s="22"/>
      <c r="L895" s="22"/>
      <c r="M895" s="22"/>
      <c r="N895" s="22"/>
      <c r="O895" s="22"/>
      <c r="P895" s="22"/>
      <c r="Q895" s="22"/>
      <c r="R895" s="22"/>
    </row>
    <row r="896" spans="1:18">
      <c r="A896" s="22"/>
      <c r="B896" s="113"/>
      <c r="C896" s="113"/>
      <c r="D896" s="113"/>
      <c r="E896" s="22"/>
      <c r="F896" s="22"/>
      <c r="G896" s="22"/>
      <c r="H896" s="22"/>
      <c r="I896" s="22"/>
      <c r="J896" s="22"/>
      <c r="K896" s="22"/>
      <c r="L896" s="22"/>
      <c r="M896" s="22"/>
      <c r="N896" s="22"/>
      <c r="O896" s="22"/>
      <c r="P896" s="22"/>
      <c r="Q896" s="22"/>
      <c r="R896" s="22"/>
    </row>
    <row r="897" spans="1:18">
      <c r="A897" s="22"/>
      <c r="B897" s="113"/>
      <c r="C897" s="113"/>
      <c r="D897" s="113"/>
      <c r="E897" s="22"/>
      <c r="F897" s="22"/>
      <c r="G897" s="22"/>
      <c r="H897" s="22"/>
      <c r="I897" s="22"/>
      <c r="J897" s="22"/>
      <c r="K897" s="22"/>
      <c r="L897" s="22"/>
      <c r="M897" s="22"/>
      <c r="N897" s="22"/>
      <c r="O897" s="22"/>
      <c r="P897" s="22"/>
      <c r="Q897" s="22"/>
      <c r="R897" s="22"/>
    </row>
    <row r="898" spans="1:18">
      <c r="A898" s="22"/>
      <c r="B898" s="113"/>
      <c r="C898" s="113"/>
      <c r="D898" s="113"/>
      <c r="E898" s="22"/>
      <c r="F898" s="22"/>
      <c r="G898" s="22"/>
      <c r="H898" s="22"/>
      <c r="I898" s="22"/>
      <c r="J898" s="22"/>
      <c r="K898" s="22"/>
      <c r="L898" s="22"/>
      <c r="M898" s="22"/>
      <c r="N898" s="22"/>
      <c r="O898" s="22"/>
      <c r="P898" s="22"/>
      <c r="Q898" s="22"/>
      <c r="R898" s="22"/>
    </row>
    <row r="899" spans="1:18">
      <c r="A899" s="22"/>
      <c r="B899" s="113"/>
      <c r="C899" s="113"/>
      <c r="D899" s="113"/>
      <c r="E899" s="22"/>
      <c r="F899" s="22"/>
      <c r="G899" s="22"/>
      <c r="H899" s="22"/>
      <c r="I899" s="22"/>
      <c r="J899" s="22"/>
      <c r="K899" s="22"/>
      <c r="L899" s="22"/>
      <c r="M899" s="22"/>
      <c r="N899" s="22"/>
      <c r="O899" s="22"/>
      <c r="P899" s="22"/>
      <c r="Q899" s="22"/>
      <c r="R899" s="22"/>
    </row>
    <row r="900" spans="1:18">
      <c r="A900" s="22"/>
      <c r="B900" s="113"/>
      <c r="C900" s="113"/>
      <c r="D900" s="113"/>
      <c r="E900" s="22"/>
      <c r="F900" s="22"/>
      <c r="G900" s="22"/>
      <c r="H900" s="22"/>
      <c r="I900" s="22"/>
      <c r="J900" s="22"/>
      <c r="K900" s="22"/>
      <c r="L900" s="22"/>
      <c r="M900" s="22"/>
      <c r="N900" s="22"/>
      <c r="O900" s="22"/>
      <c r="P900" s="22"/>
      <c r="Q900" s="22"/>
      <c r="R900" s="22"/>
    </row>
    <row r="901" spans="1:18">
      <c r="A901" s="22"/>
      <c r="B901" s="113"/>
      <c r="C901" s="113"/>
      <c r="D901" s="113"/>
      <c r="E901" s="22"/>
      <c r="F901" s="22"/>
      <c r="G901" s="22"/>
      <c r="H901" s="22"/>
      <c r="I901" s="22"/>
      <c r="J901" s="22"/>
      <c r="K901" s="22"/>
      <c r="L901" s="22"/>
      <c r="M901" s="22"/>
      <c r="N901" s="22"/>
      <c r="O901" s="22"/>
      <c r="P901" s="22"/>
      <c r="Q901" s="22"/>
      <c r="R901" s="22"/>
    </row>
    <row r="902" spans="1:18">
      <c r="A902" s="22"/>
      <c r="B902" s="113"/>
      <c r="C902" s="113"/>
      <c r="D902" s="113"/>
      <c r="E902" s="22"/>
      <c r="F902" s="22"/>
      <c r="G902" s="22"/>
      <c r="H902" s="22"/>
      <c r="I902" s="22"/>
      <c r="J902" s="22"/>
      <c r="K902" s="22"/>
      <c r="L902" s="22"/>
      <c r="M902" s="22"/>
      <c r="N902" s="22"/>
      <c r="O902" s="22"/>
      <c r="P902" s="22"/>
      <c r="Q902" s="22"/>
      <c r="R902" s="22"/>
    </row>
    <row r="903" spans="1:18">
      <c r="A903" s="22"/>
      <c r="B903" s="113"/>
      <c r="C903" s="113"/>
      <c r="D903" s="113"/>
      <c r="E903" s="22"/>
      <c r="F903" s="22"/>
      <c r="G903" s="22"/>
      <c r="H903" s="22"/>
      <c r="I903" s="22"/>
      <c r="J903" s="22"/>
      <c r="K903" s="22"/>
      <c r="L903" s="22"/>
      <c r="M903" s="22"/>
      <c r="N903" s="22"/>
      <c r="O903" s="22"/>
      <c r="P903" s="22"/>
      <c r="Q903" s="22"/>
      <c r="R903" s="22"/>
    </row>
    <row r="904" spans="1:18">
      <c r="A904" s="22"/>
      <c r="B904" s="113"/>
      <c r="C904" s="113"/>
      <c r="D904" s="113"/>
      <c r="E904" s="22"/>
      <c r="F904" s="22"/>
      <c r="G904" s="22"/>
      <c r="H904" s="22"/>
      <c r="I904" s="22"/>
      <c r="J904" s="22"/>
      <c r="K904" s="22"/>
      <c r="L904" s="22"/>
      <c r="M904" s="22"/>
      <c r="N904" s="22"/>
      <c r="O904" s="22"/>
      <c r="P904" s="22"/>
      <c r="Q904" s="22"/>
      <c r="R904" s="22"/>
    </row>
    <row r="905" spans="1:18">
      <c r="A905" s="22"/>
      <c r="B905" s="113"/>
      <c r="C905" s="113"/>
      <c r="D905" s="113"/>
      <c r="E905" s="22"/>
      <c r="F905" s="22"/>
      <c r="G905" s="22"/>
      <c r="H905" s="22"/>
      <c r="I905" s="22"/>
      <c r="J905" s="22"/>
      <c r="K905" s="22"/>
      <c r="L905" s="22"/>
      <c r="M905" s="22"/>
      <c r="N905" s="22"/>
      <c r="O905" s="22"/>
      <c r="P905" s="22"/>
      <c r="Q905" s="22"/>
      <c r="R905" s="22"/>
    </row>
    <row r="906" spans="1:18">
      <c r="A906" s="22"/>
      <c r="B906" s="113"/>
      <c r="C906" s="113"/>
      <c r="D906" s="113"/>
      <c r="E906" s="22"/>
      <c r="F906" s="22"/>
      <c r="G906" s="22"/>
      <c r="H906" s="22"/>
      <c r="I906" s="22"/>
      <c r="J906" s="22"/>
      <c r="K906" s="22"/>
      <c r="L906" s="22"/>
      <c r="M906" s="22"/>
      <c r="N906" s="22"/>
      <c r="O906" s="22"/>
      <c r="P906" s="22"/>
      <c r="Q906" s="22"/>
      <c r="R906" s="22"/>
    </row>
    <row r="907" spans="1:18">
      <c r="A907" s="22"/>
      <c r="B907" s="113"/>
      <c r="C907" s="113"/>
      <c r="D907" s="113"/>
      <c r="E907" s="22"/>
      <c r="F907" s="22"/>
      <c r="G907" s="22"/>
      <c r="H907" s="22"/>
      <c r="I907" s="22"/>
      <c r="J907" s="22"/>
      <c r="K907" s="22"/>
      <c r="L907" s="22"/>
      <c r="M907" s="22"/>
      <c r="N907" s="22"/>
      <c r="O907" s="22"/>
      <c r="P907" s="22"/>
      <c r="Q907" s="22"/>
      <c r="R907" s="22"/>
    </row>
    <row r="908" spans="1:18">
      <c r="A908" s="22"/>
      <c r="B908" s="113"/>
      <c r="C908" s="113"/>
      <c r="D908" s="113"/>
      <c r="E908" s="22"/>
      <c r="F908" s="22"/>
      <c r="G908" s="22"/>
      <c r="H908" s="22"/>
      <c r="I908" s="22"/>
      <c r="J908" s="22"/>
      <c r="K908" s="22"/>
      <c r="L908" s="22"/>
      <c r="M908" s="22"/>
      <c r="N908" s="22"/>
      <c r="O908" s="22"/>
      <c r="P908" s="22"/>
      <c r="Q908" s="22"/>
      <c r="R908" s="22"/>
    </row>
    <row r="909" spans="1:18">
      <c r="A909" s="22"/>
      <c r="B909" s="113"/>
      <c r="C909" s="113"/>
      <c r="D909" s="113"/>
      <c r="E909" s="22"/>
      <c r="F909" s="22"/>
      <c r="G909" s="22"/>
      <c r="H909" s="22"/>
      <c r="I909" s="22"/>
      <c r="J909" s="22"/>
      <c r="K909" s="22"/>
      <c r="L909" s="22"/>
      <c r="M909" s="22"/>
      <c r="N909" s="22"/>
      <c r="O909" s="22"/>
      <c r="P909" s="22"/>
      <c r="Q909" s="22"/>
      <c r="R909" s="22"/>
    </row>
    <row r="910" spans="1:18">
      <c r="A910" s="22"/>
      <c r="B910" s="113"/>
      <c r="C910" s="113"/>
      <c r="D910" s="113"/>
      <c r="E910" s="22"/>
      <c r="F910" s="22"/>
      <c r="G910" s="22"/>
      <c r="H910" s="22"/>
      <c r="I910" s="22"/>
      <c r="J910" s="22"/>
      <c r="K910" s="22"/>
      <c r="L910" s="22"/>
      <c r="M910" s="22"/>
      <c r="N910" s="22"/>
      <c r="O910" s="22"/>
      <c r="P910" s="22"/>
      <c r="Q910" s="22"/>
      <c r="R910" s="22"/>
    </row>
    <row r="911" spans="1:18">
      <c r="A911" s="22"/>
      <c r="B911" s="113"/>
      <c r="C911" s="113"/>
      <c r="D911" s="113"/>
      <c r="E911" s="22"/>
      <c r="F911" s="22"/>
      <c r="G911" s="22"/>
      <c r="H911" s="22"/>
      <c r="I911" s="22"/>
      <c r="J911" s="22"/>
      <c r="K911" s="22"/>
      <c r="L911" s="22"/>
      <c r="M911" s="22"/>
      <c r="N911" s="22"/>
      <c r="O911" s="22"/>
      <c r="P911" s="22"/>
      <c r="Q911" s="22"/>
      <c r="R911" s="22"/>
    </row>
    <row r="912" spans="1:18">
      <c r="A912" s="22"/>
      <c r="B912" s="113"/>
      <c r="C912" s="113"/>
      <c r="D912" s="113"/>
      <c r="E912" s="22"/>
      <c r="F912" s="22"/>
      <c r="G912" s="22"/>
      <c r="H912" s="22"/>
      <c r="I912" s="22"/>
      <c r="J912" s="22"/>
      <c r="K912" s="22"/>
      <c r="L912" s="22"/>
      <c r="M912" s="22"/>
      <c r="N912" s="22"/>
      <c r="O912" s="22"/>
      <c r="P912" s="22"/>
      <c r="Q912" s="22"/>
      <c r="R912" s="22"/>
    </row>
    <row r="913" spans="1:18">
      <c r="A913" s="22"/>
      <c r="B913" s="113"/>
      <c r="C913" s="113"/>
      <c r="D913" s="113"/>
      <c r="E913" s="22"/>
      <c r="F913" s="22"/>
      <c r="G913" s="22"/>
      <c r="H913" s="22"/>
      <c r="I913" s="22"/>
      <c r="J913" s="22"/>
      <c r="K913" s="22"/>
      <c r="L913" s="22"/>
      <c r="M913" s="22"/>
      <c r="N913" s="22"/>
      <c r="O913" s="22"/>
      <c r="P913" s="22"/>
      <c r="Q913" s="22"/>
      <c r="R913" s="22"/>
    </row>
    <row r="914" spans="1:18">
      <c r="A914" s="22"/>
      <c r="B914" s="113"/>
      <c r="C914" s="113"/>
      <c r="D914" s="113"/>
      <c r="E914" s="22"/>
      <c r="F914" s="22"/>
      <c r="G914" s="22"/>
      <c r="H914" s="22"/>
      <c r="I914" s="22"/>
      <c r="J914" s="22"/>
      <c r="K914" s="22"/>
      <c r="L914" s="22"/>
      <c r="M914" s="22"/>
      <c r="N914" s="22"/>
      <c r="O914" s="22"/>
      <c r="P914" s="22"/>
      <c r="Q914" s="22"/>
      <c r="R914" s="22"/>
    </row>
    <row r="915" spans="1:18">
      <c r="A915" s="22"/>
      <c r="B915" s="113"/>
      <c r="C915" s="113"/>
      <c r="D915" s="113"/>
      <c r="E915" s="22"/>
      <c r="F915" s="22"/>
      <c r="G915" s="22"/>
      <c r="H915" s="22"/>
      <c r="I915" s="22"/>
      <c r="J915" s="22"/>
      <c r="K915" s="22"/>
      <c r="L915" s="22"/>
      <c r="M915" s="22"/>
      <c r="N915" s="22"/>
      <c r="O915" s="22"/>
      <c r="P915" s="22"/>
      <c r="Q915" s="22"/>
      <c r="R915" s="22"/>
    </row>
    <row r="916" spans="1:18">
      <c r="A916" s="22"/>
      <c r="B916" s="113"/>
      <c r="C916" s="113"/>
      <c r="D916" s="113"/>
      <c r="E916" s="22"/>
      <c r="F916" s="22"/>
      <c r="G916" s="22"/>
      <c r="H916" s="22"/>
      <c r="I916" s="22"/>
      <c r="J916" s="22"/>
      <c r="K916" s="22"/>
      <c r="L916" s="22"/>
      <c r="M916" s="22"/>
      <c r="N916" s="22"/>
      <c r="O916" s="22"/>
      <c r="P916" s="22"/>
      <c r="Q916" s="22"/>
      <c r="R916" s="22"/>
    </row>
    <row r="917" spans="1:18">
      <c r="A917" s="22"/>
      <c r="B917" s="113"/>
      <c r="C917" s="113"/>
      <c r="D917" s="113"/>
      <c r="E917" s="22"/>
      <c r="F917" s="22"/>
      <c r="G917" s="22"/>
      <c r="H917" s="22"/>
      <c r="I917" s="22"/>
      <c r="J917" s="22"/>
      <c r="K917" s="22"/>
      <c r="L917" s="22"/>
      <c r="M917" s="22"/>
      <c r="N917" s="22"/>
      <c r="O917" s="22"/>
      <c r="P917" s="22"/>
      <c r="Q917" s="22"/>
      <c r="R917" s="22"/>
    </row>
    <row r="918" spans="1:18">
      <c r="A918" s="22"/>
      <c r="B918" s="113"/>
      <c r="C918" s="113"/>
      <c r="D918" s="113"/>
      <c r="E918" s="22"/>
      <c r="F918" s="22"/>
      <c r="G918" s="22"/>
      <c r="H918" s="22"/>
      <c r="I918" s="22"/>
      <c r="J918" s="22"/>
      <c r="K918" s="22"/>
      <c r="L918" s="22"/>
      <c r="M918" s="22"/>
      <c r="N918" s="22"/>
      <c r="O918" s="22"/>
      <c r="P918" s="22"/>
      <c r="Q918" s="22"/>
      <c r="R918" s="22"/>
    </row>
    <row r="919" spans="1:18">
      <c r="A919" s="22"/>
      <c r="B919" s="113"/>
      <c r="C919" s="113"/>
      <c r="D919" s="113"/>
      <c r="E919" s="22"/>
      <c r="F919" s="22"/>
      <c r="G919" s="22"/>
      <c r="H919" s="22"/>
      <c r="I919" s="22"/>
      <c r="J919" s="22"/>
      <c r="K919" s="22"/>
      <c r="L919" s="22"/>
      <c r="M919" s="22"/>
      <c r="N919" s="22"/>
      <c r="O919" s="22"/>
      <c r="P919" s="22"/>
      <c r="Q919" s="22"/>
      <c r="R919" s="22"/>
    </row>
    <row r="920" spans="1:18">
      <c r="A920" s="22"/>
      <c r="B920" s="113"/>
      <c r="C920" s="113"/>
      <c r="D920" s="113"/>
      <c r="E920" s="22"/>
      <c r="F920" s="22"/>
      <c r="G920" s="22"/>
      <c r="H920" s="22"/>
      <c r="I920" s="22"/>
      <c r="J920" s="22"/>
      <c r="K920" s="22"/>
      <c r="L920" s="22"/>
      <c r="M920" s="22"/>
      <c r="N920" s="22"/>
      <c r="O920" s="22"/>
      <c r="P920" s="22"/>
      <c r="Q920" s="22"/>
      <c r="R920" s="22"/>
    </row>
    <row r="921" spans="1:18">
      <c r="A921" s="22"/>
      <c r="B921" s="113"/>
      <c r="C921" s="113"/>
      <c r="D921" s="113"/>
      <c r="E921" s="22"/>
      <c r="F921" s="22"/>
      <c r="G921" s="22"/>
      <c r="H921" s="22"/>
      <c r="I921" s="22"/>
      <c r="J921" s="22"/>
      <c r="K921" s="22"/>
      <c r="L921" s="22"/>
      <c r="M921" s="22"/>
      <c r="N921" s="22"/>
      <c r="O921" s="22"/>
      <c r="P921" s="22"/>
      <c r="Q921" s="22"/>
      <c r="R921" s="22"/>
    </row>
    <row r="922" spans="1:18">
      <c r="A922" s="22"/>
      <c r="B922" s="113"/>
      <c r="C922" s="113"/>
      <c r="D922" s="113"/>
      <c r="E922" s="22"/>
      <c r="F922" s="22"/>
      <c r="G922" s="22"/>
      <c r="H922" s="22"/>
      <c r="I922" s="22"/>
      <c r="J922" s="22"/>
      <c r="K922" s="22"/>
      <c r="L922" s="22"/>
      <c r="M922" s="22"/>
      <c r="N922" s="22"/>
      <c r="O922" s="22"/>
      <c r="P922" s="22"/>
      <c r="Q922" s="22"/>
      <c r="R922" s="22"/>
    </row>
    <row r="923" spans="1:18">
      <c r="A923" s="22"/>
      <c r="B923" s="113"/>
      <c r="C923" s="113"/>
      <c r="D923" s="113"/>
      <c r="E923" s="22"/>
      <c r="F923" s="22"/>
      <c r="G923" s="22"/>
      <c r="H923" s="22"/>
      <c r="I923" s="22"/>
      <c r="J923" s="22"/>
      <c r="K923" s="22"/>
      <c r="L923" s="22"/>
      <c r="M923" s="22"/>
      <c r="N923" s="22"/>
      <c r="O923" s="22"/>
      <c r="P923" s="22"/>
      <c r="Q923" s="22"/>
      <c r="R923" s="22"/>
    </row>
    <row r="924" spans="1:18">
      <c r="A924" s="22"/>
      <c r="B924" s="113"/>
      <c r="C924" s="113"/>
      <c r="D924" s="113"/>
      <c r="E924" s="22"/>
      <c r="F924" s="22"/>
      <c r="G924" s="22"/>
      <c r="H924" s="22"/>
      <c r="I924" s="22"/>
      <c r="J924" s="22"/>
      <c r="K924" s="22"/>
      <c r="L924" s="22"/>
      <c r="M924" s="22"/>
      <c r="N924" s="22"/>
      <c r="O924" s="22"/>
      <c r="P924" s="22"/>
      <c r="Q924" s="22"/>
      <c r="R924" s="22"/>
    </row>
    <row r="925" spans="1:18">
      <c r="A925" s="22"/>
      <c r="B925" s="113"/>
      <c r="C925" s="113"/>
      <c r="D925" s="113"/>
      <c r="E925" s="22"/>
      <c r="F925" s="22"/>
      <c r="G925" s="22"/>
      <c r="H925" s="22"/>
      <c r="I925" s="22"/>
      <c r="J925" s="22"/>
      <c r="K925" s="22"/>
      <c r="L925" s="22"/>
      <c r="M925" s="22"/>
      <c r="N925" s="22"/>
      <c r="O925" s="22"/>
      <c r="P925" s="22"/>
      <c r="Q925" s="22"/>
      <c r="R925" s="22"/>
    </row>
    <row r="926" spans="1:18">
      <c r="A926" s="22"/>
      <c r="B926" s="113"/>
      <c r="C926" s="113"/>
      <c r="D926" s="113"/>
      <c r="E926" s="22"/>
      <c r="F926" s="22"/>
      <c r="G926" s="22"/>
      <c r="H926" s="22"/>
      <c r="I926" s="22"/>
      <c r="J926" s="22"/>
      <c r="K926" s="22"/>
      <c r="L926" s="22"/>
      <c r="M926" s="22"/>
      <c r="N926" s="22"/>
      <c r="O926" s="22"/>
      <c r="P926" s="22"/>
      <c r="Q926" s="22"/>
      <c r="R926" s="22"/>
    </row>
    <row r="927" spans="1:18">
      <c r="A927" s="22"/>
      <c r="B927" s="113"/>
      <c r="C927" s="113"/>
      <c r="D927" s="113"/>
      <c r="E927" s="22"/>
      <c r="F927" s="22"/>
      <c r="G927" s="22"/>
      <c r="H927" s="22"/>
      <c r="I927" s="22"/>
      <c r="J927" s="22"/>
      <c r="K927" s="22"/>
      <c r="L927" s="22"/>
      <c r="M927" s="22"/>
      <c r="N927" s="22"/>
      <c r="O927" s="22"/>
      <c r="P927" s="22"/>
      <c r="Q927" s="22"/>
      <c r="R927" s="22"/>
    </row>
    <row r="928" spans="1:18">
      <c r="A928" s="22"/>
      <c r="B928" s="113"/>
      <c r="C928" s="113"/>
      <c r="D928" s="113"/>
      <c r="E928" s="22"/>
      <c r="F928" s="22"/>
      <c r="G928" s="22"/>
      <c r="H928" s="22"/>
      <c r="I928" s="22"/>
      <c r="J928" s="22"/>
      <c r="K928" s="22"/>
      <c r="L928" s="22"/>
      <c r="M928" s="22"/>
      <c r="N928" s="22"/>
      <c r="O928" s="22"/>
      <c r="P928" s="22"/>
      <c r="Q928" s="22"/>
      <c r="R928" s="22"/>
    </row>
    <row r="929" spans="1:18">
      <c r="A929" s="22"/>
      <c r="B929" s="113"/>
      <c r="C929" s="113"/>
      <c r="D929" s="113"/>
      <c r="E929" s="22"/>
      <c r="F929" s="22"/>
      <c r="G929" s="22"/>
      <c r="H929" s="22"/>
      <c r="I929" s="22"/>
      <c r="J929" s="22"/>
      <c r="K929" s="22"/>
      <c r="L929" s="22"/>
      <c r="M929" s="22"/>
      <c r="N929" s="22"/>
      <c r="O929" s="22"/>
      <c r="P929" s="22"/>
      <c r="Q929" s="22"/>
      <c r="R929" s="22"/>
    </row>
    <row r="930" spans="1:18">
      <c r="A930" s="22"/>
      <c r="B930" s="113"/>
      <c r="C930" s="113"/>
      <c r="D930" s="113"/>
      <c r="E930" s="22"/>
      <c r="F930" s="22"/>
      <c r="G930" s="22"/>
      <c r="H930" s="22"/>
      <c r="I930" s="22"/>
      <c r="J930" s="22"/>
      <c r="K930" s="22"/>
      <c r="L930" s="22"/>
      <c r="M930" s="22"/>
      <c r="N930" s="22"/>
      <c r="O930" s="22"/>
      <c r="P930" s="22"/>
      <c r="Q930" s="22"/>
      <c r="R930" s="22"/>
    </row>
    <row r="931" spans="1:18">
      <c r="A931" s="22"/>
      <c r="B931" s="113"/>
      <c r="C931" s="113"/>
      <c r="D931" s="113"/>
      <c r="E931" s="22"/>
      <c r="F931" s="22"/>
      <c r="G931" s="22"/>
      <c r="H931" s="22"/>
      <c r="I931" s="22"/>
      <c r="J931" s="22"/>
      <c r="K931" s="22"/>
      <c r="L931" s="22"/>
      <c r="M931" s="22"/>
      <c r="N931" s="22"/>
      <c r="O931" s="22"/>
      <c r="P931" s="22"/>
      <c r="Q931" s="22"/>
      <c r="R931" s="22"/>
    </row>
    <row r="932" spans="1:18">
      <c r="A932" s="22"/>
      <c r="B932" s="113"/>
      <c r="C932" s="113"/>
      <c r="D932" s="113"/>
      <c r="E932" s="22"/>
      <c r="F932" s="22"/>
      <c r="G932" s="22"/>
      <c r="H932" s="22"/>
      <c r="I932" s="22"/>
      <c r="J932" s="22"/>
      <c r="K932" s="22"/>
      <c r="L932" s="22"/>
      <c r="M932" s="22"/>
      <c r="N932" s="22"/>
      <c r="O932" s="22"/>
      <c r="P932" s="22"/>
      <c r="Q932" s="22"/>
      <c r="R932" s="22"/>
    </row>
    <row r="933" spans="1:18">
      <c r="A933" s="22"/>
      <c r="B933" s="113"/>
      <c r="C933" s="113"/>
      <c r="D933" s="113"/>
      <c r="E933" s="22"/>
      <c r="F933" s="22"/>
      <c r="G933" s="22"/>
      <c r="H933" s="22"/>
      <c r="I933" s="22"/>
      <c r="J933" s="22"/>
      <c r="K933" s="22"/>
      <c r="L933" s="22"/>
      <c r="M933" s="22"/>
      <c r="N933" s="22"/>
      <c r="O933" s="22"/>
      <c r="P933" s="22"/>
      <c r="Q933" s="22"/>
      <c r="R933" s="22"/>
    </row>
    <row r="934" spans="1:18">
      <c r="A934" s="22"/>
      <c r="B934" s="113"/>
      <c r="C934" s="113"/>
      <c r="D934" s="113"/>
      <c r="E934" s="22"/>
      <c r="F934" s="22"/>
      <c r="G934" s="22"/>
      <c r="H934" s="22"/>
      <c r="I934" s="22"/>
      <c r="J934" s="22"/>
      <c r="K934" s="22"/>
      <c r="L934" s="22"/>
      <c r="M934" s="22"/>
      <c r="N934" s="22"/>
      <c r="O934" s="22"/>
      <c r="P934" s="22"/>
      <c r="Q934" s="22"/>
      <c r="R934" s="22"/>
    </row>
    <row r="935" spans="1:18">
      <c r="A935" s="22"/>
      <c r="B935" s="113"/>
      <c r="C935" s="113"/>
      <c r="D935" s="113"/>
      <c r="E935" s="22"/>
      <c r="F935" s="22"/>
      <c r="G935" s="22"/>
      <c r="H935" s="22"/>
      <c r="I935" s="22"/>
      <c r="J935" s="22"/>
      <c r="K935" s="22"/>
      <c r="L935" s="22"/>
      <c r="M935" s="22"/>
      <c r="N935" s="22"/>
      <c r="O935" s="22"/>
      <c r="P935" s="22"/>
      <c r="Q935" s="22"/>
      <c r="R935" s="22"/>
    </row>
    <row r="936" spans="1:18">
      <c r="A936" s="22"/>
      <c r="B936" s="113"/>
      <c r="C936" s="113"/>
      <c r="D936" s="113"/>
      <c r="E936" s="22"/>
      <c r="F936" s="22"/>
      <c r="G936" s="22"/>
      <c r="H936" s="22"/>
      <c r="I936" s="22"/>
      <c r="J936" s="22"/>
      <c r="K936" s="22"/>
      <c r="L936" s="22"/>
      <c r="M936" s="22"/>
      <c r="N936" s="22"/>
      <c r="O936" s="22"/>
      <c r="P936" s="22"/>
      <c r="Q936" s="22"/>
      <c r="R936" s="22"/>
    </row>
    <row r="937" spans="1:18">
      <c r="A937" s="22"/>
      <c r="B937" s="113"/>
      <c r="C937" s="113"/>
      <c r="D937" s="113"/>
      <c r="E937" s="22"/>
      <c r="F937" s="22"/>
      <c r="G937" s="22"/>
      <c r="H937" s="22"/>
      <c r="I937" s="22"/>
      <c r="J937" s="22"/>
      <c r="K937" s="22"/>
      <c r="L937" s="22"/>
      <c r="M937" s="22"/>
      <c r="N937" s="22"/>
      <c r="O937" s="22"/>
      <c r="P937" s="22"/>
      <c r="Q937" s="22"/>
      <c r="R937" s="22"/>
    </row>
    <row r="938" spans="1:18">
      <c r="A938" s="22"/>
      <c r="B938" s="113"/>
      <c r="C938" s="113"/>
      <c r="D938" s="113"/>
      <c r="E938" s="22"/>
      <c r="F938" s="22"/>
      <c r="G938" s="22"/>
      <c r="H938" s="22"/>
      <c r="I938" s="22"/>
      <c r="J938" s="22"/>
      <c r="K938" s="22"/>
      <c r="L938" s="22"/>
      <c r="M938" s="22"/>
      <c r="N938" s="22"/>
      <c r="O938" s="22"/>
      <c r="P938" s="22"/>
      <c r="Q938" s="22"/>
      <c r="R938" s="22"/>
    </row>
    <row r="939" spans="1:18">
      <c r="A939" s="22"/>
      <c r="B939" s="113"/>
      <c r="C939" s="113"/>
      <c r="D939" s="113"/>
      <c r="E939" s="22"/>
      <c r="F939" s="22"/>
      <c r="G939" s="22"/>
      <c r="H939" s="22"/>
      <c r="I939" s="22"/>
      <c r="J939" s="22"/>
      <c r="K939" s="22"/>
      <c r="L939" s="22"/>
      <c r="M939" s="22"/>
      <c r="N939" s="22"/>
      <c r="O939" s="22"/>
      <c r="P939" s="22"/>
      <c r="Q939" s="22"/>
      <c r="R939" s="22"/>
    </row>
    <row r="940" spans="1:18">
      <c r="A940" s="22"/>
      <c r="B940" s="113"/>
      <c r="C940" s="113"/>
      <c r="D940" s="113"/>
      <c r="E940" s="22"/>
      <c r="F940" s="22"/>
      <c r="G940" s="22"/>
      <c r="H940" s="22"/>
      <c r="I940" s="22"/>
      <c r="J940" s="22"/>
      <c r="K940" s="22"/>
      <c r="L940" s="22"/>
      <c r="M940" s="22"/>
      <c r="N940" s="22"/>
      <c r="O940" s="22"/>
      <c r="P940" s="22"/>
      <c r="Q940" s="22"/>
      <c r="R940" s="22"/>
    </row>
    <row r="941" spans="1:18">
      <c r="A941" s="22"/>
      <c r="B941" s="113"/>
      <c r="C941" s="113"/>
      <c r="D941" s="113"/>
      <c r="E941" s="22"/>
      <c r="F941" s="22"/>
      <c r="G941" s="22"/>
      <c r="H941" s="22"/>
      <c r="I941" s="22"/>
      <c r="J941" s="22"/>
      <c r="K941" s="22"/>
      <c r="L941" s="22"/>
      <c r="M941" s="22"/>
      <c r="N941" s="22"/>
      <c r="O941" s="22"/>
      <c r="P941" s="22"/>
      <c r="Q941" s="22"/>
      <c r="R941" s="22"/>
    </row>
    <row r="942" spans="1:18">
      <c r="A942" s="22"/>
      <c r="B942" s="113"/>
      <c r="C942" s="113"/>
      <c r="D942" s="113"/>
      <c r="E942" s="22"/>
      <c r="F942" s="22"/>
      <c r="G942" s="22"/>
      <c r="H942" s="22"/>
      <c r="I942" s="22"/>
      <c r="J942" s="22"/>
      <c r="K942" s="22"/>
      <c r="L942" s="22"/>
      <c r="M942" s="22"/>
      <c r="N942" s="22"/>
      <c r="O942" s="22"/>
      <c r="P942" s="22"/>
      <c r="Q942" s="22"/>
      <c r="R942" s="22"/>
    </row>
    <row r="943" spans="1:18">
      <c r="A943" s="22"/>
      <c r="B943" s="113"/>
      <c r="C943" s="113"/>
      <c r="D943" s="113"/>
      <c r="E943" s="22"/>
      <c r="F943" s="22"/>
      <c r="G943" s="22"/>
      <c r="H943" s="22"/>
      <c r="I943" s="22"/>
      <c r="J943" s="22"/>
      <c r="K943" s="22"/>
      <c r="L943" s="22"/>
      <c r="M943" s="22"/>
      <c r="N943" s="22"/>
      <c r="O943" s="22"/>
      <c r="P943" s="22"/>
      <c r="Q943" s="22"/>
      <c r="R943" s="22"/>
    </row>
    <row r="944" spans="1:18">
      <c r="A944" s="22"/>
      <c r="B944" s="113"/>
      <c r="C944" s="113"/>
      <c r="D944" s="113"/>
      <c r="E944" s="22"/>
      <c r="F944" s="22"/>
      <c r="G944" s="22"/>
      <c r="H944" s="22"/>
      <c r="I944" s="22"/>
      <c r="J944" s="22"/>
      <c r="K944" s="22"/>
      <c r="L944" s="22"/>
      <c r="M944" s="22"/>
      <c r="N944" s="22"/>
      <c r="O944" s="22"/>
      <c r="P944" s="22"/>
      <c r="Q944" s="22"/>
      <c r="R944" s="22"/>
    </row>
    <row r="945" spans="1:18">
      <c r="A945" s="22"/>
      <c r="B945" s="113"/>
      <c r="C945" s="113"/>
      <c r="D945" s="113"/>
      <c r="E945" s="22"/>
      <c r="F945" s="22"/>
      <c r="G945" s="22"/>
      <c r="H945" s="22"/>
      <c r="I945" s="22"/>
      <c r="J945" s="22"/>
      <c r="K945" s="22"/>
      <c r="L945" s="22"/>
      <c r="M945" s="22"/>
      <c r="N945" s="22"/>
      <c r="O945" s="22"/>
      <c r="P945" s="22"/>
      <c r="Q945" s="22"/>
      <c r="R945" s="22"/>
    </row>
    <row r="946" spans="1:18">
      <c r="A946" s="22"/>
      <c r="B946" s="113"/>
      <c r="C946" s="113"/>
      <c r="D946" s="113"/>
      <c r="E946" s="22"/>
      <c r="F946" s="22"/>
      <c r="G946" s="22"/>
      <c r="H946" s="22"/>
      <c r="I946" s="22"/>
      <c r="J946" s="22"/>
      <c r="K946" s="22"/>
      <c r="L946" s="22"/>
      <c r="M946" s="22"/>
      <c r="N946" s="22"/>
      <c r="O946" s="22"/>
      <c r="P946" s="22"/>
      <c r="Q946" s="22"/>
      <c r="R946" s="22"/>
    </row>
    <row r="947" spans="1:18">
      <c r="A947" s="22"/>
      <c r="B947" s="113"/>
      <c r="C947" s="113"/>
      <c r="D947" s="113"/>
      <c r="E947" s="22"/>
      <c r="F947" s="22"/>
      <c r="G947" s="22"/>
      <c r="H947" s="22"/>
      <c r="I947" s="22"/>
      <c r="J947" s="22"/>
      <c r="K947" s="22"/>
      <c r="L947" s="22"/>
      <c r="M947" s="22"/>
      <c r="N947" s="22"/>
      <c r="O947" s="22"/>
      <c r="P947" s="22"/>
      <c r="Q947" s="22"/>
      <c r="R947" s="22"/>
    </row>
    <row r="948" spans="1:18">
      <c r="A948" s="22"/>
      <c r="B948" s="113"/>
      <c r="C948" s="113"/>
      <c r="D948" s="113"/>
      <c r="E948" s="22"/>
      <c r="F948" s="22"/>
      <c r="G948" s="22"/>
      <c r="H948" s="22"/>
      <c r="I948" s="22"/>
      <c r="J948" s="22"/>
      <c r="K948" s="22"/>
      <c r="L948" s="22"/>
      <c r="M948" s="22"/>
      <c r="N948" s="22"/>
      <c r="O948" s="22"/>
      <c r="P948" s="22"/>
      <c r="Q948" s="22"/>
      <c r="R948" s="22"/>
    </row>
    <row r="949" spans="1:18">
      <c r="A949" s="22"/>
      <c r="B949" s="113"/>
      <c r="C949" s="113"/>
      <c r="D949" s="113"/>
      <c r="E949" s="22"/>
      <c r="F949" s="22"/>
      <c r="G949" s="22"/>
      <c r="H949" s="22"/>
      <c r="I949" s="22"/>
      <c r="J949" s="22"/>
      <c r="K949" s="22"/>
      <c r="L949" s="22"/>
      <c r="M949" s="22"/>
      <c r="N949" s="22"/>
      <c r="O949" s="22"/>
      <c r="P949" s="22"/>
      <c r="Q949" s="22"/>
      <c r="R949" s="22"/>
    </row>
    <row r="950" spans="1:18">
      <c r="A950" s="22"/>
      <c r="B950" s="113"/>
      <c r="C950" s="113"/>
      <c r="D950" s="113"/>
      <c r="E950" s="22"/>
      <c r="F950" s="22"/>
      <c r="G950" s="22"/>
      <c r="H950" s="22"/>
      <c r="I950" s="22"/>
      <c r="J950" s="22"/>
      <c r="K950" s="22"/>
      <c r="L950" s="22"/>
      <c r="M950" s="22"/>
      <c r="N950" s="22"/>
      <c r="O950" s="22"/>
      <c r="P950" s="22"/>
      <c r="Q950" s="22"/>
      <c r="R950" s="22"/>
    </row>
    <row r="951" spans="1:18">
      <c r="A951" s="22"/>
      <c r="B951" s="113"/>
      <c r="C951" s="113"/>
      <c r="D951" s="113"/>
      <c r="E951" s="22"/>
      <c r="F951" s="22"/>
      <c r="G951" s="22"/>
      <c r="H951" s="22"/>
      <c r="I951" s="22"/>
      <c r="J951" s="22"/>
      <c r="K951" s="22"/>
      <c r="L951" s="22"/>
      <c r="M951" s="22"/>
      <c r="N951" s="22"/>
      <c r="O951" s="22"/>
      <c r="P951" s="22"/>
      <c r="Q951" s="22"/>
      <c r="R951" s="22"/>
    </row>
    <row r="952" spans="1:18">
      <c r="A952" s="22"/>
      <c r="B952" s="113"/>
      <c r="C952" s="113"/>
      <c r="D952" s="113"/>
      <c r="E952" s="22"/>
      <c r="F952" s="22"/>
      <c r="G952" s="22"/>
      <c r="H952" s="22"/>
      <c r="I952" s="22"/>
      <c r="J952" s="22"/>
      <c r="K952" s="22"/>
      <c r="L952" s="22"/>
      <c r="M952" s="22"/>
      <c r="N952" s="22"/>
      <c r="O952" s="22"/>
      <c r="P952" s="22"/>
      <c r="Q952" s="22"/>
      <c r="R952" s="22"/>
    </row>
    <row r="953" spans="1:18">
      <c r="A953" s="22"/>
      <c r="B953" s="113"/>
      <c r="C953" s="113"/>
      <c r="D953" s="113"/>
      <c r="E953" s="22"/>
      <c r="F953" s="22"/>
      <c r="G953" s="22"/>
      <c r="H953" s="22"/>
      <c r="I953" s="22"/>
      <c r="J953" s="22"/>
      <c r="K953" s="22"/>
      <c r="L953" s="22"/>
      <c r="M953" s="22"/>
      <c r="N953" s="22"/>
      <c r="O953" s="22"/>
      <c r="P953" s="22"/>
      <c r="Q953" s="22"/>
      <c r="R953" s="22"/>
    </row>
    <row r="954" spans="1:18">
      <c r="A954" s="22"/>
      <c r="B954" s="113"/>
      <c r="C954" s="113"/>
      <c r="D954" s="113"/>
      <c r="E954" s="22"/>
      <c r="F954" s="22"/>
      <c r="G954" s="22"/>
      <c r="H954" s="22"/>
      <c r="I954" s="22"/>
      <c r="J954" s="22"/>
      <c r="K954" s="22"/>
      <c r="L954" s="22"/>
      <c r="M954" s="22"/>
      <c r="N954" s="22"/>
      <c r="O954" s="22"/>
      <c r="P954" s="22"/>
      <c r="Q954" s="22"/>
      <c r="R954" s="22"/>
    </row>
    <row r="955" spans="1:18">
      <c r="A955" s="22"/>
      <c r="B955" s="113"/>
      <c r="C955" s="113"/>
      <c r="D955" s="113"/>
      <c r="E955" s="22"/>
      <c r="F955" s="22"/>
      <c r="G955" s="22"/>
      <c r="H955" s="22"/>
      <c r="I955" s="22"/>
      <c r="J955" s="22"/>
      <c r="K955" s="22"/>
      <c r="L955" s="22"/>
      <c r="M955" s="22"/>
      <c r="N955" s="22"/>
      <c r="O955" s="22"/>
      <c r="P955" s="22"/>
      <c r="Q955" s="22"/>
      <c r="R955" s="22"/>
    </row>
    <row r="956" spans="1:18">
      <c r="A956" s="22"/>
      <c r="B956" s="113"/>
      <c r="C956" s="113"/>
      <c r="D956" s="113"/>
      <c r="E956" s="22"/>
      <c r="F956" s="22"/>
      <c r="G956" s="22"/>
      <c r="H956" s="22"/>
      <c r="I956" s="22"/>
      <c r="J956" s="22"/>
      <c r="K956" s="22"/>
      <c r="L956" s="22"/>
      <c r="M956" s="22"/>
      <c r="N956" s="22"/>
      <c r="O956" s="22"/>
      <c r="P956" s="22"/>
      <c r="Q956" s="22"/>
      <c r="R956" s="22"/>
    </row>
    <row r="957" spans="1:18">
      <c r="A957" s="22"/>
      <c r="B957" s="113"/>
      <c r="C957" s="113"/>
      <c r="D957" s="113"/>
      <c r="E957" s="22"/>
      <c r="F957" s="22"/>
      <c r="G957" s="22"/>
      <c r="H957" s="22"/>
      <c r="I957" s="22"/>
      <c r="J957" s="22"/>
      <c r="K957" s="22"/>
      <c r="L957" s="22"/>
      <c r="M957" s="22"/>
      <c r="N957" s="22"/>
      <c r="O957" s="22"/>
      <c r="P957" s="22"/>
      <c r="Q957" s="22"/>
      <c r="R957" s="22"/>
    </row>
    <row r="958" spans="1:18">
      <c r="A958" s="22"/>
      <c r="B958" s="113"/>
      <c r="C958" s="113"/>
      <c r="D958" s="113"/>
      <c r="E958" s="22"/>
      <c r="F958" s="22"/>
      <c r="G958" s="22"/>
      <c r="H958" s="22"/>
      <c r="I958" s="22"/>
      <c r="J958" s="22"/>
      <c r="K958" s="22"/>
      <c r="L958" s="22"/>
      <c r="M958" s="22"/>
      <c r="N958" s="22"/>
      <c r="O958" s="22"/>
      <c r="P958" s="22"/>
      <c r="Q958" s="22"/>
      <c r="R958" s="22"/>
    </row>
    <row r="959" spans="1:18">
      <c r="A959" s="22"/>
      <c r="B959" s="113"/>
      <c r="C959" s="113"/>
      <c r="D959" s="113"/>
      <c r="E959" s="22"/>
      <c r="F959" s="22"/>
      <c r="G959" s="22"/>
      <c r="H959" s="22"/>
      <c r="I959" s="22"/>
      <c r="J959" s="22"/>
      <c r="K959" s="22"/>
      <c r="L959" s="22"/>
      <c r="M959" s="22"/>
      <c r="N959" s="22"/>
      <c r="O959" s="22"/>
      <c r="P959" s="22"/>
      <c r="Q959" s="22"/>
      <c r="R959" s="22"/>
    </row>
    <row r="960" spans="1:18">
      <c r="A960" s="22"/>
      <c r="B960" s="113"/>
      <c r="C960" s="113"/>
      <c r="D960" s="113"/>
      <c r="E960" s="22"/>
      <c r="F960" s="22"/>
      <c r="G960" s="22"/>
      <c r="H960" s="22"/>
      <c r="I960" s="22"/>
      <c r="J960" s="22"/>
      <c r="K960" s="22"/>
      <c r="L960" s="22"/>
      <c r="M960" s="22"/>
      <c r="N960" s="22"/>
      <c r="O960" s="22"/>
      <c r="P960" s="22"/>
      <c r="Q960" s="22"/>
      <c r="R960" s="22"/>
    </row>
    <row r="961" spans="1:18">
      <c r="A961" s="22"/>
      <c r="B961" s="113"/>
      <c r="C961" s="113"/>
      <c r="D961" s="113"/>
      <c r="E961" s="22"/>
      <c r="F961" s="22"/>
      <c r="G961" s="22"/>
      <c r="H961" s="22"/>
      <c r="I961" s="22"/>
      <c r="J961" s="22"/>
      <c r="K961" s="22"/>
      <c r="L961" s="22"/>
      <c r="M961" s="22"/>
      <c r="N961" s="22"/>
      <c r="O961" s="22"/>
      <c r="P961" s="22"/>
      <c r="Q961" s="22"/>
      <c r="R961" s="22"/>
    </row>
    <row r="962" spans="1:18">
      <c r="A962" s="22"/>
      <c r="B962" s="113"/>
      <c r="C962" s="113"/>
      <c r="D962" s="113"/>
      <c r="E962" s="22"/>
      <c r="F962" s="22"/>
      <c r="G962" s="22"/>
      <c r="H962" s="22"/>
      <c r="I962" s="22"/>
      <c r="J962" s="22"/>
      <c r="K962" s="22"/>
      <c r="L962" s="22"/>
      <c r="M962" s="22"/>
      <c r="N962" s="22"/>
      <c r="O962" s="22"/>
      <c r="P962" s="22"/>
      <c r="Q962" s="22"/>
      <c r="R962" s="22"/>
    </row>
    <row r="963" spans="1:18">
      <c r="A963" s="22"/>
      <c r="B963" s="113"/>
      <c r="C963" s="113"/>
      <c r="D963" s="113"/>
      <c r="E963" s="22"/>
      <c r="F963" s="22"/>
      <c r="G963" s="22"/>
      <c r="H963" s="22"/>
      <c r="I963" s="22"/>
      <c r="J963" s="22"/>
      <c r="K963" s="22"/>
      <c r="L963" s="22"/>
      <c r="M963" s="22"/>
      <c r="N963" s="22"/>
      <c r="O963" s="22"/>
      <c r="P963" s="22"/>
      <c r="Q963" s="22"/>
      <c r="R963" s="22"/>
    </row>
    <row r="964" spans="1:18">
      <c r="A964" s="22"/>
      <c r="B964" s="113"/>
      <c r="C964" s="113"/>
      <c r="D964" s="113"/>
      <c r="E964" s="22"/>
      <c r="F964" s="22"/>
      <c r="G964" s="22"/>
      <c r="H964" s="22"/>
      <c r="I964" s="22"/>
      <c r="J964" s="22"/>
      <c r="K964" s="22"/>
      <c r="L964" s="22"/>
      <c r="M964" s="22"/>
      <c r="N964" s="22"/>
      <c r="O964" s="22"/>
      <c r="P964" s="22"/>
      <c r="Q964" s="22"/>
      <c r="R964" s="22"/>
    </row>
    <row r="965" spans="1:18">
      <c r="A965" s="22"/>
      <c r="B965" s="113"/>
      <c r="C965" s="113"/>
      <c r="D965" s="113"/>
      <c r="E965" s="22"/>
      <c r="F965" s="22"/>
      <c r="G965" s="22"/>
      <c r="H965" s="22"/>
      <c r="I965" s="22"/>
      <c r="J965" s="22"/>
      <c r="K965" s="22"/>
      <c r="L965" s="22"/>
      <c r="M965" s="22"/>
      <c r="N965" s="22"/>
      <c r="O965" s="22"/>
      <c r="P965" s="22"/>
      <c r="Q965" s="22"/>
      <c r="R965" s="22"/>
    </row>
    <row r="966" spans="1:18">
      <c r="A966" s="22"/>
      <c r="B966" s="113"/>
      <c r="C966" s="113"/>
      <c r="D966" s="113"/>
      <c r="E966" s="22"/>
      <c r="F966" s="22"/>
      <c r="G966" s="22"/>
      <c r="H966" s="22"/>
      <c r="I966" s="22"/>
      <c r="J966" s="22"/>
      <c r="K966" s="22"/>
      <c r="L966" s="22"/>
      <c r="M966" s="22"/>
      <c r="N966" s="22"/>
      <c r="O966" s="22"/>
      <c r="P966" s="22"/>
      <c r="Q966" s="22"/>
      <c r="R966" s="22"/>
    </row>
    <row r="967" spans="1:18">
      <c r="A967" s="22"/>
      <c r="B967" s="113"/>
      <c r="C967" s="113"/>
      <c r="D967" s="113"/>
      <c r="E967" s="22"/>
      <c r="F967" s="22"/>
      <c r="G967" s="22"/>
      <c r="H967" s="22"/>
      <c r="I967" s="22"/>
      <c r="J967" s="22"/>
      <c r="K967" s="22"/>
      <c r="L967" s="22"/>
      <c r="M967" s="22"/>
      <c r="N967" s="22"/>
      <c r="O967" s="22"/>
      <c r="P967" s="22"/>
      <c r="Q967" s="22"/>
      <c r="R967" s="22"/>
    </row>
    <row r="968" spans="1:18">
      <c r="A968" s="22"/>
      <c r="B968" s="113"/>
      <c r="C968" s="113"/>
      <c r="D968" s="113"/>
      <c r="E968" s="22"/>
      <c r="F968" s="22"/>
      <c r="G968" s="22"/>
      <c r="H968" s="22"/>
      <c r="I968" s="22"/>
      <c r="J968" s="22"/>
      <c r="K968" s="22"/>
      <c r="L968" s="22"/>
      <c r="M968" s="22"/>
      <c r="N968" s="22"/>
      <c r="O968" s="22"/>
      <c r="P968" s="22"/>
      <c r="Q968" s="22"/>
      <c r="R968" s="22"/>
    </row>
    <row r="969" spans="1:18">
      <c r="A969" s="22"/>
      <c r="B969" s="113"/>
      <c r="C969" s="113"/>
      <c r="D969" s="113"/>
      <c r="E969" s="22"/>
      <c r="F969" s="22"/>
      <c r="G969" s="22"/>
      <c r="H969" s="22"/>
      <c r="I969" s="22"/>
      <c r="J969" s="22"/>
      <c r="K969" s="22"/>
      <c r="L969" s="22"/>
      <c r="M969" s="22"/>
      <c r="N969" s="22"/>
      <c r="O969" s="22"/>
      <c r="P969" s="22"/>
      <c r="Q969" s="22"/>
      <c r="R969" s="22"/>
    </row>
    <row r="970" spans="1:18">
      <c r="A970" s="22"/>
      <c r="B970" s="113"/>
      <c r="C970" s="113"/>
      <c r="D970" s="113"/>
      <c r="E970" s="22"/>
      <c r="F970" s="22"/>
      <c r="G970" s="22"/>
      <c r="H970" s="22"/>
      <c r="I970" s="22"/>
      <c r="J970" s="22"/>
      <c r="K970" s="22"/>
      <c r="L970" s="22"/>
      <c r="M970" s="22"/>
      <c r="N970" s="22"/>
      <c r="O970" s="22"/>
      <c r="P970" s="22"/>
      <c r="Q970" s="22"/>
      <c r="R970" s="22"/>
    </row>
    <row r="971" spans="1:18">
      <c r="A971" s="22"/>
      <c r="B971" s="113"/>
      <c r="C971" s="113"/>
      <c r="D971" s="113"/>
      <c r="E971" s="22"/>
      <c r="F971" s="22"/>
      <c r="G971" s="22"/>
      <c r="H971" s="22"/>
      <c r="I971" s="22"/>
      <c r="J971" s="22"/>
      <c r="K971" s="22"/>
      <c r="L971" s="22"/>
      <c r="M971" s="22"/>
      <c r="N971" s="22"/>
      <c r="O971" s="22"/>
      <c r="P971" s="22"/>
      <c r="Q971" s="22"/>
      <c r="R971" s="22"/>
    </row>
    <row r="972" spans="1:18">
      <c r="A972" s="22"/>
      <c r="B972" s="113"/>
      <c r="C972" s="113"/>
      <c r="D972" s="113"/>
      <c r="E972" s="22"/>
      <c r="F972" s="22"/>
      <c r="G972" s="22"/>
      <c r="H972" s="22"/>
      <c r="I972" s="22"/>
      <c r="J972" s="22"/>
      <c r="K972" s="22"/>
      <c r="L972" s="22"/>
      <c r="M972" s="22"/>
      <c r="N972" s="22"/>
      <c r="O972" s="22"/>
      <c r="P972" s="22"/>
      <c r="Q972" s="22"/>
      <c r="R972" s="22"/>
    </row>
    <row r="973" spans="1:18">
      <c r="A973" s="22"/>
      <c r="B973" s="113"/>
      <c r="C973" s="113"/>
      <c r="D973" s="113"/>
      <c r="E973" s="22"/>
      <c r="F973" s="22"/>
      <c r="G973" s="22"/>
      <c r="H973" s="22"/>
      <c r="I973" s="22"/>
      <c r="J973" s="22"/>
      <c r="K973" s="22"/>
      <c r="L973" s="22"/>
      <c r="M973" s="22"/>
      <c r="N973" s="22"/>
      <c r="O973" s="22"/>
      <c r="P973" s="22"/>
      <c r="Q973" s="22"/>
      <c r="R973" s="22"/>
    </row>
    <row r="974" spans="1:18">
      <c r="A974" s="22"/>
      <c r="B974" s="113"/>
      <c r="C974" s="113"/>
      <c r="D974" s="113"/>
      <c r="E974" s="22"/>
      <c r="F974" s="22"/>
      <c r="G974" s="22"/>
      <c r="H974" s="22"/>
      <c r="I974" s="22"/>
      <c r="J974" s="22"/>
      <c r="K974" s="22"/>
      <c r="L974" s="22"/>
      <c r="M974" s="22"/>
      <c r="N974" s="22"/>
      <c r="O974" s="22"/>
      <c r="P974" s="22"/>
      <c r="Q974" s="22"/>
      <c r="R974" s="22"/>
    </row>
    <row r="975" spans="1:18">
      <c r="A975" s="22"/>
      <c r="B975" s="113"/>
      <c r="C975" s="113"/>
      <c r="D975" s="113"/>
      <c r="E975" s="22"/>
      <c r="F975" s="22"/>
      <c r="G975" s="22"/>
      <c r="H975" s="22"/>
      <c r="I975" s="22"/>
      <c r="J975" s="22"/>
      <c r="K975" s="22"/>
      <c r="L975" s="22"/>
      <c r="M975" s="22"/>
      <c r="N975" s="22"/>
      <c r="O975" s="22"/>
      <c r="P975" s="22"/>
      <c r="Q975" s="22"/>
      <c r="R975" s="22"/>
    </row>
    <row r="976" spans="1:18">
      <c r="A976" s="22"/>
      <c r="B976" s="113"/>
      <c r="C976" s="113"/>
      <c r="D976" s="113"/>
      <c r="E976" s="22"/>
      <c r="F976" s="22"/>
      <c r="G976" s="22"/>
      <c r="H976" s="22"/>
      <c r="I976" s="22"/>
      <c r="J976" s="22"/>
      <c r="K976" s="22"/>
      <c r="L976" s="22"/>
      <c r="M976" s="22"/>
      <c r="N976" s="22"/>
      <c r="O976" s="22"/>
      <c r="P976" s="22"/>
      <c r="Q976" s="22"/>
      <c r="R976" s="22"/>
    </row>
    <row r="977" spans="1:18">
      <c r="A977" s="22"/>
      <c r="B977" s="113"/>
      <c r="C977" s="113"/>
      <c r="D977" s="113"/>
      <c r="E977" s="22"/>
      <c r="F977" s="22"/>
      <c r="G977" s="22"/>
      <c r="H977" s="22"/>
      <c r="I977" s="22"/>
      <c r="J977" s="22"/>
      <c r="K977" s="22"/>
      <c r="L977" s="22"/>
      <c r="M977" s="22"/>
      <c r="N977" s="22"/>
      <c r="O977" s="22"/>
      <c r="P977" s="22"/>
      <c r="Q977" s="22"/>
      <c r="R977" s="22"/>
    </row>
    <row r="978" spans="1:18">
      <c r="A978" s="22"/>
      <c r="B978" s="113"/>
      <c r="C978" s="113"/>
      <c r="D978" s="113"/>
      <c r="E978" s="22"/>
      <c r="F978" s="22"/>
      <c r="G978" s="22"/>
      <c r="H978" s="22"/>
      <c r="I978" s="22"/>
      <c r="J978" s="22"/>
      <c r="K978" s="22"/>
      <c r="L978" s="22"/>
      <c r="M978" s="22"/>
      <c r="N978" s="22"/>
      <c r="O978" s="22"/>
      <c r="P978" s="22"/>
      <c r="Q978" s="22"/>
      <c r="R978" s="22"/>
    </row>
    <row r="979" spans="1:18">
      <c r="A979" s="22"/>
      <c r="B979" s="113"/>
      <c r="C979" s="113"/>
      <c r="D979" s="113"/>
      <c r="E979" s="22"/>
      <c r="F979" s="22"/>
      <c r="G979" s="22"/>
      <c r="H979" s="22"/>
      <c r="I979" s="22"/>
      <c r="J979" s="22"/>
      <c r="K979" s="22"/>
      <c r="L979" s="22"/>
      <c r="M979" s="22"/>
      <c r="N979" s="22"/>
      <c r="O979" s="22"/>
      <c r="P979" s="22"/>
      <c r="Q979" s="22"/>
      <c r="R979" s="22"/>
    </row>
    <row r="980" spans="1:18">
      <c r="A980" s="22"/>
      <c r="B980" s="113"/>
      <c r="C980" s="113"/>
      <c r="D980" s="113"/>
      <c r="E980" s="22"/>
      <c r="F980" s="22"/>
      <c r="G980" s="22"/>
      <c r="H980" s="22"/>
      <c r="I980" s="22"/>
      <c r="J980" s="22"/>
      <c r="K980" s="22"/>
      <c r="L980" s="22"/>
      <c r="M980" s="22"/>
      <c r="N980" s="22"/>
      <c r="O980" s="22"/>
      <c r="P980" s="22"/>
      <c r="Q980" s="22"/>
      <c r="R980" s="22"/>
    </row>
    <row r="981" spans="1:18">
      <c r="A981" s="22"/>
      <c r="B981" s="113"/>
      <c r="C981" s="113"/>
      <c r="D981" s="113"/>
      <c r="E981" s="22"/>
      <c r="F981" s="22"/>
      <c r="G981" s="22"/>
      <c r="H981" s="22"/>
      <c r="I981" s="22"/>
      <c r="J981" s="22"/>
      <c r="K981" s="22"/>
      <c r="L981" s="22"/>
      <c r="M981" s="22"/>
      <c r="N981" s="22"/>
      <c r="O981" s="22"/>
      <c r="P981" s="22"/>
      <c r="Q981" s="22"/>
      <c r="R981" s="22"/>
    </row>
    <row r="982" spans="1:18">
      <c r="A982" s="22"/>
      <c r="B982" s="113"/>
      <c r="C982" s="113"/>
      <c r="D982" s="113"/>
      <c r="E982" s="22"/>
      <c r="F982" s="22"/>
      <c r="G982" s="22"/>
      <c r="H982" s="22"/>
      <c r="I982" s="22"/>
      <c r="J982" s="22"/>
      <c r="K982" s="22"/>
      <c r="L982" s="22"/>
      <c r="M982" s="22"/>
      <c r="N982" s="22"/>
      <c r="O982" s="22"/>
      <c r="P982" s="22"/>
      <c r="Q982" s="22"/>
      <c r="R982" s="22"/>
    </row>
    <row r="983" spans="1:18">
      <c r="A983" s="22"/>
      <c r="B983" s="113"/>
      <c r="C983" s="113"/>
      <c r="D983" s="113"/>
      <c r="E983" s="22"/>
      <c r="F983" s="22"/>
      <c r="G983" s="22"/>
      <c r="H983" s="22"/>
      <c r="I983" s="22"/>
      <c r="J983" s="22"/>
      <c r="K983" s="22"/>
      <c r="L983" s="22"/>
      <c r="M983" s="22"/>
      <c r="N983" s="22"/>
      <c r="O983" s="22"/>
      <c r="P983" s="22"/>
      <c r="Q983" s="22"/>
      <c r="R983" s="22"/>
    </row>
    <row r="984" spans="1:18">
      <c r="A984" s="22"/>
      <c r="B984" s="113"/>
      <c r="C984" s="113"/>
      <c r="D984" s="113"/>
      <c r="E984" s="22"/>
      <c r="F984" s="22"/>
      <c r="G984" s="22"/>
      <c r="H984" s="22"/>
      <c r="I984" s="22"/>
      <c r="J984" s="22"/>
      <c r="K984" s="22"/>
      <c r="L984" s="22"/>
      <c r="M984" s="22"/>
      <c r="N984" s="22"/>
      <c r="O984" s="22"/>
      <c r="P984" s="22"/>
      <c r="Q984" s="22"/>
      <c r="R984" s="22"/>
    </row>
    <row r="985" spans="1:18">
      <c r="A985" s="22"/>
      <c r="B985" s="113"/>
      <c r="C985" s="113"/>
      <c r="D985" s="113"/>
      <c r="E985" s="22"/>
      <c r="F985" s="22"/>
      <c r="G985" s="22"/>
      <c r="H985" s="22"/>
      <c r="I985" s="22"/>
      <c r="J985" s="22"/>
      <c r="K985" s="22"/>
      <c r="L985" s="22"/>
      <c r="M985" s="22"/>
      <c r="N985" s="22"/>
      <c r="O985" s="22"/>
      <c r="P985" s="22"/>
      <c r="Q985" s="22"/>
      <c r="R985" s="22"/>
    </row>
    <row r="986" spans="1:18">
      <c r="A986" s="22"/>
      <c r="B986" s="113"/>
      <c r="C986" s="113"/>
      <c r="D986" s="113"/>
      <c r="E986" s="22"/>
      <c r="F986" s="22"/>
      <c r="G986" s="22"/>
      <c r="H986" s="22"/>
      <c r="I986" s="22"/>
      <c r="J986" s="22"/>
      <c r="K986" s="22"/>
      <c r="L986" s="22"/>
      <c r="M986" s="22"/>
      <c r="N986" s="22"/>
      <c r="O986" s="22"/>
      <c r="P986" s="22"/>
      <c r="Q986" s="22"/>
      <c r="R986" s="22"/>
    </row>
    <row r="987" spans="1:18">
      <c r="A987" s="22"/>
      <c r="B987" s="113"/>
      <c r="C987" s="113"/>
      <c r="D987" s="113"/>
      <c r="E987" s="22"/>
      <c r="F987" s="22"/>
      <c r="G987" s="22"/>
      <c r="H987" s="22"/>
      <c r="I987" s="22"/>
      <c r="J987" s="22"/>
      <c r="K987" s="22"/>
      <c r="L987" s="22"/>
      <c r="M987" s="22"/>
      <c r="N987" s="22"/>
      <c r="O987" s="22"/>
      <c r="P987" s="22"/>
      <c r="Q987" s="22"/>
      <c r="R987" s="22"/>
    </row>
    <row r="988" spans="1:18">
      <c r="A988" s="22"/>
      <c r="B988" s="113"/>
      <c r="C988" s="113"/>
      <c r="D988" s="113"/>
      <c r="E988" s="22"/>
      <c r="F988" s="22"/>
      <c r="G988" s="22"/>
      <c r="H988" s="22"/>
      <c r="I988" s="22"/>
      <c r="J988" s="22"/>
      <c r="K988" s="22"/>
      <c r="L988" s="22"/>
      <c r="M988" s="22"/>
      <c r="N988" s="22"/>
      <c r="O988" s="22"/>
      <c r="P988" s="22"/>
      <c r="Q988" s="22"/>
      <c r="R988" s="22"/>
    </row>
    <row r="989" spans="1:18">
      <c r="A989" s="22"/>
      <c r="B989" s="113"/>
      <c r="C989" s="113"/>
      <c r="D989" s="113"/>
      <c r="E989" s="22"/>
      <c r="F989" s="22"/>
      <c r="G989" s="22"/>
      <c r="H989" s="22"/>
      <c r="I989" s="22"/>
      <c r="J989" s="22"/>
      <c r="K989" s="22"/>
      <c r="L989" s="22"/>
      <c r="M989" s="22"/>
      <c r="N989" s="22"/>
      <c r="O989" s="22"/>
      <c r="P989" s="22"/>
      <c r="Q989" s="22"/>
      <c r="R989" s="22"/>
    </row>
    <row r="990" spans="1:18">
      <c r="A990" s="22"/>
      <c r="B990" s="113"/>
      <c r="C990" s="113"/>
      <c r="D990" s="113"/>
      <c r="E990" s="22"/>
      <c r="F990" s="22"/>
      <c r="G990" s="22"/>
      <c r="H990" s="22"/>
      <c r="I990" s="22"/>
      <c r="J990" s="22"/>
      <c r="K990" s="22"/>
      <c r="L990" s="22"/>
      <c r="M990" s="22"/>
      <c r="N990" s="22"/>
      <c r="O990" s="22"/>
      <c r="P990" s="22"/>
      <c r="Q990" s="22"/>
      <c r="R990" s="22"/>
    </row>
    <row r="991" spans="1:18">
      <c r="A991" s="22"/>
      <c r="B991" s="113"/>
      <c r="C991" s="113"/>
      <c r="D991" s="113"/>
      <c r="E991" s="22"/>
      <c r="F991" s="22"/>
      <c r="G991" s="22"/>
      <c r="H991" s="22"/>
      <c r="I991" s="22"/>
      <c r="J991" s="22"/>
      <c r="K991" s="22"/>
      <c r="L991" s="22"/>
      <c r="M991" s="22"/>
      <c r="N991" s="22"/>
      <c r="O991" s="22"/>
      <c r="P991" s="22"/>
      <c r="Q991" s="22"/>
      <c r="R991" s="22"/>
    </row>
    <row r="992" spans="1:18">
      <c r="A992" s="22"/>
      <c r="B992" s="113"/>
      <c r="C992" s="113"/>
      <c r="D992" s="113"/>
      <c r="E992" s="22"/>
      <c r="F992" s="22"/>
      <c r="G992" s="22"/>
      <c r="H992" s="22"/>
      <c r="I992" s="22"/>
      <c r="J992" s="22"/>
      <c r="K992" s="22"/>
      <c r="L992" s="22"/>
      <c r="M992" s="22"/>
      <c r="N992" s="22"/>
      <c r="O992" s="22"/>
      <c r="P992" s="22"/>
      <c r="Q992" s="22"/>
      <c r="R992" s="22"/>
    </row>
    <row r="993" spans="1:18">
      <c r="A993" s="22"/>
      <c r="B993" s="113"/>
      <c r="C993" s="113"/>
      <c r="D993" s="113"/>
      <c r="E993" s="22"/>
      <c r="F993" s="22"/>
      <c r="G993" s="22"/>
      <c r="H993" s="22"/>
      <c r="I993" s="22"/>
      <c r="J993" s="22"/>
      <c r="K993" s="22"/>
      <c r="L993" s="22"/>
      <c r="M993" s="22"/>
      <c r="N993" s="22"/>
      <c r="O993" s="22"/>
      <c r="P993" s="22"/>
      <c r="Q993" s="22"/>
      <c r="R993" s="22"/>
    </row>
    <row r="994" spans="1:18">
      <c r="A994" s="22"/>
      <c r="B994" s="113"/>
      <c r="C994" s="113"/>
      <c r="D994" s="113"/>
      <c r="E994" s="22"/>
      <c r="F994" s="22"/>
      <c r="G994" s="22"/>
      <c r="H994" s="22"/>
      <c r="I994" s="22"/>
      <c r="J994" s="22"/>
      <c r="K994" s="22"/>
      <c r="L994" s="22"/>
      <c r="M994" s="22"/>
      <c r="N994" s="22"/>
      <c r="O994" s="22"/>
      <c r="P994" s="22"/>
      <c r="Q994" s="22"/>
      <c r="R994" s="22"/>
    </row>
    <row r="995" spans="1:18">
      <c r="A995" s="22"/>
      <c r="B995" s="113"/>
      <c r="C995" s="113"/>
      <c r="D995" s="113"/>
      <c r="E995" s="22"/>
      <c r="F995" s="22"/>
      <c r="G995" s="22"/>
      <c r="H995" s="22"/>
      <c r="I995" s="22"/>
      <c r="J995" s="22"/>
      <c r="K995" s="22"/>
      <c r="L995" s="22"/>
      <c r="M995" s="22"/>
      <c r="N995" s="22"/>
      <c r="O995" s="22"/>
      <c r="P995" s="22"/>
      <c r="Q995" s="22"/>
      <c r="R995" s="22"/>
    </row>
    <row r="996" spans="1:18">
      <c r="A996" s="22"/>
      <c r="B996" s="113"/>
      <c r="C996" s="113"/>
      <c r="D996" s="113"/>
      <c r="E996" s="22"/>
      <c r="F996" s="22"/>
      <c r="G996" s="22"/>
      <c r="H996" s="22"/>
      <c r="I996" s="22"/>
      <c r="J996" s="22"/>
      <c r="K996" s="22"/>
      <c r="L996" s="22"/>
      <c r="M996" s="22"/>
      <c r="N996" s="22"/>
      <c r="O996" s="22"/>
      <c r="P996" s="22"/>
      <c r="Q996" s="22"/>
      <c r="R996" s="22"/>
    </row>
    <row r="997" spans="1:18">
      <c r="A997" s="22"/>
      <c r="B997" s="113"/>
      <c r="C997" s="113"/>
      <c r="D997" s="113"/>
      <c r="E997" s="22"/>
      <c r="F997" s="22"/>
      <c r="G997" s="22"/>
      <c r="H997" s="22"/>
      <c r="I997" s="22"/>
      <c r="J997" s="22"/>
      <c r="K997" s="22"/>
      <c r="L997" s="22"/>
      <c r="M997" s="22"/>
      <c r="N997" s="22"/>
      <c r="O997" s="22"/>
      <c r="P997" s="22"/>
      <c r="Q997" s="22"/>
      <c r="R997" s="22"/>
    </row>
    <row r="998" spans="1:18">
      <c r="A998" s="22"/>
      <c r="B998" s="113"/>
      <c r="C998" s="113"/>
      <c r="D998" s="113"/>
      <c r="E998" s="22"/>
      <c r="F998" s="22"/>
      <c r="G998" s="22"/>
      <c r="H998" s="22"/>
      <c r="I998" s="22"/>
      <c r="J998" s="22"/>
      <c r="K998" s="22"/>
      <c r="L998" s="22"/>
      <c r="M998" s="22"/>
      <c r="N998" s="22"/>
      <c r="O998" s="22"/>
      <c r="P998" s="22"/>
      <c r="Q998" s="22"/>
      <c r="R998" s="22"/>
    </row>
    <row r="999" spans="1:18">
      <c r="A999" s="22"/>
      <c r="B999" s="113"/>
      <c r="C999" s="113"/>
      <c r="D999" s="113"/>
      <c r="E999" s="22"/>
      <c r="F999" s="22"/>
      <c r="G999" s="22"/>
      <c r="H999" s="22"/>
      <c r="I999" s="22"/>
      <c r="J999" s="22"/>
      <c r="K999" s="22"/>
      <c r="L999" s="22"/>
      <c r="M999" s="22"/>
      <c r="N999" s="22"/>
      <c r="O999" s="22"/>
      <c r="P999" s="22"/>
      <c r="Q999" s="22"/>
      <c r="R999" s="22"/>
    </row>
    <row r="1000" spans="1:18">
      <c r="A1000" s="22"/>
      <c r="B1000" s="113"/>
      <c r="C1000" s="113"/>
      <c r="D1000" s="113"/>
      <c r="E1000" s="22"/>
      <c r="F1000" s="22"/>
      <c r="G1000" s="22"/>
      <c r="H1000" s="22"/>
      <c r="I1000" s="22"/>
      <c r="J1000" s="22"/>
      <c r="K1000" s="22"/>
      <c r="L1000" s="22"/>
      <c r="M1000" s="22"/>
      <c r="N1000" s="22"/>
      <c r="O1000" s="22"/>
      <c r="P1000" s="22"/>
      <c r="Q1000" s="22"/>
      <c r="R1000" s="22"/>
    </row>
    <row r="1001" spans="1:18">
      <c r="A1001" s="22"/>
      <c r="B1001" s="113"/>
      <c r="C1001" s="113"/>
      <c r="D1001" s="113"/>
      <c r="E1001" s="22"/>
      <c r="F1001" s="22"/>
      <c r="G1001" s="22"/>
      <c r="H1001" s="22"/>
      <c r="I1001" s="22"/>
      <c r="J1001" s="22"/>
      <c r="K1001" s="22"/>
      <c r="L1001" s="22"/>
      <c r="M1001" s="22"/>
      <c r="N1001" s="22"/>
      <c r="O1001" s="22"/>
      <c r="P1001" s="22"/>
      <c r="Q1001" s="22"/>
      <c r="R1001" s="22"/>
    </row>
    <row r="1002" spans="1:18">
      <c r="A1002" s="22"/>
      <c r="B1002" s="113"/>
      <c r="C1002" s="113"/>
      <c r="D1002" s="113"/>
      <c r="E1002" s="22"/>
      <c r="F1002" s="22"/>
      <c r="G1002" s="22"/>
      <c r="H1002" s="22"/>
      <c r="I1002" s="22"/>
      <c r="J1002" s="22"/>
      <c r="K1002" s="22"/>
      <c r="L1002" s="22"/>
      <c r="M1002" s="22"/>
      <c r="N1002" s="22"/>
      <c r="O1002" s="22"/>
      <c r="P1002" s="22"/>
      <c r="Q1002" s="22"/>
      <c r="R1002" s="22"/>
    </row>
    <row r="1003" spans="1:18">
      <c r="A1003" s="22"/>
      <c r="B1003" s="113"/>
      <c r="C1003" s="113"/>
      <c r="D1003" s="113"/>
      <c r="E1003" s="22"/>
      <c r="F1003" s="22"/>
      <c r="G1003" s="22"/>
      <c r="H1003" s="22"/>
      <c r="I1003" s="22"/>
      <c r="J1003" s="22"/>
      <c r="K1003" s="22"/>
      <c r="L1003" s="22"/>
      <c r="M1003" s="22"/>
      <c r="N1003" s="22"/>
      <c r="O1003" s="22"/>
      <c r="P1003" s="22"/>
      <c r="Q1003" s="22"/>
      <c r="R1003" s="22"/>
    </row>
    <row r="1004" spans="1:18">
      <c r="A1004" s="22"/>
      <c r="B1004" s="113"/>
      <c r="C1004" s="113"/>
      <c r="D1004" s="113"/>
      <c r="E1004" s="22"/>
      <c r="F1004" s="22"/>
      <c r="G1004" s="22"/>
      <c r="H1004" s="22"/>
      <c r="I1004" s="22"/>
      <c r="J1004" s="22"/>
      <c r="K1004" s="22"/>
      <c r="L1004" s="22"/>
      <c r="M1004" s="22"/>
      <c r="N1004" s="22"/>
      <c r="O1004" s="22"/>
      <c r="P1004" s="22"/>
      <c r="Q1004" s="22"/>
      <c r="R1004" s="22"/>
    </row>
    <row r="1005" spans="1:18">
      <c r="A1005" s="22"/>
      <c r="B1005" s="113"/>
      <c r="C1005" s="113"/>
      <c r="D1005" s="113"/>
      <c r="E1005" s="22"/>
      <c r="F1005" s="22"/>
      <c r="G1005" s="22"/>
      <c r="H1005" s="22"/>
      <c r="I1005" s="22"/>
      <c r="J1005" s="22"/>
      <c r="K1005" s="22"/>
      <c r="L1005" s="22"/>
      <c r="M1005" s="22"/>
      <c r="N1005" s="22"/>
      <c r="O1005" s="22"/>
      <c r="P1005" s="22"/>
      <c r="Q1005" s="22"/>
      <c r="R1005" s="22"/>
    </row>
    <row r="1006" spans="1:18">
      <c r="A1006" s="22"/>
      <c r="B1006" s="113"/>
      <c r="C1006" s="113"/>
      <c r="D1006" s="113"/>
      <c r="E1006" s="22"/>
      <c r="F1006" s="22"/>
      <c r="G1006" s="22"/>
      <c r="H1006" s="22"/>
      <c r="I1006" s="22"/>
      <c r="J1006" s="22"/>
      <c r="K1006" s="22"/>
      <c r="L1006" s="22"/>
      <c r="M1006" s="22"/>
      <c r="N1006" s="22"/>
      <c r="O1006" s="22"/>
      <c r="P1006" s="22"/>
      <c r="Q1006" s="22"/>
      <c r="R1006" s="22"/>
    </row>
    <row r="1007" spans="1:18">
      <c r="A1007" s="22"/>
      <c r="B1007" s="113"/>
      <c r="C1007" s="113"/>
      <c r="D1007" s="113"/>
      <c r="E1007" s="22"/>
      <c r="F1007" s="22"/>
      <c r="G1007" s="22"/>
      <c r="H1007" s="22"/>
      <c r="I1007" s="22"/>
      <c r="J1007" s="22"/>
      <c r="K1007" s="22"/>
      <c r="L1007" s="22"/>
      <c r="M1007" s="22"/>
      <c r="N1007" s="22"/>
      <c r="O1007" s="22"/>
      <c r="P1007" s="22"/>
      <c r="Q1007" s="22"/>
      <c r="R1007" s="22"/>
    </row>
    <row r="1008" spans="1:18">
      <c r="A1008" s="22"/>
      <c r="B1008" s="113"/>
      <c r="C1008" s="113"/>
      <c r="D1008" s="113"/>
      <c r="E1008" s="22"/>
      <c r="F1008" s="22"/>
      <c r="G1008" s="22"/>
      <c r="H1008" s="22"/>
      <c r="I1008" s="22"/>
      <c r="J1008" s="22"/>
      <c r="K1008" s="22"/>
      <c r="L1008" s="22"/>
      <c r="M1008" s="22"/>
      <c r="N1008" s="22"/>
      <c r="O1008" s="22"/>
      <c r="P1008" s="22"/>
      <c r="Q1008" s="22"/>
      <c r="R1008" s="22"/>
    </row>
    <row r="1009" spans="1:18">
      <c r="A1009" s="22"/>
      <c r="B1009" s="113"/>
      <c r="C1009" s="113"/>
      <c r="D1009" s="113"/>
      <c r="E1009" s="22"/>
      <c r="F1009" s="22"/>
      <c r="G1009" s="22"/>
      <c r="H1009" s="22"/>
      <c r="I1009" s="22"/>
      <c r="J1009" s="22"/>
      <c r="K1009" s="22"/>
      <c r="L1009" s="22"/>
      <c r="M1009" s="22"/>
      <c r="N1009" s="22"/>
      <c r="O1009" s="22"/>
      <c r="P1009" s="22"/>
      <c r="Q1009" s="22"/>
      <c r="R1009" s="22"/>
    </row>
    <row r="1010" spans="1:18">
      <c r="A1010" s="22"/>
      <c r="B1010" s="113"/>
      <c r="C1010" s="113"/>
      <c r="D1010" s="113"/>
      <c r="E1010" s="22"/>
      <c r="F1010" s="22"/>
      <c r="G1010" s="22"/>
      <c r="H1010" s="22"/>
      <c r="I1010" s="22"/>
      <c r="J1010" s="22"/>
      <c r="K1010" s="22"/>
      <c r="L1010" s="22"/>
      <c r="M1010" s="22"/>
      <c r="N1010" s="22"/>
      <c r="O1010" s="22"/>
      <c r="P1010" s="22"/>
      <c r="Q1010" s="22"/>
      <c r="R1010" s="22"/>
    </row>
    <row r="1011" spans="1:18">
      <c r="A1011" s="22"/>
      <c r="B1011" s="113"/>
      <c r="C1011" s="113"/>
      <c r="D1011" s="113"/>
      <c r="E1011" s="22"/>
      <c r="F1011" s="22"/>
      <c r="G1011" s="22"/>
      <c r="H1011" s="22"/>
      <c r="I1011" s="22"/>
      <c r="J1011" s="22"/>
      <c r="K1011" s="22"/>
      <c r="L1011" s="22"/>
      <c r="M1011" s="22"/>
      <c r="N1011" s="22"/>
      <c r="O1011" s="22"/>
      <c r="P1011" s="22"/>
      <c r="Q1011" s="22"/>
      <c r="R1011" s="22"/>
    </row>
    <row r="1012" spans="1:18">
      <c r="A1012" s="22"/>
      <c r="B1012" s="113"/>
      <c r="C1012" s="113"/>
      <c r="D1012" s="113"/>
      <c r="E1012" s="22"/>
      <c r="F1012" s="22"/>
      <c r="G1012" s="22"/>
      <c r="H1012" s="22"/>
      <c r="I1012" s="22"/>
      <c r="J1012" s="22"/>
      <c r="K1012" s="22"/>
      <c r="L1012" s="22"/>
      <c r="M1012" s="22"/>
      <c r="N1012" s="22"/>
      <c r="O1012" s="22"/>
      <c r="P1012" s="22"/>
      <c r="Q1012" s="22"/>
      <c r="R1012" s="22"/>
    </row>
    <row r="1013" spans="1:18">
      <c r="A1013" s="22"/>
      <c r="B1013" s="113"/>
      <c r="C1013" s="113"/>
      <c r="D1013" s="113"/>
      <c r="E1013" s="22"/>
      <c r="F1013" s="22"/>
      <c r="G1013" s="22"/>
      <c r="H1013" s="22"/>
      <c r="I1013" s="22"/>
      <c r="J1013" s="22"/>
      <c r="K1013" s="22"/>
      <c r="L1013" s="22"/>
      <c r="M1013" s="22"/>
      <c r="N1013" s="22"/>
      <c r="O1013" s="22"/>
      <c r="P1013" s="22"/>
      <c r="Q1013" s="22"/>
      <c r="R1013" s="22"/>
    </row>
    <row r="1014" spans="1:18">
      <c r="A1014" s="22"/>
      <c r="B1014" s="113"/>
      <c r="C1014" s="113"/>
      <c r="D1014" s="113"/>
      <c r="E1014" s="22"/>
      <c r="F1014" s="22"/>
      <c r="G1014" s="22"/>
      <c r="H1014" s="22"/>
      <c r="I1014" s="22"/>
      <c r="J1014" s="22"/>
      <c r="K1014" s="22"/>
      <c r="L1014" s="22"/>
      <c r="M1014" s="22"/>
      <c r="N1014" s="22"/>
      <c r="O1014" s="22"/>
      <c r="P1014" s="22"/>
      <c r="Q1014" s="22"/>
      <c r="R1014" s="22"/>
    </row>
    <row r="1015" spans="1:18">
      <c r="A1015" s="22"/>
      <c r="B1015" s="113"/>
      <c r="C1015" s="113"/>
      <c r="D1015" s="113"/>
      <c r="E1015" s="22"/>
      <c r="F1015" s="22"/>
      <c r="G1015" s="22"/>
      <c r="H1015" s="22"/>
      <c r="I1015" s="22"/>
      <c r="J1015" s="22"/>
      <c r="K1015" s="22"/>
      <c r="L1015" s="22"/>
      <c r="M1015" s="22"/>
      <c r="N1015" s="22"/>
      <c r="O1015" s="22"/>
      <c r="P1015" s="22"/>
      <c r="Q1015" s="22"/>
      <c r="R1015" s="22"/>
    </row>
    <row r="1016" spans="1:18">
      <c r="A1016" s="22"/>
      <c r="B1016" s="113"/>
      <c r="C1016" s="113"/>
      <c r="D1016" s="113"/>
      <c r="E1016" s="22"/>
      <c r="F1016" s="22"/>
      <c r="G1016" s="22"/>
      <c r="H1016" s="22"/>
      <c r="I1016" s="22"/>
      <c r="J1016" s="22"/>
      <c r="K1016" s="22"/>
      <c r="L1016" s="22"/>
      <c r="M1016" s="22"/>
      <c r="N1016" s="22"/>
      <c r="O1016" s="22"/>
      <c r="P1016" s="22"/>
      <c r="Q1016" s="22"/>
      <c r="R1016" s="22"/>
    </row>
    <row r="1017" spans="1:18">
      <c r="A1017" s="22"/>
      <c r="B1017" s="113"/>
      <c r="C1017" s="113"/>
      <c r="D1017" s="113"/>
      <c r="E1017" s="22"/>
      <c r="F1017" s="22"/>
      <c r="G1017" s="22"/>
      <c r="H1017" s="22"/>
      <c r="I1017" s="22"/>
      <c r="J1017" s="22"/>
      <c r="K1017" s="22"/>
      <c r="L1017" s="22"/>
      <c r="M1017" s="22"/>
      <c r="N1017" s="22"/>
      <c r="O1017" s="22"/>
      <c r="P1017" s="22"/>
      <c r="Q1017" s="22"/>
      <c r="R1017" s="22"/>
    </row>
    <row r="1018" spans="1:18">
      <c r="A1018" s="22"/>
      <c r="B1018" s="113"/>
      <c r="C1018" s="113"/>
      <c r="D1018" s="113"/>
      <c r="E1018" s="22"/>
      <c r="F1018" s="22"/>
      <c r="G1018" s="22"/>
      <c r="H1018" s="22"/>
      <c r="I1018" s="22"/>
      <c r="J1018" s="22"/>
      <c r="K1018" s="22"/>
      <c r="L1018" s="22"/>
      <c r="M1018" s="22"/>
      <c r="N1018" s="22"/>
      <c r="O1018" s="22"/>
      <c r="P1018" s="22"/>
      <c r="Q1018" s="22"/>
      <c r="R1018" s="22"/>
    </row>
    <row r="1019" spans="1:18">
      <c r="A1019" s="22"/>
      <c r="B1019" s="113"/>
      <c r="C1019" s="113"/>
      <c r="D1019" s="113"/>
      <c r="E1019" s="22"/>
      <c r="F1019" s="22"/>
      <c r="G1019" s="22"/>
      <c r="H1019" s="22"/>
      <c r="I1019" s="22"/>
      <c r="J1019" s="22"/>
      <c r="K1019" s="22"/>
      <c r="L1019" s="22"/>
      <c r="M1019" s="22"/>
      <c r="N1019" s="22"/>
      <c r="O1019" s="22"/>
      <c r="P1019" s="22"/>
      <c r="Q1019" s="22"/>
      <c r="R1019" s="22"/>
    </row>
    <row r="1020" spans="1:18">
      <c r="A1020" s="22"/>
      <c r="B1020" s="113"/>
      <c r="C1020" s="113"/>
      <c r="D1020" s="113"/>
      <c r="E1020" s="22"/>
      <c r="F1020" s="22"/>
      <c r="G1020" s="22"/>
      <c r="H1020" s="22"/>
      <c r="I1020" s="22"/>
      <c r="J1020" s="22"/>
      <c r="K1020" s="22"/>
      <c r="L1020" s="22"/>
      <c r="M1020" s="22"/>
      <c r="N1020" s="22"/>
      <c r="O1020" s="22"/>
      <c r="P1020" s="22"/>
      <c r="Q1020" s="22"/>
      <c r="R1020" s="22"/>
    </row>
    <row r="1021" spans="1:18">
      <c r="A1021" s="22"/>
      <c r="B1021" s="113"/>
      <c r="C1021" s="113"/>
      <c r="D1021" s="113"/>
      <c r="E1021" s="22"/>
      <c r="F1021" s="22"/>
      <c r="G1021" s="22"/>
      <c r="H1021" s="22"/>
      <c r="I1021" s="22"/>
      <c r="J1021" s="22"/>
      <c r="K1021" s="22"/>
      <c r="L1021" s="22"/>
      <c r="M1021" s="22"/>
      <c r="N1021" s="22"/>
      <c r="O1021" s="22"/>
      <c r="P1021" s="22"/>
      <c r="Q1021" s="22"/>
      <c r="R1021" s="22"/>
    </row>
    <row r="1022" spans="1:18">
      <c r="A1022" s="22"/>
      <c r="B1022" s="113"/>
      <c r="C1022" s="113"/>
      <c r="D1022" s="113"/>
      <c r="E1022" s="22"/>
      <c r="F1022" s="22"/>
      <c r="G1022" s="22"/>
      <c r="H1022" s="22"/>
      <c r="I1022" s="22"/>
      <c r="J1022" s="22"/>
      <c r="K1022" s="22"/>
      <c r="L1022" s="22"/>
      <c r="M1022" s="22"/>
      <c r="N1022" s="22"/>
      <c r="O1022" s="22"/>
      <c r="P1022" s="22"/>
      <c r="Q1022" s="22"/>
      <c r="R1022" s="22"/>
    </row>
    <row r="1023" spans="1:18">
      <c r="A1023" s="22"/>
      <c r="B1023" s="113"/>
      <c r="C1023" s="113"/>
      <c r="D1023" s="113"/>
      <c r="E1023" s="22"/>
      <c r="F1023" s="22"/>
      <c r="G1023" s="22"/>
      <c r="H1023" s="22"/>
      <c r="I1023" s="22"/>
      <c r="J1023" s="22"/>
      <c r="K1023" s="22"/>
      <c r="L1023" s="22"/>
      <c r="M1023" s="22"/>
      <c r="N1023" s="22"/>
      <c r="O1023" s="22"/>
      <c r="P1023" s="22"/>
      <c r="Q1023" s="22"/>
      <c r="R1023" s="22"/>
    </row>
    <row r="1024" spans="1:18">
      <c r="A1024" s="22"/>
      <c r="B1024" s="113"/>
      <c r="C1024" s="113"/>
      <c r="D1024" s="113"/>
      <c r="E1024" s="22"/>
      <c r="F1024" s="22"/>
      <c r="G1024" s="22"/>
      <c r="H1024" s="22"/>
      <c r="I1024" s="22"/>
      <c r="J1024" s="22"/>
      <c r="K1024" s="22"/>
      <c r="L1024" s="22"/>
      <c r="M1024" s="22"/>
      <c r="N1024" s="22"/>
      <c r="O1024" s="22"/>
      <c r="P1024" s="22"/>
      <c r="Q1024" s="22"/>
      <c r="R1024" s="22"/>
    </row>
    <row r="1025" spans="1:18">
      <c r="A1025" s="22"/>
      <c r="B1025" s="113"/>
      <c r="C1025" s="113"/>
      <c r="D1025" s="113"/>
      <c r="E1025" s="22"/>
      <c r="F1025" s="22"/>
      <c r="G1025" s="22"/>
      <c r="H1025" s="22"/>
      <c r="I1025" s="22"/>
      <c r="J1025" s="22"/>
      <c r="K1025" s="22"/>
      <c r="L1025" s="22"/>
      <c r="M1025" s="22"/>
      <c r="N1025" s="22"/>
      <c r="O1025" s="22"/>
      <c r="P1025" s="22"/>
      <c r="Q1025" s="22"/>
      <c r="R1025" s="22"/>
    </row>
    <row r="1026" spans="1:18">
      <c r="A1026" s="22"/>
      <c r="B1026" s="113"/>
      <c r="C1026" s="113"/>
      <c r="D1026" s="113"/>
      <c r="E1026" s="22"/>
      <c r="F1026" s="22"/>
      <c r="G1026" s="22"/>
      <c r="H1026" s="22"/>
      <c r="I1026" s="22"/>
      <c r="J1026" s="22"/>
      <c r="K1026" s="22"/>
      <c r="L1026" s="22"/>
      <c r="M1026" s="22"/>
      <c r="N1026" s="22"/>
      <c r="O1026" s="22"/>
      <c r="P1026" s="22"/>
      <c r="Q1026" s="22"/>
      <c r="R1026" s="22"/>
    </row>
    <row r="1027" spans="1:18">
      <c r="A1027" s="22"/>
      <c r="B1027" s="113"/>
      <c r="C1027" s="113"/>
      <c r="D1027" s="113"/>
      <c r="E1027" s="22"/>
      <c r="F1027" s="22"/>
      <c r="G1027" s="22"/>
      <c r="H1027" s="22"/>
      <c r="I1027" s="22"/>
      <c r="J1027" s="22"/>
      <c r="K1027" s="22"/>
      <c r="L1027" s="22"/>
      <c r="M1027" s="22"/>
      <c r="N1027" s="22"/>
      <c r="O1027" s="22"/>
      <c r="P1027" s="22"/>
      <c r="Q1027" s="22"/>
      <c r="R1027" s="22"/>
    </row>
    <row r="1028" spans="1:18">
      <c r="A1028" s="22"/>
      <c r="B1028" s="113"/>
      <c r="C1028" s="113"/>
      <c r="D1028" s="113"/>
      <c r="E1028" s="22"/>
      <c r="F1028" s="22"/>
      <c r="G1028" s="22"/>
      <c r="H1028" s="22"/>
      <c r="I1028" s="22"/>
      <c r="J1028" s="22"/>
      <c r="K1028" s="22"/>
      <c r="L1028" s="22"/>
      <c r="M1028" s="22"/>
      <c r="N1028" s="22"/>
      <c r="O1028" s="22"/>
      <c r="P1028" s="22"/>
      <c r="Q1028" s="22"/>
      <c r="R1028" s="22"/>
    </row>
    <row r="1029" spans="1:18">
      <c r="A1029" s="22"/>
      <c r="B1029" s="113"/>
      <c r="C1029" s="113"/>
      <c r="D1029" s="113"/>
      <c r="E1029" s="22"/>
      <c r="F1029" s="22"/>
      <c r="G1029" s="22"/>
      <c r="H1029" s="22"/>
      <c r="I1029" s="22"/>
      <c r="J1029" s="22"/>
      <c r="K1029" s="22"/>
      <c r="L1029" s="22"/>
      <c r="M1029" s="22"/>
      <c r="N1029" s="22"/>
      <c r="O1029" s="22"/>
      <c r="P1029" s="22"/>
      <c r="Q1029" s="22"/>
      <c r="R1029" s="22"/>
    </row>
    <row r="1030" spans="1:18">
      <c r="A1030" s="22"/>
      <c r="B1030" s="113"/>
      <c r="C1030" s="113"/>
      <c r="D1030" s="113"/>
      <c r="E1030" s="22"/>
      <c r="F1030" s="22"/>
      <c r="G1030" s="22"/>
      <c r="H1030" s="22"/>
      <c r="I1030" s="22"/>
      <c r="J1030" s="22"/>
      <c r="K1030" s="22"/>
      <c r="L1030" s="22"/>
      <c r="M1030" s="22"/>
      <c r="N1030" s="22"/>
      <c r="O1030" s="22"/>
      <c r="P1030" s="22"/>
      <c r="Q1030" s="22"/>
      <c r="R1030" s="22"/>
    </row>
    <row r="1031" spans="1:18">
      <c r="A1031" s="22"/>
      <c r="B1031" s="113"/>
      <c r="C1031" s="113"/>
      <c r="D1031" s="113"/>
      <c r="E1031" s="22"/>
      <c r="F1031" s="22"/>
      <c r="G1031" s="22"/>
      <c r="H1031" s="22"/>
      <c r="I1031" s="22"/>
      <c r="J1031" s="22"/>
      <c r="K1031" s="22"/>
      <c r="L1031" s="22"/>
      <c r="M1031" s="22"/>
      <c r="N1031" s="22"/>
      <c r="O1031" s="22"/>
      <c r="P1031" s="22"/>
      <c r="Q1031" s="22"/>
      <c r="R1031" s="22"/>
    </row>
    <row r="1032" spans="1:18">
      <c r="A1032" s="22"/>
      <c r="B1032" s="113"/>
      <c r="C1032" s="113"/>
      <c r="D1032" s="113"/>
      <c r="E1032" s="22"/>
      <c r="F1032" s="22"/>
      <c r="G1032" s="22"/>
      <c r="H1032" s="22"/>
      <c r="I1032" s="22"/>
      <c r="J1032" s="22"/>
      <c r="K1032" s="22"/>
      <c r="L1032" s="22"/>
      <c r="M1032" s="22"/>
      <c r="N1032" s="22"/>
      <c r="O1032" s="22"/>
      <c r="P1032" s="22"/>
      <c r="Q1032" s="22"/>
      <c r="R1032" s="22"/>
    </row>
    <row r="1033" spans="1:18">
      <c r="A1033" s="22"/>
      <c r="B1033" s="113"/>
      <c r="C1033" s="113"/>
      <c r="D1033" s="113"/>
      <c r="E1033" s="22"/>
      <c r="F1033" s="22"/>
      <c r="G1033" s="22"/>
      <c r="H1033" s="22"/>
      <c r="I1033" s="22"/>
      <c r="J1033" s="22"/>
      <c r="K1033" s="22"/>
      <c r="L1033" s="22"/>
      <c r="M1033" s="22"/>
      <c r="N1033" s="22"/>
      <c r="O1033" s="22"/>
      <c r="P1033" s="22"/>
      <c r="Q1033" s="22"/>
      <c r="R1033" s="22"/>
    </row>
    <row r="1034" spans="1:18">
      <c r="A1034" s="22"/>
      <c r="B1034" s="113"/>
      <c r="C1034" s="113"/>
      <c r="D1034" s="113"/>
      <c r="E1034" s="22"/>
      <c r="F1034" s="22"/>
      <c r="G1034" s="22"/>
      <c r="H1034" s="22"/>
      <c r="I1034" s="22"/>
      <c r="J1034" s="22"/>
      <c r="K1034" s="22"/>
      <c r="L1034" s="22"/>
      <c r="M1034" s="22"/>
      <c r="N1034" s="22"/>
      <c r="O1034" s="22"/>
      <c r="P1034" s="22"/>
      <c r="Q1034" s="22"/>
      <c r="R1034" s="22"/>
    </row>
    <row r="1035" spans="1:18">
      <c r="A1035" s="22"/>
      <c r="B1035" s="113"/>
      <c r="C1035" s="113"/>
      <c r="D1035" s="113"/>
      <c r="E1035" s="22"/>
      <c r="F1035" s="22"/>
      <c r="G1035" s="22"/>
      <c r="H1035" s="22"/>
      <c r="I1035" s="22"/>
      <c r="J1035" s="22"/>
      <c r="K1035" s="22"/>
      <c r="L1035" s="22"/>
      <c r="M1035" s="22"/>
      <c r="N1035" s="22"/>
      <c r="O1035" s="22"/>
      <c r="P1035" s="22"/>
      <c r="Q1035" s="22"/>
      <c r="R1035" s="22"/>
    </row>
    <row r="1036" spans="1:18">
      <c r="A1036" s="22"/>
      <c r="B1036" s="113"/>
      <c r="C1036" s="113"/>
      <c r="D1036" s="113"/>
      <c r="E1036" s="22"/>
      <c r="F1036" s="22"/>
      <c r="G1036" s="22"/>
      <c r="H1036" s="22"/>
      <c r="I1036" s="22"/>
      <c r="J1036" s="22"/>
      <c r="K1036" s="22"/>
      <c r="L1036" s="22"/>
      <c r="M1036" s="22"/>
      <c r="N1036" s="22"/>
      <c r="O1036" s="22"/>
      <c r="P1036" s="22"/>
      <c r="Q1036" s="22"/>
      <c r="R1036" s="22"/>
    </row>
    <row r="1037" spans="1:18">
      <c r="A1037" s="22"/>
      <c r="B1037" s="113"/>
      <c r="C1037" s="113"/>
      <c r="D1037" s="113"/>
      <c r="E1037" s="22"/>
      <c r="F1037" s="22"/>
      <c r="G1037" s="22"/>
      <c r="H1037" s="22"/>
      <c r="I1037" s="22"/>
      <c r="J1037" s="22"/>
      <c r="K1037" s="22"/>
      <c r="L1037" s="22"/>
      <c r="M1037" s="22"/>
      <c r="N1037" s="22"/>
      <c r="O1037" s="22"/>
      <c r="P1037" s="22"/>
      <c r="Q1037" s="22"/>
      <c r="R1037" s="22"/>
    </row>
    <row r="1038" spans="1:18">
      <c r="A1038" s="22"/>
      <c r="B1038" s="113"/>
      <c r="C1038" s="113"/>
      <c r="D1038" s="113"/>
      <c r="E1038" s="22"/>
      <c r="F1038" s="22"/>
      <c r="G1038" s="22"/>
      <c r="H1038" s="22"/>
      <c r="I1038" s="22"/>
      <c r="J1038" s="22"/>
      <c r="K1038" s="22"/>
      <c r="L1038" s="22"/>
      <c r="M1038" s="22"/>
      <c r="N1038" s="22"/>
      <c r="O1038" s="22"/>
      <c r="P1038" s="22"/>
      <c r="Q1038" s="22"/>
      <c r="R1038" s="22"/>
    </row>
    <row r="1039" spans="1:18">
      <c r="A1039" s="22"/>
      <c r="B1039" s="113"/>
      <c r="C1039" s="113"/>
      <c r="D1039" s="113"/>
      <c r="E1039" s="22"/>
      <c r="F1039" s="22"/>
      <c r="G1039" s="22"/>
      <c r="H1039" s="22"/>
      <c r="I1039" s="22"/>
      <c r="J1039" s="22"/>
      <c r="K1039" s="22"/>
      <c r="L1039" s="22"/>
      <c r="M1039" s="22"/>
      <c r="N1039" s="22"/>
      <c r="O1039" s="22"/>
      <c r="P1039" s="22"/>
      <c r="Q1039" s="22"/>
      <c r="R1039" s="22"/>
    </row>
    <row r="1040" spans="1:18">
      <c r="A1040" s="22"/>
      <c r="B1040" s="113"/>
      <c r="C1040" s="113"/>
      <c r="D1040" s="113"/>
      <c r="E1040" s="22"/>
      <c r="F1040" s="22"/>
      <c r="G1040" s="22"/>
      <c r="H1040" s="22"/>
      <c r="I1040" s="22"/>
      <c r="J1040" s="22"/>
      <c r="K1040" s="22"/>
      <c r="L1040" s="22"/>
      <c r="M1040" s="22"/>
      <c r="N1040" s="22"/>
      <c r="O1040" s="22"/>
      <c r="P1040" s="22"/>
      <c r="Q1040" s="22"/>
      <c r="R1040" s="22"/>
    </row>
    <row r="1041" spans="1:18">
      <c r="A1041" s="22"/>
      <c r="B1041" s="113"/>
      <c r="C1041" s="113"/>
      <c r="D1041" s="113"/>
      <c r="E1041" s="22"/>
      <c r="F1041" s="22"/>
      <c r="G1041" s="22"/>
      <c r="H1041" s="22"/>
      <c r="I1041" s="22"/>
      <c r="J1041" s="22"/>
      <c r="K1041" s="22"/>
      <c r="L1041" s="22"/>
      <c r="M1041" s="22"/>
      <c r="N1041" s="22"/>
      <c r="O1041" s="22"/>
      <c r="P1041" s="22"/>
      <c r="Q1041" s="22"/>
      <c r="R1041" s="22"/>
    </row>
    <row r="1042" spans="1:18">
      <c r="A1042" s="22"/>
      <c r="B1042" s="113"/>
      <c r="C1042" s="113"/>
      <c r="D1042" s="113"/>
      <c r="E1042" s="22"/>
      <c r="F1042" s="22"/>
      <c r="G1042" s="22"/>
      <c r="H1042" s="22"/>
      <c r="I1042" s="22"/>
      <c r="J1042" s="22"/>
      <c r="K1042" s="22"/>
      <c r="L1042" s="22"/>
      <c r="M1042" s="22"/>
      <c r="N1042" s="22"/>
      <c r="O1042" s="22"/>
      <c r="P1042" s="22"/>
      <c r="Q1042" s="22"/>
      <c r="R1042" s="22"/>
    </row>
    <row r="1043" spans="1:18">
      <c r="A1043" s="22"/>
      <c r="B1043" s="113"/>
      <c r="C1043" s="113"/>
      <c r="D1043" s="113"/>
      <c r="E1043" s="22"/>
      <c r="F1043" s="22"/>
      <c r="G1043" s="22"/>
      <c r="H1043" s="22"/>
      <c r="I1043" s="22"/>
      <c r="J1043" s="22"/>
      <c r="K1043" s="22"/>
      <c r="L1043" s="22"/>
      <c r="M1043" s="22"/>
      <c r="N1043" s="22"/>
      <c r="O1043" s="22"/>
      <c r="P1043" s="22"/>
      <c r="Q1043" s="22"/>
      <c r="R1043" s="22"/>
    </row>
    <row r="1044" spans="1:18">
      <c r="A1044" s="22"/>
      <c r="B1044" s="113"/>
      <c r="C1044" s="113"/>
      <c r="D1044" s="113"/>
      <c r="E1044" s="22"/>
      <c r="F1044" s="22"/>
      <c r="G1044" s="22"/>
      <c r="H1044" s="22"/>
      <c r="I1044" s="22"/>
      <c r="J1044" s="22"/>
      <c r="K1044" s="22"/>
      <c r="L1044" s="22"/>
      <c r="M1044" s="22"/>
      <c r="N1044" s="22"/>
      <c r="O1044" s="22"/>
      <c r="P1044" s="22"/>
      <c r="Q1044" s="22"/>
      <c r="R1044" s="22"/>
    </row>
    <row r="1045" spans="1:18">
      <c r="A1045" s="22"/>
      <c r="B1045" s="113"/>
      <c r="C1045" s="113"/>
      <c r="D1045" s="113"/>
      <c r="E1045" s="22"/>
      <c r="F1045" s="22"/>
      <c r="G1045" s="22"/>
      <c r="H1045" s="22"/>
      <c r="I1045" s="22"/>
      <c r="J1045" s="22"/>
      <c r="K1045" s="22"/>
      <c r="L1045" s="22"/>
      <c r="M1045" s="22"/>
      <c r="N1045" s="22"/>
      <c r="O1045" s="22"/>
      <c r="P1045" s="22"/>
      <c r="Q1045" s="22"/>
      <c r="R1045" s="22"/>
    </row>
    <row r="1046" spans="1:18">
      <c r="A1046" s="22"/>
      <c r="B1046" s="113"/>
      <c r="C1046" s="113"/>
      <c r="D1046" s="113"/>
      <c r="E1046" s="22"/>
      <c r="F1046" s="22"/>
      <c r="G1046" s="22"/>
      <c r="H1046" s="22"/>
      <c r="I1046" s="22"/>
      <c r="J1046" s="22"/>
      <c r="K1046" s="22"/>
      <c r="L1046" s="22"/>
      <c r="M1046" s="22"/>
      <c r="N1046" s="22"/>
      <c r="O1046" s="22"/>
      <c r="P1046" s="22"/>
      <c r="Q1046" s="22"/>
      <c r="R1046" s="22"/>
    </row>
    <row r="1047" spans="1:18">
      <c r="A1047" s="22"/>
      <c r="B1047" s="113"/>
      <c r="C1047" s="113"/>
      <c r="D1047" s="113"/>
      <c r="E1047" s="22"/>
      <c r="F1047" s="22"/>
      <c r="G1047" s="22"/>
      <c r="H1047" s="22"/>
      <c r="I1047" s="22"/>
      <c r="J1047" s="22"/>
      <c r="K1047" s="22"/>
      <c r="L1047" s="22"/>
      <c r="M1047" s="22"/>
      <c r="N1047" s="22"/>
      <c r="O1047" s="22"/>
      <c r="P1047" s="22"/>
      <c r="Q1047" s="22"/>
      <c r="R1047" s="22"/>
    </row>
    <row r="1048" spans="1:18">
      <c r="A1048" s="22"/>
      <c r="B1048" s="113"/>
      <c r="C1048" s="113"/>
      <c r="D1048" s="113"/>
      <c r="E1048" s="22"/>
      <c r="F1048" s="22"/>
      <c r="G1048" s="22"/>
      <c r="H1048" s="22"/>
      <c r="I1048" s="22"/>
      <c r="J1048" s="22"/>
      <c r="K1048" s="22"/>
      <c r="L1048" s="22"/>
      <c r="M1048" s="22"/>
      <c r="N1048" s="22"/>
      <c r="O1048" s="22"/>
      <c r="P1048" s="22"/>
      <c r="Q1048" s="22"/>
      <c r="R1048" s="22"/>
    </row>
    <row r="1049" spans="1:18">
      <c r="A1049" s="22"/>
      <c r="B1049" s="113"/>
      <c r="C1049" s="113"/>
      <c r="D1049" s="113"/>
      <c r="E1049" s="22"/>
      <c r="F1049" s="22"/>
      <c r="G1049" s="22"/>
      <c r="H1049" s="22"/>
      <c r="I1049" s="22"/>
      <c r="J1049" s="22"/>
      <c r="K1049" s="22"/>
      <c r="L1049" s="22"/>
      <c r="M1049" s="22"/>
      <c r="N1049" s="22"/>
      <c r="O1049" s="22"/>
      <c r="P1049" s="22"/>
      <c r="Q1049" s="22"/>
      <c r="R1049" s="22"/>
    </row>
    <row r="1050" spans="1:18">
      <c r="A1050" s="22"/>
      <c r="B1050" s="113"/>
      <c r="C1050" s="113"/>
      <c r="D1050" s="113"/>
      <c r="E1050" s="22"/>
      <c r="F1050" s="22"/>
      <c r="G1050" s="22"/>
      <c r="H1050" s="22"/>
      <c r="I1050" s="22"/>
      <c r="J1050" s="22"/>
      <c r="K1050" s="22"/>
      <c r="L1050" s="22"/>
      <c r="M1050" s="22"/>
      <c r="N1050" s="22"/>
      <c r="O1050" s="22"/>
      <c r="P1050" s="22"/>
      <c r="Q1050" s="22"/>
      <c r="R1050" s="22"/>
    </row>
    <row r="1051" spans="1:18">
      <c r="A1051" s="22"/>
      <c r="B1051" s="113"/>
      <c r="C1051" s="113"/>
      <c r="D1051" s="113"/>
      <c r="E1051" s="22"/>
      <c r="F1051" s="22"/>
      <c r="G1051" s="22"/>
      <c r="H1051" s="22"/>
      <c r="I1051" s="22"/>
      <c r="J1051" s="22"/>
      <c r="K1051" s="22"/>
      <c r="L1051" s="22"/>
      <c r="M1051" s="22"/>
      <c r="N1051" s="22"/>
      <c r="O1051" s="22"/>
      <c r="P1051" s="22"/>
      <c r="Q1051" s="22"/>
      <c r="R1051" s="22"/>
    </row>
    <row r="1052" spans="1:18">
      <c r="A1052" s="22"/>
      <c r="B1052" s="113"/>
      <c r="C1052" s="113"/>
      <c r="D1052" s="113"/>
      <c r="E1052" s="22"/>
      <c r="F1052" s="22"/>
      <c r="G1052" s="22"/>
      <c r="H1052" s="22"/>
      <c r="I1052" s="22"/>
      <c r="J1052" s="22"/>
      <c r="K1052" s="22"/>
      <c r="L1052" s="22"/>
      <c r="M1052" s="22"/>
      <c r="N1052" s="22"/>
      <c r="O1052" s="22"/>
      <c r="P1052" s="22"/>
      <c r="Q1052" s="22"/>
      <c r="R1052" s="22"/>
    </row>
    <row r="1053" spans="1:18">
      <c r="A1053" s="22"/>
      <c r="B1053" s="113"/>
      <c r="C1053" s="113"/>
      <c r="D1053" s="113"/>
      <c r="E1053" s="22"/>
      <c r="F1053" s="22"/>
      <c r="G1053" s="22"/>
      <c r="H1053" s="22"/>
      <c r="I1053" s="22"/>
      <c r="J1053" s="22"/>
      <c r="K1053" s="22"/>
      <c r="L1053" s="22"/>
      <c r="M1053" s="22"/>
      <c r="N1053" s="22"/>
      <c r="O1053" s="22"/>
      <c r="P1053" s="22"/>
      <c r="Q1053" s="22"/>
      <c r="R1053" s="22"/>
    </row>
    <row r="1054" spans="1:18">
      <c r="A1054" s="22"/>
      <c r="B1054" s="113"/>
      <c r="C1054" s="113"/>
      <c r="D1054" s="113"/>
      <c r="E1054" s="22"/>
      <c r="F1054" s="22"/>
      <c r="G1054" s="22"/>
      <c r="H1054" s="22"/>
      <c r="I1054" s="22"/>
      <c r="J1054" s="22"/>
      <c r="K1054" s="22"/>
      <c r="L1054" s="22"/>
      <c r="M1054" s="22"/>
      <c r="N1054" s="22"/>
      <c r="O1054" s="22"/>
      <c r="P1054" s="22"/>
      <c r="Q1054" s="22"/>
      <c r="R1054" s="22"/>
    </row>
    <row r="1055" spans="1:18">
      <c r="A1055" s="22"/>
      <c r="B1055" s="113"/>
      <c r="C1055" s="113"/>
      <c r="D1055" s="113"/>
      <c r="E1055" s="22"/>
      <c r="F1055" s="22"/>
      <c r="G1055" s="22"/>
      <c r="H1055" s="22"/>
      <c r="I1055" s="22"/>
      <c r="J1055" s="22"/>
      <c r="K1055" s="22"/>
      <c r="L1055" s="22"/>
      <c r="M1055" s="22"/>
      <c r="N1055" s="22"/>
      <c r="O1055" s="22"/>
      <c r="P1055" s="22"/>
      <c r="Q1055" s="22"/>
      <c r="R1055" s="22"/>
    </row>
    <row r="1056" spans="1:18">
      <c r="A1056" s="22"/>
      <c r="B1056" s="113"/>
      <c r="C1056" s="113"/>
      <c r="D1056" s="113"/>
      <c r="E1056" s="22"/>
      <c r="F1056" s="22"/>
      <c r="G1056" s="22"/>
      <c r="H1056" s="22"/>
      <c r="I1056" s="22"/>
      <c r="J1056" s="22"/>
      <c r="K1056" s="22"/>
      <c r="L1056" s="22"/>
      <c r="M1056" s="22"/>
      <c r="N1056" s="22"/>
      <c r="O1056" s="22"/>
      <c r="P1056" s="22"/>
      <c r="Q1056" s="22"/>
      <c r="R1056" s="22"/>
    </row>
    <row r="1057" spans="1:18">
      <c r="A1057" s="22"/>
      <c r="B1057" s="113"/>
      <c r="C1057" s="113"/>
      <c r="D1057" s="113"/>
      <c r="E1057" s="22"/>
      <c r="F1057" s="22"/>
      <c r="G1057" s="22"/>
      <c r="H1057" s="22"/>
      <c r="I1057" s="22"/>
      <c r="J1057" s="22"/>
      <c r="K1057" s="22"/>
      <c r="L1057" s="22"/>
      <c r="M1057" s="22"/>
      <c r="N1057" s="22"/>
      <c r="O1057" s="22"/>
      <c r="P1057" s="22"/>
      <c r="Q1057" s="22"/>
      <c r="R1057" s="22"/>
    </row>
    <row r="1058" spans="1:18">
      <c r="A1058" s="22"/>
      <c r="B1058" s="113"/>
      <c r="C1058" s="113"/>
      <c r="D1058" s="113"/>
      <c r="E1058" s="22"/>
      <c r="F1058" s="22"/>
      <c r="G1058" s="22"/>
      <c r="H1058" s="22"/>
      <c r="I1058" s="22"/>
      <c r="J1058" s="22"/>
      <c r="K1058" s="22"/>
      <c r="L1058" s="22"/>
      <c r="M1058" s="22"/>
      <c r="N1058" s="22"/>
      <c r="O1058" s="22"/>
      <c r="P1058" s="22"/>
      <c r="Q1058" s="22"/>
      <c r="R1058" s="22"/>
    </row>
    <row r="1059" spans="1:18">
      <c r="A1059" s="22"/>
      <c r="B1059" s="113"/>
      <c r="C1059" s="113"/>
      <c r="D1059" s="113"/>
      <c r="E1059" s="22"/>
      <c r="F1059" s="22"/>
      <c r="G1059" s="22"/>
      <c r="H1059" s="22"/>
      <c r="I1059" s="22"/>
      <c r="J1059" s="22"/>
      <c r="K1059" s="22"/>
      <c r="L1059" s="22"/>
      <c r="M1059" s="22"/>
      <c r="N1059" s="22"/>
      <c r="O1059" s="22"/>
      <c r="P1059" s="22"/>
      <c r="Q1059" s="22"/>
      <c r="R1059" s="22"/>
    </row>
    <row r="1060" spans="1:18">
      <c r="A1060" s="22"/>
      <c r="B1060" s="113"/>
      <c r="C1060" s="113"/>
      <c r="D1060" s="113"/>
      <c r="E1060" s="22"/>
      <c r="F1060" s="22"/>
      <c r="G1060" s="22"/>
      <c r="H1060" s="22"/>
      <c r="I1060" s="22"/>
      <c r="J1060" s="22"/>
      <c r="K1060" s="22"/>
      <c r="L1060" s="22"/>
      <c r="M1060" s="22"/>
      <c r="N1060" s="22"/>
      <c r="O1060" s="22"/>
      <c r="P1060" s="22"/>
      <c r="Q1060" s="22"/>
      <c r="R1060" s="22"/>
    </row>
    <row r="1061" spans="1:18">
      <c r="A1061" s="22"/>
      <c r="B1061" s="113"/>
      <c r="C1061" s="113"/>
      <c r="D1061" s="113"/>
      <c r="E1061" s="22"/>
      <c r="F1061" s="22"/>
      <c r="G1061" s="22"/>
      <c r="H1061" s="22"/>
      <c r="I1061" s="22"/>
      <c r="J1061" s="22"/>
      <c r="K1061" s="22"/>
      <c r="L1061" s="22"/>
      <c r="M1061" s="22"/>
      <c r="N1061" s="22"/>
      <c r="O1061" s="22"/>
      <c r="P1061" s="22"/>
      <c r="Q1061" s="22"/>
      <c r="R1061" s="22"/>
    </row>
    <row r="1062" spans="1:18">
      <c r="A1062" s="22"/>
      <c r="B1062" s="113"/>
      <c r="C1062" s="113"/>
      <c r="D1062" s="113"/>
      <c r="E1062" s="22"/>
      <c r="F1062" s="22"/>
      <c r="G1062" s="22"/>
      <c r="H1062" s="22"/>
      <c r="I1062" s="22"/>
      <c r="J1062" s="22"/>
      <c r="K1062" s="22"/>
      <c r="L1062" s="22"/>
      <c r="M1062" s="22"/>
      <c r="N1062" s="22"/>
      <c r="O1062" s="22"/>
      <c r="P1062" s="22"/>
      <c r="Q1062" s="22"/>
      <c r="R1062" s="22"/>
    </row>
    <row r="1063" spans="1:18">
      <c r="A1063" s="22"/>
      <c r="B1063" s="113"/>
      <c r="C1063" s="113"/>
      <c r="D1063" s="113"/>
      <c r="E1063" s="22"/>
      <c r="F1063" s="22"/>
      <c r="G1063" s="22"/>
      <c r="H1063" s="22"/>
      <c r="I1063" s="22"/>
      <c r="J1063" s="22"/>
      <c r="K1063" s="22"/>
      <c r="L1063" s="22"/>
      <c r="M1063" s="22"/>
      <c r="N1063" s="22"/>
      <c r="O1063" s="22"/>
      <c r="P1063" s="22"/>
      <c r="Q1063" s="22"/>
      <c r="R1063" s="22"/>
    </row>
    <row r="1064" spans="1:18">
      <c r="A1064" s="22"/>
      <c r="B1064" s="113"/>
      <c r="C1064" s="113"/>
      <c r="D1064" s="113"/>
      <c r="E1064" s="22"/>
      <c r="F1064" s="22"/>
      <c r="G1064" s="22"/>
      <c r="H1064" s="22"/>
      <c r="I1064" s="22"/>
      <c r="J1064" s="22"/>
      <c r="K1064" s="22"/>
      <c r="L1064" s="22"/>
      <c r="M1064" s="22"/>
      <c r="N1064" s="22"/>
      <c r="O1064" s="22"/>
      <c r="P1064" s="22"/>
      <c r="Q1064" s="22"/>
      <c r="R1064" s="22"/>
    </row>
    <row r="1065" spans="1:18">
      <c r="A1065" s="22"/>
      <c r="B1065" s="113"/>
      <c r="C1065" s="113"/>
      <c r="D1065" s="113"/>
      <c r="E1065" s="22"/>
      <c r="F1065" s="22"/>
      <c r="G1065" s="22"/>
      <c r="H1065" s="22"/>
      <c r="I1065" s="22"/>
      <c r="J1065" s="22"/>
      <c r="K1065" s="22"/>
      <c r="L1065" s="22"/>
      <c r="M1065" s="22"/>
      <c r="N1065" s="22"/>
      <c r="O1065" s="22"/>
      <c r="P1065" s="22"/>
      <c r="Q1065" s="22"/>
      <c r="R1065" s="22"/>
    </row>
    <row r="1066" spans="1:18">
      <c r="A1066" s="22"/>
      <c r="B1066" s="113"/>
      <c r="C1066" s="113"/>
      <c r="D1066" s="113"/>
      <c r="E1066" s="22"/>
      <c r="F1066" s="22"/>
      <c r="G1066" s="22"/>
      <c r="H1066" s="22"/>
      <c r="I1066" s="22"/>
      <c r="J1066" s="22"/>
      <c r="K1066" s="22"/>
      <c r="L1066" s="22"/>
      <c r="M1066" s="22"/>
      <c r="N1066" s="22"/>
      <c r="O1066" s="22"/>
      <c r="P1066" s="22"/>
      <c r="Q1066" s="22"/>
      <c r="R1066" s="22"/>
    </row>
    <row r="1067" spans="1:18">
      <c r="A1067" s="22"/>
      <c r="B1067" s="113"/>
      <c r="C1067" s="113"/>
      <c r="D1067" s="113"/>
      <c r="E1067" s="22"/>
      <c r="F1067" s="22"/>
      <c r="G1067" s="22"/>
      <c r="H1067" s="22"/>
      <c r="I1067" s="22"/>
      <c r="J1067" s="22"/>
      <c r="K1067" s="22"/>
      <c r="L1067" s="22"/>
      <c r="M1067" s="22"/>
      <c r="N1067" s="22"/>
      <c r="O1067" s="22"/>
      <c r="P1067" s="22"/>
      <c r="Q1067" s="22"/>
      <c r="R1067" s="22"/>
    </row>
    <row r="1068" spans="1:18">
      <c r="A1068" s="22"/>
      <c r="B1068" s="113"/>
      <c r="C1068" s="113"/>
      <c r="D1068" s="113"/>
      <c r="E1068" s="22"/>
      <c r="F1068" s="22"/>
      <c r="G1068" s="22"/>
      <c r="H1068" s="22"/>
      <c r="I1068" s="22"/>
      <c r="J1068" s="22"/>
      <c r="K1068" s="22"/>
      <c r="L1068" s="22"/>
      <c r="M1068" s="22"/>
      <c r="N1068" s="22"/>
      <c r="O1068" s="22"/>
      <c r="P1068" s="22"/>
      <c r="Q1068" s="22"/>
      <c r="R1068" s="22"/>
    </row>
    <row r="1069" spans="1:18">
      <c r="A1069" s="22"/>
      <c r="B1069" s="113"/>
      <c r="C1069" s="113"/>
      <c r="D1069" s="113"/>
      <c r="E1069" s="22"/>
      <c r="F1069" s="22"/>
      <c r="G1069" s="22"/>
      <c r="H1069" s="22"/>
      <c r="I1069" s="22"/>
      <c r="J1069" s="22"/>
      <c r="K1069" s="22"/>
      <c r="L1069" s="22"/>
      <c r="M1069" s="22"/>
      <c r="N1069" s="22"/>
      <c r="O1069" s="22"/>
      <c r="P1069" s="22"/>
      <c r="Q1069" s="22"/>
      <c r="R1069" s="22"/>
    </row>
    <row r="1070" spans="1:18">
      <c r="A1070" s="22"/>
      <c r="B1070" s="113"/>
      <c r="C1070" s="113"/>
      <c r="D1070" s="113"/>
      <c r="E1070" s="22"/>
      <c r="F1070" s="22"/>
      <c r="G1070" s="22"/>
      <c r="H1070" s="22"/>
      <c r="I1070" s="22"/>
      <c r="J1070" s="22"/>
      <c r="K1070" s="22"/>
      <c r="L1070" s="22"/>
      <c r="M1070" s="22"/>
      <c r="N1070" s="22"/>
      <c r="O1070" s="22"/>
      <c r="P1070" s="22"/>
      <c r="Q1070" s="22"/>
      <c r="R1070" s="22"/>
    </row>
    <row r="1071" spans="1:18">
      <c r="A1071" s="22"/>
      <c r="B1071" s="113"/>
      <c r="C1071" s="113"/>
      <c r="D1071" s="113"/>
      <c r="E1071" s="22"/>
      <c r="F1071" s="22"/>
      <c r="G1071" s="22"/>
      <c r="H1071" s="22"/>
      <c r="I1071" s="22"/>
      <c r="J1071" s="22"/>
      <c r="K1071" s="22"/>
      <c r="L1071" s="22"/>
      <c r="M1071" s="22"/>
      <c r="N1071" s="22"/>
      <c r="O1071" s="22"/>
      <c r="P1071" s="22"/>
      <c r="Q1071" s="22"/>
      <c r="R1071" s="22"/>
    </row>
    <row r="1072" spans="1:18">
      <c r="A1072" s="22"/>
      <c r="B1072" s="113"/>
      <c r="C1072" s="113"/>
      <c r="D1072" s="113"/>
      <c r="E1072" s="22"/>
      <c r="F1072" s="22"/>
      <c r="G1072" s="22"/>
      <c r="H1072" s="22"/>
      <c r="I1072" s="22"/>
      <c r="J1072" s="22"/>
      <c r="K1072" s="22"/>
      <c r="L1072" s="22"/>
      <c r="M1072" s="22"/>
      <c r="N1072" s="22"/>
      <c r="O1072" s="22"/>
      <c r="P1072" s="22"/>
      <c r="Q1072" s="22"/>
      <c r="R1072" s="22"/>
    </row>
    <row r="1073" spans="1:18">
      <c r="A1073" s="22"/>
      <c r="B1073" s="113"/>
      <c r="C1073" s="113"/>
      <c r="D1073" s="113"/>
      <c r="E1073" s="22"/>
      <c r="F1073" s="22"/>
      <c r="G1073" s="22"/>
      <c r="H1073" s="22"/>
      <c r="I1073" s="22"/>
      <c r="J1073" s="22"/>
      <c r="K1073" s="22"/>
      <c r="L1073" s="22"/>
      <c r="M1073" s="22"/>
      <c r="N1073" s="22"/>
      <c r="O1073" s="22"/>
      <c r="P1073" s="22"/>
      <c r="Q1073" s="22"/>
      <c r="R1073" s="22"/>
    </row>
    <row r="1074" spans="1:18">
      <c r="A1074" s="22"/>
      <c r="B1074" s="113"/>
      <c r="C1074" s="113"/>
      <c r="D1074" s="113"/>
      <c r="E1074" s="22"/>
      <c r="F1074" s="22"/>
      <c r="G1074" s="22"/>
      <c r="H1074" s="22"/>
      <c r="I1074" s="22"/>
      <c r="J1074" s="22"/>
      <c r="K1074" s="22"/>
      <c r="L1074" s="22"/>
      <c r="M1074" s="22"/>
      <c r="N1074" s="22"/>
      <c r="O1074" s="22"/>
      <c r="P1074" s="22"/>
      <c r="Q1074" s="22"/>
      <c r="R1074" s="22"/>
    </row>
    <row r="1075" spans="1:18">
      <c r="A1075" s="22"/>
      <c r="B1075" s="113"/>
      <c r="C1075" s="113"/>
      <c r="D1075" s="113"/>
      <c r="E1075" s="22"/>
      <c r="F1075" s="22"/>
      <c r="G1075" s="22"/>
      <c r="H1075" s="22"/>
      <c r="I1075" s="22"/>
      <c r="J1075" s="22"/>
      <c r="K1075" s="22"/>
      <c r="L1075" s="22"/>
      <c r="M1075" s="22"/>
      <c r="N1075" s="22"/>
      <c r="O1075" s="22"/>
      <c r="P1075" s="22"/>
      <c r="Q1075" s="22"/>
      <c r="R1075" s="22"/>
    </row>
    <row r="1076" spans="1:18">
      <c r="A1076" s="22"/>
      <c r="B1076" s="113"/>
      <c r="C1076" s="113"/>
      <c r="D1076" s="113"/>
      <c r="E1076" s="22"/>
      <c r="F1076" s="22"/>
      <c r="G1076" s="22"/>
      <c r="H1076" s="22"/>
      <c r="I1076" s="22"/>
      <c r="J1076" s="22"/>
      <c r="K1076" s="22"/>
      <c r="L1076" s="22"/>
      <c r="M1076" s="22"/>
      <c r="N1076" s="22"/>
      <c r="O1076" s="22"/>
      <c r="P1076" s="22"/>
      <c r="Q1076" s="22"/>
      <c r="R1076" s="22"/>
    </row>
    <row r="1077" spans="1:18">
      <c r="A1077" s="22"/>
      <c r="B1077" s="113"/>
      <c r="C1077" s="113"/>
      <c r="D1077" s="113"/>
      <c r="E1077" s="22"/>
      <c r="F1077" s="22"/>
      <c r="G1077" s="22"/>
      <c r="H1077" s="22"/>
      <c r="I1077" s="22"/>
      <c r="J1077" s="22"/>
      <c r="K1077" s="22"/>
      <c r="L1077" s="22"/>
      <c r="M1077" s="22"/>
      <c r="N1077" s="22"/>
      <c r="O1077" s="22"/>
      <c r="P1077" s="22"/>
      <c r="Q1077" s="22"/>
      <c r="R1077" s="22"/>
    </row>
    <row r="1078" spans="1:18">
      <c r="A1078" s="22"/>
      <c r="B1078" s="113"/>
      <c r="C1078" s="113"/>
      <c r="D1078" s="113"/>
      <c r="E1078" s="22"/>
      <c r="F1078" s="22"/>
      <c r="G1078" s="22"/>
      <c r="H1078" s="22"/>
      <c r="I1078" s="22"/>
      <c r="J1078" s="22"/>
      <c r="K1078" s="22"/>
      <c r="L1078" s="22"/>
      <c r="M1078" s="22"/>
      <c r="N1078" s="22"/>
      <c r="O1078" s="22"/>
      <c r="P1078" s="22"/>
      <c r="Q1078" s="22"/>
      <c r="R1078" s="22"/>
    </row>
    <row r="1079" spans="1:18">
      <c r="A1079" s="22"/>
      <c r="B1079" s="113"/>
      <c r="C1079" s="113"/>
      <c r="D1079" s="113"/>
      <c r="E1079" s="22"/>
      <c r="F1079" s="22"/>
      <c r="G1079" s="22"/>
      <c r="H1079" s="22"/>
      <c r="I1079" s="22"/>
      <c r="J1079" s="22"/>
      <c r="K1079" s="22"/>
      <c r="L1079" s="22"/>
      <c r="M1079" s="22"/>
      <c r="N1079" s="22"/>
      <c r="O1079" s="22"/>
      <c r="P1079" s="22"/>
      <c r="Q1079" s="22"/>
      <c r="R1079" s="22"/>
    </row>
    <row r="1080" spans="1:18">
      <c r="A1080" s="22"/>
      <c r="B1080" s="113"/>
      <c r="C1080" s="113"/>
      <c r="D1080" s="113"/>
      <c r="E1080" s="22"/>
      <c r="F1080" s="22"/>
      <c r="G1080" s="22"/>
      <c r="H1080" s="22"/>
      <c r="I1080" s="22"/>
      <c r="J1080" s="22"/>
      <c r="K1080" s="22"/>
      <c r="L1080" s="22"/>
      <c r="M1080" s="22"/>
      <c r="N1080" s="22"/>
      <c r="O1080" s="22"/>
      <c r="P1080" s="22"/>
      <c r="Q1080" s="22"/>
      <c r="R1080" s="22"/>
    </row>
    <row r="1081" spans="1:18">
      <c r="A1081" s="22"/>
      <c r="B1081" s="113"/>
      <c r="C1081" s="113"/>
      <c r="D1081" s="113"/>
      <c r="E1081" s="22"/>
      <c r="F1081" s="22"/>
      <c r="G1081" s="22"/>
      <c r="H1081" s="22"/>
      <c r="I1081" s="22"/>
      <c r="J1081" s="22"/>
      <c r="K1081" s="22"/>
      <c r="L1081" s="22"/>
      <c r="M1081" s="22"/>
      <c r="N1081" s="22"/>
      <c r="O1081" s="22"/>
      <c r="P1081" s="22"/>
      <c r="Q1081" s="22"/>
      <c r="R1081" s="22"/>
    </row>
    <row r="1082" spans="1:18">
      <c r="A1082" s="22"/>
      <c r="B1082" s="113"/>
      <c r="C1082" s="113"/>
      <c r="D1082" s="113"/>
      <c r="E1082" s="22"/>
      <c r="F1082" s="22"/>
      <c r="G1082" s="22"/>
      <c r="H1082" s="22"/>
      <c r="I1082" s="22"/>
      <c r="J1082" s="22"/>
      <c r="K1082" s="22"/>
      <c r="L1082" s="22"/>
      <c r="M1082" s="22"/>
      <c r="N1082" s="22"/>
      <c r="O1082" s="22"/>
      <c r="P1082" s="22"/>
      <c r="Q1082" s="22"/>
      <c r="R1082" s="22"/>
    </row>
    <row r="1083" spans="1:18">
      <c r="A1083" s="22"/>
      <c r="B1083" s="113"/>
      <c r="C1083" s="113"/>
      <c r="D1083" s="113"/>
      <c r="E1083" s="22"/>
      <c r="F1083" s="22"/>
      <c r="G1083" s="22"/>
      <c r="H1083" s="22"/>
      <c r="I1083" s="22"/>
      <c r="J1083" s="22"/>
      <c r="K1083" s="22"/>
      <c r="L1083" s="22"/>
      <c r="M1083" s="22"/>
      <c r="N1083" s="22"/>
      <c r="O1083" s="22"/>
      <c r="P1083" s="22"/>
      <c r="Q1083" s="22"/>
      <c r="R1083" s="22"/>
    </row>
    <row r="1084" spans="1:18">
      <c r="A1084" s="22"/>
      <c r="B1084" s="113"/>
      <c r="C1084" s="113"/>
      <c r="D1084" s="113"/>
      <c r="E1084" s="22"/>
      <c r="F1084" s="22"/>
      <c r="G1084" s="22"/>
      <c r="H1084" s="22"/>
      <c r="I1084" s="22"/>
      <c r="J1084" s="22"/>
      <c r="K1084" s="22"/>
      <c r="L1084" s="22"/>
      <c r="M1084" s="22"/>
      <c r="N1084" s="22"/>
      <c r="O1084" s="22"/>
      <c r="P1084" s="22"/>
      <c r="Q1084" s="22"/>
      <c r="R1084" s="22"/>
    </row>
    <row r="1085" spans="1:18">
      <c r="A1085" s="22"/>
      <c r="B1085" s="113"/>
      <c r="C1085" s="113"/>
      <c r="D1085" s="113"/>
      <c r="E1085" s="22"/>
      <c r="F1085" s="22"/>
      <c r="G1085" s="22"/>
      <c r="H1085" s="22"/>
      <c r="I1085" s="22"/>
      <c r="J1085" s="22"/>
      <c r="K1085" s="22"/>
      <c r="L1085" s="22"/>
      <c r="M1085" s="22"/>
      <c r="N1085" s="22"/>
      <c r="O1085" s="22"/>
      <c r="P1085" s="22"/>
      <c r="Q1085" s="22"/>
      <c r="R1085" s="22"/>
    </row>
    <row r="1086" spans="1:18">
      <c r="A1086" s="22"/>
      <c r="B1086" s="113"/>
      <c r="C1086" s="113"/>
      <c r="D1086" s="113"/>
      <c r="E1086" s="22"/>
      <c r="F1086" s="22"/>
      <c r="G1086" s="22"/>
      <c r="H1086" s="22"/>
      <c r="I1086" s="22"/>
      <c r="J1086" s="22"/>
      <c r="K1086" s="22"/>
      <c r="L1086" s="22"/>
      <c r="M1086" s="22"/>
      <c r="N1086" s="22"/>
      <c r="O1086" s="22"/>
      <c r="P1086" s="22"/>
      <c r="Q1086" s="22"/>
      <c r="R1086" s="22"/>
    </row>
    <row r="1087" spans="1:18">
      <c r="A1087" s="22"/>
      <c r="B1087" s="113"/>
      <c r="C1087" s="113"/>
      <c r="D1087" s="113"/>
      <c r="E1087" s="22"/>
      <c r="F1087" s="22"/>
      <c r="G1087" s="22"/>
      <c r="H1087" s="22"/>
      <c r="I1087" s="22"/>
      <c r="J1087" s="22"/>
      <c r="K1087" s="22"/>
      <c r="L1087" s="22"/>
      <c r="M1087" s="22"/>
      <c r="N1087" s="22"/>
      <c r="O1087" s="22"/>
      <c r="P1087" s="22"/>
      <c r="Q1087" s="22"/>
      <c r="R1087" s="22"/>
    </row>
    <row r="1088" spans="1:18">
      <c r="A1088" s="22"/>
      <c r="B1088" s="113"/>
      <c r="C1088" s="113"/>
      <c r="D1088" s="113"/>
      <c r="E1088" s="22"/>
      <c r="F1088" s="22"/>
      <c r="G1088" s="22"/>
      <c r="H1088" s="22"/>
      <c r="I1088" s="22"/>
      <c r="J1088" s="22"/>
      <c r="K1088" s="22"/>
      <c r="L1088" s="22"/>
      <c r="M1088" s="22"/>
      <c r="N1088" s="22"/>
      <c r="O1088" s="22"/>
      <c r="P1088" s="22"/>
      <c r="Q1088" s="22"/>
      <c r="R1088" s="22"/>
    </row>
    <row r="1089" spans="1:18">
      <c r="A1089" s="22"/>
      <c r="B1089" s="113"/>
      <c r="C1089" s="113"/>
      <c r="D1089" s="113"/>
      <c r="E1089" s="22"/>
      <c r="F1089" s="22"/>
      <c r="G1089" s="22"/>
      <c r="H1089" s="22"/>
      <c r="I1089" s="22"/>
      <c r="J1089" s="22"/>
      <c r="K1089" s="22"/>
      <c r="L1089" s="22"/>
      <c r="M1089" s="22"/>
      <c r="N1089" s="22"/>
      <c r="O1089" s="22"/>
      <c r="P1089" s="22"/>
      <c r="Q1089" s="22"/>
      <c r="R1089" s="22"/>
    </row>
    <row r="1090" spans="1:18">
      <c r="A1090" s="22"/>
      <c r="B1090" s="113"/>
      <c r="C1090" s="113"/>
      <c r="D1090" s="113"/>
      <c r="E1090" s="22"/>
      <c r="F1090" s="22"/>
      <c r="G1090" s="22"/>
      <c r="H1090" s="22"/>
      <c r="I1090" s="22"/>
      <c r="J1090" s="22"/>
      <c r="K1090" s="22"/>
      <c r="L1090" s="22"/>
      <c r="M1090" s="22"/>
      <c r="N1090" s="22"/>
      <c r="O1090" s="22"/>
      <c r="P1090" s="22"/>
      <c r="Q1090" s="22"/>
      <c r="R1090" s="22"/>
    </row>
    <row r="1091" spans="1:18">
      <c r="A1091" s="22"/>
      <c r="B1091" s="113"/>
      <c r="C1091" s="113"/>
      <c r="D1091" s="113"/>
      <c r="E1091" s="22"/>
      <c r="F1091" s="22"/>
      <c r="G1091" s="22"/>
      <c r="H1091" s="22"/>
      <c r="I1091" s="22"/>
      <c r="J1091" s="22"/>
      <c r="K1091" s="22"/>
      <c r="L1091" s="22"/>
      <c r="M1091" s="22"/>
      <c r="N1091" s="22"/>
      <c r="O1091" s="22"/>
      <c r="P1091" s="22"/>
      <c r="Q1091" s="22"/>
      <c r="R1091" s="22"/>
    </row>
    <row r="1092" spans="1:18">
      <c r="A1092" s="22"/>
      <c r="B1092" s="113"/>
      <c r="C1092" s="113"/>
      <c r="D1092" s="113"/>
      <c r="E1092" s="22"/>
      <c r="F1092" s="22"/>
      <c r="G1092" s="22"/>
      <c r="H1092" s="22"/>
      <c r="I1092" s="22"/>
      <c r="J1092" s="22"/>
      <c r="K1092" s="22"/>
      <c r="L1092" s="22"/>
      <c r="M1092" s="22"/>
      <c r="N1092" s="22"/>
      <c r="O1092" s="22"/>
      <c r="P1092" s="22"/>
      <c r="Q1092" s="22"/>
      <c r="R1092" s="22"/>
    </row>
    <row r="1093" spans="1:18">
      <c r="A1093" s="22"/>
      <c r="B1093" s="113"/>
      <c r="C1093" s="113"/>
      <c r="D1093" s="113"/>
      <c r="E1093" s="22"/>
      <c r="F1093" s="22"/>
      <c r="G1093" s="22"/>
      <c r="H1093" s="22"/>
      <c r="I1093" s="22"/>
      <c r="J1093" s="22"/>
      <c r="K1093" s="22"/>
      <c r="L1093" s="22"/>
      <c r="M1093" s="22"/>
      <c r="N1093" s="22"/>
      <c r="O1093" s="22"/>
      <c r="P1093" s="22"/>
      <c r="Q1093" s="22"/>
      <c r="R1093" s="22"/>
    </row>
    <row r="1094" spans="1:18">
      <c r="A1094" s="22"/>
      <c r="B1094" s="113"/>
      <c r="C1094" s="113"/>
      <c r="D1094" s="113"/>
      <c r="E1094" s="22"/>
      <c r="F1094" s="22"/>
      <c r="G1094" s="22"/>
      <c r="H1094" s="22"/>
      <c r="I1094" s="22"/>
      <c r="J1094" s="22"/>
      <c r="K1094" s="22"/>
      <c r="L1094" s="22"/>
      <c r="M1094" s="22"/>
      <c r="N1094" s="22"/>
      <c r="O1094" s="22"/>
      <c r="P1094" s="22"/>
      <c r="Q1094" s="22"/>
      <c r="R1094" s="22"/>
    </row>
    <row r="1095" spans="1:18">
      <c r="A1095" s="22"/>
      <c r="B1095" s="113"/>
      <c r="C1095" s="113"/>
      <c r="D1095" s="113"/>
      <c r="E1095" s="22"/>
      <c r="F1095" s="22"/>
      <c r="G1095" s="22"/>
      <c r="H1095" s="22"/>
      <c r="I1095" s="22"/>
      <c r="J1095" s="22"/>
      <c r="K1095" s="22"/>
      <c r="L1095" s="22"/>
      <c r="M1095" s="22"/>
      <c r="N1095" s="22"/>
      <c r="O1095" s="22"/>
      <c r="P1095" s="22"/>
      <c r="Q1095" s="22"/>
      <c r="R1095" s="22"/>
    </row>
    <row r="1096" spans="1:18">
      <c r="A1096" s="22"/>
      <c r="B1096" s="113"/>
      <c r="C1096" s="113"/>
      <c r="D1096" s="113"/>
      <c r="E1096" s="22"/>
      <c r="F1096" s="22"/>
      <c r="G1096" s="22"/>
      <c r="H1096" s="22"/>
      <c r="I1096" s="22"/>
      <c r="J1096" s="22"/>
      <c r="K1096" s="22"/>
      <c r="L1096" s="22"/>
      <c r="M1096" s="22"/>
      <c r="N1096" s="22"/>
      <c r="O1096" s="22"/>
      <c r="P1096" s="22"/>
      <c r="Q1096" s="22"/>
      <c r="R1096" s="22"/>
    </row>
    <row r="1097" spans="1:18">
      <c r="A1097" s="22"/>
      <c r="B1097" s="113"/>
      <c r="C1097" s="113"/>
      <c r="D1097" s="113"/>
      <c r="E1097" s="22"/>
      <c r="F1097" s="22"/>
      <c r="G1097" s="22"/>
      <c r="H1097" s="22"/>
      <c r="I1097" s="22"/>
      <c r="J1097" s="22"/>
      <c r="K1097" s="22"/>
      <c r="L1097" s="22"/>
      <c r="M1097" s="22"/>
      <c r="N1097" s="22"/>
      <c r="O1097" s="22"/>
      <c r="P1097" s="22"/>
      <c r="Q1097" s="22"/>
      <c r="R1097" s="22"/>
    </row>
    <row r="1098" spans="1:18">
      <c r="A1098" s="22"/>
      <c r="B1098" s="113"/>
      <c r="C1098" s="113"/>
      <c r="D1098" s="113"/>
      <c r="E1098" s="22"/>
      <c r="F1098" s="22"/>
      <c r="G1098" s="22"/>
      <c r="H1098" s="22"/>
      <c r="I1098" s="22"/>
      <c r="J1098" s="22"/>
      <c r="K1098" s="22"/>
      <c r="L1098" s="22"/>
      <c r="M1098" s="22"/>
      <c r="N1098" s="22"/>
      <c r="O1098" s="22"/>
      <c r="P1098" s="22"/>
      <c r="Q1098" s="22"/>
      <c r="R1098" s="22"/>
    </row>
    <row r="1099" spans="1:18">
      <c r="A1099" s="22"/>
      <c r="B1099" s="113"/>
      <c r="C1099" s="113"/>
      <c r="D1099" s="113"/>
      <c r="E1099" s="22"/>
      <c r="F1099" s="22"/>
      <c r="G1099" s="22"/>
      <c r="H1099" s="22"/>
      <c r="I1099" s="22"/>
      <c r="J1099" s="22"/>
      <c r="K1099" s="22"/>
      <c r="L1099" s="22"/>
      <c r="M1099" s="22"/>
      <c r="N1099" s="22"/>
      <c r="O1099" s="22"/>
      <c r="P1099" s="22"/>
      <c r="Q1099" s="22"/>
      <c r="R1099" s="22"/>
    </row>
    <row r="1100" spans="1:18">
      <c r="A1100" s="22"/>
      <c r="B1100" s="113"/>
      <c r="C1100" s="113"/>
      <c r="D1100" s="113"/>
      <c r="E1100" s="22"/>
      <c r="F1100" s="22"/>
      <c r="G1100" s="22"/>
      <c r="H1100" s="22"/>
      <c r="I1100" s="22"/>
      <c r="J1100" s="22"/>
      <c r="K1100" s="22"/>
      <c r="L1100" s="22"/>
      <c r="M1100" s="22"/>
      <c r="N1100" s="22"/>
      <c r="O1100" s="22"/>
      <c r="P1100" s="22"/>
      <c r="Q1100" s="22"/>
      <c r="R1100" s="22"/>
    </row>
    <row r="1101" spans="1:18">
      <c r="A1101" s="22"/>
      <c r="B1101" s="113"/>
      <c r="C1101" s="113"/>
      <c r="D1101" s="113"/>
      <c r="E1101" s="22"/>
      <c r="F1101" s="22"/>
      <c r="G1101" s="22"/>
      <c r="H1101" s="22"/>
      <c r="I1101" s="22"/>
      <c r="J1101" s="22"/>
      <c r="K1101" s="22"/>
      <c r="L1101" s="22"/>
      <c r="M1101" s="22"/>
      <c r="N1101" s="22"/>
      <c r="O1101" s="22"/>
      <c r="P1101" s="22"/>
      <c r="Q1101" s="22"/>
      <c r="R1101" s="22"/>
    </row>
    <row r="1102" spans="1:18">
      <c r="A1102" s="22"/>
      <c r="B1102" s="113"/>
      <c r="C1102" s="113"/>
      <c r="D1102" s="113"/>
      <c r="E1102" s="22"/>
      <c r="F1102" s="22"/>
      <c r="G1102" s="22"/>
      <c r="H1102" s="22"/>
      <c r="I1102" s="22"/>
      <c r="J1102" s="22"/>
      <c r="K1102" s="22"/>
      <c r="L1102" s="22"/>
      <c r="M1102" s="22"/>
      <c r="N1102" s="22"/>
      <c r="O1102" s="22"/>
      <c r="P1102" s="22"/>
      <c r="Q1102" s="22"/>
      <c r="R1102" s="22"/>
    </row>
    <row r="1103" spans="1:18">
      <c r="A1103" s="22"/>
      <c r="B1103" s="113"/>
      <c r="C1103" s="113"/>
      <c r="D1103" s="113"/>
      <c r="E1103" s="22"/>
      <c r="F1103" s="22"/>
      <c r="G1103" s="22"/>
      <c r="H1103" s="22"/>
      <c r="I1103" s="22"/>
      <c r="J1103" s="22"/>
      <c r="K1103" s="22"/>
      <c r="L1103" s="22"/>
      <c r="M1103" s="22"/>
      <c r="N1103" s="22"/>
      <c r="O1103" s="22"/>
      <c r="P1103" s="22"/>
      <c r="Q1103" s="22"/>
      <c r="R1103" s="22"/>
    </row>
    <row r="1104" spans="1:18">
      <c r="A1104" s="22"/>
      <c r="B1104" s="113"/>
      <c r="C1104" s="113"/>
      <c r="D1104" s="113"/>
      <c r="E1104" s="22"/>
      <c r="F1104" s="22"/>
      <c r="G1104" s="22"/>
      <c r="H1104" s="22"/>
      <c r="I1104" s="22"/>
      <c r="J1104" s="22"/>
      <c r="K1104" s="22"/>
      <c r="L1104" s="22"/>
      <c r="M1104" s="22"/>
      <c r="N1104" s="22"/>
      <c r="O1104" s="22"/>
      <c r="P1104" s="22"/>
      <c r="Q1104" s="22"/>
      <c r="R1104" s="22"/>
    </row>
    <row r="1105" spans="1:18">
      <c r="A1105" s="22"/>
      <c r="B1105" s="113"/>
      <c r="C1105" s="113"/>
      <c r="D1105" s="113"/>
      <c r="E1105" s="22"/>
      <c r="F1105" s="22"/>
      <c r="G1105" s="22"/>
      <c r="H1105" s="22"/>
      <c r="I1105" s="22"/>
      <c r="J1105" s="22"/>
      <c r="K1105" s="22"/>
      <c r="L1105" s="22"/>
      <c r="M1105" s="22"/>
      <c r="N1105" s="22"/>
      <c r="O1105" s="22"/>
      <c r="P1105" s="22"/>
      <c r="Q1105" s="22"/>
      <c r="R1105" s="22"/>
    </row>
    <row r="1106" spans="1:18">
      <c r="A1106" s="22"/>
      <c r="B1106" s="113"/>
      <c r="C1106" s="113"/>
      <c r="D1106" s="113"/>
      <c r="E1106" s="22"/>
      <c r="F1106" s="22"/>
      <c r="G1106" s="22"/>
      <c r="H1106" s="22"/>
      <c r="I1106" s="22"/>
      <c r="J1106" s="22"/>
      <c r="K1106" s="22"/>
      <c r="L1106" s="22"/>
      <c r="M1106" s="22"/>
      <c r="N1106" s="22"/>
      <c r="O1106" s="22"/>
      <c r="P1106" s="22"/>
      <c r="Q1106" s="22"/>
      <c r="R1106" s="22"/>
    </row>
    <row r="1107" spans="1:18">
      <c r="A1107" s="22"/>
      <c r="B1107" s="113"/>
      <c r="C1107" s="113"/>
      <c r="D1107" s="113"/>
      <c r="E1107" s="22"/>
      <c r="F1107" s="22"/>
      <c r="G1107" s="22"/>
      <c r="H1107" s="22"/>
      <c r="I1107" s="22"/>
      <c r="J1107" s="22"/>
      <c r="K1107" s="22"/>
      <c r="L1107" s="22"/>
      <c r="M1107" s="22"/>
      <c r="N1107" s="22"/>
      <c r="O1107" s="22"/>
      <c r="P1107" s="22"/>
      <c r="Q1107" s="22"/>
      <c r="R1107" s="22"/>
    </row>
    <row r="1108" spans="1:18">
      <c r="A1108" s="22"/>
      <c r="B1108" s="113"/>
      <c r="C1108" s="113"/>
      <c r="D1108" s="113"/>
      <c r="E1108" s="22"/>
      <c r="F1108" s="22"/>
      <c r="G1108" s="22"/>
      <c r="H1108" s="22"/>
      <c r="I1108" s="22"/>
      <c r="J1108" s="22"/>
      <c r="K1108" s="22"/>
      <c r="L1108" s="22"/>
      <c r="M1108" s="22"/>
      <c r="N1108" s="22"/>
      <c r="O1108" s="22"/>
      <c r="P1108" s="22"/>
      <c r="Q1108" s="22"/>
      <c r="R1108" s="22"/>
    </row>
    <row r="1109" spans="1:18">
      <c r="A1109" s="22"/>
      <c r="B1109" s="113"/>
      <c r="C1109" s="113"/>
      <c r="D1109" s="113"/>
      <c r="E1109" s="22"/>
      <c r="F1109" s="22"/>
      <c r="G1109" s="22"/>
      <c r="H1109" s="22"/>
      <c r="I1109" s="22"/>
      <c r="J1109" s="22"/>
      <c r="K1109" s="22"/>
      <c r="L1109" s="22"/>
      <c r="M1109" s="22"/>
      <c r="N1109" s="22"/>
      <c r="O1109" s="22"/>
      <c r="P1109" s="22"/>
      <c r="Q1109" s="22"/>
      <c r="R1109" s="22"/>
    </row>
    <row r="1110" spans="1:18">
      <c r="A1110" s="22"/>
      <c r="B1110" s="113"/>
      <c r="C1110" s="113"/>
      <c r="D1110" s="113"/>
      <c r="E1110" s="22"/>
      <c r="F1110" s="22"/>
      <c r="G1110" s="22"/>
      <c r="H1110" s="22"/>
      <c r="I1110" s="22"/>
      <c r="J1110" s="22"/>
      <c r="K1110" s="22"/>
      <c r="L1110" s="22"/>
      <c r="M1110" s="22"/>
      <c r="N1110" s="22"/>
      <c r="O1110" s="22"/>
      <c r="P1110" s="22"/>
      <c r="Q1110" s="22"/>
      <c r="R1110" s="22"/>
    </row>
    <row r="1111" spans="1:18">
      <c r="A1111" s="22"/>
      <c r="B1111" s="113"/>
      <c r="C1111" s="113"/>
      <c r="D1111" s="113"/>
      <c r="E1111" s="22"/>
      <c r="F1111" s="22"/>
      <c r="G1111" s="22"/>
      <c r="H1111" s="22"/>
      <c r="I1111" s="22"/>
      <c r="J1111" s="22"/>
      <c r="K1111" s="22"/>
      <c r="L1111" s="22"/>
      <c r="M1111" s="22"/>
      <c r="N1111" s="22"/>
      <c r="O1111" s="22"/>
      <c r="P1111" s="22"/>
      <c r="Q1111" s="22"/>
      <c r="R1111" s="22"/>
    </row>
    <row r="1112" spans="1:18">
      <c r="A1112" s="22"/>
      <c r="B1112" s="113"/>
      <c r="C1112" s="113"/>
      <c r="D1112" s="113"/>
      <c r="E1112" s="22"/>
      <c r="F1112" s="22"/>
      <c r="G1112" s="22"/>
      <c r="H1112" s="22"/>
      <c r="I1112" s="22"/>
      <c r="J1112" s="22"/>
      <c r="K1112" s="22"/>
      <c r="L1112" s="22"/>
      <c r="M1112" s="22"/>
      <c r="N1112" s="22"/>
      <c r="O1112" s="22"/>
      <c r="P1112" s="22"/>
      <c r="Q1112" s="22"/>
      <c r="R1112" s="22"/>
    </row>
    <row r="1113" spans="1:18">
      <c r="A1113" s="22"/>
      <c r="B1113" s="113"/>
      <c r="C1113" s="113"/>
      <c r="D1113" s="113"/>
      <c r="E1113" s="22"/>
      <c r="F1113" s="22"/>
      <c r="G1113" s="22"/>
      <c r="H1113" s="22"/>
      <c r="I1113" s="22"/>
      <c r="J1113" s="22"/>
      <c r="K1113" s="22"/>
      <c r="L1113" s="22"/>
      <c r="M1113" s="22"/>
      <c r="N1113" s="22"/>
      <c r="O1113" s="22"/>
      <c r="P1113" s="22"/>
      <c r="Q1113" s="22"/>
      <c r="R1113" s="22"/>
    </row>
    <row r="1114" spans="1:18">
      <c r="A1114" s="22"/>
      <c r="B1114" s="113"/>
      <c r="C1114" s="113"/>
      <c r="D1114" s="113"/>
      <c r="E1114" s="22"/>
      <c r="F1114" s="22"/>
      <c r="G1114" s="22"/>
      <c r="H1114" s="22"/>
      <c r="I1114" s="22"/>
      <c r="J1114" s="22"/>
      <c r="K1114" s="22"/>
      <c r="L1114" s="22"/>
      <c r="M1114" s="22"/>
      <c r="N1114" s="22"/>
      <c r="O1114" s="22"/>
      <c r="P1114" s="22"/>
      <c r="Q1114" s="22"/>
      <c r="R1114" s="22"/>
    </row>
    <row r="1115" spans="1:18">
      <c r="A1115" s="22"/>
      <c r="B1115" s="113"/>
      <c r="C1115" s="113"/>
      <c r="D1115" s="113"/>
      <c r="E1115" s="22"/>
      <c r="F1115" s="22"/>
      <c r="G1115" s="22"/>
      <c r="H1115" s="22"/>
      <c r="I1115" s="22"/>
      <c r="J1115" s="22"/>
      <c r="K1115" s="22"/>
      <c r="L1115" s="22"/>
      <c r="M1115" s="22"/>
      <c r="N1115" s="22"/>
      <c r="O1115" s="22"/>
      <c r="P1115" s="22"/>
      <c r="Q1115" s="22"/>
      <c r="R1115" s="22"/>
    </row>
    <row r="1116" spans="1:18">
      <c r="A1116" s="22"/>
      <c r="B1116" s="113"/>
      <c r="C1116" s="113"/>
      <c r="D1116" s="113"/>
      <c r="E1116" s="22"/>
      <c r="F1116" s="22"/>
      <c r="G1116" s="22"/>
      <c r="H1116" s="22"/>
      <c r="I1116" s="22"/>
      <c r="J1116" s="22"/>
      <c r="K1116" s="22"/>
      <c r="L1116" s="22"/>
      <c r="M1116" s="22"/>
      <c r="N1116" s="22"/>
      <c r="O1116" s="22"/>
      <c r="P1116" s="22"/>
      <c r="Q1116" s="22"/>
      <c r="R1116" s="22"/>
    </row>
    <row r="1117" spans="1:18">
      <c r="A1117" s="22"/>
      <c r="B1117" s="113"/>
      <c r="C1117" s="113"/>
      <c r="D1117" s="113"/>
      <c r="E1117" s="22"/>
      <c r="F1117" s="22"/>
      <c r="G1117" s="22"/>
      <c r="H1117" s="22"/>
      <c r="I1117" s="22"/>
      <c r="J1117" s="22"/>
      <c r="K1117" s="22"/>
      <c r="L1117" s="22"/>
      <c r="M1117" s="22"/>
      <c r="N1117" s="22"/>
      <c r="O1117" s="22"/>
      <c r="P1117" s="22"/>
      <c r="Q1117" s="22"/>
      <c r="R1117" s="22"/>
    </row>
    <row r="1118" spans="1:18">
      <c r="A1118" s="22"/>
      <c r="B1118" s="113"/>
      <c r="C1118" s="113"/>
      <c r="D1118" s="113"/>
      <c r="E1118" s="22"/>
      <c r="F1118" s="22"/>
      <c r="G1118" s="22"/>
      <c r="H1118" s="22"/>
      <c r="I1118" s="22"/>
      <c r="J1118" s="22"/>
      <c r="K1118" s="22"/>
      <c r="L1118" s="22"/>
      <c r="M1118" s="22"/>
      <c r="N1118" s="22"/>
      <c r="O1118" s="22"/>
      <c r="P1118" s="22"/>
      <c r="Q1118" s="22"/>
      <c r="R1118" s="22"/>
    </row>
    <row r="1119" spans="1:18">
      <c r="A1119" s="22"/>
      <c r="B1119" s="113"/>
      <c r="C1119" s="113"/>
      <c r="D1119" s="113"/>
      <c r="E1119" s="22"/>
      <c r="F1119" s="22"/>
      <c r="G1119" s="22"/>
      <c r="H1119" s="22"/>
      <c r="I1119" s="22"/>
      <c r="J1119" s="22"/>
      <c r="K1119" s="22"/>
      <c r="L1119" s="22"/>
      <c r="M1119" s="22"/>
      <c r="N1119" s="22"/>
      <c r="O1119" s="22"/>
      <c r="P1119" s="22"/>
      <c r="Q1119" s="22"/>
      <c r="R1119" s="22"/>
    </row>
    <row r="1120" spans="1:18">
      <c r="A1120" s="22"/>
      <c r="B1120" s="113"/>
      <c r="C1120" s="113"/>
      <c r="D1120" s="113"/>
      <c r="E1120" s="22"/>
      <c r="F1120" s="22"/>
      <c r="G1120" s="22"/>
      <c r="H1120" s="22"/>
      <c r="I1120" s="22"/>
      <c r="J1120" s="22"/>
      <c r="K1120" s="22"/>
      <c r="L1120" s="22"/>
      <c r="M1120" s="22"/>
      <c r="N1120" s="22"/>
      <c r="O1120" s="22"/>
      <c r="P1120" s="22"/>
      <c r="Q1120" s="22"/>
      <c r="R1120" s="22"/>
    </row>
    <row r="1121" spans="1:18">
      <c r="A1121" s="22"/>
      <c r="B1121" s="113"/>
      <c r="C1121" s="113"/>
      <c r="D1121" s="113"/>
      <c r="E1121" s="22"/>
      <c r="F1121" s="22"/>
      <c r="G1121" s="22"/>
      <c r="H1121" s="22"/>
      <c r="I1121" s="22"/>
      <c r="J1121" s="22"/>
      <c r="K1121" s="22"/>
      <c r="L1121" s="22"/>
      <c r="M1121" s="22"/>
      <c r="N1121" s="22"/>
      <c r="O1121" s="22"/>
      <c r="P1121" s="22"/>
      <c r="Q1121" s="22"/>
      <c r="R1121" s="22"/>
    </row>
    <row r="1122" spans="1:18">
      <c r="A1122" s="22"/>
      <c r="B1122" s="113"/>
      <c r="C1122" s="113"/>
      <c r="D1122" s="113"/>
      <c r="E1122" s="22"/>
      <c r="F1122" s="22"/>
      <c r="G1122" s="22"/>
      <c r="H1122" s="22"/>
      <c r="I1122" s="22"/>
      <c r="J1122" s="22"/>
      <c r="K1122" s="22"/>
      <c r="L1122" s="22"/>
      <c r="M1122" s="22"/>
      <c r="N1122" s="22"/>
      <c r="O1122" s="22"/>
      <c r="P1122" s="22"/>
      <c r="Q1122" s="22"/>
      <c r="R1122" s="22"/>
    </row>
    <row r="1123" spans="1:18">
      <c r="A1123" s="22"/>
      <c r="B1123" s="113"/>
      <c r="C1123" s="113"/>
      <c r="D1123" s="113"/>
      <c r="E1123" s="22"/>
      <c r="F1123" s="22"/>
      <c r="G1123" s="22"/>
      <c r="H1123" s="22"/>
      <c r="I1123" s="22"/>
      <c r="J1123" s="22"/>
      <c r="K1123" s="22"/>
      <c r="L1123" s="22"/>
      <c r="M1123" s="22"/>
      <c r="N1123" s="22"/>
      <c r="O1123" s="22"/>
      <c r="P1123" s="22"/>
      <c r="Q1123" s="22"/>
      <c r="R1123" s="22"/>
    </row>
    <row r="1124" spans="1:18">
      <c r="A1124" s="22"/>
      <c r="B1124" s="113"/>
      <c r="C1124" s="113"/>
      <c r="D1124" s="113"/>
      <c r="E1124" s="22"/>
      <c r="F1124" s="22"/>
      <c r="G1124" s="22"/>
      <c r="H1124" s="22"/>
      <c r="I1124" s="22"/>
      <c r="J1124" s="22"/>
      <c r="K1124" s="22"/>
      <c r="L1124" s="22"/>
      <c r="M1124" s="22"/>
      <c r="N1124" s="22"/>
      <c r="O1124" s="22"/>
      <c r="P1124" s="22"/>
      <c r="Q1124" s="22"/>
      <c r="R1124" s="22"/>
    </row>
    <row r="1125" spans="1:18">
      <c r="A1125" s="22"/>
      <c r="B1125" s="113"/>
      <c r="C1125" s="113"/>
      <c r="D1125" s="113"/>
      <c r="E1125" s="22"/>
      <c r="F1125" s="22"/>
      <c r="G1125" s="22"/>
      <c r="H1125" s="22"/>
      <c r="I1125" s="22"/>
      <c r="J1125" s="22"/>
      <c r="K1125" s="22"/>
      <c r="L1125" s="22"/>
      <c r="M1125" s="22"/>
      <c r="N1125" s="22"/>
      <c r="O1125" s="22"/>
      <c r="P1125" s="22"/>
      <c r="Q1125" s="22"/>
      <c r="R1125" s="22"/>
    </row>
    <row r="1126" spans="1:18">
      <c r="A1126" s="22"/>
      <c r="B1126" s="113"/>
      <c r="C1126" s="113"/>
      <c r="D1126" s="113"/>
      <c r="E1126" s="22"/>
      <c r="F1126" s="22"/>
      <c r="G1126" s="22"/>
      <c r="H1126" s="22"/>
      <c r="I1126" s="22"/>
      <c r="J1126" s="22"/>
      <c r="K1126" s="22"/>
      <c r="L1126" s="22"/>
      <c r="M1126" s="22"/>
      <c r="N1126" s="22"/>
      <c r="O1126" s="22"/>
      <c r="P1126" s="22"/>
      <c r="Q1126" s="22"/>
      <c r="R1126" s="22"/>
    </row>
    <row r="1127" spans="1:18">
      <c r="A1127" s="22"/>
      <c r="B1127" s="113"/>
      <c r="C1127" s="113"/>
      <c r="D1127" s="113"/>
      <c r="E1127" s="22"/>
      <c r="F1127" s="22"/>
      <c r="G1127" s="22"/>
      <c r="H1127" s="22"/>
      <c r="I1127" s="22"/>
      <c r="J1127" s="22"/>
      <c r="K1127" s="22"/>
      <c r="L1127" s="22"/>
      <c r="M1127" s="22"/>
      <c r="N1127" s="22"/>
      <c r="O1127" s="22"/>
      <c r="P1127" s="22"/>
      <c r="Q1127" s="22"/>
      <c r="R1127" s="22"/>
    </row>
    <row r="1128" spans="1:18">
      <c r="A1128" s="22"/>
      <c r="B1128" s="113"/>
      <c r="C1128" s="113"/>
      <c r="D1128" s="113"/>
      <c r="E1128" s="22"/>
      <c r="F1128" s="22"/>
      <c r="G1128" s="22"/>
      <c r="H1128" s="22"/>
      <c r="I1128" s="22"/>
      <c r="J1128" s="22"/>
      <c r="K1128" s="22"/>
      <c r="L1128" s="22"/>
      <c r="M1128" s="22"/>
      <c r="N1128" s="22"/>
      <c r="O1128" s="22"/>
      <c r="P1128" s="22"/>
      <c r="Q1128" s="22"/>
      <c r="R1128" s="22"/>
    </row>
    <row r="1129" spans="1:18">
      <c r="A1129" s="22"/>
      <c r="B1129" s="113"/>
      <c r="C1129" s="113"/>
      <c r="D1129" s="113"/>
      <c r="E1129" s="22"/>
      <c r="F1129" s="22"/>
      <c r="G1129" s="22"/>
      <c r="H1129" s="22"/>
      <c r="I1129" s="22"/>
      <c r="J1129" s="22"/>
      <c r="K1129" s="22"/>
      <c r="L1129" s="22"/>
      <c r="M1129" s="22"/>
      <c r="N1129" s="22"/>
      <c r="O1129" s="22"/>
      <c r="P1129" s="22"/>
      <c r="Q1129" s="22"/>
      <c r="R1129" s="22"/>
    </row>
    <row r="1130" spans="1:18">
      <c r="A1130" s="22"/>
      <c r="B1130" s="113"/>
      <c r="C1130" s="113"/>
      <c r="D1130" s="113"/>
      <c r="E1130" s="22"/>
      <c r="F1130" s="22"/>
      <c r="G1130" s="22"/>
      <c r="H1130" s="22"/>
      <c r="I1130" s="22"/>
      <c r="J1130" s="22"/>
      <c r="K1130" s="22"/>
      <c r="L1130" s="22"/>
      <c r="M1130" s="22"/>
      <c r="N1130" s="22"/>
      <c r="O1130" s="22"/>
      <c r="P1130" s="22"/>
      <c r="Q1130" s="22"/>
      <c r="R1130" s="22"/>
    </row>
    <row r="1131" spans="1:18">
      <c r="A1131" s="22"/>
      <c r="B1131" s="113"/>
      <c r="C1131" s="113"/>
      <c r="D1131" s="113"/>
      <c r="E1131" s="22"/>
      <c r="F1131" s="22"/>
      <c r="G1131" s="22"/>
      <c r="H1131" s="22"/>
      <c r="I1131" s="22"/>
      <c r="J1131" s="22"/>
      <c r="K1131" s="22"/>
      <c r="L1131" s="22"/>
      <c r="M1131" s="22"/>
      <c r="N1131" s="22"/>
      <c r="O1131" s="22"/>
      <c r="P1131" s="22"/>
      <c r="Q1131" s="22"/>
      <c r="R1131" s="22"/>
    </row>
    <row r="1132" spans="1:18">
      <c r="A1132" s="22"/>
      <c r="B1132" s="113"/>
      <c r="C1132" s="113"/>
      <c r="D1132" s="113"/>
      <c r="E1132" s="22"/>
      <c r="F1132" s="22"/>
      <c r="G1132" s="22"/>
      <c r="H1132" s="22"/>
      <c r="I1132" s="22"/>
      <c r="J1132" s="22"/>
      <c r="K1132" s="22"/>
      <c r="L1132" s="22"/>
      <c r="M1132" s="22"/>
      <c r="N1132" s="22"/>
      <c r="O1132" s="22"/>
      <c r="P1132" s="22"/>
      <c r="Q1132" s="22"/>
      <c r="R1132" s="22"/>
    </row>
    <row r="1133" spans="1:18">
      <c r="A1133" s="22"/>
      <c r="B1133" s="113"/>
      <c r="C1133" s="113"/>
      <c r="D1133" s="113"/>
      <c r="E1133" s="22"/>
      <c r="F1133" s="22"/>
      <c r="G1133" s="22"/>
      <c r="H1133" s="22"/>
      <c r="I1133" s="22"/>
      <c r="J1133" s="22"/>
      <c r="K1133" s="22"/>
      <c r="L1133" s="22"/>
      <c r="M1133" s="22"/>
      <c r="N1133" s="22"/>
      <c r="O1133" s="22"/>
      <c r="P1133" s="22"/>
      <c r="Q1133" s="22"/>
      <c r="R1133" s="22"/>
    </row>
    <row r="1134" spans="1:18">
      <c r="A1134" s="22"/>
      <c r="B1134" s="113"/>
      <c r="C1134" s="113"/>
      <c r="D1134" s="113"/>
      <c r="E1134" s="22"/>
      <c r="F1134" s="22"/>
      <c r="G1134" s="22"/>
      <c r="H1134" s="22"/>
      <c r="I1134" s="22"/>
      <c r="J1134" s="22"/>
      <c r="K1134" s="22"/>
      <c r="L1134" s="22"/>
      <c r="M1134" s="22"/>
      <c r="N1134" s="22"/>
      <c r="O1134" s="22"/>
      <c r="P1134" s="22"/>
      <c r="Q1134" s="22"/>
      <c r="R1134" s="22"/>
    </row>
    <row r="1135" spans="1:18">
      <c r="A1135" s="22"/>
      <c r="B1135" s="113"/>
      <c r="C1135" s="113"/>
      <c r="D1135" s="113"/>
      <c r="E1135" s="22"/>
      <c r="F1135" s="22"/>
      <c r="G1135" s="22"/>
      <c r="H1135" s="22"/>
      <c r="I1135" s="22"/>
      <c r="J1135" s="22"/>
      <c r="K1135" s="22"/>
      <c r="L1135" s="22"/>
      <c r="M1135" s="22"/>
      <c r="N1135" s="22"/>
      <c r="O1135" s="22"/>
      <c r="P1135" s="22"/>
      <c r="Q1135" s="22"/>
      <c r="R1135" s="22"/>
    </row>
    <row r="1136" spans="1:18">
      <c r="A1136" s="22"/>
      <c r="B1136" s="113"/>
      <c r="C1136" s="113"/>
      <c r="D1136" s="113"/>
      <c r="E1136" s="22"/>
      <c r="F1136" s="22"/>
      <c r="G1136" s="22"/>
      <c r="H1136" s="22"/>
      <c r="I1136" s="22"/>
      <c r="J1136" s="22"/>
      <c r="K1136" s="22"/>
      <c r="L1136" s="22"/>
      <c r="M1136" s="22"/>
      <c r="N1136" s="22"/>
      <c r="O1136" s="22"/>
      <c r="P1136" s="22"/>
      <c r="Q1136" s="22"/>
      <c r="R1136" s="22"/>
    </row>
    <row r="1137" spans="1:18">
      <c r="A1137" s="22"/>
      <c r="B1137" s="113"/>
      <c r="C1137" s="113"/>
      <c r="D1137" s="113"/>
      <c r="E1137" s="22"/>
      <c r="F1137" s="22"/>
      <c r="G1137" s="22"/>
      <c r="H1137" s="22"/>
      <c r="I1137" s="22"/>
      <c r="J1137" s="22"/>
      <c r="K1137" s="22"/>
      <c r="L1137" s="22"/>
      <c r="M1137" s="22"/>
      <c r="N1137" s="22"/>
      <c r="O1137" s="22"/>
      <c r="P1137" s="22"/>
      <c r="Q1137" s="22"/>
      <c r="R1137" s="22"/>
    </row>
    <row r="1138" spans="1:18">
      <c r="A1138" s="22"/>
      <c r="B1138" s="113"/>
      <c r="C1138" s="113"/>
      <c r="D1138" s="113"/>
      <c r="E1138" s="22"/>
      <c r="F1138" s="22"/>
      <c r="G1138" s="22"/>
      <c r="H1138" s="22"/>
      <c r="I1138" s="22"/>
      <c r="J1138" s="22"/>
      <c r="K1138" s="22"/>
      <c r="L1138" s="22"/>
      <c r="M1138" s="22"/>
      <c r="N1138" s="22"/>
      <c r="O1138" s="22"/>
      <c r="P1138" s="22"/>
      <c r="Q1138" s="22"/>
      <c r="R1138" s="22"/>
    </row>
    <row r="1139" spans="1:18">
      <c r="A1139" s="22"/>
      <c r="B1139" s="113"/>
      <c r="C1139" s="113"/>
      <c r="D1139" s="113"/>
      <c r="E1139" s="22"/>
      <c r="F1139" s="22"/>
      <c r="G1139" s="22"/>
      <c r="H1139" s="22"/>
      <c r="I1139" s="22"/>
      <c r="J1139" s="22"/>
      <c r="K1139" s="22"/>
      <c r="L1139" s="22"/>
      <c r="M1139" s="22"/>
      <c r="N1139" s="22"/>
      <c r="O1139" s="22"/>
      <c r="P1139" s="22"/>
      <c r="Q1139" s="22"/>
      <c r="R1139" s="22"/>
    </row>
    <row r="1140" spans="1:18">
      <c r="A1140" s="22"/>
      <c r="B1140" s="113"/>
      <c r="C1140" s="113"/>
      <c r="D1140" s="113"/>
      <c r="E1140" s="22"/>
      <c r="F1140" s="22"/>
      <c r="G1140" s="22"/>
      <c r="H1140" s="22"/>
      <c r="I1140" s="22"/>
      <c r="J1140" s="22"/>
      <c r="K1140" s="22"/>
      <c r="L1140" s="22"/>
      <c r="M1140" s="22"/>
      <c r="N1140" s="22"/>
      <c r="O1140" s="22"/>
      <c r="P1140" s="22"/>
      <c r="Q1140" s="22"/>
      <c r="R1140" s="22"/>
    </row>
    <row r="1141" spans="1:18">
      <c r="A1141" s="22"/>
      <c r="B1141" s="113"/>
      <c r="C1141" s="113"/>
      <c r="D1141" s="113"/>
      <c r="E1141" s="22"/>
      <c r="F1141" s="22"/>
      <c r="G1141" s="22"/>
      <c r="H1141" s="22"/>
      <c r="I1141" s="22"/>
      <c r="J1141" s="22"/>
      <c r="K1141" s="22"/>
      <c r="L1141" s="22"/>
      <c r="M1141" s="22"/>
      <c r="N1141" s="22"/>
      <c r="O1141" s="22"/>
      <c r="P1141" s="22"/>
      <c r="Q1141" s="22"/>
      <c r="R1141" s="22"/>
    </row>
    <row r="1142" spans="1:18">
      <c r="A1142" s="22"/>
      <c r="B1142" s="113"/>
      <c r="C1142" s="113"/>
      <c r="D1142" s="113"/>
      <c r="E1142" s="22"/>
      <c r="F1142" s="22"/>
      <c r="G1142" s="22"/>
      <c r="H1142" s="22"/>
      <c r="I1142" s="22"/>
      <c r="J1142" s="22"/>
      <c r="K1142" s="22"/>
      <c r="L1142" s="22"/>
      <c r="M1142" s="22"/>
      <c r="N1142" s="22"/>
      <c r="O1142" s="22"/>
      <c r="P1142" s="22"/>
      <c r="Q1142" s="22"/>
      <c r="R1142" s="22"/>
    </row>
    <row r="1143" spans="1:18">
      <c r="A1143" s="22"/>
      <c r="B1143" s="113"/>
      <c r="C1143" s="113"/>
      <c r="D1143" s="113"/>
      <c r="E1143" s="22"/>
      <c r="F1143" s="22"/>
      <c r="G1143" s="22"/>
      <c r="H1143" s="22"/>
      <c r="I1143" s="22"/>
      <c r="J1143" s="22"/>
      <c r="K1143" s="22"/>
      <c r="L1143" s="22"/>
      <c r="M1143" s="22"/>
      <c r="N1143" s="22"/>
      <c r="O1143" s="22"/>
      <c r="P1143" s="22"/>
      <c r="Q1143" s="22"/>
      <c r="R1143" s="22"/>
    </row>
    <row r="1144" spans="1:18">
      <c r="A1144" s="22"/>
      <c r="B1144" s="113"/>
      <c r="C1144" s="113"/>
      <c r="D1144" s="113"/>
      <c r="E1144" s="22"/>
      <c r="F1144" s="22"/>
      <c r="G1144" s="22"/>
      <c r="H1144" s="22"/>
      <c r="I1144" s="22"/>
      <c r="J1144" s="22"/>
      <c r="K1144" s="22"/>
      <c r="L1144" s="22"/>
      <c r="M1144" s="22"/>
      <c r="N1144" s="22"/>
      <c r="O1144" s="22"/>
      <c r="P1144" s="22"/>
      <c r="Q1144" s="22"/>
      <c r="R1144" s="22"/>
    </row>
    <row r="1145" spans="1:18">
      <c r="A1145" s="22"/>
      <c r="B1145" s="113"/>
      <c r="C1145" s="113"/>
      <c r="D1145" s="113"/>
      <c r="E1145" s="22"/>
      <c r="F1145" s="22"/>
      <c r="G1145" s="22"/>
      <c r="H1145" s="22"/>
      <c r="I1145" s="22"/>
      <c r="J1145" s="22"/>
      <c r="K1145" s="22"/>
      <c r="L1145" s="22"/>
      <c r="M1145" s="22"/>
      <c r="N1145" s="22"/>
      <c r="O1145" s="22"/>
      <c r="P1145" s="22"/>
      <c r="Q1145" s="22"/>
      <c r="R1145" s="22"/>
    </row>
    <row r="1146" spans="1:18">
      <c r="A1146" s="22"/>
      <c r="B1146" s="113"/>
      <c r="C1146" s="113"/>
      <c r="D1146" s="113"/>
      <c r="E1146" s="22"/>
      <c r="F1146" s="22"/>
      <c r="G1146" s="22"/>
      <c r="H1146" s="22"/>
      <c r="I1146" s="22"/>
      <c r="J1146" s="22"/>
      <c r="K1146" s="22"/>
      <c r="L1146" s="22"/>
      <c r="M1146" s="22"/>
      <c r="N1146" s="22"/>
      <c r="O1146" s="22"/>
      <c r="P1146" s="22"/>
      <c r="Q1146" s="22"/>
      <c r="R1146" s="22"/>
    </row>
    <row r="1147" spans="1:18">
      <c r="A1147" s="22"/>
      <c r="B1147" s="113"/>
      <c r="C1147" s="113"/>
      <c r="D1147" s="113"/>
      <c r="E1147" s="22"/>
      <c r="F1147" s="22"/>
      <c r="G1147" s="22"/>
      <c r="H1147" s="22"/>
      <c r="I1147" s="22"/>
      <c r="J1147" s="22"/>
      <c r="K1147" s="22"/>
      <c r="L1147" s="22"/>
      <c r="M1147" s="22"/>
      <c r="N1147" s="22"/>
      <c r="O1147" s="22"/>
      <c r="P1147" s="22"/>
      <c r="Q1147" s="22"/>
      <c r="R1147" s="22"/>
    </row>
    <row r="1148" spans="1:18">
      <c r="A1148" s="22"/>
      <c r="B1148" s="113"/>
      <c r="C1148" s="113"/>
      <c r="D1148" s="113"/>
      <c r="E1148" s="22"/>
      <c r="F1148" s="22"/>
      <c r="G1148" s="22"/>
      <c r="H1148" s="22"/>
      <c r="I1148" s="22"/>
      <c r="J1148" s="22"/>
      <c r="K1148" s="22"/>
      <c r="L1148" s="22"/>
      <c r="M1148" s="22"/>
      <c r="N1148" s="22"/>
      <c r="O1148" s="22"/>
      <c r="P1148" s="22"/>
      <c r="Q1148" s="22"/>
      <c r="R1148" s="22"/>
    </row>
    <row r="1149" spans="1:18">
      <c r="A1149" s="22"/>
      <c r="B1149" s="113"/>
      <c r="C1149" s="113"/>
      <c r="D1149" s="113"/>
      <c r="E1149" s="22"/>
      <c r="F1149" s="22"/>
      <c r="G1149" s="22"/>
      <c r="H1149" s="22"/>
      <c r="I1149" s="22"/>
      <c r="J1149" s="22"/>
      <c r="K1149" s="22"/>
      <c r="L1149" s="22"/>
      <c r="M1149" s="22"/>
      <c r="N1149" s="22"/>
      <c r="O1149" s="22"/>
      <c r="P1149" s="22"/>
      <c r="Q1149" s="22"/>
      <c r="R1149" s="22"/>
    </row>
    <row r="1150" spans="1:18">
      <c r="A1150" s="22"/>
      <c r="B1150" s="113"/>
      <c r="C1150" s="113"/>
      <c r="D1150" s="113"/>
      <c r="E1150" s="22"/>
      <c r="F1150" s="22"/>
      <c r="G1150" s="22"/>
      <c r="H1150" s="22"/>
      <c r="I1150" s="22"/>
      <c r="J1150" s="22"/>
      <c r="K1150" s="22"/>
      <c r="L1150" s="22"/>
      <c r="M1150" s="22"/>
      <c r="N1150" s="22"/>
      <c r="O1150" s="22"/>
      <c r="P1150" s="22"/>
      <c r="Q1150" s="22"/>
      <c r="R1150" s="22"/>
    </row>
    <row r="1151" spans="1:18">
      <c r="A1151" s="22"/>
      <c r="B1151" s="113"/>
      <c r="C1151" s="113"/>
      <c r="D1151" s="113"/>
      <c r="E1151" s="22"/>
      <c r="F1151" s="22"/>
      <c r="G1151" s="22"/>
      <c r="H1151" s="22"/>
      <c r="I1151" s="22"/>
      <c r="J1151" s="22"/>
      <c r="K1151" s="22"/>
      <c r="L1151" s="22"/>
      <c r="M1151" s="22"/>
      <c r="N1151" s="22"/>
      <c r="O1151" s="22"/>
      <c r="P1151" s="22"/>
      <c r="Q1151" s="22"/>
      <c r="R1151" s="22"/>
    </row>
    <row r="1152" spans="1:18">
      <c r="A1152" s="22"/>
      <c r="B1152" s="113"/>
      <c r="C1152" s="113"/>
      <c r="D1152" s="113"/>
      <c r="E1152" s="22"/>
      <c r="F1152" s="22"/>
      <c r="G1152" s="22"/>
      <c r="H1152" s="22"/>
      <c r="I1152" s="22"/>
      <c r="J1152" s="22"/>
      <c r="K1152" s="22"/>
      <c r="L1152" s="22"/>
      <c r="M1152" s="22"/>
      <c r="N1152" s="22"/>
      <c r="O1152" s="22"/>
      <c r="P1152" s="22"/>
      <c r="Q1152" s="22"/>
      <c r="R1152" s="22"/>
    </row>
    <row r="1153" spans="1:18">
      <c r="A1153" s="22"/>
      <c r="B1153" s="113"/>
      <c r="C1153" s="113"/>
      <c r="D1153" s="113"/>
      <c r="E1153" s="22"/>
      <c r="F1153" s="22"/>
      <c r="G1153" s="22"/>
      <c r="H1153" s="22"/>
      <c r="I1153" s="22"/>
      <c r="J1153" s="22"/>
      <c r="K1153" s="22"/>
      <c r="L1153" s="22"/>
      <c r="M1153" s="22"/>
      <c r="N1153" s="22"/>
      <c r="O1153" s="22"/>
      <c r="P1153" s="22"/>
      <c r="Q1153" s="22"/>
      <c r="R1153" s="22"/>
    </row>
    <row r="1154" spans="1:18">
      <c r="A1154" s="22"/>
      <c r="B1154" s="113"/>
      <c r="C1154" s="113"/>
      <c r="D1154" s="113"/>
      <c r="E1154" s="22"/>
      <c r="F1154" s="22"/>
      <c r="G1154" s="22"/>
      <c r="H1154" s="22"/>
      <c r="I1154" s="22"/>
      <c r="J1154" s="22"/>
      <c r="K1154" s="22"/>
      <c r="L1154" s="22"/>
      <c r="M1154" s="22"/>
      <c r="N1154" s="22"/>
      <c r="O1154" s="22"/>
      <c r="P1154" s="22"/>
      <c r="Q1154" s="22"/>
      <c r="R1154" s="22"/>
    </row>
    <row r="1155" spans="1:18">
      <c r="A1155" s="22"/>
      <c r="B1155" s="113"/>
      <c r="C1155" s="113"/>
      <c r="D1155" s="113"/>
      <c r="E1155" s="22"/>
      <c r="F1155" s="22"/>
      <c r="G1155" s="22"/>
      <c r="H1155" s="22"/>
      <c r="I1155" s="22"/>
      <c r="J1155" s="22"/>
      <c r="K1155" s="22"/>
      <c r="L1155" s="22"/>
      <c r="M1155" s="22"/>
      <c r="N1155" s="22"/>
      <c r="O1155" s="22"/>
      <c r="P1155" s="22"/>
      <c r="Q1155" s="22"/>
      <c r="R1155" s="22"/>
    </row>
    <row r="1156" spans="1:18">
      <c r="A1156" s="22"/>
      <c r="B1156" s="113"/>
      <c r="C1156" s="113"/>
      <c r="D1156" s="113"/>
      <c r="E1156" s="22"/>
      <c r="F1156" s="22"/>
      <c r="G1156" s="22"/>
      <c r="H1156" s="22"/>
      <c r="I1156" s="22"/>
      <c r="J1156" s="22"/>
      <c r="K1156" s="22"/>
      <c r="L1156" s="22"/>
      <c r="M1156" s="22"/>
      <c r="N1156" s="22"/>
      <c r="O1156" s="22"/>
      <c r="P1156" s="22"/>
      <c r="Q1156" s="22"/>
      <c r="R1156" s="22"/>
    </row>
    <row r="1157" spans="1:18">
      <c r="A1157" s="22"/>
      <c r="B1157" s="113"/>
      <c r="C1157" s="113"/>
      <c r="D1157" s="113"/>
      <c r="E1157" s="22"/>
      <c r="F1157" s="22"/>
      <c r="G1157" s="22"/>
      <c r="H1157" s="22"/>
      <c r="I1157" s="22"/>
      <c r="J1157" s="22"/>
      <c r="K1157" s="22"/>
      <c r="L1157" s="22"/>
      <c r="M1157" s="22"/>
      <c r="N1157" s="22"/>
      <c r="O1157" s="22"/>
      <c r="P1157" s="22"/>
      <c r="Q1157" s="22"/>
      <c r="R1157" s="22"/>
    </row>
    <row r="1158" spans="1:18">
      <c r="A1158" s="22"/>
      <c r="B1158" s="113"/>
      <c r="C1158" s="113"/>
      <c r="D1158" s="113"/>
      <c r="E1158" s="22"/>
      <c r="F1158" s="22"/>
      <c r="G1158" s="22"/>
      <c r="H1158" s="22"/>
      <c r="I1158" s="22"/>
      <c r="J1158" s="22"/>
      <c r="K1158" s="22"/>
      <c r="L1158" s="22"/>
      <c r="M1158" s="22"/>
      <c r="N1158" s="22"/>
      <c r="O1158" s="22"/>
      <c r="P1158" s="22"/>
      <c r="Q1158" s="22"/>
      <c r="R1158" s="22"/>
    </row>
    <row r="1159" spans="1:18">
      <c r="A1159" s="22"/>
      <c r="B1159" s="113"/>
      <c r="C1159" s="113"/>
      <c r="D1159" s="113"/>
      <c r="E1159" s="22"/>
      <c r="F1159" s="22"/>
      <c r="G1159" s="22"/>
      <c r="H1159" s="22"/>
      <c r="I1159" s="22"/>
      <c r="J1159" s="22"/>
      <c r="K1159" s="22"/>
      <c r="L1159" s="22"/>
      <c r="M1159" s="22"/>
      <c r="N1159" s="22"/>
      <c r="O1159" s="22"/>
      <c r="P1159" s="22"/>
      <c r="Q1159" s="22"/>
      <c r="R1159" s="22"/>
    </row>
    <row r="1160" spans="1:18">
      <c r="A1160" s="22"/>
      <c r="B1160" s="113"/>
      <c r="C1160" s="113"/>
      <c r="D1160" s="113"/>
      <c r="E1160" s="22"/>
      <c r="F1160" s="22"/>
      <c r="G1160" s="22"/>
      <c r="H1160" s="22"/>
      <c r="I1160" s="22"/>
      <c r="J1160" s="22"/>
      <c r="K1160" s="22"/>
      <c r="L1160" s="22"/>
      <c r="M1160" s="22"/>
      <c r="N1160" s="22"/>
      <c r="O1160" s="22"/>
      <c r="P1160" s="22"/>
      <c r="Q1160" s="22"/>
      <c r="R1160" s="22"/>
    </row>
    <row r="1161" spans="1:18">
      <c r="A1161" s="22"/>
      <c r="B1161" s="113"/>
      <c r="C1161" s="113"/>
      <c r="D1161" s="113"/>
      <c r="E1161" s="22"/>
      <c r="F1161" s="22"/>
      <c r="G1161" s="22"/>
      <c r="H1161" s="22"/>
      <c r="I1161" s="22"/>
      <c r="J1161" s="22"/>
      <c r="K1161" s="22"/>
      <c r="L1161" s="22"/>
      <c r="M1161" s="22"/>
      <c r="N1161" s="22"/>
      <c r="O1161" s="22"/>
      <c r="P1161" s="22"/>
      <c r="Q1161" s="22"/>
      <c r="R1161" s="22"/>
    </row>
    <row r="1162" spans="1:18">
      <c r="A1162" s="22"/>
      <c r="B1162" s="113"/>
      <c r="C1162" s="113"/>
      <c r="D1162" s="113"/>
      <c r="E1162" s="22"/>
      <c r="F1162" s="22"/>
      <c r="G1162" s="22"/>
      <c r="H1162" s="22"/>
      <c r="I1162" s="22"/>
      <c r="J1162" s="22"/>
      <c r="K1162" s="22"/>
      <c r="L1162" s="22"/>
      <c r="M1162" s="22"/>
      <c r="N1162" s="22"/>
      <c r="O1162" s="22"/>
      <c r="P1162" s="22"/>
      <c r="Q1162" s="22"/>
      <c r="R1162" s="22"/>
    </row>
    <row r="1163" spans="1:18">
      <c r="A1163" s="22"/>
      <c r="B1163" s="113"/>
      <c r="C1163" s="113"/>
      <c r="D1163" s="113"/>
      <c r="E1163" s="22"/>
      <c r="F1163" s="22"/>
      <c r="G1163" s="22"/>
      <c r="H1163" s="22"/>
      <c r="I1163" s="22"/>
      <c r="J1163" s="22"/>
      <c r="K1163" s="22"/>
      <c r="L1163" s="22"/>
      <c r="M1163" s="22"/>
      <c r="N1163" s="22"/>
      <c r="O1163" s="22"/>
      <c r="P1163" s="22"/>
      <c r="Q1163" s="22"/>
      <c r="R1163" s="22"/>
    </row>
    <row r="1164" spans="1:18">
      <c r="A1164" s="22"/>
      <c r="B1164" s="113"/>
      <c r="C1164" s="113"/>
      <c r="D1164" s="113"/>
      <c r="E1164" s="22"/>
      <c r="F1164" s="22"/>
      <c r="G1164" s="22"/>
      <c r="H1164" s="22"/>
      <c r="I1164" s="22"/>
      <c r="J1164" s="22"/>
      <c r="K1164" s="22"/>
      <c r="L1164" s="22"/>
      <c r="M1164" s="22"/>
      <c r="N1164" s="22"/>
      <c r="O1164" s="22"/>
      <c r="P1164" s="22"/>
      <c r="Q1164" s="22"/>
      <c r="R1164" s="22"/>
    </row>
    <row r="1165" spans="1:18">
      <c r="A1165" s="22"/>
      <c r="B1165" s="113"/>
      <c r="C1165" s="113"/>
      <c r="D1165" s="113"/>
      <c r="E1165" s="22"/>
      <c r="F1165" s="22"/>
      <c r="G1165" s="22"/>
      <c r="H1165" s="22"/>
      <c r="I1165" s="22"/>
      <c r="J1165" s="22"/>
      <c r="K1165" s="22"/>
      <c r="L1165" s="22"/>
      <c r="M1165" s="22"/>
      <c r="N1165" s="22"/>
      <c r="O1165" s="22"/>
      <c r="P1165" s="22"/>
      <c r="Q1165" s="22"/>
      <c r="R1165" s="22"/>
    </row>
    <row r="1166" spans="1:18">
      <c r="A1166" s="22"/>
      <c r="B1166" s="113"/>
      <c r="C1166" s="113"/>
      <c r="D1166" s="113"/>
      <c r="E1166" s="22"/>
      <c r="F1166" s="22"/>
      <c r="G1166" s="22"/>
      <c r="H1166" s="22"/>
      <c r="I1166" s="22"/>
      <c r="J1166" s="22"/>
      <c r="K1166" s="22"/>
      <c r="L1166" s="22"/>
      <c r="M1166" s="22"/>
      <c r="N1166" s="22"/>
      <c r="O1166" s="22"/>
      <c r="P1166" s="22"/>
      <c r="Q1166" s="22"/>
      <c r="R1166" s="22"/>
    </row>
    <row r="1167" spans="1:18">
      <c r="A1167" s="22"/>
      <c r="B1167" s="113"/>
      <c r="C1167" s="113"/>
      <c r="D1167" s="113"/>
      <c r="E1167" s="22"/>
      <c r="F1167" s="22"/>
      <c r="G1167" s="22"/>
      <c r="H1167" s="22"/>
      <c r="I1167" s="22"/>
      <c r="J1167" s="22"/>
      <c r="K1167" s="22"/>
      <c r="L1167" s="22"/>
      <c r="M1167" s="22"/>
      <c r="N1167" s="22"/>
      <c r="O1167" s="22"/>
      <c r="P1167" s="22"/>
      <c r="Q1167" s="22"/>
      <c r="R1167" s="22"/>
    </row>
    <row r="1168" spans="1:18">
      <c r="A1168" s="22"/>
      <c r="B1168" s="113"/>
      <c r="C1168" s="113"/>
      <c r="D1168" s="113"/>
      <c r="E1168" s="22"/>
      <c r="F1168" s="22"/>
      <c r="G1168" s="22"/>
      <c r="H1168" s="22"/>
      <c r="I1168" s="22"/>
      <c r="J1168" s="22"/>
      <c r="K1168" s="22"/>
      <c r="L1168" s="22"/>
      <c r="M1168" s="22"/>
      <c r="N1168" s="22"/>
      <c r="O1168" s="22"/>
      <c r="P1168" s="22"/>
      <c r="Q1168" s="22"/>
      <c r="R1168" s="22"/>
    </row>
    <row r="1169" spans="1:18">
      <c r="A1169" s="22"/>
      <c r="B1169" s="113"/>
      <c r="C1169" s="113"/>
      <c r="D1169" s="113"/>
      <c r="E1169" s="22"/>
      <c r="F1169" s="22"/>
      <c r="G1169" s="22"/>
      <c r="H1169" s="22"/>
      <c r="I1169" s="22"/>
      <c r="J1169" s="22"/>
      <c r="K1169" s="22"/>
      <c r="L1169" s="22"/>
      <c r="M1169" s="22"/>
      <c r="N1169" s="22"/>
      <c r="O1169" s="22"/>
      <c r="P1169" s="22"/>
      <c r="Q1169" s="22"/>
      <c r="R1169" s="22"/>
    </row>
    <row r="1170" spans="1:18">
      <c r="A1170" s="22"/>
      <c r="B1170" s="113"/>
      <c r="C1170" s="113"/>
      <c r="D1170" s="113"/>
      <c r="E1170" s="22"/>
      <c r="F1170" s="22"/>
      <c r="G1170" s="22"/>
      <c r="H1170" s="22"/>
      <c r="I1170" s="22"/>
      <c r="J1170" s="22"/>
      <c r="K1170" s="22"/>
      <c r="L1170" s="22"/>
      <c r="M1170" s="22"/>
      <c r="N1170" s="22"/>
      <c r="O1170" s="22"/>
      <c r="P1170" s="22"/>
      <c r="Q1170" s="22"/>
      <c r="R1170" s="22"/>
    </row>
    <row r="1171" spans="1:18">
      <c r="A1171" s="22"/>
      <c r="B1171" s="113"/>
      <c r="C1171" s="113"/>
      <c r="D1171" s="113"/>
      <c r="E1171" s="22"/>
      <c r="F1171" s="22"/>
      <c r="G1171" s="22"/>
      <c r="H1171" s="22"/>
      <c r="I1171" s="22"/>
      <c r="J1171" s="22"/>
      <c r="K1171" s="22"/>
      <c r="L1171" s="22"/>
      <c r="M1171" s="22"/>
      <c r="N1171" s="22"/>
      <c r="O1171" s="22"/>
      <c r="P1171" s="22"/>
      <c r="Q1171" s="22"/>
      <c r="R1171" s="22"/>
    </row>
    <row r="1172" spans="1:18">
      <c r="A1172" s="22"/>
      <c r="B1172" s="113"/>
      <c r="C1172" s="113"/>
      <c r="D1172" s="113"/>
      <c r="E1172" s="22"/>
      <c r="F1172" s="22"/>
      <c r="G1172" s="22"/>
      <c r="H1172" s="22"/>
      <c r="I1172" s="22"/>
      <c r="J1172" s="22"/>
      <c r="K1172" s="22"/>
      <c r="L1172" s="22"/>
      <c r="M1172" s="22"/>
      <c r="N1172" s="22"/>
      <c r="O1172" s="22"/>
      <c r="P1172" s="22"/>
      <c r="Q1172" s="22"/>
      <c r="R1172" s="22"/>
    </row>
    <row r="1173" spans="1:18">
      <c r="A1173" s="22"/>
      <c r="B1173" s="113"/>
      <c r="C1173" s="113"/>
      <c r="D1173" s="113"/>
      <c r="E1173" s="22"/>
      <c r="F1173" s="22"/>
      <c r="G1173" s="22"/>
      <c r="H1173" s="22"/>
      <c r="I1173" s="22"/>
      <c r="J1173" s="22"/>
      <c r="K1173" s="22"/>
      <c r="L1173" s="22"/>
      <c r="M1173" s="22"/>
      <c r="N1173" s="22"/>
      <c r="O1173" s="22"/>
      <c r="P1173" s="22"/>
      <c r="Q1173" s="22"/>
      <c r="R1173" s="22"/>
    </row>
    <row r="1174" spans="1:18">
      <c r="A1174" s="22"/>
      <c r="B1174" s="113"/>
      <c r="C1174" s="113"/>
      <c r="D1174" s="113"/>
      <c r="E1174" s="22"/>
      <c r="F1174" s="22"/>
      <c r="G1174" s="22"/>
      <c r="H1174" s="22"/>
      <c r="I1174" s="22"/>
      <c r="J1174" s="22"/>
      <c r="K1174" s="22"/>
      <c r="L1174" s="22"/>
      <c r="M1174" s="22"/>
      <c r="N1174" s="22"/>
      <c r="O1174" s="22"/>
      <c r="P1174" s="22"/>
      <c r="Q1174" s="22"/>
      <c r="R1174" s="22"/>
    </row>
    <row r="1175" spans="1:18">
      <c r="A1175" s="22"/>
      <c r="B1175" s="113"/>
      <c r="C1175" s="113"/>
      <c r="D1175" s="113"/>
      <c r="E1175" s="22"/>
      <c r="F1175" s="22"/>
      <c r="G1175" s="22"/>
      <c r="H1175" s="22"/>
      <c r="I1175" s="22"/>
      <c r="J1175" s="22"/>
      <c r="K1175" s="22"/>
      <c r="L1175" s="22"/>
      <c r="M1175" s="22"/>
      <c r="N1175" s="22"/>
      <c r="O1175" s="22"/>
      <c r="P1175" s="22"/>
      <c r="Q1175" s="22"/>
      <c r="R1175" s="22"/>
    </row>
    <row r="1176" spans="1:18">
      <c r="A1176" s="22"/>
      <c r="B1176" s="113"/>
      <c r="C1176" s="113"/>
      <c r="D1176" s="113"/>
      <c r="E1176" s="22"/>
      <c r="F1176" s="22"/>
      <c r="G1176" s="22"/>
      <c r="H1176" s="22"/>
      <c r="I1176" s="22"/>
      <c r="J1176" s="22"/>
      <c r="K1176" s="22"/>
      <c r="L1176" s="22"/>
      <c r="M1176" s="22"/>
      <c r="N1176" s="22"/>
      <c r="O1176" s="22"/>
      <c r="P1176" s="22"/>
      <c r="Q1176" s="22"/>
      <c r="R1176" s="22"/>
    </row>
    <row r="1177" spans="1:18">
      <c r="A1177" s="22"/>
      <c r="B1177" s="113"/>
      <c r="C1177" s="113"/>
      <c r="D1177" s="113"/>
      <c r="E1177" s="22"/>
      <c r="F1177" s="22"/>
      <c r="G1177" s="22"/>
      <c r="H1177" s="22"/>
      <c r="I1177" s="22"/>
      <c r="J1177" s="22"/>
      <c r="K1177" s="22"/>
      <c r="L1177" s="22"/>
      <c r="M1177" s="22"/>
      <c r="N1177" s="22"/>
      <c r="O1177" s="22"/>
      <c r="P1177" s="22"/>
      <c r="Q1177" s="22"/>
      <c r="R1177" s="22"/>
    </row>
    <row r="1178" spans="1:18">
      <c r="A1178" s="22"/>
      <c r="B1178" s="113"/>
      <c r="C1178" s="113"/>
      <c r="D1178" s="113"/>
      <c r="E1178" s="22"/>
      <c r="F1178" s="22"/>
      <c r="G1178" s="22"/>
      <c r="H1178" s="22"/>
      <c r="I1178" s="22"/>
      <c r="J1178" s="22"/>
      <c r="K1178" s="22"/>
      <c r="L1178" s="22"/>
      <c r="M1178" s="22"/>
      <c r="N1178" s="22"/>
      <c r="O1178" s="22"/>
      <c r="P1178" s="22"/>
      <c r="Q1178" s="22"/>
      <c r="R1178" s="22"/>
    </row>
    <row r="1179" spans="1:18">
      <c r="A1179" s="22"/>
      <c r="B1179" s="113"/>
      <c r="C1179" s="113"/>
      <c r="D1179" s="113"/>
      <c r="E1179" s="22"/>
      <c r="F1179" s="22"/>
      <c r="G1179" s="22"/>
      <c r="H1179" s="22"/>
      <c r="I1179" s="22"/>
      <c r="J1179" s="22"/>
      <c r="K1179" s="22"/>
      <c r="L1179" s="22"/>
      <c r="M1179" s="22"/>
      <c r="N1179" s="22"/>
      <c r="O1179" s="22"/>
      <c r="P1179" s="22"/>
      <c r="Q1179" s="22"/>
      <c r="R1179" s="22"/>
    </row>
    <row r="1180" spans="1:18">
      <c r="A1180" s="22"/>
      <c r="B1180" s="113"/>
      <c r="C1180" s="113"/>
      <c r="D1180" s="113"/>
      <c r="E1180" s="22"/>
      <c r="F1180" s="22"/>
      <c r="G1180" s="22"/>
      <c r="H1180" s="22"/>
      <c r="I1180" s="22"/>
      <c r="J1180" s="22"/>
      <c r="K1180" s="22"/>
      <c r="L1180" s="22"/>
      <c r="M1180" s="22"/>
      <c r="N1180" s="22"/>
      <c r="O1180" s="22"/>
      <c r="P1180" s="22"/>
      <c r="Q1180" s="22"/>
      <c r="R1180" s="22"/>
    </row>
    <row r="1181" spans="1:18">
      <c r="A1181" s="22"/>
      <c r="B1181" s="113"/>
      <c r="C1181" s="113"/>
      <c r="D1181" s="113"/>
      <c r="E1181" s="22"/>
      <c r="F1181" s="22"/>
      <c r="G1181" s="22"/>
      <c r="H1181" s="22"/>
      <c r="I1181" s="22"/>
      <c r="J1181" s="22"/>
      <c r="K1181" s="22"/>
      <c r="L1181" s="22"/>
      <c r="M1181" s="22"/>
      <c r="N1181" s="22"/>
      <c r="O1181" s="22"/>
      <c r="P1181" s="22"/>
      <c r="Q1181" s="22"/>
      <c r="R1181" s="22"/>
    </row>
    <row r="1182" spans="1:18">
      <c r="A1182" s="22"/>
      <c r="B1182" s="113"/>
      <c r="C1182" s="113"/>
      <c r="D1182" s="113"/>
      <c r="E1182" s="22"/>
      <c r="F1182" s="22"/>
      <c r="G1182" s="22"/>
      <c r="H1182" s="22"/>
      <c r="I1182" s="22"/>
      <c r="J1182" s="22"/>
      <c r="K1182" s="22"/>
      <c r="L1182" s="22"/>
      <c r="M1182" s="22"/>
      <c r="N1182" s="22"/>
      <c r="O1182" s="22"/>
      <c r="P1182" s="22"/>
      <c r="Q1182" s="22"/>
      <c r="R1182" s="22"/>
    </row>
    <row r="1183" spans="1:18">
      <c r="A1183" s="22"/>
      <c r="B1183" s="113"/>
      <c r="C1183" s="113"/>
      <c r="D1183" s="113"/>
      <c r="E1183" s="22"/>
      <c r="F1183" s="22"/>
      <c r="G1183" s="22"/>
      <c r="H1183" s="22"/>
      <c r="I1183" s="22"/>
      <c r="J1183" s="22"/>
      <c r="K1183" s="22"/>
      <c r="L1183" s="22"/>
      <c r="M1183" s="22"/>
      <c r="N1183" s="22"/>
      <c r="O1183" s="22"/>
      <c r="P1183" s="22"/>
      <c r="Q1183" s="22"/>
      <c r="R1183" s="22"/>
    </row>
    <row r="1184" spans="1:18">
      <c r="A1184" s="22"/>
      <c r="B1184" s="113"/>
      <c r="C1184" s="113"/>
      <c r="D1184" s="113"/>
      <c r="E1184" s="22"/>
      <c r="F1184" s="22"/>
      <c r="G1184" s="22"/>
      <c r="H1184" s="22"/>
      <c r="I1184" s="22"/>
      <c r="J1184" s="22"/>
      <c r="K1184" s="22"/>
      <c r="L1184" s="22"/>
      <c r="M1184" s="22"/>
      <c r="N1184" s="22"/>
      <c r="O1184" s="22"/>
      <c r="P1184" s="22"/>
      <c r="Q1184" s="22"/>
      <c r="R1184" s="22"/>
    </row>
    <row r="1185" spans="1:18">
      <c r="A1185" s="22"/>
      <c r="B1185" s="113"/>
      <c r="C1185" s="113"/>
      <c r="D1185" s="113"/>
      <c r="E1185" s="22"/>
      <c r="F1185" s="22"/>
      <c r="G1185" s="22"/>
      <c r="H1185" s="22"/>
      <c r="I1185" s="22"/>
      <c r="J1185" s="22"/>
      <c r="K1185" s="22"/>
      <c r="L1185" s="22"/>
      <c r="M1185" s="22"/>
      <c r="N1185" s="22"/>
      <c r="O1185" s="22"/>
      <c r="P1185" s="22"/>
      <c r="Q1185" s="22"/>
      <c r="R1185" s="22"/>
    </row>
    <row r="1186" spans="1:18">
      <c r="A1186" s="22"/>
      <c r="B1186" s="113"/>
      <c r="C1186" s="113"/>
      <c r="D1186" s="113"/>
      <c r="E1186" s="22"/>
      <c r="F1186" s="22"/>
      <c r="G1186" s="22"/>
      <c r="H1186" s="22"/>
      <c r="I1186" s="22"/>
      <c r="J1186" s="22"/>
      <c r="K1186" s="22"/>
      <c r="L1186" s="22"/>
      <c r="M1186" s="22"/>
      <c r="N1186" s="22"/>
      <c r="O1186" s="22"/>
      <c r="P1186" s="22"/>
      <c r="Q1186" s="22"/>
      <c r="R1186" s="22"/>
    </row>
    <row r="1187" spans="1:18">
      <c r="A1187" s="22"/>
      <c r="B1187" s="113"/>
      <c r="C1187" s="113"/>
      <c r="D1187" s="113"/>
      <c r="E1187" s="22"/>
      <c r="F1187" s="22"/>
      <c r="G1187" s="22"/>
      <c r="H1187" s="22"/>
      <c r="I1187" s="22"/>
      <c r="J1187" s="22"/>
      <c r="K1187" s="22"/>
      <c r="L1187" s="22"/>
      <c r="M1187" s="22"/>
      <c r="N1187" s="22"/>
      <c r="O1187" s="22"/>
      <c r="P1187" s="22"/>
      <c r="Q1187" s="22"/>
      <c r="R1187" s="22"/>
    </row>
    <row r="1188" spans="1:18">
      <c r="A1188" s="22"/>
      <c r="B1188" s="113"/>
      <c r="C1188" s="113"/>
      <c r="D1188" s="113"/>
      <c r="E1188" s="22"/>
      <c r="F1188" s="22"/>
      <c r="G1188" s="22"/>
      <c r="H1188" s="22"/>
      <c r="I1188" s="22"/>
      <c r="J1188" s="22"/>
      <c r="K1188" s="22"/>
      <c r="L1188" s="22"/>
      <c r="M1188" s="22"/>
      <c r="N1188" s="22"/>
      <c r="O1188" s="22"/>
      <c r="P1188" s="22"/>
      <c r="Q1188" s="22"/>
      <c r="R1188" s="22"/>
    </row>
    <row r="1189" spans="1:18">
      <c r="A1189" s="22"/>
      <c r="B1189" s="113"/>
      <c r="C1189" s="113"/>
      <c r="D1189" s="113"/>
      <c r="E1189" s="22"/>
      <c r="F1189" s="22"/>
      <c r="G1189" s="22"/>
      <c r="H1189" s="22"/>
      <c r="I1189" s="22"/>
      <c r="J1189" s="22"/>
      <c r="K1189" s="22"/>
      <c r="L1189" s="22"/>
      <c r="M1189" s="22"/>
      <c r="N1189" s="22"/>
      <c r="O1189" s="22"/>
      <c r="P1189" s="22"/>
      <c r="Q1189" s="22"/>
      <c r="R1189" s="22"/>
    </row>
    <row r="1190" spans="1:18">
      <c r="A1190" s="22"/>
      <c r="B1190" s="113"/>
      <c r="C1190" s="113"/>
      <c r="D1190" s="113"/>
      <c r="E1190" s="22"/>
      <c r="F1190" s="22"/>
      <c r="G1190" s="22"/>
      <c r="H1190" s="22"/>
      <c r="I1190" s="22"/>
      <c r="J1190" s="22"/>
      <c r="K1190" s="22"/>
      <c r="L1190" s="22"/>
      <c r="M1190" s="22"/>
      <c r="N1190" s="22"/>
      <c r="O1190" s="22"/>
      <c r="P1190" s="22"/>
      <c r="Q1190" s="22"/>
      <c r="R1190" s="22"/>
    </row>
    <row r="1191" spans="1:18">
      <c r="A1191" s="22"/>
      <c r="B1191" s="113"/>
      <c r="C1191" s="113"/>
      <c r="D1191" s="113"/>
      <c r="E1191" s="22"/>
      <c r="F1191" s="22"/>
      <c r="G1191" s="22"/>
      <c r="H1191" s="22"/>
      <c r="I1191" s="22"/>
      <c r="J1191" s="22"/>
      <c r="K1191" s="22"/>
      <c r="L1191" s="22"/>
      <c r="M1191" s="22"/>
      <c r="N1191" s="22"/>
      <c r="O1191" s="22"/>
      <c r="P1191" s="22"/>
      <c r="Q1191" s="22"/>
      <c r="R1191" s="22"/>
    </row>
    <row r="1192" spans="1:18">
      <c r="A1192" s="22"/>
      <c r="B1192" s="113"/>
      <c r="C1192" s="113"/>
      <c r="D1192" s="113"/>
      <c r="E1192" s="22"/>
      <c r="F1192" s="22"/>
      <c r="G1192" s="22"/>
      <c r="H1192" s="22"/>
      <c r="I1192" s="22"/>
      <c r="J1192" s="22"/>
      <c r="K1192" s="22"/>
      <c r="L1192" s="22"/>
      <c r="M1192" s="22"/>
      <c r="N1192" s="22"/>
      <c r="O1192" s="22"/>
      <c r="P1192" s="22"/>
      <c r="Q1192" s="22"/>
      <c r="R1192" s="22"/>
    </row>
    <row r="1193" spans="1:18">
      <c r="A1193" s="22"/>
      <c r="B1193" s="113"/>
      <c r="C1193" s="113"/>
      <c r="D1193" s="113"/>
      <c r="E1193" s="22"/>
      <c r="F1193" s="22"/>
      <c r="G1193" s="22"/>
      <c r="H1193" s="22"/>
      <c r="I1193" s="22"/>
      <c r="J1193" s="22"/>
      <c r="K1193" s="22"/>
      <c r="L1193" s="22"/>
      <c r="M1193" s="22"/>
      <c r="N1193" s="22"/>
      <c r="O1193" s="22"/>
      <c r="P1193" s="22"/>
      <c r="Q1193" s="22"/>
      <c r="R1193" s="22"/>
    </row>
    <row r="1194" spans="1:18">
      <c r="A1194" s="22"/>
      <c r="B1194" s="113"/>
      <c r="C1194" s="113"/>
      <c r="D1194" s="113"/>
      <c r="E1194" s="22"/>
      <c r="F1194" s="22"/>
      <c r="G1194" s="22"/>
      <c r="H1194" s="22"/>
      <c r="I1194" s="22"/>
      <c r="J1194" s="22"/>
      <c r="K1194" s="22"/>
      <c r="L1194" s="22"/>
      <c r="M1194" s="22"/>
      <c r="N1194" s="22"/>
      <c r="O1194" s="22"/>
      <c r="P1194" s="22"/>
      <c r="Q1194" s="22"/>
      <c r="R1194" s="22"/>
    </row>
    <row r="1195" spans="1:18">
      <c r="A1195" s="22"/>
      <c r="B1195" s="113"/>
      <c r="C1195" s="113"/>
      <c r="D1195" s="113"/>
      <c r="E1195" s="22"/>
      <c r="F1195" s="22"/>
      <c r="G1195" s="22"/>
      <c r="H1195" s="22"/>
      <c r="I1195" s="22"/>
      <c r="J1195" s="22"/>
      <c r="K1195" s="22"/>
      <c r="L1195" s="22"/>
      <c r="M1195" s="22"/>
      <c r="N1195" s="22"/>
      <c r="O1195" s="22"/>
      <c r="P1195" s="22"/>
      <c r="Q1195" s="22"/>
      <c r="R1195" s="22"/>
    </row>
    <row r="1196" spans="1:18">
      <c r="A1196" s="22"/>
      <c r="B1196" s="113"/>
      <c r="C1196" s="113"/>
      <c r="D1196" s="113"/>
      <c r="E1196" s="22"/>
      <c r="F1196" s="22"/>
      <c r="G1196" s="22"/>
      <c r="H1196" s="22"/>
      <c r="I1196" s="22"/>
      <c r="J1196" s="22"/>
      <c r="K1196" s="22"/>
      <c r="L1196" s="22"/>
      <c r="M1196" s="22"/>
      <c r="N1196" s="22"/>
      <c r="O1196" s="22"/>
      <c r="P1196" s="22"/>
      <c r="Q1196" s="22"/>
      <c r="R1196" s="22"/>
    </row>
    <row r="1197" spans="1:18">
      <c r="A1197" s="22"/>
      <c r="B1197" s="113"/>
      <c r="C1197" s="113"/>
      <c r="D1197" s="113"/>
      <c r="E1197" s="22"/>
      <c r="F1197" s="22"/>
      <c r="G1197" s="22"/>
      <c r="H1197" s="22"/>
      <c r="I1197" s="22"/>
      <c r="J1197" s="22"/>
      <c r="K1197" s="22"/>
      <c r="L1197" s="22"/>
      <c r="M1197" s="22"/>
      <c r="N1197" s="22"/>
      <c r="O1197" s="22"/>
      <c r="P1197" s="22"/>
      <c r="Q1197" s="22"/>
      <c r="R1197" s="22"/>
    </row>
    <row r="1198" spans="1:18">
      <c r="A1198" s="22"/>
      <c r="B1198" s="113"/>
      <c r="C1198" s="113"/>
      <c r="D1198" s="113"/>
      <c r="E1198" s="22"/>
      <c r="F1198" s="22"/>
      <c r="G1198" s="22"/>
      <c r="H1198" s="22"/>
      <c r="I1198" s="22"/>
      <c r="J1198" s="22"/>
      <c r="K1198" s="22"/>
      <c r="L1198" s="22"/>
      <c r="M1198" s="22"/>
      <c r="N1198" s="22"/>
      <c r="O1198" s="22"/>
      <c r="P1198" s="22"/>
      <c r="Q1198" s="22"/>
      <c r="R1198" s="22"/>
    </row>
    <row r="1199" spans="1:18">
      <c r="A1199" s="22"/>
      <c r="B1199" s="113"/>
      <c r="C1199" s="113"/>
      <c r="D1199" s="113"/>
      <c r="E1199" s="22"/>
      <c r="F1199" s="22"/>
      <c r="G1199" s="22"/>
      <c r="H1199" s="22"/>
      <c r="I1199" s="22"/>
      <c r="J1199" s="22"/>
      <c r="K1199" s="22"/>
      <c r="L1199" s="22"/>
      <c r="M1199" s="22"/>
      <c r="N1199" s="22"/>
      <c r="O1199" s="22"/>
      <c r="P1199" s="22"/>
      <c r="Q1199" s="22"/>
      <c r="R1199" s="22"/>
    </row>
    <row r="1200" spans="1:18">
      <c r="A1200" s="22"/>
      <c r="B1200" s="113"/>
      <c r="C1200" s="113"/>
      <c r="D1200" s="113"/>
      <c r="E1200" s="22"/>
      <c r="F1200" s="22"/>
      <c r="G1200" s="22"/>
      <c r="H1200" s="22"/>
      <c r="I1200" s="22"/>
      <c r="J1200" s="22"/>
      <c r="K1200" s="22"/>
      <c r="L1200" s="22"/>
      <c r="M1200" s="22"/>
      <c r="N1200" s="22"/>
      <c r="O1200" s="22"/>
      <c r="P1200" s="22"/>
      <c r="Q1200" s="22"/>
      <c r="R1200" s="22"/>
    </row>
    <row r="1201" spans="1:18">
      <c r="A1201" s="22"/>
      <c r="B1201" s="113"/>
      <c r="C1201" s="113"/>
      <c r="D1201" s="113"/>
      <c r="E1201" s="22"/>
      <c r="F1201" s="22"/>
      <c r="G1201" s="22"/>
      <c r="H1201" s="22"/>
      <c r="I1201" s="22"/>
      <c r="J1201" s="22"/>
      <c r="K1201" s="22"/>
      <c r="L1201" s="22"/>
      <c r="M1201" s="22"/>
      <c r="N1201" s="22"/>
      <c r="O1201" s="22"/>
      <c r="P1201" s="22"/>
      <c r="Q1201" s="22"/>
      <c r="R1201" s="22"/>
    </row>
    <row r="1202" spans="1:18">
      <c r="A1202" s="22"/>
      <c r="B1202" s="113"/>
      <c r="C1202" s="113"/>
      <c r="D1202" s="113"/>
      <c r="E1202" s="22"/>
      <c r="F1202" s="22"/>
      <c r="G1202" s="22"/>
      <c r="H1202" s="22"/>
      <c r="I1202" s="22"/>
      <c r="J1202" s="22"/>
      <c r="K1202" s="22"/>
      <c r="L1202" s="22"/>
      <c r="M1202" s="22"/>
      <c r="N1202" s="22"/>
      <c r="O1202" s="22"/>
      <c r="P1202" s="22"/>
      <c r="Q1202" s="22"/>
      <c r="R1202" s="22"/>
    </row>
    <row r="1203" spans="1:18">
      <c r="A1203" s="22"/>
      <c r="B1203" s="113"/>
      <c r="C1203" s="113"/>
      <c r="D1203" s="113"/>
      <c r="E1203" s="22"/>
      <c r="F1203" s="22"/>
      <c r="G1203" s="22"/>
      <c r="H1203" s="22"/>
      <c r="I1203" s="22"/>
      <c r="J1203" s="22"/>
      <c r="K1203" s="22"/>
      <c r="L1203" s="22"/>
      <c r="M1203" s="22"/>
      <c r="N1203" s="22"/>
      <c r="O1203" s="22"/>
      <c r="P1203" s="22"/>
      <c r="Q1203" s="22"/>
      <c r="R1203" s="22"/>
    </row>
    <row r="1204" spans="1:18">
      <c r="A1204" s="22"/>
      <c r="B1204" s="113"/>
      <c r="C1204" s="113"/>
      <c r="D1204" s="113"/>
      <c r="E1204" s="22"/>
      <c r="F1204" s="22"/>
      <c r="G1204" s="22"/>
      <c r="H1204" s="22"/>
      <c r="I1204" s="22"/>
      <c r="J1204" s="22"/>
      <c r="K1204" s="22"/>
      <c r="L1204" s="22"/>
      <c r="M1204" s="22"/>
      <c r="N1204" s="22"/>
      <c r="O1204" s="22"/>
      <c r="P1204" s="22"/>
      <c r="Q1204" s="22"/>
      <c r="R1204" s="22"/>
    </row>
    <row r="1205" spans="1:18">
      <c r="A1205" s="22"/>
      <c r="B1205" s="113"/>
      <c r="C1205" s="113"/>
      <c r="D1205" s="113"/>
      <c r="E1205" s="22"/>
      <c r="F1205" s="22"/>
      <c r="G1205" s="22"/>
      <c r="H1205" s="22"/>
      <c r="I1205" s="22"/>
      <c r="J1205" s="22"/>
      <c r="K1205" s="22"/>
      <c r="L1205" s="22"/>
      <c r="M1205" s="22"/>
      <c r="N1205" s="22"/>
      <c r="O1205" s="22"/>
      <c r="P1205" s="22"/>
      <c r="Q1205" s="22"/>
      <c r="R1205" s="22"/>
    </row>
    <row r="1206" spans="1:18">
      <c r="A1206" s="22"/>
      <c r="B1206" s="113"/>
      <c r="C1206" s="113"/>
      <c r="D1206" s="113"/>
      <c r="E1206" s="22"/>
      <c r="F1206" s="22"/>
      <c r="G1206" s="22"/>
      <c r="H1206" s="22"/>
      <c r="I1206" s="22"/>
      <c r="J1206" s="22"/>
      <c r="K1206" s="22"/>
      <c r="L1206" s="22"/>
      <c r="M1206" s="22"/>
      <c r="N1206" s="22"/>
      <c r="O1206" s="22"/>
      <c r="P1206" s="22"/>
      <c r="Q1206" s="22"/>
      <c r="R1206" s="22"/>
    </row>
    <row r="1207" spans="1:18">
      <c r="A1207" s="22"/>
      <c r="B1207" s="113"/>
      <c r="C1207" s="113"/>
      <c r="D1207" s="113"/>
      <c r="E1207" s="22"/>
      <c r="F1207" s="22"/>
      <c r="G1207" s="22"/>
      <c r="H1207" s="22"/>
      <c r="I1207" s="22"/>
      <c r="J1207" s="22"/>
      <c r="K1207" s="22"/>
      <c r="L1207" s="22"/>
      <c r="M1207" s="22"/>
      <c r="N1207" s="22"/>
      <c r="O1207" s="22"/>
      <c r="P1207" s="22"/>
      <c r="Q1207" s="22"/>
      <c r="R1207" s="22"/>
    </row>
    <row r="1208" spans="1:18">
      <c r="A1208" s="22"/>
      <c r="B1208" s="113"/>
      <c r="C1208" s="113"/>
      <c r="D1208" s="113"/>
      <c r="E1208" s="22"/>
      <c r="F1208" s="22"/>
      <c r="G1208" s="22"/>
      <c r="H1208" s="22"/>
      <c r="I1208" s="22"/>
      <c r="J1208" s="22"/>
      <c r="K1208" s="22"/>
      <c r="L1208" s="22"/>
      <c r="M1208" s="22"/>
      <c r="N1208" s="22"/>
      <c r="O1208" s="22"/>
      <c r="P1208" s="22"/>
      <c r="Q1208" s="22"/>
      <c r="R1208" s="22"/>
    </row>
    <row r="1209" spans="1:18">
      <c r="A1209" s="22"/>
      <c r="B1209" s="113"/>
      <c r="C1209" s="113"/>
      <c r="D1209" s="113"/>
      <c r="E1209" s="22"/>
      <c r="F1209" s="22"/>
      <c r="G1209" s="22"/>
      <c r="H1209" s="22"/>
      <c r="I1209" s="22"/>
      <c r="J1209" s="22"/>
      <c r="K1209" s="22"/>
      <c r="L1209" s="22"/>
      <c r="M1209" s="22"/>
      <c r="N1209" s="22"/>
      <c r="O1209" s="22"/>
      <c r="P1209" s="22"/>
      <c r="Q1209" s="22"/>
      <c r="R1209" s="22"/>
    </row>
    <row r="1210" spans="1:18">
      <c r="A1210" s="22"/>
      <c r="B1210" s="113"/>
      <c r="C1210" s="113"/>
      <c r="D1210" s="113"/>
      <c r="E1210" s="22"/>
      <c r="F1210" s="22"/>
      <c r="G1210" s="22"/>
      <c r="H1210" s="22"/>
      <c r="I1210" s="22"/>
      <c r="J1210" s="22"/>
      <c r="K1210" s="22"/>
      <c r="L1210" s="22"/>
      <c r="M1210" s="22"/>
      <c r="N1210" s="22"/>
      <c r="O1210" s="22"/>
      <c r="P1210" s="22"/>
      <c r="Q1210" s="22"/>
      <c r="R1210" s="22"/>
    </row>
    <row r="1211" spans="1:18">
      <c r="A1211" s="22"/>
      <c r="B1211" s="113"/>
      <c r="C1211" s="113"/>
      <c r="D1211" s="113"/>
      <c r="E1211" s="22"/>
      <c r="F1211" s="22"/>
      <c r="G1211" s="22"/>
      <c r="H1211" s="22"/>
      <c r="I1211" s="22"/>
      <c r="J1211" s="22"/>
      <c r="K1211" s="22"/>
      <c r="L1211" s="22"/>
      <c r="M1211" s="22"/>
      <c r="N1211" s="22"/>
      <c r="O1211" s="22"/>
      <c r="P1211" s="22"/>
      <c r="Q1211" s="22"/>
      <c r="R1211" s="22"/>
    </row>
    <row r="1212" spans="1:18">
      <c r="A1212" s="22"/>
      <c r="B1212" s="113"/>
      <c r="C1212" s="113"/>
      <c r="D1212" s="113"/>
      <c r="E1212" s="22"/>
      <c r="F1212" s="22"/>
      <c r="G1212" s="22"/>
      <c r="H1212" s="22"/>
      <c r="I1212" s="22"/>
      <c r="J1212" s="22"/>
      <c r="K1212" s="22"/>
      <c r="L1212" s="22"/>
      <c r="M1212" s="22"/>
      <c r="N1212" s="22"/>
      <c r="O1212" s="22"/>
      <c r="P1212" s="22"/>
      <c r="Q1212" s="22"/>
      <c r="R1212" s="22"/>
    </row>
    <row r="1213" spans="1:18">
      <c r="A1213" s="22"/>
      <c r="B1213" s="113"/>
      <c r="C1213" s="113"/>
      <c r="D1213" s="113"/>
      <c r="E1213" s="22"/>
      <c r="F1213" s="22"/>
      <c r="G1213" s="22"/>
      <c r="H1213" s="22"/>
      <c r="I1213" s="22"/>
      <c r="J1213" s="22"/>
      <c r="K1213" s="22"/>
      <c r="L1213" s="22"/>
      <c r="M1213" s="22"/>
      <c r="N1213" s="22"/>
      <c r="O1213" s="22"/>
      <c r="P1213" s="22"/>
      <c r="Q1213" s="22"/>
      <c r="R1213" s="22"/>
    </row>
    <row r="1214" spans="1:18">
      <c r="A1214" s="22"/>
      <c r="B1214" s="113"/>
      <c r="C1214" s="113"/>
      <c r="D1214" s="113"/>
      <c r="E1214" s="22"/>
      <c r="F1214" s="22"/>
      <c r="G1214" s="22"/>
      <c r="H1214" s="22"/>
      <c r="I1214" s="22"/>
      <c r="J1214" s="22"/>
      <c r="K1214" s="22"/>
      <c r="L1214" s="22"/>
      <c r="M1214" s="22"/>
      <c r="N1214" s="22"/>
      <c r="O1214" s="22"/>
      <c r="P1214" s="22"/>
      <c r="Q1214" s="22"/>
      <c r="R1214" s="22"/>
    </row>
    <row r="1215" spans="1:18">
      <c r="A1215" s="22"/>
      <c r="B1215" s="113"/>
      <c r="C1215" s="113"/>
      <c r="D1215" s="113"/>
      <c r="E1215" s="22"/>
      <c r="F1215" s="22"/>
      <c r="G1215" s="22"/>
      <c r="H1215" s="22"/>
      <c r="I1215" s="22"/>
      <c r="J1215" s="22"/>
      <c r="K1215" s="22"/>
      <c r="L1215" s="22"/>
      <c r="M1215" s="22"/>
      <c r="N1215" s="22"/>
      <c r="O1215" s="22"/>
      <c r="P1215" s="22"/>
      <c r="Q1215" s="22"/>
      <c r="R1215" s="22"/>
    </row>
    <row r="1216" spans="1:18">
      <c r="A1216" s="22"/>
      <c r="B1216" s="113"/>
      <c r="C1216" s="113"/>
      <c r="D1216" s="113"/>
      <c r="E1216" s="22"/>
      <c r="F1216" s="22"/>
      <c r="G1216" s="22"/>
      <c r="H1216" s="22"/>
      <c r="I1216" s="22"/>
      <c r="J1216" s="22"/>
      <c r="K1216" s="22"/>
      <c r="L1216" s="22"/>
      <c r="M1216" s="22"/>
      <c r="N1216" s="22"/>
      <c r="O1216" s="22"/>
      <c r="P1216" s="22"/>
      <c r="Q1216" s="22"/>
      <c r="R1216" s="22"/>
    </row>
    <row r="1217" spans="1:18">
      <c r="A1217" s="22"/>
      <c r="B1217" s="113"/>
      <c r="C1217" s="113"/>
      <c r="D1217" s="113"/>
      <c r="E1217" s="22"/>
      <c r="F1217" s="22"/>
      <c r="G1217" s="22"/>
      <c r="H1217" s="22"/>
      <c r="I1217" s="22"/>
      <c r="J1217" s="22"/>
      <c r="K1217" s="22"/>
      <c r="L1217" s="22"/>
      <c r="M1217" s="22"/>
      <c r="N1217" s="22"/>
      <c r="O1217" s="22"/>
      <c r="P1217" s="22"/>
      <c r="Q1217" s="22"/>
      <c r="R1217" s="22"/>
    </row>
    <row r="1218" spans="1:18">
      <c r="A1218" s="22"/>
      <c r="B1218" s="113"/>
      <c r="C1218" s="113"/>
      <c r="D1218" s="113"/>
      <c r="E1218" s="22"/>
      <c r="F1218" s="22"/>
      <c r="G1218" s="22"/>
      <c r="H1218" s="22"/>
      <c r="I1218" s="22"/>
      <c r="J1218" s="22"/>
      <c r="K1218" s="22"/>
      <c r="L1218" s="22"/>
      <c r="M1218" s="22"/>
      <c r="N1218" s="22"/>
      <c r="O1218" s="22"/>
      <c r="P1218" s="22"/>
      <c r="Q1218" s="22"/>
      <c r="R1218" s="22"/>
    </row>
    <row r="1219" spans="1:18">
      <c r="A1219" s="22"/>
      <c r="B1219" s="113"/>
      <c r="C1219" s="113"/>
      <c r="D1219" s="113"/>
      <c r="E1219" s="22"/>
      <c r="F1219" s="22"/>
      <c r="G1219" s="22"/>
      <c r="H1219" s="22"/>
      <c r="I1219" s="22"/>
      <c r="J1219" s="22"/>
      <c r="K1219" s="22"/>
      <c r="L1219" s="22"/>
      <c r="M1219" s="22"/>
      <c r="N1219" s="22"/>
      <c r="O1219" s="22"/>
      <c r="P1219" s="22"/>
      <c r="Q1219" s="22"/>
      <c r="R1219" s="22"/>
    </row>
    <row r="1220" spans="1:18">
      <c r="A1220" s="22"/>
      <c r="B1220" s="113"/>
      <c r="C1220" s="113"/>
      <c r="D1220" s="113"/>
      <c r="E1220" s="22"/>
      <c r="F1220" s="22"/>
      <c r="G1220" s="22"/>
      <c r="H1220" s="22"/>
      <c r="I1220" s="22"/>
      <c r="J1220" s="22"/>
      <c r="K1220" s="22"/>
      <c r="L1220" s="22"/>
      <c r="M1220" s="22"/>
      <c r="N1220" s="22"/>
      <c r="O1220" s="22"/>
      <c r="P1220" s="22"/>
      <c r="Q1220" s="22"/>
      <c r="R1220" s="22"/>
    </row>
    <row r="1221" spans="1:18">
      <c r="A1221" s="22"/>
      <c r="B1221" s="113"/>
      <c r="C1221" s="113"/>
      <c r="D1221" s="113"/>
      <c r="E1221" s="22"/>
      <c r="F1221" s="22"/>
      <c r="G1221" s="22"/>
      <c r="H1221" s="22"/>
      <c r="I1221" s="22"/>
      <c r="J1221" s="22"/>
      <c r="K1221" s="22"/>
      <c r="L1221" s="22"/>
      <c r="M1221" s="22"/>
      <c r="N1221" s="22"/>
      <c r="O1221" s="22"/>
      <c r="P1221" s="22"/>
      <c r="Q1221" s="22"/>
      <c r="R1221" s="22"/>
    </row>
    <row r="1222" spans="1:18">
      <c r="A1222" s="22"/>
      <c r="B1222" s="113"/>
      <c r="C1222" s="113"/>
      <c r="D1222" s="113"/>
      <c r="E1222" s="22"/>
      <c r="F1222" s="22"/>
      <c r="G1222" s="22"/>
      <c r="H1222" s="22"/>
      <c r="I1222" s="22"/>
      <c r="J1222" s="22"/>
      <c r="K1222" s="22"/>
      <c r="L1222" s="22"/>
      <c r="M1222" s="22"/>
      <c r="N1222" s="22"/>
      <c r="O1222" s="22"/>
      <c r="P1222" s="22"/>
      <c r="Q1222" s="22"/>
      <c r="R1222" s="22"/>
    </row>
    <row r="1223" spans="1:18">
      <c r="A1223" s="22"/>
      <c r="B1223" s="113"/>
      <c r="C1223" s="113"/>
      <c r="D1223" s="113"/>
      <c r="E1223" s="22"/>
      <c r="F1223" s="22"/>
      <c r="G1223" s="22"/>
      <c r="H1223" s="22"/>
      <c r="I1223" s="22"/>
      <c r="J1223" s="22"/>
      <c r="K1223" s="22"/>
      <c r="L1223" s="22"/>
      <c r="M1223" s="22"/>
      <c r="N1223" s="22"/>
      <c r="O1223" s="22"/>
      <c r="P1223" s="22"/>
      <c r="Q1223" s="22"/>
      <c r="R1223" s="22"/>
    </row>
    <row r="1224" spans="1:18">
      <c r="A1224" s="22"/>
      <c r="B1224" s="113"/>
      <c r="C1224" s="113"/>
      <c r="D1224" s="113"/>
      <c r="E1224" s="22"/>
      <c r="F1224" s="22"/>
      <c r="G1224" s="22"/>
      <c r="H1224" s="22"/>
      <c r="I1224" s="22"/>
      <c r="J1224" s="22"/>
      <c r="K1224" s="22"/>
      <c r="L1224" s="22"/>
      <c r="M1224" s="22"/>
      <c r="N1224" s="22"/>
      <c r="O1224" s="22"/>
      <c r="P1224" s="22"/>
      <c r="Q1224" s="22"/>
      <c r="R1224" s="22"/>
    </row>
    <row r="1225" spans="1:18">
      <c r="A1225" s="22"/>
      <c r="B1225" s="113"/>
      <c r="C1225" s="113"/>
      <c r="D1225" s="113"/>
      <c r="E1225" s="22"/>
      <c r="F1225" s="22"/>
      <c r="G1225" s="22"/>
      <c r="H1225" s="22"/>
      <c r="I1225" s="22"/>
      <c r="J1225" s="22"/>
      <c r="K1225" s="22"/>
      <c r="L1225" s="22"/>
      <c r="M1225" s="22"/>
      <c r="N1225" s="22"/>
      <c r="O1225" s="22"/>
      <c r="P1225" s="22"/>
      <c r="Q1225" s="22"/>
      <c r="R1225" s="22"/>
    </row>
    <row r="1226" spans="1:18">
      <c r="A1226" s="22"/>
      <c r="B1226" s="113"/>
      <c r="C1226" s="113"/>
      <c r="D1226" s="113"/>
      <c r="E1226" s="22"/>
      <c r="F1226" s="22"/>
      <c r="G1226" s="22"/>
      <c r="H1226" s="22"/>
      <c r="I1226" s="22"/>
      <c r="J1226" s="22"/>
      <c r="K1226" s="22"/>
      <c r="L1226" s="22"/>
      <c r="M1226" s="22"/>
      <c r="N1226" s="22"/>
      <c r="O1226" s="22"/>
      <c r="P1226" s="22"/>
      <c r="Q1226" s="22"/>
      <c r="R1226" s="22"/>
    </row>
    <row r="1227" spans="1:18">
      <c r="A1227" s="22"/>
      <c r="B1227" s="113"/>
      <c r="C1227" s="113"/>
      <c r="D1227" s="113"/>
      <c r="E1227" s="22"/>
      <c r="F1227" s="22"/>
      <c r="G1227" s="22"/>
      <c r="H1227" s="22"/>
      <c r="I1227" s="22"/>
      <c r="J1227" s="22"/>
      <c r="K1227" s="22"/>
      <c r="L1227" s="22"/>
      <c r="M1227" s="22"/>
      <c r="N1227" s="22"/>
      <c r="O1227" s="22"/>
      <c r="P1227" s="22"/>
      <c r="Q1227" s="22"/>
      <c r="R1227" s="22"/>
    </row>
    <row r="1228" spans="1:18">
      <c r="A1228" s="22"/>
      <c r="B1228" s="113"/>
      <c r="C1228" s="113"/>
      <c r="D1228" s="113"/>
      <c r="E1228" s="22"/>
      <c r="F1228" s="22"/>
      <c r="G1228" s="22"/>
      <c r="H1228" s="22"/>
      <c r="I1228" s="22"/>
      <c r="J1228" s="22"/>
      <c r="K1228" s="22"/>
      <c r="L1228" s="22"/>
      <c r="M1228" s="22"/>
      <c r="N1228" s="22"/>
      <c r="O1228" s="22"/>
      <c r="P1228" s="22"/>
      <c r="Q1228" s="22"/>
      <c r="R1228" s="22"/>
    </row>
    <row r="1229" spans="1:18">
      <c r="A1229" s="22"/>
      <c r="B1229" s="113"/>
      <c r="C1229" s="113"/>
      <c r="D1229" s="113"/>
      <c r="E1229" s="22"/>
      <c r="F1229" s="22"/>
      <c r="G1229" s="22"/>
      <c r="H1229" s="22"/>
      <c r="I1229" s="22"/>
      <c r="J1229" s="22"/>
      <c r="K1229" s="22"/>
      <c r="L1229" s="22"/>
      <c r="M1229" s="22"/>
      <c r="N1229" s="22"/>
      <c r="O1229" s="22"/>
      <c r="P1229" s="22"/>
      <c r="Q1229" s="22"/>
      <c r="R1229" s="22"/>
    </row>
    <row r="1230" spans="1:18">
      <c r="A1230" s="22"/>
      <c r="B1230" s="113"/>
      <c r="C1230" s="113"/>
      <c r="D1230" s="113"/>
      <c r="E1230" s="22"/>
      <c r="F1230" s="22"/>
      <c r="G1230" s="22"/>
      <c r="H1230" s="22"/>
      <c r="I1230" s="22"/>
      <c r="J1230" s="22"/>
      <c r="K1230" s="22"/>
      <c r="L1230" s="22"/>
      <c r="M1230" s="22"/>
      <c r="N1230" s="22"/>
      <c r="O1230" s="22"/>
      <c r="P1230" s="22"/>
      <c r="Q1230" s="22"/>
      <c r="R1230" s="22"/>
    </row>
    <row r="1231" spans="1:18">
      <c r="A1231" s="22"/>
      <c r="B1231" s="113"/>
      <c r="C1231" s="113"/>
      <c r="D1231" s="113"/>
      <c r="E1231" s="22"/>
      <c r="F1231" s="22"/>
      <c r="G1231" s="22"/>
      <c r="H1231" s="22"/>
      <c r="I1231" s="22"/>
      <c r="J1231" s="22"/>
      <c r="K1231" s="22"/>
      <c r="L1231" s="22"/>
      <c r="M1231" s="22"/>
      <c r="N1231" s="22"/>
      <c r="O1231" s="22"/>
      <c r="P1231" s="22"/>
      <c r="Q1231" s="22"/>
      <c r="R1231" s="22"/>
    </row>
    <row r="1232" spans="1:18">
      <c r="A1232" s="22"/>
      <c r="B1232" s="113"/>
      <c r="C1232" s="113"/>
      <c r="D1232" s="113"/>
      <c r="E1232" s="22"/>
      <c r="F1232" s="22"/>
      <c r="G1232" s="22"/>
      <c r="H1232" s="22"/>
      <c r="I1232" s="22"/>
      <c r="J1232" s="22"/>
      <c r="K1232" s="22"/>
      <c r="L1232" s="22"/>
      <c r="M1232" s="22"/>
      <c r="N1232" s="22"/>
      <c r="O1232" s="22"/>
      <c r="P1232" s="22"/>
      <c r="Q1232" s="22"/>
      <c r="R1232" s="22"/>
    </row>
    <row r="1233" spans="1:18">
      <c r="A1233" s="22"/>
      <c r="B1233" s="113"/>
      <c r="C1233" s="113"/>
      <c r="D1233" s="113"/>
      <c r="E1233" s="22"/>
      <c r="F1233" s="22"/>
      <c r="G1233" s="22"/>
      <c r="H1233" s="22"/>
      <c r="I1233" s="22"/>
      <c r="J1233" s="22"/>
      <c r="K1233" s="22"/>
      <c r="L1233" s="22"/>
      <c r="M1233" s="22"/>
      <c r="N1233" s="22"/>
      <c r="O1233" s="22"/>
      <c r="P1233" s="22"/>
      <c r="Q1233" s="22"/>
      <c r="R1233" s="22"/>
    </row>
    <row r="1234" spans="1:18">
      <c r="A1234" s="22"/>
      <c r="B1234" s="113"/>
      <c r="C1234" s="113"/>
      <c r="D1234" s="113"/>
      <c r="E1234" s="22"/>
      <c r="F1234" s="22"/>
      <c r="G1234" s="22"/>
      <c r="H1234" s="22"/>
      <c r="I1234" s="22"/>
      <c r="J1234" s="22"/>
      <c r="K1234" s="22"/>
      <c r="L1234" s="22"/>
      <c r="M1234" s="22"/>
      <c r="N1234" s="22"/>
      <c r="O1234" s="22"/>
      <c r="P1234" s="22"/>
      <c r="Q1234" s="22"/>
      <c r="R1234" s="22"/>
    </row>
    <row r="1235" spans="1:18">
      <c r="A1235" s="22"/>
      <c r="B1235" s="113"/>
      <c r="C1235" s="113"/>
      <c r="D1235" s="113"/>
      <c r="E1235" s="22"/>
      <c r="F1235" s="22"/>
      <c r="G1235" s="22"/>
      <c r="H1235" s="22"/>
      <c r="I1235" s="22"/>
      <c r="J1235" s="22"/>
      <c r="K1235" s="22"/>
      <c r="L1235" s="22"/>
      <c r="M1235" s="22"/>
      <c r="N1235" s="22"/>
      <c r="O1235" s="22"/>
      <c r="P1235" s="22"/>
      <c r="Q1235" s="22"/>
      <c r="R1235" s="22"/>
    </row>
    <row r="1236" spans="1:18">
      <c r="A1236" s="22"/>
      <c r="B1236" s="113"/>
      <c r="C1236" s="113"/>
      <c r="D1236" s="113"/>
      <c r="E1236" s="22"/>
      <c r="F1236" s="22"/>
      <c r="G1236" s="22"/>
      <c r="H1236" s="22"/>
      <c r="I1236" s="22"/>
      <c r="J1236" s="22"/>
      <c r="K1236" s="22"/>
      <c r="L1236" s="22"/>
      <c r="M1236" s="22"/>
      <c r="N1236" s="22"/>
      <c r="O1236" s="22"/>
      <c r="P1236" s="22"/>
      <c r="Q1236" s="22"/>
      <c r="R1236" s="22"/>
    </row>
    <row r="1237" spans="1:18">
      <c r="A1237" s="22"/>
      <c r="B1237" s="113"/>
      <c r="C1237" s="113"/>
      <c r="D1237" s="113"/>
      <c r="E1237" s="22"/>
      <c r="F1237" s="22"/>
      <c r="G1237" s="22"/>
      <c r="H1237" s="22"/>
      <c r="I1237" s="22"/>
      <c r="J1237" s="22"/>
      <c r="K1237" s="22"/>
      <c r="L1237" s="22"/>
      <c r="M1237" s="22"/>
      <c r="N1237" s="22"/>
      <c r="O1237" s="22"/>
      <c r="P1237" s="22"/>
      <c r="Q1237" s="22"/>
      <c r="R1237" s="22"/>
    </row>
    <row r="1238" spans="1:18">
      <c r="A1238" s="22"/>
      <c r="B1238" s="113"/>
      <c r="C1238" s="113"/>
      <c r="D1238" s="113"/>
      <c r="E1238" s="22"/>
      <c r="F1238" s="22"/>
      <c r="G1238" s="22"/>
      <c r="H1238" s="22"/>
      <c r="I1238" s="22"/>
      <c r="J1238" s="22"/>
      <c r="K1238" s="22"/>
      <c r="L1238" s="22"/>
      <c r="M1238" s="22"/>
      <c r="N1238" s="22"/>
      <c r="O1238" s="22"/>
      <c r="P1238" s="22"/>
      <c r="Q1238" s="22"/>
      <c r="R1238" s="22"/>
    </row>
    <row r="1239" spans="1:18">
      <c r="A1239" s="22"/>
      <c r="B1239" s="113"/>
      <c r="C1239" s="113"/>
      <c r="D1239" s="113"/>
      <c r="E1239" s="22"/>
      <c r="F1239" s="22"/>
      <c r="G1239" s="22"/>
      <c r="H1239" s="22"/>
      <c r="I1239" s="22"/>
      <c r="J1239" s="22"/>
      <c r="K1239" s="22"/>
      <c r="L1239" s="22"/>
      <c r="M1239" s="22"/>
      <c r="N1239" s="22"/>
      <c r="O1239" s="22"/>
      <c r="P1239" s="22"/>
      <c r="Q1239" s="22"/>
      <c r="R1239" s="22"/>
    </row>
    <row r="1240" spans="1:18">
      <c r="A1240" s="22"/>
      <c r="B1240" s="113"/>
      <c r="C1240" s="113"/>
      <c r="D1240" s="113"/>
      <c r="E1240" s="22"/>
      <c r="F1240" s="22"/>
      <c r="G1240" s="22"/>
      <c r="H1240" s="22"/>
      <c r="I1240" s="22"/>
      <c r="J1240" s="22"/>
      <c r="K1240" s="22"/>
      <c r="L1240" s="22"/>
      <c r="M1240" s="22"/>
      <c r="N1240" s="22"/>
      <c r="O1240" s="22"/>
      <c r="P1240" s="22"/>
      <c r="Q1240" s="22"/>
      <c r="R1240" s="22"/>
    </row>
    <row r="1241" spans="1:18">
      <c r="A1241" s="22"/>
      <c r="B1241" s="113"/>
      <c r="C1241" s="113"/>
      <c r="D1241" s="113"/>
      <c r="E1241" s="22"/>
      <c r="F1241" s="22"/>
      <c r="G1241" s="22"/>
      <c r="H1241" s="22"/>
      <c r="I1241" s="22"/>
      <c r="J1241" s="22"/>
      <c r="K1241" s="22"/>
      <c r="L1241" s="22"/>
      <c r="M1241" s="22"/>
      <c r="N1241" s="22"/>
      <c r="O1241" s="22"/>
      <c r="P1241" s="22"/>
      <c r="Q1241" s="22"/>
      <c r="R1241" s="22"/>
    </row>
    <row r="1242" spans="1:18">
      <c r="A1242" s="22"/>
      <c r="B1242" s="113"/>
      <c r="C1242" s="113"/>
      <c r="D1242" s="113"/>
      <c r="E1242" s="22"/>
      <c r="F1242" s="22"/>
      <c r="G1242" s="22"/>
      <c r="H1242" s="22"/>
      <c r="I1242" s="22"/>
      <c r="J1242" s="22"/>
      <c r="K1242" s="22"/>
      <c r="L1242" s="22"/>
      <c r="M1242" s="22"/>
      <c r="N1242" s="22"/>
      <c r="O1242" s="22"/>
      <c r="P1242" s="22"/>
      <c r="Q1242" s="22"/>
      <c r="R1242" s="22"/>
    </row>
    <row r="1243" spans="1:18">
      <c r="A1243" s="22"/>
      <c r="B1243" s="113"/>
      <c r="C1243" s="113"/>
      <c r="D1243" s="113"/>
      <c r="E1243" s="22"/>
      <c r="F1243" s="22"/>
      <c r="G1243" s="22"/>
      <c r="H1243" s="22"/>
      <c r="I1243" s="22"/>
      <c r="J1243" s="22"/>
      <c r="K1243" s="22"/>
      <c r="L1243" s="22"/>
      <c r="M1243" s="22"/>
      <c r="N1243" s="22"/>
      <c r="O1243" s="22"/>
      <c r="P1243" s="22"/>
      <c r="Q1243" s="22"/>
      <c r="R1243" s="22"/>
    </row>
    <row r="1244" spans="1:18">
      <c r="A1244" s="22"/>
      <c r="B1244" s="113"/>
      <c r="C1244" s="113"/>
      <c r="D1244" s="113"/>
      <c r="E1244" s="22"/>
      <c r="F1244" s="22"/>
      <c r="G1244" s="22"/>
      <c r="H1244" s="22"/>
      <c r="I1244" s="22"/>
      <c r="J1244" s="22"/>
      <c r="K1244" s="22"/>
      <c r="L1244" s="22"/>
      <c r="M1244" s="22"/>
      <c r="N1244" s="22"/>
      <c r="O1244" s="22"/>
      <c r="P1244" s="22"/>
      <c r="Q1244" s="22"/>
      <c r="R1244" s="22"/>
    </row>
    <row r="1245" spans="1:18">
      <c r="A1245" s="22"/>
      <c r="B1245" s="113"/>
      <c r="C1245" s="113"/>
      <c r="D1245" s="113"/>
      <c r="E1245" s="22"/>
      <c r="F1245" s="22"/>
      <c r="G1245" s="22"/>
      <c r="H1245" s="22"/>
      <c r="I1245" s="22"/>
      <c r="J1245" s="22"/>
      <c r="K1245" s="22"/>
      <c r="L1245" s="22"/>
      <c r="M1245" s="22"/>
      <c r="N1245" s="22"/>
      <c r="O1245" s="22"/>
      <c r="P1245" s="22"/>
      <c r="Q1245" s="22"/>
      <c r="R1245" s="22"/>
    </row>
    <row r="1246" spans="1:18">
      <c r="A1246" s="22"/>
      <c r="B1246" s="113"/>
      <c r="C1246" s="113"/>
      <c r="D1246" s="113"/>
      <c r="E1246" s="22"/>
      <c r="F1246" s="22"/>
      <c r="G1246" s="22"/>
      <c r="H1246" s="22"/>
      <c r="I1246" s="22"/>
      <c r="J1246" s="22"/>
      <c r="K1246" s="22"/>
      <c r="L1246" s="22"/>
      <c r="M1246" s="22"/>
      <c r="N1246" s="22"/>
      <c r="O1246" s="22"/>
      <c r="P1246" s="22"/>
      <c r="Q1246" s="22"/>
      <c r="R1246" s="22"/>
    </row>
    <row r="1247" spans="1:18">
      <c r="A1247" s="22"/>
      <c r="B1247" s="113"/>
      <c r="C1247" s="113"/>
      <c r="D1247" s="113"/>
      <c r="E1247" s="22"/>
      <c r="F1247" s="22"/>
      <c r="G1247" s="22"/>
      <c r="H1247" s="22"/>
      <c r="I1247" s="22"/>
      <c r="J1247" s="22"/>
      <c r="K1247" s="22"/>
      <c r="L1247" s="22"/>
      <c r="M1247" s="22"/>
      <c r="N1247" s="22"/>
      <c r="O1247" s="22"/>
      <c r="P1247" s="22"/>
      <c r="Q1247" s="22"/>
      <c r="R1247" s="22"/>
    </row>
    <row r="1248" spans="1:18">
      <c r="A1248" s="22"/>
      <c r="B1248" s="113"/>
      <c r="C1248" s="113"/>
      <c r="D1248" s="113"/>
      <c r="E1248" s="22"/>
      <c r="F1248" s="22"/>
      <c r="G1248" s="22"/>
      <c r="H1248" s="22"/>
      <c r="I1248" s="22"/>
      <c r="J1248" s="22"/>
      <c r="K1248" s="22"/>
      <c r="L1248" s="22"/>
      <c r="M1248" s="22"/>
      <c r="N1248" s="22"/>
      <c r="O1248" s="22"/>
      <c r="P1248" s="22"/>
      <c r="Q1248" s="22"/>
      <c r="R1248" s="22"/>
    </row>
    <row r="1249" spans="1:18">
      <c r="A1249" s="22"/>
      <c r="B1249" s="113"/>
      <c r="C1249" s="113"/>
      <c r="D1249" s="113"/>
      <c r="E1249" s="22"/>
      <c r="F1249" s="22"/>
      <c r="G1249" s="22"/>
      <c r="H1249" s="22"/>
      <c r="I1249" s="22"/>
      <c r="J1249" s="22"/>
      <c r="K1249" s="22"/>
      <c r="L1249" s="22"/>
      <c r="M1249" s="22"/>
      <c r="N1249" s="22"/>
      <c r="O1249" s="22"/>
      <c r="P1249" s="22"/>
      <c r="Q1249" s="22"/>
      <c r="R1249" s="22"/>
    </row>
    <row r="1250" spans="1:18">
      <c r="A1250" s="22"/>
      <c r="B1250" s="113"/>
      <c r="C1250" s="113"/>
      <c r="D1250" s="113"/>
      <c r="E1250" s="22"/>
      <c r="F1250" s="22"/>
      <c r="G1250" s="22"/>
      <c r="H1250" s="22"/>
      <c r="I1250" s="22"/>
      <c r="J1250" s="22"/>
      <c r="K1250" s="22"/>
      <c r="L1250" s="22"/>
      <c r="M1250" s="22"/>
      <c r="N1250" s="22"/>
      <c r="O1250" s="22"/>
      <c r="P1250" s="22"/>
      <c r="Q1250" s="22"/>
      <c r="R1250" s="22"/>
    </row>
    <row r="1251" spans="1:18">
      <c r="A1251" s="22"/>
      <c r="B1251" s="113"/>
      <c r="C1251" s="113"/>
      <c r="D1251" s="113"/>
      <c r="E1251" s="22"/>
      <c r="F1251" s="22"/>
      <c r="G1251" s="22"/>
      <c r="H1251" s="22"/>
      <c r="I1251" s="22"/>
      <c r="J1251" s="22"/>
      <c r="K1251" s="22"/>
      <c r="L1251" s="22"/>
      <c r="M1251" s="22"/>
      <c r="N1251" s="22"/>
      <c r="O1251" s="22"/>
      <c r="P1251" s="22"/>
      <c r="Q1251" s="22"/>
      <c r="R1251" s="22"/>
    </row>
    <row r="1252" spans="1:18">
      <c r="A1252" s="22"/>
      <c r="B1252" s="113"/>
      <c r="C1252" s="113"/>
      <c r="D1252" s="113"/>
      <c r="E1252" s="22"/>
      <c r="F1252" s="22"/>
      <c r="G1252" s="22"/>
      <c r="H1252" s="22"/>
      <c r="I1252" s="22"/>
      <c r="J1252" s="22"/>
      <c r="K1252" s="22"/>
      <c r="L1252" s="22"/>
      <c r="M1252" s="22"/>
      <c r="N1252" s="22"/>
      <c r="O1252" s="22"/>
      <c r="P1252" s="22"/>
      <c r="Q1252" s="22"/>
      <c r="R1252" s="22"/>
    </row>
    <row r="1253" spans="1:18">
      <c r="A1253" s="22"/>
      <c r="B1253" s="113"/>
      <c r="C1253" s="113"/>
      <c r="D1253" s="113"/>
      <c r="E1253" s="22"/>
      <c r="F1253" s="22"/>
      <c r="G1253" s="22"/>
      <c r="H1253" s="22"/>
      <c r="I1253" s="22"/>
      <c r="J1253" s="22"/>
      <c r="K1253" s="22"/>
      <c r="L1253" s="22"/>
      <c r="M1253" s="22"/>
      <c r="N1253" s="22"/>
      <c r="O1253" s="22"/>
      <c r="P1253" s="22"/>
      <c r="Q1253" s="22"/>
      <c r="R1253" s="22"/>
    </row>
    <row r="1254" spans="1:18">
      <c r="A1254" s="22"/>
      <c r="B1254" s="113"/>
      <c r="C1254" s="113"/>
      <c r="D1254" s="113"/>
      <c r="E1254" s="22"/>
      <c r="F1254" s="22"/>
      <c r="G1254" s="22"/>
      <c r="H1254" s="22"/>
      <c r="I1254" s="22"/>
      <c r="J1254" s="22"/>
      <c r="K1254" s="22"/>
      <c r="L1254" s="22"/>
      <c r="M1254" s="22"/>
      <c r="N1254" s="22"/>
      <c r="O1254" s="22"/>
      <c r="P1254" s="22"/>
      <c r="Q1254" s="22"/>
      <c r="R1254" s="22"/>
    </row>
    <row r="1255" spans="1:18">
      <c r="A1255" s="22"/>
      <c r="B1255" s="113"/>
      <c r="C1255" s="113"/>
      <c r="D1255" s="113"/>
      <c r="E1255" s="22"/>
      <c r="F1255" s="22"/>
      <c r="G1255" s="22"/>
      <c r="H1255" s="22"/>
      <c r="I1255" s="22"/>
      <c r="J1255" s="22"/>
      <c r="K1255" s="22"/>
      <c r="L1255" s="22"/>
      <c r="M1255" s="22"/>
      <c r="N1255" s="22"/>
      <c r="O1255" s="22"/>
      <c r="P1255" s="22"/>
      <c r="Q1255" s="22"/>
      <c r="R1255" s="22"/>
    </row>
    <row r="1256" spans="1:18">
      <c r="A1256" s="22"/>
      <c r="B1256" s="113"/>
      <c r="C1256" s="113"/>
      <c r="D1256" s="113"/>
      <c r="E1256" s="22"/>
      <c r="F1256" s="22"/>
      <c r="G1256" s="22"/>
      <c r="H1256" s="22"/>
      <c r="I1256" s="22"/>
      <c r="J1256" s="22"/>
      <c r="K1256" s="22"/>
      <c r="L1256" s="22"/>
      <c r="M1256" s="22"/>
      <c r="N1256" s="22"/>
      <c r="O1256" s="22"/>
      <c r="P1256" s="22"/>
      <c r="Q1256" s="22"/>
      <c r="R1256" s="22"/>
    </row>
    <row r="1257" spans="1:18">
      <c r="A1257" s="22"/>
      <c r="B1257" s="113"/>
      <c r="C1257" s="113"/>
      <c r="D1257" s="113"/>
      <c r="E1257" s="22"/>
      <c r="F1257" s="22"/>
      <c r="G1257" s="22"/>
      <c r="H1257" s="22"/>
      <c r="I1257" s="22"/>
      <c r="J1257" s="22"/>
      <c r="K1257" s="22"/>
      <c r="L1257" s="22"/>
      <c r="M1257" s="22"/>
      <c r="N1257" s="22"/>
      <c r="O1257" s="22"/>
      <c r="P1257" s="22"/>
      <c r="Q1257" s="22"/>
      <c r="R1257" s="22"/>
    </row>
    <row r="1258" spans="1:18">
      <c r="A1258" s="22"/>
      <c r="B1258" s="113"/>
      <c r="C1258" s="113"/>
      <c r="D1258" s="113"/>
      <c r="E1258" s="22"/>
      <c r="F1258" s="22"/>
      <c r="G1258" s="22"/>
      <c r="H1258" s="22"/>
      <c r="I1258" s="22"/>
      <c r="J1258" s="22"/>
      <c r="K1258" s="22"/>
      <c r="L1258" s="22"/>
      <c r="M1258" s="22"/>
      <c r="N1258" s="22"/>
      <c r="O1258" s="22"/>
      <c r="P1258" s="22"/>
      <c r="Q1258" s="22"/>
      <c r="R1258" s="22"/>
    </row>
    <row r="1259" spans="1:18">
      <c r="A1259" s="22"/>
      <c r="B1259" s="113"/>
      <c r="C1259" s="113"/>
      <c r="D1259" s="113"/>
      <c r="E1259" s="22"/>
      <c r="F1259" s="22"/>
      <c r="G1259" s="22"/>
      <c r="H1259" s="22"/>
      <c r="I1259" s="22"/>
      <c r="J1259" s="22"/>
      <c r="K1259" s="22"/>
      <c r="L1259" s="22"/>
      <c r="M1259" s="22"/>
      <c r="N1259" s="22"/>
      <c r="O1259" s="22"/>
      <c r="P1259" s="22"/>
      <c r="Q1259" s="22"/>
      <c r="R1259" s="22"/>
    </row>
    <row r="1260" spans="1:18">
      <c r="A1260" s="22"/>
      <c r="B1260" s="113"/>
      <c r="C1260" s="113"/>
      <c r="D1260" s="113"/>
      <c r="E1260" s="22"/>
      <c r="F1260" s="22"/>
      <c r="G1260" s="22"/>
      <c r="H1260" s="22"/>
      <c r="I1260" s="22"/>
      <c r="J1260" s="22"/>
      <c r="K1260" s="22"/>
      <c r="L1260" s="22"/>
      <c r="M1260" s="22"/>
      <c r="N1260" s="22"/>
      <c r="O1260" s="22"/>
      <c r="P1260" s="22"/>
      <c r="Q1260" s="22"/>
      <c r="R1260" s="22"/>
    </row>
    <row r="1261" spans="1:18">
      <c r="A1261" s="22"/>
      <c r="B1261" s="113"/>
      <c r="C1261" s="113"/>
      <c r="D1261" s="113"/>
      <c r="E1261" s="22"/>
      <c r="F1261" s="22"/>
      <c r="G1261" s="22"/>
      <c r="H1261" s="22"/>
      <c r="I1261" s="22"/>
      <c r="J1261" s="22"/>
      <c r="K1261" s="22"/>
      <c r="L1261" s="22"/>
      <c r="M1261" s="22"/>
      <c r="N1261" s="22"/>
      <c r="O1261" s="22"/>
      <c r="P1261" s="22"/>
      <c r="Q1261" s="22"/>
      <c r="R1261" s="22"/>
    </row>
    <row r="1262" spans="1:18">
      <c r="A1262" s="22"/>
      <c r="B1262" s="113"/>
      <c r="C1262" s="113"/>
      <c r="D1262" s="113"/>
      <c r="E1262" s="22"/>
      <c r="F1262" s="22"/>
      <c r="G1262" s="22"/>
      <c r="H1262" s="22"/>
      <c r="I1262" s="22"/>
      <c r="J1262" s="22"/>
      <c r="K1262" s="22"/>
      <c r="L1262" s="22"/>
      <c r="M1262" s="22"/>
      <c r="N1262" s="22"/>
      <c r="O1262" s="22"/>
      <c r="P1262" s="22"/>
      <c r="Q1262" s="22"/>
      <c r="R1262" s="22"/>
    </row>
    <row r="1263" spans="1:18">
      <c r="A1263" s="22"/>
      <c r="B1263" s="113"/>
      <c r="C1263" s="113"/>
      <c r="D1263" s="113"/>
      <c r="E1263" s="22"/>
      <c r="F1263" s="22"/>
      <c r="G1263" s="22"/>
      <c r="H1263" s="22"/>
      <c r="I1263" s="22"/>
      <c r="J1263" s="22"/>
      <c r="K1263" s="22"/>
      <c r="L1263" s="22"/>
      <c r="M1263" s="22"/>
      <c r="N1263" s="22"/>
      <c r="O1263" s="22"/>
      <c r="P1263" s="22"/>
      <c r="Q1263" s="22"/>
      <c r="R1263" s="22"/>
    </row>
    <row r="1264" spans="1:18">
      <c r="A1264" s="22"/>
      <c r="B1264" s="113"/>
      <c r="C1264" s="113"/>
      <c r="D1264" s="113"/>
      <c r="E1264" s="22"/>
      <c r="F1264" s="22"/>
      <c r="G1264" s="22"/>
      <c r="H1264" s="22"/>
      <c r="I1264" s="22"/>
      <c r="J1264" s="22"/>
      <c r="K1264" s="22"/>
      <c r="L1264" s="22"/>
      <c r="M1264" s="22"/>
      <c r="N1264" s="22"/>
      <c r="O1264" s="22"/>
      <c r="P1264" s="22"/>
      <c r="Q1264" s="22"/>
      <c r="R1264" s="22"/>
    </row>
    <row r="1265" spans="1:18">
      <c r="A1265" s="22"/>
      <c r="B1265" s="113"/>
      <c r="C1265" s="113"/>
      <c r="D1265" s="113"/>
      <c r="E1265" s="22"/>
      <c r="F1265" s="22"/>
      <c r="G1265" s="22"/>
      <c r="H1265" s="22"/>
      <c r="I1265" s="22"/>
      <c r="J1265" s="22"/>
      <c r="K1265" s="22"/>
      <c r="L1265" s="22"/>
      <c r="M1265" s="22"/>
      <c r="N1265" s="22"/>
      <c r="O1265" s="22"/>
      <c r="P1265" s="22"/>
      <c r="Q1265" s="22"/>
      <c r="R1265" s="22"/>
    </row>
    <row r="1266" spans="1:18">
      <c r="A1266" s="22"/>
      <c r="B1266" s="113"/>
      <c r="C1266" s="113"/>
      <c r="D1266" s="113"/>
      <c r="E1266" s="22"/>
      <c r="F1266" s="22"/>
      <c r="G1266" s="22"/>
      <c r="H1266" s="22"/>
      <c r="I1266" s="22"/>
      <c r="J1266" s="22"/>
      <c r="K1266" s="22"/>
      <c r="L1266" s="22"/>
      <c r="M1266" s="22"/>
      <c r="N1266" s="22"/>
      <c r="O1266" s="22"/>
      <c r="P1266" s="22"/>
      <c r="Q1266" s="22"/>
      <c r="R1266" s="22"/>
    </row>
    <row r="1267" spans="1:18">
      <c r="A1267" s="22"/>
      <c r="B1267" s="113"/>
      <c r="C1267" s="113"/>
      <c r="D1267" s="113"/>
      <c r="E1267" s="22"/>
      <c r="F1267" s="22"/>
      <c r="G1267" s="22"/>
      <c r="H1267" s="22"/>
      <c r="I1267" s="22"/>
      <c r="J1267" s="22"/>
      <c r="K1267" s="22"/>
      <c r="L1267" s="22"/>
      <c r="M1267" s="22"/>
      <c r="N1267" s="22"/>
      <c r="O1267" s="22"/>
      <c r="P1267" s="22"/>
      <c r="Q1267" s="22"/>
      <c r="R1267" s="22"/>
    </row>
    <row r="1268" spans="1:18">
      <c r="A1268" s="22"/>
      <c r="B1268" s="113"/>
      <c r="C1268" s="113"/>
      <c r="D1268" s="113"/>
      <c r="E1268" s="22"/>
      <c r="F1268" s="22"/>
      <c r="G1268" s="22"/>
      <c r="H1268" s="22"/>
      <c r="I1268" s="22"/>
      <c r="J1268" s="22"/>
      <c r="K1268" s="22"/>
      <c r="L1268" s="22"/>
      <c r="M1268" s="22"/>
      <c r="N1268" s="22"/>
      <c r="O1268" s="22"/>
      <c r="P1268" s="22"/>
      <c r="Q1268" s="22"/>
      <c r="R1268" s="22"/>
    </row>
    <row r="1269" spans="1:18">
      <c r="A1269" s="22"/>
      <c r="B1269" s="113"/>
      <c r="C1269" s="113"/>
      <c r="D1269" s="113"/>
      <c r="E1269" s="22"/>
      <c r="F1269" s="22"/>
      <c r="G1269" s="22"/>
      <c r="H1269" s="22"/>
      <c r="I1269" s="22"/>
      <c r="J1269" s="22"/>
      <c r="K1269" s="22"/>
      <c r="L1269" s="22"/>
      <c r="M1269" s="22"/>
      <c r="N1269" s="22"/>
      <c r="O1269" s="22"/>
      <c r="P1269" s="22"/>
      <c r="Q1269" s="22"/>
      <c r="R1269" s="22"/>
    </row>
    <row r="1270" spans="1:18">
      <c r="A1270" s="22"/>
      <c r="B1270" s="113"/>
      <c r="C1270" s="113"/>
      <c r="D1270" s="113"/>
      <c r="E1270" s="22"/>
      <c r="F1270" s="22"/>
      <c r="G1270" s="22"/>
      <c r="H1270" s="22"/>
      <c r="I1270" s="22"/>
      <c r="J1270" s="22"/>
      <c r="K1270" s="22"/>
      <c r="L1270" s="22"/>
      <c r="M1270" s="22"/>
      <c r="N1270" s="22"/>
      <c r="O1270" s="22"/>
      <c r="P1270" s="22"/>
      <c r="Q1270" s="22"/>
      <c r="R1270" s="22"/>
    </row>
    <row r="1271" spans="1:18">
      <c r="A1271" s="22"/>
      <c r="B1271" s="113"/>
      <c r="C1271" s="113"/>
      <c r="D1271" s="113"/>
      <c r="E1271" s="22"/>
      <c r="F1271" s="22"/>
      <c r="G1271" s="22"/>
      <c r="H1271" s="22"/>
      <c r="I1271" s="22"/>
      <c r="J1271" s="22"/>
      <c r="K1271" s="22"/>
      <c r="L1271" s="22"/>
      <c r="M1271" s="22"/>
      <c r="N1271" s="22"/>
      <c r="O1271" s="22"/>
      <c r="P1271" s="22"/>
      <c r="Q1271" s="22"/>
      <c r="R1271" s="22"/>
    </row>
    <row r="1272" spans="1:18">
      <c r="A1272" s="22"/>
      <c r="B1272" s="113"/>
      <c r="C1272" s="113"/>
      <c r="D1272" s="113"/>
      <c r="E1272" s="22"/>
      <c r="F1272" s="22"/>
      <c r="G1272" s="22"/>
      <c r="H1272" s="22"/>
      <c r="I1272" s="22"/>
      <c r="J1272" s="22"/>
      <c r="K1272" s="22"/>
      <c r="L1272" s="22"/>
      <c r="M1272" s="22"/>
      <c r="N1272" s="22"/>
      <c r="O1272" s="22"/>
      <c r="P1272" s="22"/>
      <c r="Q1272" s="22"/>
      <c r="R1272" s="22"/>
    </row>
    <row r="1273" spans="1:18">
      <c r="A1273" s="22"/>
      <c r="B1273" s="113"/>
      <c r="C1273" s="113"/>
      <c r="D1273" s="113"/>
      <c r="E1273" s="22"/>
      <c r="F1273" s="22"/>
      <c r="G1273" s="22"/>
      <c r="H1273" s="22"/>
      <c r="I1273" s="22"/>
      <c r="J1273" s="22"/>
      <c r="K1273" s="22"/>
      <c r="L1273" s="22"/>
      <c r="M1273" s="22"/>
      <c r="N1273" s="22"/>
      <c r="O1273" s="22"/>
      <c r="P1273" s="22"/>
      <c r="Q1273" s="22"/>
      <c r="R1273" s="22"/>
    </row>
    <row r="1274" spans="1:18">
      <c r="A1274" s="22"/>
      <c r="B1274" s="113"/>
      <c r="C1274" s="113"/>
      <c r="D1274" s="113"/>
      <c r="E1274" s="22"/>
      <c r="F1274" s="22"/>
      <c r="G1274" s="22"/>
      <c r="H1274" s="22"/>
      <c r="I1274" s="22"/>
      <c r="J1274" s="22"/>
      <c r="K1274" s="22"/>
      <c r="L1274" s="22"/>
      <c r="M1274" s="22"/>
      <c r="N1274" s="22"/>
      <c r="O1274" s="22"/>
      <c r="P1274" s="22"/>
      <c r="Q1274" s="22"/>
      <c r="R1274" s="22"/>
    </row>
    <row r="1275" spans="1:18">
      <c r="A1275" s="22"/>
      <c r="B1275" s="113"/>
      <c r="C1275" s="113"/>
      <c r="D1275" s="113"/>
      <c r="E1275" s="22"/>
      <c r="F1275" s="22"/>
      <c r="G1275" s="22"/>
      <c r="H1275" s="22"/>
      <c r="I1275" s="22"/>
      <c r="J1275" s="22"/>
      <c r="K1275" s="22"/>
      <c r="L1275" s="22"/>
      <c r="M1275" s="22"/>
      <c r="N1275" s="22"/>
      <c r="O1275" s="22"/>
      <c r="P1275" s="22"/>
      <c r="Q1275" s="22"/>
      <c r="R1275" s="22"/>
    </row>
    <row r="1276" spans="1:18">
      <c r="A1276" s="22"/>
      <c r="B1276" s="113"/>
      <c r="C1276" s="113"/>
      <c r="D1276" s="113"/>
      <c r="E1276" s="22"/>
      <c r="F1276" s="22"/>
      <c r="G1276" s="22"/>
      <c r="H1276" s="22"/>
      <c r="I1276" s="22"/>
      <c r="J1276" s="22"/>
      <c r="K1276" s="22"/>
      <c r="L1276" s="22"/>
      <c r="M1276" s="22"/>
      <c r="N1276" s="22"/>
      <c r="O1276" s="22"/>
      <c r="P1276" s="22"/>
      <c r="Q1276" s="22"/>
      <c r="R1276" s="22"/>
    </row>
    <row r="1277" spans="1:18">
      <c r="A1277" s="22"/>
      <c r="B1277" s="113"/>
      <c r="C1277" s="113"/>
      <c r="D1277" s="113"/>
      <c r="E1277" s="22"/>
      <c r="F1277" s="22"/>
      <c r="G1277" s="22"/>
      <c r="H1277" s="22"/>
      <c r="I1277" s="22"/>
      <c r="J1277" s="22"/>
      <c r="K1277" s="22"/>
      <c r="L1277" s="22"/>
      <c r="M1277" s="22"/>
      <c r="N1277" s="22"/>
      <c r="O1277" s="22"/>
      <c r="P1277" s="22"/>
      <c r="Q1277" s="22"/>
      <c r="R1277" s="22"/>
    </row>
    <row r="1278" spans="1:18">
      <c r="A1278" s="22"/>
      <c r="B1278" s="113"/>
      <c r="C1278" s="113"/>
      <c r="D1278" s="113"/>
      <c r="E1278" s="22"/>
      <c r="F1278" s="22"/>
      <c r="G1278" s="22"/>
      <c r="H1278" s="22"/>
      <c r="I1278" s="22"/>
      <c r="J1278" s="22"/>
      <c r="K1278" s="22"/>
      <c r="L1278" s="22"/>
      <c r="M1278" s="22"/>
      <c r="N1278" s="22"/>
      <c r="O1278" s="22"/>
      <c r="P1278" s="22"/>
      <c r="Q1278" s="22"/>
      <c r="R1278" s="22"/>
    </row>
    <row r="1279" spans="1:18">
      <c r="A1279" s="22"/>
      <c r="B1279" s="113"/>
      <c r="C1279" s="113"/>
      <c r="D1279" s="113"/>
      <c r="E1279" s="22"/>
      <c r="F1279" s="22"/>
      <c r="G1279" s="22"/>
      <c r="H1279" s="22"/>
      <c r="I1279" s="22"/>
      <c r="J1279" s="22"/>
      <c r="K1279" s="22"/>
      <c r="L1279" s="22"/>
      <c r="M1279" s="22"/>
      <c r="N1279" s="22"/>
      <c r="O1279" s="22"/>
      <c r="P1279" s="22"/>
      <c r="Q1279" s="22"/>
      <c r="R1279" s="22"/>
    </row>
    <row r="1280" spans="1:18">
      <c r="A1280" s="22"/>
      <c r="B1280" s="113"/>
      <c r="C1280" s="113"/>
      <c r="D1280" s="113"/>
      <c r="E1280" s="22"/>
      <c r="F1280" s="22"/>
      <c r="G1280" s="22"/>
      <c r="H1280" s="22"/>
      <c r="I1280" s="22"/>
      <c r="J1280" s="22"/>
      <c r="K1280" s="22"/>
      <c r="L1280" s="22"/>
      <c r="M1280" s="22"/>
      <c r="N1280" s="22"/>
      <c r="O1280" s="22"/>
      <c r="P1280" s="22"/>
      <c r="Q1280" s="22"/>
      <c r="R1280" s="22"/>
    </row>
    <row r="1281" spans="1:18">
      <c r="A1281" s="22"/>
      <c r="B1281" s="113"/>
      <c r="C1281" s="113"/>
      <c r="D1281" s="113"/>
      <c r="E1281" s="22"/>
      <c r="F1281" s="22"/>
      <c r="G1281" s="22"/>
      <c r="H1281" s="22"/>
      <c r="I1281" s="22"/>
      <c r="J1281" s="22"/>
      <c r="K1281" s="22"/>
      <c r="L1281" s="22"/>
      <c r="M1281" s="22"/>
      <c r="N1281" s="22"/>
      <c r="O1281" s="22"/>
      <c r="P1281" s="22"/>
      <c r="Q1281" s="22"/>
      <c r="R1281" s="22"/>
    </row>
    <row r="1282" spans="1:18">
      <c r="A1282" s="22"/>
      <c r="B1282" s="113"/>
      <c r="C1282" s="113"/>
      <c r="D1282" s="113"/>
      <c r="E1282" s="22"/>
      <c r="F1282" s="22"/>
      <c r="G1282" s="22"/>
      <c r="H1282" s="22"/>
      <c r="I1282" s="22"/>
      <c r="J1282" s="22"/>
      <c r="K1282" s="22"/>
      <c r="L1282" s="22"/>
      <c r="M1282" s="22"/>
      <c r="N1282" s="22"/>
      <c r="O1282" s="22"/>
      <c r="P1282" s="22"/>
      <c r="Q1282" s="22"/>
      <c r="R1282" s="22"/>
    </row>
    <row r="1283" spans="1:18">
      <c r="A1283" s="22"/>
      <c r="B1283" s="113"/>
      <c r="C1283" s="113"/>
      <c r="D1283" s="113"/>
      <c r="E1283" s="22"/>
      <c r="F1283" s="22"/>
      <c r="G1283" s="22"/>
      <c r="H1283" s="22"/>
      <c r="I1283" s="22"/>
      <c r="J1283" s="22"/>
      <c r="K1283" s="22"/>
      <c r="L1283" s="22"/>
      <c r="M1283" s="22"/>
      <c r="N1283" s="22"/>
      <c r="O1283" s="22"/>
      <c r="P1283" s="22"/>
      <c r="Q1283" s="22"/>
      <c r="R1283" s="22"/>
    </row>
    <row r="1284" spans="1:18">
      <c r="A1284" s="22"/>
      <c r="B1284" s="113"/>
      <c r="C1284" s="113"/>
      <c r="D1284" s="113"/>
      <c r="E1284" s="22"/>
      <c r="F1284" s="22"/>
      <c r="G1284" s="22"/>
      <c r="H1284" s="22"/>
      <c r="I1284" s="22"/>
      <c r="J1284" s="22"/>
      <c r="K1284" s="22"/>
      <c r="L1284" s="22"/>
      <c r="M1284" s="22"/>
      <c r="N1284" s="22"/>
      <c r="O1284" s="22"/>
      <c r="P1284" s="22"/>
      <c r="Q1284" s="22"/>
      <c r="R1284" s="22"/>
    </row>
    <row r="1285" spans="1:18">
      <c r="A1285" s="22"/>
      <c r="B1285" s="113"/>
      <c r="C1285" s="113"/>
      <c r="D1285" s="113"/>
      <c r="E1285" s="22"/>
      <c r="F1285" s="22"/>
      <c r="G1285" s="22"/>
      <c r="H1285" s="22"/>
      <c r="I1285" s="22"/>
      <c r="J1285" s="22"/>
      <c r="K1285" s="22"/>
      <c r="L1285" s="22"/>
      <c r="M1285" s="22"/>
      <c r="N1285" s="22"/>
      <c r="O1285" s="22"/>
      <c r="P1285" s="22"/>
      <c r="Q1285" s="22"/>
      <c r="R1285" s="22"/>
    </row>
  </sheetData>
  <sheetProtection algorithmName="SHA-512" hashValue="RjWtwESfNnLl6MOsaiKGI9ozeXnPgulQ3UlmHnAijC/chymvUfglABPBb5l7O1bhkxJkCeG6C7w2EN6yXH2WLQ==" saltValue="tUPuOWXuWoCSAzH7YhAgwQ==" spinCount="100000" sheet="1" objects="1" insertRows="0"/>
  <mergeCells count="14">
    <mergeCell ref="A11:A12"/>
    <mergeCell ref="A10:D10"/>
    <mergeCell ref="M10:R10"/>
    <mergeCell ref="M11:O11"/>
    <mergeCell ref="P11:R11"/>
    <mergeCell ref="D11:D12"/>
    <mergeCell ref="C11:C12"/>
    <mergeCell ref="F11:F12"/>
    <mergeCell ref="E11:E12"/>
    <mergeCell ref="G10:L10"/>
    <mergeCell ref="E10:F10"/>
    <mergeCell ref="G11:I11"/>
    <mergeCell ref="J11:L11"/>
    <mergeCell ref="B11:B12"/>
  </mergeCells>
  <pageMargins left="0.7" right="0.7" top="0.75" bottom="0.75" header="0.3" footer="0.3"/>
  <pageSetup scale="37"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2D050"/>
    <pageSetUpPr fitToPage="1"/>
  </sheetPr>
  <dimension ref="A1:N503"/>
  <sheetViews>
    <sheetView workbookViewId="0">
      <pane ySplit="11" topLeftCell="A16" activePane="bottomLeft" state="frozen"/>
      <selection pane="bottomLeft" activeCell="A10" sqref="A10:A11"/>
    </sheetView>
  </sheetViews>
  <sheetFormatPr defaultRowHeight="15"/>
  <cols>
    <col min="1" max="1" width="22.5703125" style="1" customWidth="1"/>
    <col min="2" max="2" width="30.5703125" customWidth="1"/>
    <col min="3" max="3" width="17.140625" style="3" customWidth="1"/>
    <col min="4" max="4" width="53.140625" bestFit="1" customWidth="1"/>
    <col min="5" max="5" width="19.140625" style="1" hidden="1" customWidth="1"/>
    <col min="6" max="7" width="20.5703125" style="7" customWidth="1"/>
    <col min="8" max="8" width="46.5703125" customWidth="1"/>
    <col min="9" max="14" width="18.5703125" style="1" customWidth="1"/>
  </cols>
  <sheetData>
    <row r="1" spans="1:14" ht="20.100000000000001" customHeight="1">
      <c r="F1" s="153"/>
      <c r="G1" s="153"/>
    </row>
    <row r="2" spans="1:14" ht="20.100000000000001" customHeight="1">
      <c r="F2" s="153"/>
      <c r="G2" s="153"/>
    </row>
    <row r="3" spans="1:14" ht="20.100000000000001" customHeight="1">
      <c r="F3" s="153"/>
      <c r="G3" s="153"/>
    </row>
    <row r="4" spans="1:14" ht="20.100000000000001" customHeight="1">
      <c r="F4" s="153"/>
      <c r="G4" s="153"/>
    </row>
    <row r="5" spans="1:14" ht="20.100000000000001" customHeight="1">
      <c r="F5" s="153"/>
      <c r="G5" s="153"/>
    </row>
    <row r="6" spans="1:14" ht="20.100000000000001" customHeight="1">
      <c r="F6" s="153"/>
      <c r="G6" s="153"/>
    </row>
    <row r="7" spans="1:14" ht="20.100000000000001" customHeight="1">
      <c r="F7" s="153"/>
      <c r="G7" s="153"/>
    </row>
    <row r="8" spans="1:14" ht="20.100000000000001" customHeight="1" thickBot="1">
      <c r="F8" s="153"/>
      <c r="G8" s="153"/>
    </row>
    <row r="9" spans="1:14" ht="20.100000000000001" customHeight="1" thickBot="1">
      <c r="A9" s="22"/>
      <c r="B9" s="113"/>
      <c r="C9" s="112"/>
      <c r="D9" s="113"/>
      <c r="E9" s="22"/>
      <c r="F9" s="154"/>
      <c r="G9" s="154"/>
      <c r="H9" s="113"/>
      <c r="I9" s="233" t="s">
        <v>151</v>
      </c>
      <c r="J9" s="234"/>
      <c r="K9" s="234"/>
      <c r="L9" s="234"/>
      <c r="M9" s="234"/>
      <c r="N9" s="235"/>
    </row>
    <row r="10" spans="1:14" ht="18.75" thickBot="1">
      <c r="A10" s="248" t="s">
        <v>314</v>
      </c>
      <c r="B10" s="287" t="s">
        <v>316</v>
      </c>
      <c r="C10" s="289" t="s">
        <v>153</v>
      </c>
      <c r="D10" s="290"/>
      <c r="E10" s="291"/>
      <c r="F10" s="258" t="s">
        <v>347</v>
      </c>
      <c r="G10" s="259"/>
      <c r="H10" s="286"/>
      <c r="I10" s="224" t="s">
        <v>348</v>
      </c>
      <c r="J10" s="225"/>
      <c r="K10" s="226"/>
      <c r="L10" s="210" t="s">
        <v>349</v>
      </c>
      <c r="M10" s="211"/>
      <c r="N10" s="212"/>
    </row>
    <row r="11" spans="1:14" ht="20.100000000000001" customHeight="1" thickBot="1">
      <c r="A11" s="250"/>
      <c r="B11" s="288"/>
      <c r="C11" s="155" t="s">
        <v>161</v>
      </c>
      <c r="D11" s="156" t="s">
        <v>162</v>
      </c>
      <c r="E11" s="157" t="s">
        <v>163</v>
      </c>
      <c r="F11" s="182" t="s">
        <v>350</v>
      </c>
      <c r="G11" s="183" t="s">
        <v>351</v>
      </c>
      <c r="H11" s="184" t="s">
        <v>160</v>
      </c>
      <c r="I11" s="99" t="s">
        <v>104</v>
      </c>
      <c r="J11" s="160" t="s">
        <v>166</v>
      </c>
      <c r="K11" s="161" t="s">
        <v>106</v>
      </c>
      <c r="L11" s="162" t="s">
        <v>104</v>
      </c>
      <c r="M11" s="185" t="s">
        <v>166</v>
      </c>
      <c r="N11" s="69" t="s">
        <v>106</v>
      </c>
    </row>
    <row r="12" spans="1:14">
      <c r="A12" s="119" t="s">
        <v>352</v>
      </c>
      <c r="B12" s="120" t="s">
        <v>322</v>
      </c>
      <c r="C12" s="186" t="s">
        <v>212</v>
      </c>
      <c r="D12" s="164" t="str">
        <f>IFERROR(IF(C12="No CAS","",INDEX('DEQ Pollutant List'!$C$7:$C$611,MATCH('5. Pollutant Emissions - MB'!C12,'DEQ Pollutant List'!$B$7:$B$611,0))),"")</f>
        <v>Methanol</v>
      </c>
      <c r="E12" s="115">
        <f>IFERROR(IF(OR($C12="",$C12="No CAS"),INDEX('DEQ Pollutant List'!$A$7:$A$611,MATCH($D12,'DEQ Pollutant List'!$C$7:$C$611,0)),INDEX('DEQ Pollutant List'!$A$7:$A$611,MATCH($C12,'DEQ Pollutant List'!$B$7:$B$611,0))),"")</f>
        <v>321</v>
      </c>
      <c r="F12" s="187">
        <v>0</v>
      </c>
      <c r="G12" s="188">
        <v>0.35</v>
      </c>
      <c r="H12" s="168"/>
      <c r="I12" s="169">
        <f>(INDEX('4. Material Balance Activities'!$G:$G,MATCH($B12,'4. Material Balance Activities'!$C:$C,0))-INDEX('4. Material Balance Activities'!$M:$M,MATCH($B12,'4. Material Balance Activities'!$C:$C,0)))*$G12*(1-$F12)</f>
        <v>3500</v>
      </c>
      <c r="J12" s="170">
        <f>(INDEX('4. Material Balance Activities'!$H:$H,MATCH($B12,'4. Material Balance Activities'!$C:$C,0))-INDEX('4. Material Balance Activities'!$N:$N,MATCH($B12,'4. Material Balance Activities'!$C:$C,0)))*$G12*(1-$F12)</f>
        <v>3989.9999999999995</v>
      </c>
      <c r="K12" s="189">
        <f>(INDEX('4. Material Balance Activities'!$I:$I,MATCH($B12,'4. Material Balance Activities'!$C:$C,0))-INDEX('4. Material Balance Activities'!$O:$O,MATCH($B12,'4. Material Balance Activities'!$C:$C,0)))*$G12*(1-$F12)</f>
        <v>5250</v>
      </c>
      <c r="L12" s="169">
        <f>(INDEX('4. Material Balance Activities'!$J:$J,MATCH($B12,'4. Material Balance Activities'!$C:$C,0))-INDEX('4. Material Balance Activities'!$P:$P,MATCH($B12,'4. Material Balance Activities'!$C:$C,0)))*$G12*(1-$F12)</f>
        <v>10.85</v>
      </c>
      <c r="M12" s="170">
        <f>(INDEX('4. Material Balance Activities'!$K:$K,MATCH($B12,'4. Material Balance Activities'!$C:$C,0))-INDEX('4. Material Balance Activities'!$Q:$Q,MATCH($B12,'4. Material Balance Activities'!$C:$C,0)))*$G12*(1-$F12)</f>
        <v>11.549999999999999</v>
      </c>
      <c r="N12" s="190">
        <f>(INDEX('4. Material Balance Activities'!$L:$L,MATCH($B12,'4. Material Balance Activities'!$C:$C,0))-INDEX('4. Material Balance Activities'!$R:$R,MATCH($B12,'4. Material Balance Activities'!$C:$C,0)))*$G12*(1-$F12)</f>
        <v>13.299999999999999</v>
      </c>
    </row>
    <row r="13" spans="1:14">
      <c r="A13" s="119" t="s">
        <v>352</v>
      </c>
      <c r="B13" s="120" t="s">
        <v>322</v>
      </c>
      <c r="C13" s="191" t="s">
        <v>353</v>
      </c>
      <c r="D13" s="121" t="str">
        <f>IFERROR(IF(C13="No CAS","",INDEX('DEQ Pollutant List'!$C$7:$C$611,MATCH('5. Pollutant Emissions - MB'!C13,'DEQ Pollutant List'!$B$7:$B$611,0))),"")</f>
        <v>4-Vinylcyclohexene</v>
      </c>
      <c r="E13" s="115">
        <f>IFERROR(IF(OR($C13="",$C13="No CAS"),INDEX('DEQ Pollutant List'!$A$7:$A$611,MATCH($D13,'DEQ Pollutant List'!$C$7:$C$611,0)),INDEX('DEQ Pollutant List'!$A$7:$A$611,MATCH($C13,'DEQ Pollutant List'!$B$7:$B$611,0))),"")</f>
        <v>625</v>
      </c>
      <c r="F13" s="187">
        <v>0</v>
      </c>
      <c r="G13" s="188">
        <v>0.48</v>
      </c>
      <c r="H13" s="168"/>
      <c r="I13" s="173">
        <f>(INDEX('4. Material Balance Activities'!$G:$G,MATCH($B13,'4. Material Balance Activities'!$C:$C,0))-INDEX('4. Material Balance Activities'!$M:$M,MATCH($B13,'4. Material Balance Activities'!$C:$C,0)))*$G13*(1-$F13)</f>
        <v>4800</v>
      </c>
      <c r="J13" s="175">
        <f>(INDEX('4. Material Balance Activities'!$H:$H,MATCH($B13,'4. Material Balance Activities'!$C:$C,0))-INDEX('4. Material Balance Activities'!$N:$N,MATCH($B13,'4. Material Balance Activities'!$C:$C,0)))*$G13*(1-$F13)</f>
        <v>5472</v>
      </c>
      <c r="K13" s="192">
        <f>(INDEX('4. Material Balance Activities'!$I:$I,MATCH($B13,'4. Material Balance Activities'!$C:$C,0))-INDEX('4. Material Balance Activities'!$O:$O,MATCH($B13,'4. Material Balance Activities'!$C:$C,0)))*$G13*(1-$F13)</f>
        <v>7200</v>
      </c>
      <c r="L13" s="173">
        <f>(INDEX('4. Material Balance Activities'!$J:$J,MATCH($B13,'4. Material Balance Activities'!$C:$C,0))-INDEX('4. Material Balance Activities'!$P:$P,MATCH($B13,'4. Material Balance Activities'!$C:$C,0)))*$G13*(1-$F13)</f>
        <v>14.879999999999999</v>
      </c>
      <c r="M13" s="175">
        <f>(INDEX('4. Material Balance Activities'!$K:$K,MATCH($B13,'4. Material Balance Activities'!$C:$C,0))-INDEX('4. Material Balance Activities'!$Q:$Q,MATCH($B13,'4. Material Balance Activities'!$C:$C,0)))*$G13*(1-$F13)</f>
        <v>15.84</v>
      </c>
      <c r="N13" s="115">
        <f>(INDEX('4. Material Balance Activities'!$L:$L,MATCH($B13,'4. Material Balance Activities'!$C:$C,0))-INDEX('4. Material Balance Activities'!$R:$R,MATCH($B13,'4. Material Balance Activities'!$C:$C,0)))*$G13*(1-$F13)</f>
        <v>18.239999999999998</v>
      </c>
    </row>
    <row r="14" spans="1:14">
      <c r="A14" s="119" t="s">
        <v>352</v>
      </c>
      <c r="B14" s="120" t="s">
        <v>322</v>
      </c>
      <c r="C14" s="191" t="s">
        <v>229</v>
      </c>
      <c r="D14" s="121" t="str">
        <f>IFERROR(IF(C14="No CAS","",INDEX('DEQ Pollutant List'!$C$7:$C$611,MATCH('5. Pollutant Emissions - MB'!C14,'DEQ Pollutant List'!$B$7:$B$611,0))),"")</f>
        <v>Chromium VI, chromate and dichromate particulate</v>
      </c>
      <c r="E14" s="115">
        <f>IFERROR(IF(OR($C14="",$C14="No CAS"),INDEX('DEQ Pollutant List'!$A$7:$A$611,MATCH($D14,'DEQ Pollutant List'!$C$7:$C$611,0)),INDEX('DEQ Pollutant List'!$A$7:$A$611,MATCH($C14,'DEQ Pollutant List'!$B$7:$B$611,0))),"")</f>
        <v>136</v>
      </c>
      <c r="F14" s="187">
        <f>1-((1-0.72)*(1-0.99))</f>
        <v>0.99719999999999998</v>
      </c>
      <c r="G14" s="188">
        <v>0.05</v>
      </c>
      <c r="H14" s="168" t="s">
        <v>354</v>
      </c>
      <c r="I14" s="173">
        <f>(INDEX('4. Material Balance Activities'!$G:$G,MATCH($B14,'4. Material Balance Activities'!$C:$C,0))-INDEX('4. Material Balance Activities'!$M:$M,MATCH($B14,'4. Material Balance Activities'!$C:$C,0)))*$G14*(1-$F14)</f>
        <v>1.4000000000000123</v>
      </c>
      <c r="J14" s="175">
        <f>(INDEX('4. Material Balance Activities'!$H:$H,MATCH($B14,'4. Material Balance Activities'!$C:$C,0))-INDEX('4. Material Balance Activities'!$N:$N,MATCH($B14,'4. Material Balance Activities'!$C:$C,0)))*$G14*(1-$F14)</f>
        <v>1.5960000000000141</v>
      </c>
      <c r="K14" s="192">
        <f>(INDEX('4. Material Balance Activities'!$I:$I,MATCH($B14,'4. Material Balance Activities'!$C:$C,0))-INDEX('4. Material Balance Activities'!$O:$O,MATCH($B14,'4. Material Balance Activities'!$C:$C,0)))*$G14*(1-$F14)</f>
        <v>2.1000000000000183</v>
      </c>
      <c r="L14" s="173">
        <f>(INDEX('4. Material Balance Activities'!$J:$J,MATCH($B14,'4. Material Balance Activities'!$C:$C,0))-INDEX('4. Material Balance Activities'!$P:$P,MATCH($B14,'4. Material Balance Activities'!$C:$C,0)))*$G14*(1-$F14)</f>
        <v>4.3400000000000383E-3</v>
      </c>
      <c r="M14" s="175">
        <f>(INDEX('4. Material Balance Activities'!$K:$K,MATCH($B14,'4. Material Balance Activities'!$C:$C,0))-INDEX('4. Material Balance Activities'!$Q:$Q,MATCH($B14,'4. Material Balance Activities'!$C:$C,0)))*$G14*(1-$F14)</f>
        <v>4.6200000000000407E-3</v>
      </c>
      <c r="N14" s="192">
        <f>(INDEX('4. Material Balance Activities'!$L:$L,MATCH($B14,'4. Material Balance Activities'!$C:$C,0))-INDEX('4. Material Balance Activities'!$R:$R,MATCH($B14,'4. Material Balance Activities'!$C:$C,0)))*$G14*(1-$F14)</f>
        <v>5.3200000000000469E-3</v>
      </c>
    </row>
    <row r="15" spans="1:14">
      <c r="A15" s="119" t="s">
        <v>352</v>
      </c>
      <c r="B15" s="120" t="s">
        <v>325</v>
      </c>
      <c r="C15" s="191" t="s">
        <v>355</v>
      </c>
      <c r="D15" s="121" t="str">
        <f>IFERROR(IF(C15="No CAS","",INDEX('DEQ Pollutant List'!$C$7:$C$611,MATCH('5. Pollutant Emissions - MB'!C15,'DEQ Pollutant List'!$B$7:$B$611,0))),"")</f>
        <v>2-Phenylphenol</v>
      </c>
      <c r="E15" s="115">
        <f>IFERROR(IF(OR($C15="",$C15="No CAS"),INDEX('DEQ Pollutant List'!$A$7:$A$611,MATCH($D15,'DEQ Pollutant List'!$C$7:$C$611,0)),INDEX('DEQ Pollutant List'!$A$7:$A$611,MATCH($C15,'DEQ Pollutant List'!$B$7:$B$611,0))),"")</f>
        <v>502</v>
      </c>
      <c r="F15" s="187">
        <v>0</v>
      </c>
      <c r="G15" s="188">
        <v>5.0000000000000001E-3</v>
      </c>
      <c r="H15" s="168"/>
      <c r="I15" s="173">
        <f>(INDEX('4. Material Balance Activities'!$G:$G,MATCH($B15,'4. Material Balance Activities'!$C:$C,0))-INDEX('4. Material Balance Activities'!$M:$M,MATCH($B15,'4. Material Balance Activities'!$C:$C,0)))*$G15*(1-$F15)</f>
        <v>4.6749999999999998</v>
      </c>
      <c r="J15" s="175">
        <f>(INDEX('4. Material Balance Activities'!$H:$H,MATCH($B15,'4. Material Balance Activities'!$C:$C,0))-INDEX('4. Material Balance Activities'!$N:$N,MATCH($B15,'4. Material Balance Activities'!$C:$C,0)))*$G15*(1-$F15)</f>
        <v>5.8500000000000005</v>
      </c>
      <c r="K15" s="192">
        <f>(INDEX('4. Material Balance Activities'!$I:$I,MATCH($B15,'4. Material Balance Activities'!$C:$C,0))-INDEX('4. Material Balance Activities'!$O:$O,MATCH($B15,'4. Material Balance Activities'!$C:$C,0)))*$G15*(1-$F15)</f>
        <v>7.3</v>
      </c>
      <c r="L15" s="173">
        <f>(INDEX('4. Material Balance Activities'!$J:$J,MATCH($B15,'4. Material Balance Activities'!$C:$C,0))-INDEX('4. Material Balance Activities'!$P:$P,MATCH($B15,'4. Material Balance Activities'!$C:$C,0)))*$G15*(1-$F15)</f>
        <v>2.2499999999999999E-2</v>
      </c>
      <c r="M15" s="175">
        <f>(INDEX('4. Material Balance Activities'!$K:$K,MATCH($B15,'4. Material Balance Activities'!$C:$C,0))-INDEX('4. Material Balance Activities'!$Q:$Q,MATCH($B15,'4. Material Balance Activities'!$C:$C,0)))*$G15*(1-$F15)</f>
        <v>4.4999999999999998E-2</v>
      </c>
      <c r="N15" s="192">
        <f>(INDEX('4. Material Balance Activities'!$L:$L,MATCH($B15,'4. Material Balance Activities'!$C:$C,0))-INDEX('4. Material Balance Activities'!$R:$R,MATCH($B15,'4. Material Balance Activities'!$C:$C,0)))*$G15*(1-$F15)</f>
        <v>6.5000000000000002E-2</v>
      </c>
    </row>
    <row r="16" spans="1:14">
      <c r="A16" s="119" t="s">
        <v>352</v>
      </c>
      <c r="B16" s="120" t="s">
        <v>325</v>
      </c>
      <c r="C16" s="191" t="s">
        <v>206</v>
      </c>
      <c r="D16" s="121" t="str">
        <f>IFERROR(IF(C16="No CAS","",INDEX('DEQ Pollutant List'!$C$7:$C$611,MATCH('5. Pollutant Emissions - MB'!C16,'DEQ Pollutant List'!$B$7:$B$611,0))),"")</f>
        <v>Formaldehyde</v>
      </c>
      <c r="E16" s="115">
        <f>IFERROR(IF(OR($C16="",$C16="No CAS"),INDEX('DEQ Pollutant List'!$A$7:$A$611,MATCH($D16,'DEQ Pollutant List'!$C$7:$C$611,0)),INDEX('DEQ Pollutant List'!$A$7:$A$611,MATCH($C16,'DEQ Pollutant List'!$B$7:$B$611,0))),"")</f>
        <v>250</v>
      </c>
      <c r="F16" s="187">
        <v>0</v>
      </c>
      <c r="G16" s="188">
        <v>0.7</v>
      </c>
      <c r="H16" s="168"/>
      <c r="I16" s="173">
        <f>(INDEX('4. Material Balance Activities'!$G:$G,MATCH($B16,'4. Material Balance Activities'!$C:$C,0))-INDEX('4. Material Balance Activities'!$M:$M,MATCH($B16,'4. Material Balance Activities'!$C:$C,0)))*$G16*(1-$F16)</f>
        <v>654.5</v>
      </c>
      <c r="J16" s="175">
        <f>(INDEX('4. Material Balance Activities'!$H:$H,MATCH($B16,'4. Material Balance Activities'!$C:$C,0))-INDEX('4. Material Balance Activities'!$N:$N,MATCH($B16,'4. Material Balance Activities'!$C:$C,0)))*$G16*(1-$F16)</f>
        <v>819</v>
      </c>
      <c r="K16" s="192">
        <f>(INDEX('4. Material Balance Activities'!$I:$I,MATCH($B16,'4. Material Balance Activities'!$C:$C,0))-INDEX('4. Material Balance Activities'!$O:$O,MATCH($B16,'4. Material Balance Activities'!$C:$C,0)))*$G16*(1-$F16)</f>
        <v>1021.9999999999999</v>
      </c>
      <c r="L16" s="173">
        <f>(INDEX('4. Material Balance Activities'!$J:$J,MATCH($B16,'4. Material Balance Activities'!$C:$C,0))-INDEX('4. Material Balance Activities'!$P:$P,MATCH($B16,'4. Material Balance Activities'!$C:$C,0)))*$G16*(1-$F16)</f>
        <v>3.15</v>
      </c>
      <c r="M16" s="175">
        <f>(INDEX('4. Material Balance Activities'!$K:$K,MATCH($B16,'4. Material Balance Activities'!$C:$C,0))-INDEX('4. Material Balance Activities'!$Q:$Q,MATCH($B16,'4. Material Balance Activities'!$C:$C,0)))*$G16*(1-$F16)</f>
        <v>6.3</v>
      </c>
      <c r="N16" s="192">
        <f>(INDEX('4. Material Balance Activities'!$L:$L,MATCH($B16,'4. Material Balance Activities'!$C:$C,0))-INDEX('4. Material Balance Activities'!$R:$R,MATCH($B16,'4. Material Balance Activities'!$C:$C,0)))*$G16*(1-$F16)</f>
        <v>9.1</v>
      </c>
    </row>
    <row r="17" spans="1:14">
      <c r="A17" s="119" t="s">
        <v>352</v>
      </c>
      <c r="B17" s="120" t="s">
        <v>325</v>
      </c>
      <c r="C17" s="191" t="s">
        <v>225</v>
      </c>
      <c r="D17" s="121" t="str">
        <f>IFERROR(IF(C17="No CAS","",INDEX('DEQ Pollutant List'!$C$7:$C$611,MATCH('5. Pollutant Emissions - MB'!C17,'DEQ Pollutant List'!$B$7:$B$611,0))),"")</f>
        <v>Antimony and compounds</v>
      </c>
      <c r="E17" s="115">
        <f>IFERROR(IF(OR($C17="",$C17="No CAS"),INDEX('DEQ Pollutant List'!$A$7:$A$611,MATCH($D17,'DEQ Pollutant List'!$C$7:$C$611,0)),INDEX('DEQ Pollutant List'!$A$7:$A$611,MATCH($C17,'DEQ Pollutant List'!$B$7:$B$611,0))),"")</f>
        <v>33</v>
      </c>
      <c r="F17" s="187">
        <f>1-((1-0.72)*(1-0.99))</f>
        <v>0.99719999999999998</v>
      </c>
      <c r="G17" s="188">
        <v>0.05</v>
      </c>
      <c r="H17" s="168" t="s">
        <v>354</v>
      </c>
      <c r="I17" s="173">
        <f>(INDEX('4. Material Balance Activities'!$G:$G,MATCH($B17,'4. Material Balance Activities'!$C:$C,0))-INDEX('4. Material Balance Activities'!$M:$M,MATCH($B17,'4. Material Balance Activities'!$C:$C,0)))*$G17*(1-$F17)</f>
        <v>0.13090000000000115</v>
      </c>
      <c r="J17" s="175">
        <f>(INDEX('4. Material Balance Activities'!$H:$H,MATCH($B17,'4. Material Balance Activities'!$C:$C,0))-INDEX('4. Material Balance Activities'!$N:$N,MATCH($B17,'4. Material Balance Activities'!$C:$C,0)))*$G17*(1-$F17)</f>
        <v>0.16380000000000144</v>
      </c>
      <c r="K17" s="192">
        <f>(INDEX('4. Material Balance Activities'!$I:$I,MATCH($B17,'4. Material Balance Activities'!$C:$C,0))-INDEX('4. Material Balance Activities'!$O:$O,MATCH($B17,'4. Material Balance Activities'!$C:$C,0)))*$G17*(1-$F17)</f>
        <v>0.2044000000000018</v>
      </c>
      <c r="L17" s="173">
        <f>(INDEX('4. Material Balance Activities'!$J:$J,MATCH($B17,'4. Material Balance Activities'!$C:$C,0))-INDEX('4. Material Balance Activities'!$P:$P,MATCH($B17,'4. Material Balance Activities'!$C:$C,0)))*$G17*(1-$F17)</f>
        <v>6.3000000000000556E-4</v>
      </c>
      <c r="M17" s="175">
        <f>(INDEX('4. Material Balance Activities'!$K:$K,MATCH($B17,'4. Material Balance Activities'!$C:$C,0))-INDEX('4. Material Balance Activities'!$Q:$Q,MATCH($B17,'4. Material Balance Activities'!$C:$C,0)))*$G17*(1-$F17)</f>
        <v>1.2600000000000111E-3</v>
      </c>
      <c r="N17" s="192">
        <f>(INDEX('4. Material Balance Activities'!$L:$L,MATCH($B17,'4. Material Balance Activities'!$C:$C,0))-INDEX('4. Material Balance Activities'!$R:$R,MATCH($B17,'4. Material Balance Activities'!$C:$C,0)))*$G17*(1-$F17)</f>
        <v>1.820000000000016E-3</v>
      </c>
    </row>
    <row r="18" spans="1:14">
      <c r="A18" s="71"/>
      <c r="B18" s="131"/>
      <c r="C18" s="193"/>
      <c r="D18" s="73"/>
      <c r="E18" s="115" t="str">
        <f>IFERROR(IF(OR($C18="",$C18="No CAS"),INDEX('DEQ Pollutant List'!$A$7:$A$611,MATCH($D18,'DEQ Pollutant List'!$C$7:$C$611,0)),INDEX('DEQ Pollutant List'!$A$7:$A$611,MATCH($C18,'DEQ Pollutant List'!$B$7:$B$611,0))),"")</f>
        <v/>
      </c>
      <c r="F18" s="194"/>
      <c r="G18" s="195"/>
      <c r="H18" s="180"/>
      <c r="I18" s="178"/>
      <c r="J18" s="181"/>
      <c r="K18" s="75"/>
      <c r="L18" s="178"/>
      <c r="M18" s="181"/>
      <c r="N18" s="75"/>
    </row>
    <row r="19" spans="1:14">
      <c r="A19" s="79" t="s">
        <v>326</v>
      </c>
      <c r="B19" s="133" t="s">
        <v>328</v>
      </c>
      <c r="C19" s="137" t="s">
        <v>356</v>
      </c>
      <c r="D19" s="81" t="str">
        <f>IFERROR(IF(C19="No CAS","",INDEX('DEQ Pollutant List'!$C$7:$C$611,MATCH('5. Pollutant Emissions - MB'!C19,'DEQ Pollutant List'!$B$7:$B$611,0))),"")</f>
        <v>Methylene diphenyl diisocyanate (MDI)</v>
      </c>
      <c r="E19" s="115">
        <f>IFERROR(IF(OR($C19="",$C19="No CAS"),INDEX('DEQ Pollutant List'!$A$7:$A$611,MATCH($D19,'DEQ Pollutant List'!$C$7:$C$611,0)),INDEX('DEQ Pollutant List'!$A$7:$A$611,MATCH($C19,'DEQ Pollutant List'!$B$7:$B$611,0))),"")</f>
        <v>298</v>
      </c>
      <c r="F19" s="138">
        <v>0</v>
      </c>
      <c r="G19" s="139">
        <v>0.1</v>
      </c>
      <c r="H19" s="104" t="s">
        <v>357</v>
      </c>
      <c r="I19" s="102">
        <f>$G19*'4. Material Balance Activities'!G19</f>
        <v>0.30000000000000004</v>
      </c>
      <c r="J19" s="105">
        <f>$G19*'4. Material Balance Activities'!H19</f>
        <v>0.45</v>
      </c>
      <c r="K19" s="83">
        <f>$G19*'4. Material Balance Activities'!I19</f>
        <v>0.30000000000000004</v>
      </c>
      <c r="L19" s="102">
        <f>$G19*'4. Material Balance Activities'!J19</f>
        <v>8.2191780821917802E-4</v>
      </c>
      <c r="M19" s="105">
        <f>$G19*'4. Material Balance Activities'!K19</f>
        <v>1.2328767123287671E-3</v>
      </c>
      <c r="N19" s="83">
        <f>$G19*'4. Material Balance Activities'!L19</f>
        <v>8.2191780821917802E-4</v>
      </c>
    </row>
    <row r="20" spans="1:14">
      <c r="A20" s="79" t="s">
        <v>326</v>
      </c>
      <c r="B20" s="133" t="s">
        <v>331</v>
      </c>
      <c r="C20" s="137" t="s">
        <v>214</v>
      </c>
      <c r="D20" s="81" t="str">
        <f>IFERROR(IF(C20="No CAS","",INDEX('DEQ Pollutant List'!$C$7:$C$611,MATCH('5. Pollutant Emissions - MB'!C20,'DEQ Pollutant List'!$B$7:$B$611,0))),"")</f>
        <v>p-Dichlorobenzene (1,4-dichlorobenzene)</v>
      </c>
      <c r="E20" s="115">
        <f>IFERROR(IF(OR($C20="",$C20="No CAS"),INDEX('DEQ Pollutant List'!$A$7:$A$611,MATCH($D20,'DEQ Pollutant List'!$C$7:$C$611,0)),INDEX('DEQ Pollutant List'!$A$7:$A$611,MATCH($C20,'DEQ Pollutant List'!$B$7:$B$611,0))),"")</f>
        <v>112</v>
      </c>
      <c r="F20" s="138">
        <v>0</v>
      </c>
      <c r="G20" s="139">
        <v>1.0000000000000001E-5</v>
      </c>
      <c r="H20" s="104" t="s">
        <v>357</v>
      </c>
      <c r="I20" s="102">
        <f>$G20*'4. Material Balance Activities'!G20</f>
        <v>2.0000000000000002E-5</v>
      </c>
      <c r="J20" s="105">
        <f>$G20*'4. Material Balance Activities'!H20</f>
        <v>3.0000000000000004E-5</v>
      </c>
      <c r="K20" s="83">
        <f>$G20*'4. Material Balance Activities'!I20</f>
        <v>2.0000000000000002E-5</v>
      </c>
      <c r="L20" s="102">
        <f>$G20*'4. Material Balance Activities'!J20</f>
        <v>5.4794520547945211E-8</v>
      </c>
      <c r="M20" s="105">
        <f>$G20*'4. Material Balance Activities'!K20</f>
        <v>8.2191780821917807E-8</v>
      </c>
      <c r="N20" s="83">
        <f>$G20*'4. Material Balance Activities'!L20</f>
        <v>5.4794520547945211E-8</v>
      </c>
    </row>
    <row r="21" spans="1:14">
      <c r="A21" s="79" t="s">
        <v>326</v>
      </c>
      <c r="B21" s="133" t="s">
        <v>333</v>
      </c>
      <c r="C21" s="137" t="s">
        <v>230</v>
      </c>
      <c r="D21" s="81" t="s">
        <v>358</v>
      </c>
      <c r="E21" s="115">
        <f>IFERROR(IF(OR($C21="",$C21="No CAS"),INDEX('DEQ Pollutant List'!$A$7:$A$611,MATCH($D21,'DEQ Pollutant List'!$C$7:$C$611,0)),INDEX('DEQ Pollutant List'!$A$7:$A$611,MATCH($C21,'DEQ Pollutant List'!$B$7:$B$611,0))),"")</f>
        <v>146</v>
      </c>
      <c r="F21" s="138">
        <v>0</v>
      </c>
      <c r="G21" s="139">
        <v>3.0000000000000001E-3</v>
      </c>
      <c r="H21" s="104" t="s">
        <v>357</v>
      </c>
      <c r="I21" s="102">
        <f>$G21*'4. Material Balance Activities'!G21</f>
        <v>6.7500000000000004E-2</v>
      </c>
      <c r="J21" s="105">
        <f>$G21*'4. Material Balance Activities'!H21</f>
        <v>0.10139999999999999</v>
      </c>
      <c r="K21" s="83">
        <f>$G21*'4. Material Balance Activities'!I21</f>
        <v>6.7500000000000004E-2</v>
      </c>
      <c r="L21" s="102">
        <f>$G21*'4. Material Balance Activities'!J21</f>
        <v>1.8493150684931506E-4</v>
      </c>
      <c r="M21" s="105">
        <f>$G21*'4. Material Balance Activities'!K21</f>
        <v>2.778082191780822E-4</v>
      </c>
      <c r="N21" s="83">
        <f>$G21*'4. Material Balance Activities'!L21</f>
        <v>1.8493150684931506E-4</v>
      </c>
    </row>
    <row r="22" spans="1:14">
      <c r="A22" s="79" t="s">
        <v>326</v>
      </c>
      <c r="B22" s="133" t="s">
        <v>335</v>
      </c>
      <c r="C22" s="137" t="s">
        <v>230</v>
      </c>
      <c r="D22" s="81" t="str">
        <f>IFERROR(IF(C22="No CAS","",INDEX('DEQ Pollutant List'!$C$7:$C$611,MATCH('5. Pollutant Emissions - MB'!C22,'DEQ Pollutant List'!$B$7:$B$611,0))),"")</f>
        <v>Cobalt and compounds</v>
      </c>
      <c r="E22" s="115">
        <f>IFERROR(IF(OR($C22="",$C22="No CAS"),INDEX('DEQ Pollutant List'!$A$7:$A$611,MATCH($D22,'DEQ Pollutant List'!$C$7:$C$611,0)),INDEX('DEQ Pollutant List'!$A$7:$A$611,MATCH($C22,'DEQ Pollutant List'!$B$7:$B$611,0))),"")</f>
        <v>146</v>
      </c>
      <c r="F22" s="138">
        <v>0</v>
      </c>
      <c r="G22" s="139">
        <v>3.0000000000000001E-3</v>
      </c>
      <c r="H22" s="104" t="s">
        <v>357</v>
      </c>
      <c r="I22" s="102">
        <f>$G22*'4. Material Balance Activities'!G22</f>
        <v>0.24187500000000001</v>
      </c>
      <c r="J22" s="105">
        <f>$G22*'4. Material Balance Activities'!H22</f>
        <v>0.30810000000000004</v>
      </c>
      <c r="K22" s="83">
        <f>$G22*'4. Material Balance Activities'!I22</f>
        <v>0.20520000000000002</v>
      </c>
      <c r="L22" s="102">
        <f>$G22*'4. Material Balance Activities'!J22</f>
        <v>6.6267123287671236E-4</v>
      </c>
      <c r="M22" s="105">
        <f>$G22*'4. Material Balance Activities'!K22</f>
        <v>8.4410958904109596E-4</v>
      </c>
      <c r="N22" s="83">
        <f>$G22*'4. Material Balance Activities'!L22</f>
        <v>5.6219178082191784E-4</v>
      </c>
    </row>
    <row r="23" spans="1:14">
      <c r="A23" s="79" t="s">
        <v>326</v>
      </c>
      <c r="B23" s="133" t="s">
        <v>336</v>
      </c>
      <c r="C23" s="137" t="s">
        <v>230</v>
      </c>
      <c r="D23" s="81" t="str">
        <f>IFERROR(IF(C23="No CAS","",INDEX('DEQ Pollutant List'!$C$7:$C$611,MATCH('5. Pollutant Emissions - MB'!C23,'DEQ Pollutant List'!$B$7:$B$611,0))),"")</f>
        <v>Cobalt and compounds</v>
      </c>
      <c r="E23" s="115">
        <f>IFERROR(IF(OR($C23="",$C23="No CAS"),INDEX('DEQ Pollutant List'!$A$7:$A$611,MATCH($D23,'DEQ Pollutant List'!$C$7:$C$611,0)),INDEX('DEQ Pollutant List'!$A$7:$A$611,MATCH($C23,'DEQ Pollutant List'!$B$7:$B$611,0))),"")</f>
        <v>146</v>
      </c>
      <c r="F23" s="138">
        <v>0</v>
      </c>
      <c r="G23" s="139">
        <v>3.0000000000000001E-3</v>
      </c>
      <c r="H23" s="104" t="s">
        <v>357</v>
      </c>
      <c r="I23" s="102">
        <f>$G23*'4. Material Balance Activities'!G23</f>
        <v>1.6875000000000001E-2</v>
      </c>
      <c r="J23" s="105">
        <f>$G23*'4. Material Balance Activities'!H23</f>
        <v>1.26E-2</v>
      </c>
      <c r="K23" s="83">
        <f>$G23*'4. Material Balance Activities'!I23</f>
        <v>8.3999999999999995E-3</v>
      </c>
      <c r="L23" s="102">
        <f>$G23*'4. Material Balance Activities'!J23</f>
        <v>4.6232876712328766E-5</v>
      </c>
      <c r="M23" s="105">
        <f>$G23*'4. Material Balance Activities'!K23</f>
        <v>3.452054794520548E-5</v>
      </c>
      <c r="N23" s="83">
        <f>$G23*'4. Material Balance Activities'!L23</f>
        <v>2.3013698630136985E-5</v>
      </c>
    </row>
    <row r="24" spans="1:14">
      <c r="A24" s="79" t="s">
        <v>326</v>
      </c>
      <c r="B24" s="133" t="s">
        <v>337</v>
      </c>
      <c r="C24" s="137" t="s">
        <v>230</v>
      </c>
      <c r="D24" s="81" t="str">
        <f>IFERROR(IF(C24="No CAS","",INDEX('DEQ Pollutant List'!$C$7:$C$611,MATCH('5. Pollutant Emissions - MB'!C24,'DEQ Pollutant List'!$B$7:$B$611,0))),"")</f>
        <v>Cobalt and compounds</v>
      </c>
      <c r="E24" s="115">
        <f>IFERROR(IF(OR($C24="",$C24="No CAS"),INDEX('DEQ Pollutant List'!$A$7:$A$611,MATCH($D24,'DEQ Pollutant List'!$C$7:$C$611,0)),INDEX('DEQ Pollutant List'!$A$7:$A$611,MATCH($C24,'DEQ Pollutant List'!$B$7:$B$611,0))),"")</f>
        <v>146</v>
      </c>
      <c r="F24" s="138">
        <v>0</v>
      </c>
      <c r="G24" s="139">
        <v>3.0000000000000001E-3</v>
      </c>
      <c r="H24" s="104" t="s">
        <v>357</v>
      </c>
      <c r="I24" s="102">
        <f>$G24*'4. Material Balance Activities'!G24</f>
        <v>6.7500000000000004E-2</v>
      </c>
      <c r="J24" s="105">
        <f>$G24*'4. Material Balance Activities'!H24</f>
        <v>0.13919999999999999</v>
      </c>
      <c r="K24" s="83">
        <f>$G24*'4. Material Balance Activities'!I24</f>
        <v>9.2699999999999991E-2</v>
      </c>
      <c r="L24" s="102">
        <f>$G24*'4. Material Balance Activities'!J24</f>
        <v>1.8493150684931506E-4</v>
      </c>
      <c r="M24" s="105">
        <f>$G24*'4. Material Balance Activities'!K24</f>
        <v>3.8136986301369864E-4</v>
      </c>
      <c r="N24" s="83">
        <f>$G24*'4. Material Balance Activities'!L24</f>
        <v>2.5397260273972601E-4</v>
      </c>
    </row>
    <row r="25" spans="1:14">
      <c r="A25" s="79" t="s">
        <v>326</v>
      </c>
      <c r="B25" s="133" t="s">
        <v>338</v>
      </c>
      <c r="C25" s="137" t="s">
        <v>230</v>
      </c>
      <c r="D25" s="81" t="str">
        <f>IFERROR(IF(C25="No CAS","",INDEX('DEQ Pollutant List'!$C$7:$C$611,MATCH('5. Pollutant Emissions - MB'!C25,'DEQ Pollutant List'!$B$7:$B$611,0))),"")</f>
        <v>Cobalt and compounds</v>
      </c>
      <c r="E25" s="115">
        <f>IFERROR(IF(OR($C25="",$C25="No CAS"),INDEX('DEQ Pollutant List'!$A$7:$A$611,MATCH($D25,'DEQ Pollutant List'!$C$7:$C$611,0)),INDEX('DEQ Pollutant List'!$A$7:$A$611,MATCH($C25,'DEQ Pollutant List'!$B$7:$B$611,0))),"")</f>
        <v>146</v>
      </c>
      <c r="F25" s="138">
        <v>0</v>
      </c>
      <c r="G25" s="139">
        <v>3.0000000000000001E-3</v>
      </c>
      <c r="H25" s="104" t="s">
        <v>357</v>
      </c>
      <c r="I25" s="102">
        <f>$G25*'4. Material Balance Activities'!G25</f>
        <v>3.3750000000000002E-2</v>
      </c>
      <c r="J25" s="105">
        <f>$G25*'4. Material Balance Activities'!H25</f>
        <v>6.3300000000000009E-2</v>
      </c>
      <c r="K25" s="83">
        <f>$G25*'4. Material Balance Activities'!I25</f>
        <v>4.2299999999999997E-2</v>
      </c>
      <c r="L25" s="102">
        <f>$G25*'4. Material Balance Activities'!J25</f>
        <v>9.2465753424657532E-5</v>
      </c>
      <c r="M25" s="105">
        <f>$G25*'4. Material Balance Activities'!K25</f>
        <v>1.734246575342466E-4</v>
      </c>
      <c r="N25" s="83">
        <f>$G25*'4. Material Balance Activities'!L25</f>
        <v>1.1589041095890412E-4</v>
      </c>
    </row>
    <row r="26" spans="1:14">
      <c r="A26" s="79"/>
      <c r="B26" s="133"/>
      <c r="C26" s="137"/>
      <c r="D26" s="81" t="str">
        <f>IFERROR(IF(C26="No CAS","",INDEX('DEQ Pollutant List'!$C$7:$C$611,MATCH('5. Pollutant Emissions - MB'!C26,'DEQ Pollutant List'!$B$7:$B$611,0))),"")</f>
        <v/>
      </c>
      <c r="E26" s="115" t="str">
        <f>IFERROR(IF(OR($C26="",$C26="No CAS"),INDEX('DEQ Pollutant List'!$A$7:$A$611,MATCH($D26,'DEQ Pollutant List'!$C$7:$C$611,0)),INDEX('DEQ Pollutant List'!$A$7:$A$611,MATCH($C26,'DEQ Pollutant List'!$B$7:$B$611,0))),"")</f>
        <v/>
      </c>
      <c r="F26" s="138"/>
      <c r="G26" s="139"/>
      <c r="H26" s="104"/>
      <c r="I26" s="102"/>
      <c r="J26" s="105"/>
      <c r="K26" s="83"/>
      <c r="L26" s="102"/>
      <c r="M26" s="105"/>
      <c r="N26" s="83"/>
    </row>
    <row r="27" spans="1:14">
      <c r="A27" s="79" t="s">
        <v>339</v>
      </c>
      <c r="B27" s="133" t="s">
        <v>328</v>
      </c>
      <c r="C27" s="137" t="s">
        <v>356</v>
      </c>
      <c r="D27" s="81" t="str">
        <f>IFERROR(IF(C27="No CAS","",INDEX('DEQ Pollutant List'!$C$7:$C$611,MATCH('5. Pollutant Emissions - MB'!C27,'DEQ Pollutant List'!$B$7:$B$611,0))),"")</f>
        <v>Methylene diphenyl diisocyanate (MDI)</v>
      </c>
      <c r="E27" s="115">
        <f>IFERROR(IF(OR($C27="",$C27="No CAS"),INDEX('DEQ Pollutant List'!$A$7:$A$611,MATCH($D27,'DEQ Pollutant List'!$C$7:$C$611,0)),INDEX('DEQ Pollutant List'!$A$7:$A$611,MATCH($C27,'DEQ Pollutant List'!$B$7:$B$611,0))),"")</f>
        <v>298</v>
      </c>
      <c r="F27" s="138">
        <v>0</v>
      </c>
      <c r="G27" s="139">
        <v>0.1</v>
      </c>
      <c r="H27" s="104" t="s">
        <v>357</v>
      </c>
      <c r="I27" s="102">
        <f>$G27*'4. Material Balance Activities'!G27</f>
        <v>2.7</v>
      </c>
      <c r="J27" s="105">
        <f>$G27*'4. Material Balance Activities'!H27</f>
        <v>4.1000000000000005</v>
      </c>
      <c r="K27" s="83">
        <f>$G27*'4. Material Balance Activities'!I27</f>
        <v>2.7</v>
      </c>
      <c r="L27" s="102">
        <f>$G27*'4. Material Balance Activities'!J27</f>
        <v>7.3972602739726036E-4</v>
      </c>
      <c r="M27" s="105">
        <f>$G27*'4. Material Balance Activities'!K27</f>
        <v>1.1095890410958906E-3</v>
      </c>
      <c r="N27" s="83">
        <f>$G27*'4. Material Balance Activities'!L27</f>
        <v>7.3972602739726036E-4</v>
      </c>
    </row>
    <row r="28" spans="1:14">
      <c r="A28" s="79" t="s">
        <v>339</v>
      </c>
      <c r="B28" s="133" t="s">
        <v>342</v>
      </c>
      <c r="C28" s="137" t="s">
        <v>230</v>
      </c>
      <c r="D28" s="81" t="str">
        <f>IFERROR(IF(C28="No CAS","",INDEX('DEQ Pollutant List'!$C$7:$C$611,MATCH('5. Pollutant Emissions - MB'!C28,'DEQ Pollutant List'!$B$7:$B$611,0))),"")</f>
        <v>Cobalt and compounds</v>
      </c>
      <c r="E28" s="115">
        <f>IFERROR(IF(OR($C28="",$C28="No CAS"),INDEX('DEQ Pollutant List'!$A$7:$A$611,MATCH($D28,'DEQ Pollutant List'!$C$7:$C$611,0)),INDEX('DEQ Pollutant List'!$A$7:$A$611,MATCH($C28,'DEQ Pollutant List'!$B$7:$B$611,0))),"")</f>
        <v>146</v>
      </c>
      <c r="F28" s="138">
        <v>0</v>
      </c>
      <c r="G28" s="139">
        <v>0.01</v>
      </c>
      <c r="H28" s="104" t="s">
        <v>357</v>
      </c>
      <c r="I28" s="102">
        <f>$G28*'4. Material Balance Activities'!G28</f>
        <v>2.2499999999999999E-2</v>
      </c>
      <c r="J28" s="105">
        <f>$G28*'4. Material Balance Activities'!H28</f>
        <v>3.3750000000000002E-2</v>
      </c>
      <c r="K28" s="83">
        <f>$G28*'4. Material Balance Activities'!I28</f>
        <v>2.2499999999999999E-2</v>
      </c>
      <c r="L28" s="102">
        <f>$G28*'4. Material Balance Activities'!J28</f>
        <v>7.3972602739726039E-5</v>
      </c>
      <c r="M28" s="105">
        <f>$G28*'4. Material Balance Activities'!K28</f>
        <v>1.1095890410958907E-4</v>
      </c>
      <c r="N28" s="83">
        <f>$G28*'4. Material Balance Activities'!L28</f>
        <v>7.3972602739726039E-5</v>
      </c>
    </row>
    <row r="29" spans="1:14">
      <c r="A29" s="79"/>
      <c r="B29" s="133"/>
      <c r="C29" s="137"/>
      <c r="D29" s="81" t="str">
        <f>IFERROR(IF(C29="No CAS","",INDEX('DEQ Pollutant List'!$C$7:$C$611,MATCH('5. Pollutant Emissions - MB'!C29,'DEQ Pollutant List'!$B$7:$B$611,0))),"")</f>
        <v/>
      </c>
      <c r="E29" s="115" t="str">
        <f>IFERROR(IF(OR($C29="",$C29="No CAS"),INDEX('DEQ Pollutant List'!$A$7:$A$611,MATCH($D29,'DEQ Pollutant List'!$C$7:$C$611,0)),INDEX('DEQ Pollutant List'!$A$7:$A$611,MATCH($C29,'DEQ Pollutant List'!$B$7:$B$611,0))),"")</f>
        <v/>
      </c>
      <c r="F29" s="138"/>
      <c r="G29" s="139"/>
      <c r="H29" s="104"/>
      <c r="I29" s="102"/>
      <c r="J29" s="105"/>
      <c r="K29" s="83"/>
      <c r="L29" s="102"/>
      <c r="M29" s="105"/>
      <c r="N29" s="83"/>
    </row>
    <row r="30" spans="1:14">
      <c r="A30" s="79"/>
      <c r="B30" s="133"/>
      <c r="C30" s="137"/>
      <c r="D30" s="81" t="str">
        <f>IFERROR(IF(C30="No CAS","",INDEX('DEQ Pollutant List'!$C$7:$C$611,MATCH('5. Pollutant Emissions - MB'!C30,'DEQ Pollutant List'!$B$7:$B$611,0))),"")</f>
        <v/>
      </c>
      <c r="E30" s="115" t="str">
        <f>IFERROR(IF(OR($C30="",$C30="No CAS"),INDEX('DEQ Pollutant List'!$A$7:$A$611,MATCH($D30,'DEQ Pollutant List'!$C$7:$C$611,0)),INDEX('DEQ Pollutant List'!$A$7:$A$611,MATCH($C30,'DEQ Pollutant List'!$B$7:$B$611,0))),"")</f>
        <v/>
      </c>
      <c r="F30" s="138"/>
      <c r="G30" s="139"/>
      <c r="H30" s="104"/>
      <c r="I30" s="102"/>
      <c r="J30" s="105"/>
      <c r="K30" s="83"/>
      <c r="L30" s="102"/>
      <c r="M30" s="105"/>
      <c r="N30" s="83"/>
    </row>
    <row r="31" spans="1:14">
      <c r="A31" s="79"/>
      <c r="B31" s="133"/>
      <c r="C31" s="137"/>
      <c r="D31" s="81" t="str">
        <f>IFERROR(IF(C31="No CAS","",INDEX('DEQ Pollutant List'!$C$7:$C$611,MATCH('5. Pollutant Emissions - MB'!C31,'DEQ Pollutant List'!$B$7:$B$611,0))),"")</f>
        <v/>
      </c>
      <c r="E31" s="115" t="str">
        <f>IFERROR(IF(OR($C31="",$C31="No CAS"),INDEX('DEQ Pollutant List'!$A$7:$A$611,MATCH($D31,'DEQ Pollutant List'!$C$7:$C$611,0)),INDEX('DEQ Pollutant List'!$A$7:$A$611,MATCH($C31,'DEQ Pollutant List'!$B$7:$B$611,0))),"")</f>
        <v/>
      </c>
      <c r="F31" s="138"/>
      <c r="G31" s="139"/>
      <c r="H31" s="104"/>
      <c r="I31" s="102"/>
      <c r="J31" s="105"/>
      <c r="K31" s="83"/>
      <c r="L31" s="102"/>
      <c r="M31" s="105"/>
      <c r="N31" s="83"/>
    </row>
    <row r="32" spans="1:14">
      <c r="A32" s="79"/>
      <c r="B32" s="133"/>
      <c r="C32" s="137"/>
      <c r="D32" s="81" t="str">
        <f>IFERROR(IF(C32="No CAS","",INDEX('DEQ Pollutant List'!$C$7:$C$611,MATCH('5. Pollutant Emissions - MB'!C32,'DEQ Pollutant List'!$B$7:$B$611,0))),"")</f>
        <v/>
      </c>
      <c r="E32" s="115" t="str">
        <f>IFERROR(IF(OR($C32="",$C32="No CAS"),INDEX('DEQ Pollutant List'!$A$7:$A$611,MATCH($D32,'DEQ Pollutant List'!$C$7:$C$611,0)),INDEX('DEQ Pollutant List'!$A$7:$A$611,MATCH($C32,'DEQ Pollutant List'!$B$7:$B$611,0))),"")</f>
        <v/>
      </c>
      <c r="F32" s="138"/>
      <c r="G32" s="139"/>
      <c r="H32" s="104"/>
      <c r="I32" s="102"/>
      <c r="J32" s="105"/>
      <c r="K32" s="83"/>
      <c r="L32" s="102"/>
      <c r="M32" s="105"/>
      <c r="N32" s="83"/>
    </row>
    <row r="33" spans="1:14">
      <c r="A33" s="79"/>
      <c r="B33" s="133"/>
      <c r="C33" s="137"/>
      <c r="D33" s="81" t="str">
        <f>IFERROR(IF(C33="No CAS","",INDEX('DEQ Pollutant List'!$C$7:$C$611,MATCH('5. Pollutant Emissions - MB'!C33,'DEQ Pollutant List'!$B$7:$B$611,0))),"")</f>
        <v/>
      </c>
      <c r="E33" s="115" t="str">
        <f>IFERROR(IF(OR($C33="",$C33="No CAS"),INDEX('DEQ Pollutant List'!$A$7:$A$611,MATCH($D33,'DEQ Pollutant List'!$C$7:$C$611,0)),INDEX('DEQ Pollutant List'!$A$7:$A$611,MATCH($C33,'DEQ Pollutant List'!$B$7:$B$611,0))),"")</f>
        <v/>
      </c>
      <c r="F33" s="138"/>
      <c r="G33" s="139"/>
      <c r="H33" s="104"/>
      <c r="I33" s="102"/>
      <c r="J33" s="105"/>
      <c r="K33" s="83"/>
      <c r="L33" s="102"/>
      <c r="M33" s="105"/>
      <c r="N33" s="83"/>
    </row>
    <row r="34" spans="1:14">
      <c r="A34" s="79"/>
      <c r="B34" s="133"/>
      <c r="C34" s="137"/>
      <c r="D34" s="81" t="str">
        <f>IFERROR(IF(C34="No CAS","",INDEX('DEQ Pollutant List'!$C$7:$C$611,MATCH('5. Pollutant Emissions - MB'!C34,'DEQ Pollutant List'!$B$7:$B$611,0))),"")</f>
        <v/>
      </c>
      <c r="E34" s="115" t="str">
        <f>IFERROR(IF(OR($C34="",$C34="No CAS"),INDEX('DEQ Pollutant List'!$A$7:$A$611,MATCH($D34,'DEQ Pollutant List'!$C$7:$C$611,0)),INDEX('DEQ Pollutant List'!$A$7:$A$611,MATCH($C34,'DEQ Pollutant List'!$B$7:$B$611,0))),"")</f>
        <v/>
      </c>
      <c r="F34" s="138"/>
      <c r="G34" s="139"/>
      <c r="H34" s="104"/>
      <c r="I34" s="102"/>
      <c r="J34" s="105"/>
      <c r="K34" s="83"/>
      <c r="L34" s="102"/>
      <c r="M34" s="105"/>
      <c r="N34" s="83"/>
    </row>
    <row r="35" spans="1:14">
      <c r="A35" s="79"/>
      <c r="B35" s="133"/>
      <c r="C35" s="137"/>
      <c r="D35" s="81" t="str">
        <f>IFERROR(IF(C35="No CAS","",INDEX('DEQ Pollutant List'!$C$7:$C$611,MATCH('5. Pollutant Emissions - MB'!C35,'DEQ Pollutant List'!$B$7:$B$611,0))),"")</f>
        <v/>
      </c>
      <c r="E35" s="115" t="str">
        <f>IFERROR(IF(OR($C35="",$C35="No CAS"),INDEX('DEQ Pollutant List'!$A$7:$A$611,MATCH($D35,'DEQ Pollutant List'!$C$7:$C$611,0)),INDEX('DEQ Pollutant List'!$A$7:$A$611,MATCH($C35,'DEQ Pollutant List'!$B$7:$B$611,0))),"")</f>
        <v/>
      </c>
      <c r="F35" s="138"/>
      <c r="G35" s="139"/>
      <c r="H35" s="104"/>
      <c r="I35" s="102"/>
      <c r="J35" s="105"/>
      <c r="K35" s="83"/>
      <c r="L35" s="102"/>
      <c r="M35" s="105"/>
      <c r="N35" s="83"/>
    </row>
    <row r="36" spans="1:14">
      <c r="A36" s="79"/>
      <c r="B36" s="133"/>
      <c r="C36" s="137"/>
      <c r="D36" s="81" t="str">
        <f>IFERROR(IF(C36="No CAS","",INDEX('DEQ Pollutant List'!$C$7:$C$611,MATCH('5. Pollutant Emissions - MB'!C36,'DEQ Pollutant List'!$B$7:$B$611,0))),"")</f>
        <v/>
      </c>
      <c r="E36" s="115" t="str">
        <f>IFERROR(IF(OR($C36="",$C36="No CAS"),INDEX('DEQ Pollutant List'!$A$7:$A$611,MATCH($D36,'DEQ Pollutant List'!$C$7:$C$611,0)),INDEX('DEQ Pollutant List'!$A$7:$A$611,MATCH($C36,'DEQ Pollutant List'!$B$7:$B$611,0))),"")</f>
        <v/>
      </c>
      <c r="F36" s="138"/>
      <c r="G36" s="139"/>
      <c r="H36" s="104"/>
      <c r="I36" s="102"/>
      <c r="J36" s="105"/>
      <c r="K36" s="83"/>
      <c r="L36" s="102"/>
      <c r="M36" s="105"/>
      <c r="N36" s="83"/>
    </row>
    <row r="37" spans="1:14">
      <c r="A37" s="79"/>
      <c r="B37" s="133"/>
      <c r="C37" s="137"/>
      <c r="D37" s="81" t="str">
        <f>IFERROR(IF(C37="No CAS","",INDEX('DEQ Pollutant List'!$C$7:$C$611,MATCH('5. Pollutant Emissions - MB'!C37,'DEQ Pollutant List'!$B$7:$B$611,0))),"")</f>
        <v/>
      </c>
      <c r="E37" s="115" t="str">
        <f>IFERROR(IF(OR($C37="",$C37="No CAS"),INDEX('DEQ Pollutant List'!$A$7:$A$611,MATCH($D37,'DEQ Pollutant List'!$C$7:$C$611,0)),INDEX('DEQ Pollutant List'!$A$7:$A$611,MATCH($C37,'DEQ Pollutant List'!$B$7:$B$611,0))),"")</f>
        <v/>
      </c>
      <c r="F37" s="138"/>
      <c r="G37" s="139"/>
      <c r="H37" s="104"/>
      <c r="I37" s="102"/>
      <c r="J37" s="105"/>
      <c r="K37" s="83"/>
      <c r="L37" s="102"/>
      <c r="M37" s="105"/>
      <c r="N37" s="83"/>
    </row>
    <row r="38" spans="1:14">
      <c r="A38" s="79"/>
      <c r="B38" s="133"/>
      <c r="C38" s="137"/>
      <c r="D38" s="81" t="str">
        <f>IFERROR(IF(C38="No CAS","",INDEX('DEQ Pollutant List'!$C$7:$C$611,MATCH('5. Pollutant Emissions - MB'!C38,'DEQ Pollutant List'!$B$7:$B$611,0))),"")</f>
        <v/>
      </c>
      <c r="E38" s="115" t="str">
        <f>IFERROR(IF(OR($C38="",$C38="No CAS"),INDEX('DEQ Pollutant List'!$A$7:$A$611,MATCH($D38,'DEQ Pollutant List'!$C$7:$C$611,0)),INDEX('DEQ Pollutant List'!$A$7:$A$611,MATCH($C38,'DEQ Pollutant List'!$B$7:$B$611,0))),"")</f>
        <v/>
      </c>
      <c r="F38" s="138"/>
      <c r="G38" s="139"/>
      <c r="H38" s="104"/>
      <c r="I38" s="102"/>
      <c r="J38" s="105"/>
      <c r="K38" s="83"/>
      <c r="L38" s="102"/>
      <c r="M38" s="105"/>
      <c r="N38" s="83"/>
    </row>
    <row r="39" spans="1:14">
      <c r="A39" s="79"/>
      <c r="B39" s="133"/>
      <c r="C39" s="137"/>
      <c r="D39" s="81" t="str">
        <f>IFERROR(IF(C39="No CAS","",INDEX('DEQ Pollutant List'!$C$7:$C$611,MATCH('5. Pollutant Emissions - MB'!C39,'DEQ Pollutant List'!$B$7:$B$611,0))),"")</f>
        <v/>
      </c>
      <c r="E39" s="115" t="str">
        <f>IFERROR(IF(OR($C39="",$C39="No CAS"),INDEX('DEQ Pollutant List'!$A$7:$A$611,MATCH($D39,'DEQ Pollutant List'!$C$7:$C$611,0)),INDEX('DEQ Pollutant List'!$A$7:$A$611,MATCH($C39,'DEQ Pollutant List'!$B$7:$B$611,0))),"")</f>
        <v/>
      </c>
      <c r="F39" s="138"/>
      <c r="G39" s="139"/>
      <c r="H39" s="104"/>
      <c r="I39" s="102"/>
      <c r="J39" s="105"/>
      <c r="K39" s="83"/>
      <c r="L39" s="102"/>
      <c r="M39" s="105"/>
      <c r="N39" s="83"/>
    </row>
    <row r="40" spans="1:14">
      <c r="A40" s="79"/>
      <c r="B40" s="133"/>
      <c r="C40" s="137"/>
      <c r="D40" s="81" t="str">
        <f>IFERROR(IF(C40="No CAS","",INDEX('DEQ Pollutant List'!$C$7:$C$611,MATCH('5. Pollutant Emissions - MB'!C40,'DEQ Pollutant List'!$B$7:$B$611,0))),"")</f>
        <v/>
      </c>
      <c r="E40" s="115" t="str">
        <f>IFERROR(IF(OR($C40="",$C40="No CAS"),INDEX('DEQ Pollutant List'!$A$7:$A$611,MATCH($D40,'DEQ Pollutant List'!$C$7:$C$611,0)),INDEX('DEQ Pollutant List'!$A$7:$A$611,MATCH($C40,'DEQ Pollutant List'!$B$7:$B$611,0))),"")</f>
        <v/>
      </c>
      <c r="F40" s="138"/>
      <c r="G40" s="139"/>
      <c r="H40" s="104"/>
      <c r="I40" s="102"/>
      <c r="J40" s="105"/>
      <c r="K40" s="83"/>
      <c r="L40" s="102"/>
      <c r="M40" s="105"/>
      <c r="N40" s="83"/>
    </row>
    <row r="41" spans="1:14">
      <c r="A41" s="79"/>
      <c r="B41" s="133"/>
      <c r="C41" s="137"/>
      <c r="D41" s="81" t="str">
        <f>IFERROR(IF(C41="No CAS","",INDEX('DEQ Pollutant List'!$C$7:$C$611,MATCH('5. Pollutant Emissions - MB'!C41,'DEQ Pollutant List'!$B$7:$B$611,0))),"")</f>
        <v/>
      </c>
      <c r="E41" s="115" t="str">
        <f>IFERROR(IF(OR($C41="",$C41="No CAS"),INDEX('DEQ Pollutant List'!$A$7:$A$611,MATCH($D41,'DEQ Pollutant List'!$C$7:$C$611,0)),INDEX('DEQ Pollutant List'!$A$7:$A$611,MATCH($C41,'DEQ Pollutant List'!$B$7:$B$611,0))),"")</f>
        <v/>
      </c>
      <c r="F41" s="138"/>
      <c r="G41" s="139"/>
      <c r="H41" s="104"/>
      <c r="I41" s="102"/>
      <c r="J41" s="105"/>
      <c r="K41" s="83"/>
      <c r="L41" s="102"/>
      <c r="M41" s="105"/>
      <c r="N41" s="83"/>
    </row>
    <row r="42" spans="1:14">
      <c r="A42" s="79"/>
      <c r="B42" s="133"/>
      <c r="C42" s="137"/>
      <c r="D42" s="81" t="str">
        <f>IFERROR(IF(C42="No CAS","",INDEX('DEQ Pollutant List'!$C$7:$C$611,MATCH('5. Pollutant Emissions - MB'!C42,'DEQ Pollutant List'!$B$7:$B$611,0))),"")</f>
        <v/>
      </c>
      <c r="E42" s="115" t="str">
        <f>IFERROR(IF(OR($C42="",$C42="No CAS"),INDEX('DEQ Pollutant List'!$A$7:$A$611,MATCH($D42,'DEQ Pollutant List'!$C$7:$C$611,0)),INDEX('DEQ Pollutant List'!$A$7:$A$611,MATCH($C42,'DEQ Pollutant List'!$B$7:$B$611,0))),"")</f>
        <v/>
      </c>
      <c r="F42" s="138"/>
      <c r="G42" s="139"/>
      <c r="H42" s="104"/>
      <c r="I42" s="102"/>
      <c r="J42" s="105"/>
      <c r="K42" s="83"/>
      <c r="L42" s="102"/>
      <c r="M42" s="105"/>
      <c r="N42" s="83"/>
    </row>
    <row r="43" spans="1:14">
      <c r="A43" s="79"/>
      <c r="B43" s="133"/>
      <c r="C43" s="137"/>
      <c r="D43" s="81" t="str">
        <f>IFERROR(IF(C43="No CAS","",INDEX('DEQ Pollutant List'!$C$7:$C$611,MATCH('5. Pollutant Emissions - MB'!C43,'DEQ Pollutant List'!$B$7:$B$611,0))),"")</f>
        <v/>
      </c>
      <c r="E43" s="115" t="str">
        <f>IFERROR(IF(OR($C43="",$C43="No CAS"),INDEX('DEQ Pollutant List'!$A$7:$A$611,MATCH($D43,'DEQ Pollutant List'!$C$7:$C$611,0)),INDEX('DEQ Pollutant List'!$A$7:$A$611,MATCH($C43,'DEQ Pollutant List'!$B$7:$B$611,0))),"")</f>
        <v/>
      </c>
      <c r="F43" s="138"/>
      <c r="G43" s="139"/>
      <c r="H43" s="104"/>
      <c r="I43" s="102"/>
      <c r="J43" s="105"/>
      <c r="K43" s="83"/>
      <c r="L43" s="102"/>
      <c r="M43" s="105"/>
      <c r="N43" s="83"/>
    </row>
    <row r="44" spans="1:14">
      <c r="A44" s="79"/>
      <c r="B44" s="133"/>
      <c r="C44" s="137"/>
      <c r="D44" s="81" t="str">
        <f>IFERROR(IF(C44="No CAS","",INDEX('DEQ Pollutant List'!$C$7:$C$611,MATCH('5. Pollutant Emissions - MB'!C44,'DEQ Pollutant List'!$B$7:$B$611,0))),"")</f>
        <v/>
      </c>
      <c r="E44" s="115" t="str">
        <f>IFERROR(IF(OR($C44="",$C44="No CAS"),INDEX('DEQ Pollutant List'!$A$7:$A$611,MATCH($D44,'DEQ Pollutant List'!$C$7:$C$611,0)),INDEX('DEQ Pollutant List'!$A$7:$A$611,MATCH($C44,'DEQ Pollutant List'!$B$7:$B$611,0))),"")</f>
        <v/>
      </c>
      <c r="F44" s="138"/>
      <c r="G44" s="139"/>
      <c r="H44" s="104"/>
      <c r="I44" s="102"/>
      <c r="J44" s="105"/>
      <c r="K44" s="83"/>
      <c r="L44" s="102"/>
      <c r="M44" s="105"/>
      <c r="N44" s="83"/>
    </row>
    <row r="45" spans="1:14">
      <c r="A45" s="79"/>
      <c r="B45" s="133"/>
      <c r="C45" s="137"/>
      <c r="D45" s="81" t="str">
        <f>IFERROR(IF(C45="No CAS","",INDEX('DEQ Pollutant List'!$C$7:$C$611,MATCH('5. Pollutant Emissions - MB'!C45,'DEQ Pollutant List'!$B$7:$B$611,0))),"")</f>
        <v/>
      </c>
      <c r="E45" s="115" t="str">
        <f>IFERROR(IF(OR($C45="",$C45="No CAS"),INDEX('DEQ Pollutant List'!$A$7:$A$611,MATCH($D45,'DEQ Pollutant List'!$C$7:$C$611,0)),INDEX('DEQ Pollutant List'!$A$7:$A$611,MATCH($C45,'DEQ Pollutant List'!$B$7:$B$611,0))),"")</f>
        <v/>
      </c>
      <c r="F45" s="138"/>
      <c r="G45" s="139"/>
      <c r="H45" s="104"/>
      <c r="I45" s="102"/>
      <c r="J45" s="105"/>
      <c r="K45" s="83"/>
      <c r="L45" s="102"/>
      <c r="M45" s="105"/>
      <c r="N45" s="83"/>
    </row>
    <row r="46" spans="1:14">
      <c r="A46" s="79"/>
      <c r="B46" s="133"/>
      <c r="C46" s="137"/>
      <c r="D46" s="81" t="str">
        <f>IFERROR(IF(C46="No CAS","",INDEX('DEQ Pollutant List'!$C$7:$C$611,MATCH('5. Pollutant Emissions - MB'!C46,'DEQ Pollutant List'!$B$7:$B$611,0))),"")</f>
        <v/>
      </c>
      <c r="E46" s="115" t="str">
        <f>IFERROR(IF(OR($C46="",$C46="No CAS"),INDEX('DEQ Pollutant List'!$A$7:$A$611,MATCH($D46,'DEQ Pollutant List'!$C$7:$C$611,0)),INDEX('DEQ Pollutant List'!$A$7:$A$611,MATCH($C46,'DEQ Pollutant List'!$B$7:$B$611,0))),"")</f>
        <v/>
      </c>
      <c r="F46" s="138"/>
      <c r="G46" s="139"/>
      <c r="H46" s="104"/>
      <c r="I46" s="102"/>
      <c r="J46" s="105"/>
      <c r="K46" s="83"/>
      <c r="L46" s="102"/>
      <c r="M46" s="105"/>
      <c r="N46" s="83"/>
    </row>
    <row r="47" spans="1:14">
      <c r="A47" s="79"/>
      <c r="B47" s="133"/>
      <c r="C47" s="137"/>
      <c r="D47" s="81" t="str">
        <f>IFERROR(IF(C47="No CAS","",INDEX('DEQ Pollutant List'!$C$7:$C$611,MATCH('5. Pollutant Emissions - MB'!C47,'DEQ Pollutant List'!$B$7:$B$611,0))),"")</f>
        <v/>
      </c>
      <c r="E47" s="115" t="str">
        <f>IFERROR(IF(OR($C47="",$C47="No CAS"),INDEX('DEQ Pollutant List'!$A$7:$A$611,MATCH($D47,'DEQ Pollutant List'!$C$7:$C$611,0)),INDEX('DEQ Pollutant List'!$A$7:$A$611,MATCH($C47,'DEQ Pollutant List'!$B$7:$B$611,0))),"")</f>
        <v/>
      </c>
      <c r="F47" s="138"/>
      <c r="G47" s="139"/>
      <c r="H47" s="104"/>
      <c r="I47" s="102"/>
      <c r="J47" s="105"/>
      <c r="K47" s="83"/>
      <c r="L47" s="102"/>
      <c r="M47" s="105"/>
      <c r="N47" s="83"/>
    </row>
    <row r="48" spans="1:14">
      <c r="A48" s="79"/>
      <c r="B48" s="133"/>
      <c r="C48" s="137"/>
      <c r="D48" s="81" t="str">
        <f>IFERROR(IF(C48="No CAS","",INDEX('DEQ Pollutant List'!$C$7:$C$611,MATCH('5. Pollutant Emissions - MB'!C48,'DEQ Pollutant List'!$B$7:$B$611,0))),"")</f>
        <v/>
      </c>
      <c r="E48" s="115" t="str">
        <f>IFERROR(IF(OR($C48="",$C48="No CAS"),INDEX('DEQ Pollutant List'!$A$7:$A$611,MATCH($D48,'DEQ Pollutant List'!$C$7:$C$611,0)),INDEX('DEQ Pollutant List'!$A$7:$A$611,MATCH($C48,'DEQ Pollutant List'!$B$7:$B$611,0))),"")</f>
        <v/>
      </c>
      <c r="F48" s="138"/>
      <c r="G48" s="139"/>
      <c r="H48" s="104"/>
      <c r="I48" s="102"/>
      <c r="J48" s="105"/>
      <c r="K48" s="83"/>
      <c r="L48" s="102"/>
      <c r="M48" s="105"/>
      <c r="N48" s="83"/>
    </row>
    <row r="49" spans="1:14">
      <c r="A49" s="79"/>
      <c r="B49" s="133"/>
      <c r="C49" s="137"/>
      <c r="D49" s="81" t="str">
        <f>IFERROR(IF(C49="No CAS","",INDEX('DEQ Pollutant List'!$C$7:$C$611,MATCH('5. Pollutant Emissions - MB'!C49,'DEQ Pollutant List'!$B$7:$B$611,0))),"")</f>
        <v/>
      </c>
      <c r="E49" s="115" t="str">
        <f>IFERROR(IF(OR($C49="",$C49="No CAS"),INDEX('DEQ Pollutant List'!$A$7:$A$611,MATCH($D49,'DEQ Pollutant List'!$C$7:$C$611,0)),INDEX('DEQ Pollutant List'!$A$7:$A$611,MATCH($C49,'DEQ Pollutant List'!$B$7:$B$611,0))),"")</f>
        <v/>
      </c>
      <c r="F49" s="138"/>
      <c r="G49" s="139"/>
      <c r="H49" s="104"/>
      <c r="I49" s="102"/>
      <c r="J49" s="105"/>
      <c r="K49" s="83"/>
      <c r="L49" s="102"/>
      <c r="M49" s="105"/>
      <c r="N49" s="83"/>
    </row>
    <row r="50" spans="1:14">
      <c r="A50" s="79"/>
      <c r="B50" s="133"/>
      <c r="C50" s="137"/>
      <c r="D50" s="81" t="str">
        <f>IFERROR(IF(C50="No CAS","",INDEX('DEQ Pollutant List'!$C$7:$C$611,MATCH('5. Pollutant Emissions - MB'!C50,'DEQ Pollutant List'!$B$7:$B$611,0))),"")</f>
        <v/>
      </c>
      <c r="E50" s="115" t="str">
        <f>IFERROR(IF(OR($C50="",$C50="No CAS"),INDEX('DEQ Pollutant List'!$A$7:$A$611,MATCH($D50,'DEQ Pollutant List'!$C$7:$C$611,0)),INDEX('DEQ Pollutant List'!$A$7:$A$611,MATCH($C50,'DEQ Pollutant List'!$B$7:$B$611,0))),"")</f>
        <v/>
      </c>
      <c r="F50" s="138"/>
      <c r="G50" s="139"/>
      <c r="H50" s="104"/>
      <c r="I50" s="102"/>
      <c r="J50" s="105"/>
      <c r="K50" s="83"/>
      <c r="L50" s="102"/>
      <c r="M50" s="105"/>
      <c r="N50" s="83"/>
    </row>
    <row r="51" spans="1:14">
      <c r="A51" s="79"/>
      <c r="B51" s="133"/>
      <c r="C51" s="137"/>
      <c r="D51" s="81" t="str">
        <f>IFERROR(IF(C51="No CAS","",INDEX('DEQ Pollutant List'!$C$7:$C$611,MATCH('5. Pollutant Emissions - MB'!C51,'DEQ Pollutant List'!$B$7:$B$611,0))),"")</f>
        <v/>
      </c>
      <c r="E51" s="115" t="str">
        <f>IFERROR(IF(OR($C51="",$C51="No CAS"),INDEX('DEQ Pollutant List'!$A$7:$A$611,MATCH($D51,'DEQ Pollutant List'!$C$7:$C$611,0)),INDEX('DEQ Pollutant List'!$A$7:$A$611,MATCH($C51,'DEQ Pollutant List'!$B$7:$B$611,0))),"")</f>
        <v/>
      </c>
      <c r="F51" s="138"/>
      <c r="G51" s="139"/>
      <c r="H51" s="104"/>
      <c r="I51" s="102"/>
      <c r="J51" s="105"/>
      <c r="K51" s="83"/>
      <c r="L51" s="102"/>
      <c r="M51" s="105"/>
      <c r="N51" s="83"/>
    </row>
    <row r="52" spans="1:14">
      <c r="A52" s="79"/>
      <c r="B52" s="133"/>
      <c r="C52" s="137"/>
      <c r="D52" s="81" t="str">
        <f>IFERROR(IF(C52="No CAS","",INDEX('DEQ Pollutant List'!$C$7:$C$611,MATCH('5. Pollutant Emissions - MB'!C52,'DEQ Pollutant List'!$B$7:$B$611,0))),"")</f>
        <v/>
      </c>
      <c r="E52" s="115" t="str">
        <f>IFERROR(IF(OR($C52="",$C52="No CAS"),INDEX('DEQ Pollutant List'!$A$7:$A$611,MATCH($D52,'DEQ Pollutant List'!$C$7:$C$611,0)),INDEX('DEQ Pollutant List'!$A$7:$A$611,MATCH($C52,'DEQ Pollutant List'!$B$7:$B$611,0))),"")</f>
        <v/>
      </c>
      <c r="F52" s="138"/>
      <c r="G52" s="139"/>
      <c r="H52" s="104"/>
      <c r="I52" s="102"/>
      <c r="J52" s="105"/>
      <c r="K52" s="83"/>
      <c r="L52" s="102"/>
      <c r="M52" s="105"/>
      <c r="N52" s="83"/>
    </row>
    <row r="53" spans="1:14">
      <c r="A53" s="79"/>
      <c r="B53" s="133"/>
      <c r="C53" s="137"/>
      <c r="D53" s="81" t="str">
        <f>IFERROR(IF(C53="No CAS","",INDEX('DEQ Pollutant List'!$C$7:$C$611,MATCH('5. Pollutant Emissions - MB'!C53,'DEQ Pollutant List'!$B$7:$B$611,0))),"")</f>
        <v/>
      </c>
      <c r="E53" s="115" t="str">
        <f>IFERROR(IF(OR($C53="",$C53="No CAS"),INDEX('DEQ Pollutant List'!$A$7:$A$611,MATCH($D53,'DEQ Pollutant List'!$C$7:$C$611,0)),INDEX('DEQ Pollutant List'!$A$7:$A$611,MATCH($C53,'DEQ Pollutant List'!$B$7:$B$611,0))),"")</f>
        <v/>
      </c>
      <c r="F53" s="138"/>
      <c r="G53" s="139"/>
      <c r="H53" s="104"/>
      <c r="I53" s="102"/>
      <c r="J53" s="105"/>
      <c r="K53" s="83"/>
      <c r="L53" s="102"/>
      <c r="M53" s="105"/>
      <c r="N53" s="83"/>
    </row>
    <row r="54" spans="1:14">
      <c r="A54" s="79"/>
      <c r="B54" s="133"/>
      <c r="C54" s="137"/>
      <c r="D54" s="81" t="str">
        <f>IFERROR(IF(C54="No CAS","",INDEX('DEQ Pollutant List'!$C$7:$C$611,MATCH('5. Pollutant Emissions - MB'!C54,'DEQ Pollutant List'!$B$7:$B$611,0))),"")</f>
        <v/>
      </c>
      <c r="E54" s="115" t="str">
        <f>IFERROR(IF(OR($C54="",$C54="No CAS"),INDEX('DEQ Pollutant List'!$A$7:$A$611,MATCH($D54,'DEQ Pollutant List'!$C$7:$C$611,0)),INDEX('DEQ Pollutant List'!$A$7:$A$611,MATCH($C54,'DEQ Pollutant List'!$B$7:$B$611,0))),"")</f>
        <v/>
      </c>
      <c r="F54" s="138"/>
      <c r="G54" s="139"/>
      <c r="H54" s="104"/>
      <c r="I54" s="102"/>
      <c r="J54" s="105"/>
      <c r="K54" s="83"/>
      <c r="L54" s="102"/>
      <c r="M54" s="105"/>
      <c r="N54" s="83"/>
    </row>
    <row r="55" spans="1:14">
      <c r="A55" s="79"/>
      <c r="B55" s="133"/>
      <c r="C55" s="137"/>
      <c r="D55" s="81" t="str">
        <f>IFERROR(IF(C55="No CAS","",INDEX('DEQ Pollutant List'!$C$7:$C$611,MATCH('5. Pollutant Emissions - MB'!C55,'DEQ Pollutant List'!$B$7:$B$611,0))),"")</f>
        <v/>
      </c>
      <c r="E55" s="115" t="str">
        <f>IFERROR(IF(OR($C55="",$C55="No CAS"),INDEX('DEQ Pollutant List'!$A$7:$A$611,MATCH($D55,'DEQ Pollutant List'!$C$7:$C$611,0)),INDEX('DEQ Pollutant List'!$A$7:$A$611,MATCH($C55,'DEQ Pollutant List'!$B$7:$B$611,0))),"")</f>
        <v/>
      </c>
      <c r="F55" s="138"/>
      <c r="G55" s="139"/>
      <c r="H55" s="104"/>
      <c r="I55" s="102"/>
      <c r="J55" s="105"/>
      <c r="K55" s="83"/>
      <c r="L55" s="102"/>
      <c r="M55" s="105"/>
      <c r="N55" s="83"/>
    </row>
    <row r="56" spans="1:14">
      <c r="A56" s="79"/>
      <c r="B56" s="133"/>
      <c r="C56" s="137"/>
      <c r="D56" s="81" t="str">
        <f>IFERROR(IF(C56="No CAS","",INDEX('DEQ Pollutant List'!$C$7:$C$611,MATCH('5. Pollutant Emissions - MB'!C56,'DEQ Pollutant List'!$B$7:$B$611,0))),"")</f>
        <v/>
      </c>
      <c r="E56" s="115" t="str">
        <f>IFERROR(IF(OR($C56="",$C56="No CAS"),INDEX('DEQ Pollutant List'!$A$7:$A$611,MATCH($D56,'DEQ Pollutant List'!$C$7:$C$611,0)),INDEX('DEQ Pollutant List'!$A$7:$A$611,MATCH($C56,'DEQ Pollutant List'!$B$7:$B$611,0))),"")</f>
        <v/>
      </c>
      <c r="F56" s="138"/>
      <c r="G56" s="139"/>
      <c r="H56" s="104"/>
      <c r="I56" s="102"/>
      <c r="J56" s="105"/>
      <c r="K56" s="83"/>
      <c r="L56" s="102"/>
      <c r="M56" s="105"/>
      <c r="N56" s="83"/>
    </row>
    <row r="57" spans="1:14">
      <c r="A57" s="79"/>
      <c r="B57" s="133"/>
      <c r="C57" s="137"/>
      <c r="D57" s="81" t="str">
        <f>IFERROR(IF(C57="No CAS","",INDEX('DEQ Pollutant List'!$C$7:$C$611,MATCH('5. Pollutant Emissions - MB'!C57,'DEQ Pollutant List'!$B$7:$B$611,0))),"")</f>
        <v/>
      </c>
      <c r="E57" s="115" t="str">
        <f>IFERROR(IF(OR($C57="",$C57="No CAS"),INDEX('DEQ Pollutant List'!$A$7:$A$611,MATCH($D57,'DEQ Pollutant List'!$C$7:$C$611,0)),INDEX('DEQ Pollutant List'!$A$7:$A$611,MATCH($C57,'DEQ Pollutant List'!$B$7:$B$611,0))),"")</f>
        <v/>
      </c>
      <c r="F57" s="138"/>
      <c r="G57" s="139"/>
      <c r="H57" s="104"/>
      <c r="I57" s="102"/>
      <c r="J57" s="105"/>
      <c r="K57" s="83"/>
      <c r="L57" s="102"/>
      <c r="M57" s="105"/>
      <c r="N57" s="83"/>
    </row>
    <row r="58" spans="1:14">
      <c r="A58" s="79"/>
      <c r="B58" s="133"/>
      <c r="C58" s="137"/>
      <c r="D58" s="81" t="str">
        <f>IFERROR(IF(C58="No CAS","",INDEX('DEQ Pollutant List'!$C$7:$C$611,MATCH('5. Pollutant Emissions - MB'!C58,'DEQ Pollutant List'!$B$7:$B$611,0))),"")</f>
        <v/>
      </c>
      <c r="E58" s="115" t="str">
        <f>IFERROR(IF(OR($C58="",$C58="No CAS"),INDEX('DEQ Pollutant List'!$A$7:$A$611,MATCH($D58,'DEQ Pollutant List'!$C$7:$C$611,0)),INDEX('DEQ Pollutant List'!$A$7:$A$611,MATCH($C58,'DEQ Pollutant List'!$B$7:$B$611,0))),"")</f>
        <v/>
      </c>
      <c r="F58" s="138"/>
      <c r="G58" s="139"/>
      <c r="H58" s="104"/>
      <c r="I58" s="102"/>
      <c r="J58" s="105"/>
      <c r="K58" s="83"/>
      <c r="L58" s="102"/>
      <c r="M58" s="105"/>
      <c r="N58" s="83"/>
    </row>
    <row r="59" spans="1:14">
      <c r="A59" s="79"/>
      <c r="B59" s="133"/>
      <c r="C59" s="137"/>
      <c r="D59" s="81" t="str">
        <f>IFERROR(IF(C59="No CAS","",INDEX('DEQ Pollutant List'!$C$7:$C$611,MATCH('5. Pollutant Emissions - MB'!C59,'DEQ Pollutant List'!$B$7:$B$611,0))),"")</f>
        <v/>
      </c>
      <c r="E59" s="115" t="str">
        <f>IFERROR(IF(OR($C59="",$C59="No CAS"),INDEX('DEQ Pollutant List'!$A$7:$A$611,MATCH($D59,'DEQ Pollutant List'!$C$7:$C$611,0)),INDEX('DEQ Pollutant List'!$A$7:$A$611,MATCH($C59,'DEQ Pollutant List'!$B$7:$B$611,0))),"")</f>
        <v/>
      </c>
      <c r="F59" s="138"/>
      <c r="G59" s="139"/>
      <c r="H59" s="104"/>
      <c r="I59" s="102"/>
      <c r="J59" s="105"/>
      <c r="K59" s="83"/>
      <c r="L59" s="102"/>
      <c r="M59" s="105"/>
      <c r="N59" s="83"/>
    </row>
    <row r="60" spans="1:14">
      <c r="A60" s="79"/>
      <c r="B60" s="133"/>
      <c r="C60" s="137"/>
      <c r="D60" s="81" t="str">
        <f>IFERROR(IF(C60="No CAS","",INDEX('DEQ Pollutant List'!$C$7:$C$611,MATCH('5. Pollutant Emissions - MB'!C60,'DEQ Pollutant List'!$B$7:$B$611,0))),"")</f>
        <v/>
      </c>
      <c r="E60" s="115" t="str">
        <f>IFERROR(IF(OR($C60="",$C60="No CAS"),INDEX('DEQ Pollutant List'!$A$7:$A$611,MATCH($D60,'DEQ Pollutant List'!$C$7:$C$611,0)),INDEX('DEQ Pollutant List'!$A$7:$A$611,MATCH($C60,'DEQ Pollutant List'!$B$7:$B$611,0))),"")</f>
        <v/>
      </c>
      <c r="F60" s="138"/>
      <c r="G60" s="139"/>
      <c r="H60" s="104"/>
      <c r="I60" s="102"/>
      <c r="J60" s="105"/>
      <c r="K60" s="83"/>
      <c r="L60" s="102"/>
      <c r="M60" s="105"/>
      <c r="N60" s="83"/>
    </row>
    <row r="61" spans="1:14">
      <c r="A61" s="79"/>
      <c r="B61" s="133"/>
      <c r="C61" s="137"/>
      <c r="D61" s="81" t="str">
        <f>IFERROR(IF(C61="No CAS","",INDEX('DEQ Pollutant List'!$C$7:$C$611,MATCH('5. Pollutant Emissions - MB'!C61,'DEQ Pollutant List'!$B$7:$B$611,0))),"")</f>
        <v/>
      </c>
      <c r="E61" s="115" t="str">
        <f>IFERROR(IF(OR($C61="",$C61="No CAS"),INDEX('DEQ Pollutant List'!$A$7:$A$611,MATCH($D61,'DEQ Pollutant List'!$C$7:$C$611,0)),INDEX('DEQ Pollutant List'!$A$7:$A$611,MATCH($C61,'DEQ Pollutant List'!$B$7:$B$611,0))),"")</f>
        <v/>
      </c>
      <c r="F61" s="138"/>
      <c r="G61" s="139"/>
      <c r="H61" s="104"/>
      <c r="I61" s="102"/>
      <c r="J61" s="105"/>
      <c r="K61" s="83"/>
      <c r="L61" s="102"/>
      <c r="M61" s="105"/>
      <c r="N61" s="83"/>
    </row>
    <row r="62" spans="1:14">
      <c r="A62" s="79"/>
      <c r="B62" s="133"/>
      <c r="C62" s="137"/>
      <c r="D62" s="81" t="str">
        <f>IFERROR(IF(C62="No CAS","",INDEX('DEQ Pollutant List'!$C$7:$C$611,MATCH('5. Pollutant Emissions - MB'!C62,'DEQ Pollutant List'!$B$7:$B$611,0))),"")</f>
        <v/>
      </c>
      <c r="E62" s="115" t="str">
        <f>IFERROR(IF(OR($C62="",$C62="No CAS"),INDEX('DEQ Pollutant List'!$A$7:$A$611,MATCH($D62,'DEQ Pollutant List'!$C$7:$C$611,0)),INDEX('DEQ Pollutant List'!$A$7:$A$611,MATCH($C62,'DEQ Pollutant List'!$B$7:$B$611,0))),"")</f>
        <v/>
      </c>
      <c r="F62" s="138"/>
      <c r="G62" s="139"/>
      <c r="H62" s="104"/>
      <c r="I62" s="102"/>
      <c r="J62" s="105"/>
      <c r="K62" s="83"/>
      <c r="L62" s="102"/>
      <c r="M62" s="105"/>
      <c r="N62" s="83"/>
    </row>
    <row r="63" spans="1:14">
      <c r="A63" s="79"/>
      <c r="B63" s="133"/>
      <c r="C63" s="137"/>
      <c r="D63" s="81" t="str">
        <f>IFERROR(IF(C63="No CAS","",INDEX('DEQ Pollutant List'!$C$7:$C$611,MATCH('5. Pollutant Emissions - MB'!C63,'DEQ Pollutant List'!$B$7:$B$611,0))),"")</f>
        <v/>
      </c>
      <c r="E63" s="115" t="str">
        <f>IFERROR(IF(OR($C63="",$C63="No CAS"),INDEX('DEQ Pollutant List'!$A$7:$A$611,MATCH($D63,'DEQ Pollutant List'!$C$7:$C$611,0)),INDEX('DEQ Pollutant List'!$A$7:$A$611,MATCH($C63,'DEQ Pollutant List'!$B$7:$B$611,0))),"")</f>
        <v/>
      </c>
      <c r="F63" s="138"/>
      <c r="G63" s="139"/>
      <c r="H63" s="104"/>
      <c r="I63" s="102"/>
      <c r="J63" s="105"/>
      <c r="K63" s="83"/>
      <c r="L63" s="102"/>
      <c r="M63" s="105"/>
      <c r="N63" s="83"/>
    </row>
    <row r="64" spans="1:14">
      <c r="A64" s="79"/>
      <c r="B64" s="133"/>
      <c r="C64" s="137"/>
      <c r="D64" s="81" t="str">
        <f>IFERROR(IF(C64="No CAS","",INDEX('DEQ Pollutant List'!$C$7:$C$611,MATCH('5. Pollutant Emissions - MB'!C64,'DEQ Pollutant List'!$B$7:$B$611,0))),"")</f>
        <v/>
      </c>
      <c r="E64" s="115" t="str">
        <f>IFERROR(IF(OR($C64="",$C64="No CAS"),INDEX('DEQ Pollutant List'!$A$7:$A$611,MATCH($D64,'DEQ Pollutant List'!$C$7:$C$611,0)),INDEX('DEQ Pollutant List'!$A$7:$A$611,MATCH($C64,'DEQ Pollutant List'!$B$7:$B$611,0))),"")</f>
        <v/>
      </c>
      <c r="F64" s="138"/>
      <c r="G64" s="139"/>
      <c r="H64" s="104"/>
      <c r="I64" s="102"/>
      <c r="J64" s="105"/>
      <c r="K64" s="83"/>
      <c r="L64" s="102"/>
      <c r="M64" s="105"/>
      <c r="N64" s="83"/>
    </row>
    <row r="65" spans="1:14">
      <c r="A65" s="79"/>
      <c r="B65" s="133"/>
      <c r="C65" s="137"/>
      <c r="D65" s="81" t="str">
        <f>IFERROR(IF(C65="No CAS","",INDEX('DEQ Pollutant List'!$C$7:$C$611,MATCH('5. Pollutant Emissions - MB'!C65,'DEQ Pollutant List'!$B$7:$B$611,0))),"")</f>
        <v/>
      </c>
      <c r="E65" s="115" t="str">
        <f>IFERROR(IF(OR($C65="",$C65="No CAS"),INDEX('DEQ Pollutant List'!$A$7:$A$611,MATCH($D65,'DEQ Pollutant List'!$C$7:$C$611,0)),INDEX('DEQ Pollutant List'!$A$7:$A$611,MATCH($C65,'DEQ Pollutant List'!$B$7:$B$611,0))),"")</f>
        <v/>
      </c>
      <c r="F65" s="138"/>
      <c r="G65" s="139"/>
      <c r="H65" s="104"/>
      <c r="I65" s="102"/>
      <c r="J65" s="105"/>
      <c r="K65" s="83"/>
      <c r="L65" s="102"/>
      <c r="M65" s="105"/>
      <c r="N65" s="83"/>
    </row>
    <row r="66" spans="1:14">
      <c r="A66" s="79"/>
      <c r="B66" s="133"/>
      <c r="C66" s="137"/>
      <c r="D66" s="81" t="str">
        <f>IFERROR(IF(C66="No CAS","",INDEX('DEQ Pollutant List'!$C$7:$C$611,MATCH('5. Pollutant Emissions - MB'!C66,'DEQ Pollutant List'!$B$7:$B$611,0))),"")</f>
        <v/>
      </c>
      <c r="E66" s="115" t="str">
        <f>IFERROR(IF(OR($C66="",$C66="No CAS"),INDEX('DEQ Pollutant List'!$A$7:$A$611,MATCH($D66,'DEQ Pollutant List'!$C$7:$C$611,0)),INDEX('DEQ Pollutant List'!$A$7:$A$611,MATCH($C66,'DEQ Pollutant List'!$B$7:$B$611,0))),"")</f>
        <v/>
      </c>
      <c r="F66" s="138"/>
      <c r="G66" s="139"/>
      <c r="H66" s="104"/>
      <c r="I66" s="102"/>
      <c r="J66" s="105"/>
      <c r="K66" s="83"/>
      <c r="L66" s="102"/>
      <c r="M66" s="105"/>
      <c r="N66" s="83"/>
    </row>
    <row r="67" spans="1:14">
      <c r="A67" s="79"/>
      <c r="B67" s="133"/>
      <c r="C67" s="137"/>
      <c r="D67" s="81" t="str">
        <f>IFERROR(IF(C67="No CAS","",INDEX('DEQ Pollutant List'!$C$7:$C$611,MATCH('5. Pollutant Emissions - MB'!C67,'DEQ Pollutant List'!$B$7:$B$611,0))),"")</f>
        <v/>
      </c>
      <c r="E67" s="115" t="str">
        <f>IFERROR(IF(OR($C67="",$C67="No CAS"),INDEX('DEQ Pollutant List'!$A$7:$A$611,MATCH($D67,'DEQ Pollutant List'!$C$7:$C$611,0)),INDEX('DEQ Pollutant List'!$A$7:$A$611,MATCH($C67,'DEQ Pollutant List'!$B$7:$B$611,0))),"")</f>
        <v/>
      </c>
      <c r="F67" s="138"/>
      <c r="G67" s="139"/>
      <c r="H67" s="104"/>
      <c r="I67" s="102"/>
      <c r="J67" s="105"/>
      <c r="K67" s="83"/>
      <c r="L67" s="102"/>
      <c r="M67" s="105"/>
      <c r="N67" s="83"/>
    </row>
    <row r="68" spans="1:14">
      <c r="A68" s="79"/>
      <c r="B68" s="133"/>
      <c r="C68" s="137"/>
      <c r="D68" s="81" t="str">
        <f>IFERROR(IF(C68="No CAS","",INDEX('DEQ Pollutant List'!$C$7:$C$611,MATCH('5. Pollutant Emissions - MB'!C68,'DEQ Pollutant List'!$B$7:$B$611,0))),"")</f>
        <v/>
      </c>
      <c r="E68" s="115" t="str">
        <f>IFERROR(IF(OR($C68="",$C68="No CAS"),INDEX('DEQ Pollutant List'!$A$7:$A$611,MATCH($D68,'DEQ Pollutant List'!$C$7:$C$611,0)),INDEX('DEQ Pollutant List'!$A$7:$A$611,MATCH($C68,'DEQ Pollutant List'!$B$7:$B$611,0))),"")</f>
        <v/>
      </c>
      <c r="F68" s="138"/>
      <c r="G68" s="139"/>
      <c r="H68" s="104"/>
      <c r="I68" s="102"/>
      <c r="J68" s="105"/>
      <c r="K68" s="83"/>
      <c r="L68" s="102"/>
      <c r="M68" s="105"/>
      <c r="N68" s="83"/>
    </row>
    <row r="69" spans="1:14">
      <c r="A69" s="79"/>
      <c r="B69" s="133"/>
      <c r="C69" s="137"/>
      <c r="D69" s="81" t="str">
        <f>IFERROR(IF(C69="No CAS","",INDEX('DEQ Pollutant List'!$C$7:$C$611,MATCH('5. Pollutant Emissions - MB'!C69,'DEQ Pollutant List'!$B$7:$B$611,0))),"")</f>
        <v/>
      </c>
      <c r="E69" s="115" t="str">
        <f>IFERROR(IF(OR($C69="",$C69="No CAS"),INDEX('DEQ Pollutant List'!$A$7:$A$611,MATCH($D69,'DEQ Pollutant List'!$C$7:$C$611,0)),INDEX('DEQ Pollutant List'!$A$7:$A$611,MATCH($C69,'DEQ Pollutant List'!$B$7:$B$611,0))),"")</f>
        <v/>
      </c>
      <c r="F69" s="138"/>
      <c r="G69" s="139"/>
      <c r="H69" s="104"/>
      <c r="I69" s="102"/>
      <c r="J69" s="105"/>
      <c r="K69" s="83"/>
      <c r="L69" s="102"/>
      <c r="M69" s="105"/>
      <c r="N69" s="83"/>
    </row>
    <row r="70" spans="1:14">
      <c r="A70" s="79"/>
      <c r="B70" s="133"/>
      <c r="C70" s="137"/>
      <c r="D70" s="81" t="str">
        <f>IFERROR(IF(C70="No CAS","",INDEX('DEQ Pollutant List'!$C$7:$C$611,MATCH('5. Pollutant Emissions - MB'!C70,'DEQ Pollutant List'!$B$7:$B$611,0))),"")</f>
        <v/>
      </c>
      <c r="E70" s="115" t="str">
        <f>IFERROR(IF(OR($C70="",$C70="No CAS"),INDEX('DEQ Pollutant List'!$A$7:$A$611,MATCH($D70,'DEQ Pollutant List'!$C$7:$C$611,0)),INDEX('DEQ Pollutant List'!$A$7:$A$611,MATCH($C70,'DEQ Pollutant List'!$B$7:$B$611,0))),"")</f>
        <v/>
      </c>
      <c r="F70" s="138"/>
      <c r="G70" s="139"/>
      <c r="H70" s="104"/>
      <c r="I70" s="102"/>
      <c r="J70" s="105"/>
      <c r="K70" s="83"/>
      <c r="L70" s="102"/>
      <c r="M70" s="105"/>
      <c r="N70" s="83"/>
    </row>
    <row r="71" spans="1:14">
      <c r="A71" s="79"/>
      <c r="B71" s="133"/>
      <c r="C71" s="137"/>
      <c r="D71" s="81" t="str">
        <f>IFERROR(IF(C71="No CAS","",INDEX('DEQ Pollutant List'!$C$7:$C$611,MATCH('5. Pollutant Emissions - MB'!C71,'DEQ Pollutant List'!$B$7:$B$611,0))),"")</f>
        <v/>
      </c>
      <c r="E71" s="115" t="str">
        <f>IFERROR(IF(OR($C71="",$C71="No CAS"),INDEX('DEQ Pollutant List'!$A$7:$A$611,MATCH($D71,'DEQ Pollutant List'!$C$7:$C$611,0)),INDEX('DEQ Pollutant List'!$A$7:$A$611,MATCH($C71,'DEQ Pollutant List'!$B$7:$B$611,0))),"")</f>
        <v/>
      </c>
      <c r="F71" s="138"/>
      <c r="G71" s="139"/>
      <c r="H71" s="104"/>
      <c r="I71" s="102"/>
      <c r="J71" s="105"/>
      <c r="K71" s="83"/>
      <c r="L71" s="102"/>
      <c r="M71" s="105"/>
      <c r="N71" s="83"/>
    </row>
    <row r="72" spans="1:14">
      <c r="A72" s="79"/>
      <c r="B72" s="133"/>
      <c r="C72" s="137"/>
      <c r="D72" s="81" t="str">
        <f>IFERROR(IF(C72="No CAS","",INDEX('DEQ Pollutant List'!$C$7:$C$611,MATCH('5. Pollutant Emissions - MB'!C72,'DEQ Pollutant List'!$B$7:$B$611,0))),"")</f>
        <v/>
      </c>
      <c r="E72" s="115" t="str">
        <f>IFERROR(IF(OR($C72="",$C72="No CAS"),INDEX('DEQ Pollutant List'!$A$7:$A$611,MATCH($D72,'DEQ Pollutant List'!$C$7:$C$611,0)),INDEX('DEQ Pollutant List'!$A$7:$A$611,MATCH($C72,'DEQ Pollutant List'!$B$7:$B$611,0))),"")</f>
        <v/>
      </c>
      <c r="F72" s="138"/>
      <c r="G72" s="139"/>
      <c r="H72" s="104"/>
      <c r="I72" s="102"/>
      <c r="J72" s="105"/>
      <c r="K72" s="83"/>
      <c r="L72" s="102"/>
      <c r="M72" s="105"/>
      <c r="N72" s="83"/>
    </row>
    <row r="73" spans="1:14">
      <c r="A73" s="79"/>
      <c r="B73" s="133"/>
      <c r="C73" s="137"/>
      <c r="D73" s="81" t="str">
        <f>IFERROR(IF(C73="No CAS","",INDEX('DEQ Pollutant List'!$C$7:$C$611,MATCH('5. Pollutant Emissions - MB'!C73,'DEQ Pollutant List'!$B$7:$B$611,0))),"")</f>
        <v/>
      </c>
      <c r="E73" s="115" t="str">
        <f>IFERROR(IF(OR($C73="",$C73="No CAS"),INDEX('DEQ Pollutant List'!$A$7:$A$611,MATCH($D73,'DEQ Pollutant List'!$C$7:$C$611,0)),INDEX('DEQ Pollutant List'!$A$7:$A$611,MATCH($C73,'DEQ Pollutant List'!$B$7:$B$611,0))),"")</f>
        <v/>
      </c>
      <c r="F73" s="138"/>
      <c r="G73" s="139"/>
      <c r="H73" s="104"/>
      <c r="I73" s="102"/>
      <c r="J73" s="105"/>
      <c r="K73" s="83"/>
      <c r="L73" s="102"/>
      <c r="M73" s="105"/>
      <c r="N73" s="83"/>
    </row>
    <row r="74" spans="1:14">
      <c r="A74" s="79"/>
      <c r="B74" s="133"/>
      <c r="C74" s="137"/>
      <c r="D74" s="81" t="str">
        <f>IFERROR(IF(C74="No CAS","",INDEX('DEQ Pollutant List'!$C$7:$C$611,MATCH('5. Pollutant Emissions - MB'!C74,'DEQ Pollutant List'!$B$7:$B$611,0))),"")</f>
        <v/>
      </c>
      <c r="E74" s="115" t="str">
        <f>IFERROR(IF(OR($C74="",$C74="No CAS"),INDEX('DEQ Pollutant List'!$A$7:$A$611,MATCH($D74,'DEQ Pollutant List'!$C$7:$C$611,0)),INDEX('DEQ Pollutant List'!$A$7:$A$611,MATCH($C74,'DEQ Pollutant List'!$B$7:$B$611,0))),"")</f>
        <v/>
      </c>
      <c r="F74" s="138"/>
      <c r="G74" s="139"/>
      <c r="H74" s="104"/>
      <c r="I74" s="102"/>
      <c r="J74" s="105"/>
      <c r="K74" s="83"/>
      <c r="L74" s="102"/>
      <c r="M74" s="105"/>
      <c r="N74" s="83"/>
    </row>
    <row r="75" spans="1:14">
      <c r="A75" s="79"/>
      <c r="B75" s="133"/>
      <c r="C75" s="137"/>
      <c r="D75" s="81" t="str">
        <f>IFERROR(IF(C75="No CAS","",INDEX('DEQ Pollutant List'!$C$7:$C$611,MATCH('5. Pollutant Emissions - MB'!C75,'DEQ Pollutant List'!$B$7:$B$611,0))),"")</f>
        <v/>
      </c>
      <c r="E75" s="115" t="str">
        <f>IFERROR(IF(OR($C75="",$C75="No CAS"),INDEX('DEQ Pollutant List'!$A$7:$A$611,MATCH($D75,'DEQ Pollutant List'!$C$7:$C$611,0)),INDEX('DEQ Pollutant List'!$A$7:$A$611,MATCH($C75,'DEQ Pollutant List'!$B$7:$B$611,0))),"")</f>
        <v/>
      </c>
      <c r="F75" s="138"/>
      <c r="G75" s="139"/>
      <c r="H75" s="104"/>
      <c r="I75" s="102"/>
      <c r="J75" s="105"/>
      <c r="K75" s="83"/>
      <c r="L75" s="102"/>
      <c r="M75" s="105"/>
      <c r="N75" s="83"/>
    </row>
    <row r="76" spans="1:14">
      <c r="A76" s="79"/>
      <c r="B76" s="133"/>
      <c r="C76" s="137"/>
      <c r="D76" s="81" t="str">
        <f>IFERROR(IF(C76="No CAS","",INDEX('DEQ Pollutant List'!$C$7:$C$611,MATCH('5. Pollutant Emissions - MB'!C76,'DEQ Pollutant List'!$B$7:$B$611,0))),"")</f>
        <v/>
      </c>
      <c r="E76" s="115" t="str">
        <f>IFERROR(IF(OR($C76="",$C76="No CAS"),INDEX('DEQ Pollutant List'!$A$7:$A$611,MATCH($D76,'DEQ Pollutant List'!$C$7:$C$611,0)),INDEX('DEQ Pollutant List'!$A$7:$A$611,MATCH($C76,'DEQ Pollutant List'!$B$7:$B$611,0))),"")</f>
        <v/>
      </c>
      <c r="F76" s="138"/>
      <c r="G76" s="139"/>
      <c r="H76" s="104"/>
      <c r="I76" s="102"/>
      <c r="J76" s="105"/>
      <c r="K76" s="83"/>
      <c r="L76" s="102"/>
      <c r="M76" s="105"/>
      <c r="N76" s="83"/>
    </row>
    <row r="77" spans="1:14">
      <c r="A77" s="79"/>
      <c r="B77" s="133"/>
      <c r="C77" s="137"/>
      <c r="D77" s="81" t="str">
        <f>IFERROR(IF(C77="No CAS","",INDEX('DEQ Pollutant List'!$C$7:$C$611,MATCH('5. Pollutant Emissions - MB'!C77,'DEQ Pollutant List'!$B$7:$B$611,0))),"")</f>
        <v/>
      </c>
      <c r="E77" s="115" t="str">
        <f>IFERROR(IF(OR($C77="",$C77="No CAS"),INDEX('DEQ Pollutant List'!$A$7:$A$611,MATCH($D77,'DEQ Pollutant List'!$C$7:$C$611,0)),INDEX('DEQ Pollutant List'!$A$7:$A$611,MATCH($C77,'DEQ Pollutant List'!$B$7:$B$611,0))),"")</f>
        <v/>
      </c>
      <c r="F77" s="138"/>
      <c r="G77" s="139"/>
      <c r="H77" s="104"/>
      <c r="I77" s="102"/>
      <c r="J77" s="105"/>
      <c r="K77" s="83"/>
      <c r="L77" s="102"/>
      <c r="M77" s="105"/>
      <c r="N77" s="83"/>
    </row>
    <row r="78" spans="1:14">
      <c r="A78" s="79"/>
      <c r="B78" s="133"/>
      <c r="C78" s="137"/>
      <c r="D78" s="81" t="str">
        <f>IFERROR(IF(C78="No CAS","",INDEX('DEQ Pollutant List'!$C$7:$C$611,MATCH('5. Pollutant Emissions - MB'!C78,'DEQ Pollutant List'!$B$7:$B$611,0))),"")</f>
        <v/>
      </c>
      <c r="E78" s="115" t="str">
        <f>IFERROR(IF(OR($C78="",$C78="No CAS"),INDEX('DEQ Pollutant List'!$A$7:$A$611,MATCH($D78,'DEQ Pollutant List'!$C$7:$C$611,0)),INDEX('DEQ Pollutant List'!$A$7:$A$611,MATCH($C78,'DEQ Pollutant List'!$B$7:$B$611,0))),"")</f>
        <v/>
      </c>
      <c r="F78" s="138"/>
      <c r="G78" s="139"/>
      <c r="H78" s="104"/>
      <c r="I78" s="102"/>
      <c r="J78" s="105"/>
      <c r="K78" s="83"/>
      <c r="L78" s="102"/>
      <c r="M78" s="105"/>
      <c r="N78" s="83"/>
    </row>
    <row r="79" spans="1:14">
      <c r="A79" s="79"/>
      <c r="B79" s="133"/>
      <c r="C79" s="137"/>
      <c r="D79" s="81" t="str">
        <f>IFERROR(IF(C79="No CAS","",INDEX('DEQ Pollutant List'!$C$7:$C$611,MATCH('5. Pollutant Emissions - MB'!C79,'DEQ Pollutant List'!$B$7:$B$611,0))),"")</f>
        <v/>
      </c>
      <c r="E79" s="115" t="str">
        <f>IFERROR(IF(OR($C79="",$C79="No CAS"),INDEX('DEQ Pollutant List'!$A$7:$A$611,MATCH($D79,'DEQ Pollutant List'!$C$7:$C$611,0)),INDEX('DEQ Pollutant List'!$A$7:$A$611,MATCH($C79,'DEQ Pollutant List'!$B$7:$B$611,0))),"")</f>
        <v/>
      </c>
      <c r="F79" s="138"/>
      <c r="G79" s="139"/>
      <c r="H79" s="104"/>
      <c r="I79" s="102"/>
      <c r="J79" s="105"/>
      <c r="K79" s="83"/>
      <c r="L79" s="102"/>
      <c r="M79" s="105"/>
      <c r="N79" s="83"/>
    </row>
    <row r="80" spans="1:14">
      <c r="A80" s="79"/>
      <c r="B80" s="133"/>
      <c r="C80" s="137"/>
      <c r="D80" s="81" t="str">
        <f>IFERROR(IF(C80="No CAS","",INDEX('DEQ Pollutant List'!$C$7:$C$611,MATCH('5. Pollutant Emissions - MB'!C80,'DEQ Pollutant List'!$B$7:$B$611,0))),"")</f>
        <v/>
      </c>
      <c r="E80" s="115" t="str">
        <f>IFERROR(IF(OR($C80="",$C80="No CAS"),INDEX('DEQ Pollutant List'!$A$7:$A$611,MATCH($D80,'DEQ Pollutant List'!$C$7:$C$611,0)),INDEX('DEQ Pollutant List'!$A$7:$A$611,MATCH($C80,'DEQ Pollutant List'!$B$7:$B$611,0))),"")</f>
        <v/>
      </c>
      <c r="F80" s="138"/>
      <c r="G80" s="139"/>
      <c r="H80" s="104"/>
      <c r="I80" s="102"/>
      <c r="J80" s="105"/>
      <c r="K80" s="83"/>
      <c r="L80" s="102"/>
      <c r="M80" s="105"/>
      <c r="N80" s="83"/>
    </row>
    <row r="81" spans="1:14">
      <c r="A81" s="79"/>
      <c r="B81" s="133"/>
      <c r="C81" s="137"/>
      <c r="D81" s="81" t="str">
        <f>IFERROR(IF(C81="No CAS","",INDEX('DEQ Pollutant List'!$C$7:$C$611,MATCH('5. Pollutant Emissions - MB'!C81,'DEQ Pollutant List'!$B$7:$B$611,0))),"")</f>
        <v/>
      </c>
      <c r="E81" s="115" t="str">
        <f>IFERROR(IF(OR($C81="",$C81="No CAS"),INDEX('DEQ Pollutant List'!$A$7:$A$611,MATCH($D81,'DEQ Pollutant List'!$C$7:$C$611,0)),INDEX('DEQ Pollutant List'!$A$7:$A$611,MATCH($C81,'DEQ Pollutant List'!$B$7:$B$611,0))),"")</f>
        <v/>
      </c>
      <c r="F81" s="138"/>
      <c r="G81" s="139"/>
      <c r="H81" s="104"/>
      <c r="I81" s="102"/>
      <c r="J81" s="105"/>
      <c r="K81" s="83"/>
      <c r="L81" s="102"/>
      <c r="M81" s="105"/>
      <c r="N81" s="83"/>
    </row>
    <row r="82" spans="1:14">
      <c r="A82" s="79"/>
      <c r="B82" s="133"/>
      <c r="C82" s="137"/>
      <c r="D82" s="81" t="str">
        <f>IFERROR(IF(C82="No CAS","",INDEX('DEQ Pollutant List'!$C$7:$C$611,MATCH('5. Pollutant Emissions - MB'!C82,'DEQ Pollutant List'!$B$7:$B$611,0))),"")</f>
        <v/>
      </c>
      <c r="E82" s="115" t="str">
        <f>IFERROR(IF(OR($C82="",$C82="No CAS"),INDEX('DEQ Pollutant List'!$A$7:$A$611,MATCH($D82,'DEQ Pollutant List'!$C$7:$C$611,0)),INDEX('DEQ Pollutant List'!$A$7:$A$611,MATCH($C82,'DEQ Pollutant List'!$B$7:$B$611,0))),"")</f>
        <v/>
      </c>
      <c r="F82" s="138"/>
      <c r="G82" s="139"/>
      <c r="H82" s="104"/>
      <c r="I82" s="102"/>
      <c r="J82" s="105"/>
      <c r="K82" s="83"/>
      <c r="L82" s="102"/>
      <c r="M82" s="105"/>
      <c r="N82" s="83"/>
    </row>
    <row r="83" spans="1:14">
      <c r="A83" s="79"/>
      <c r="B83" s="133"/>
      <c r="C83" s="137"/>
      <c r="D83" s="81" t="str">
        <f>IFERROR(IF(C83="No CAS","",INDEX('DEQ Pollutant List'!$C$7:$C$611,MATCH('5. Pollutant Emissions - MB'!C83,'DEQ Pollutant List'!$B$7:$B$611,0))),"")</f>
        <v/>
      </c>
      <c r="E83" s="115" t="str">
        <f>IFERROR(IF(OR($C83="",$C83="No CAS"),INDEX('DEQ Pollutant List'!$A$7:$A$611,MATCH($D83,'DEQ Pollutant List'!$C$7:$C$611,0)),INDEX('DEQ Pollutant List'!$A$7:$A$611,MATCH($C83,'DEQ Pollutant List'!$B$7:$B$611,0))),"")</f>
        <v/>
      </c>
      <c r="F83" s="138"/>
      <c r="G83" s="139"/>
      <c r="H83" s="104"/>
      <c r="I83" s="102"/>
      <c r="J83" s="105"/>
      <c r="K83" s="83"/>
      <c r="L83" s="102"/>
      <c r="M83" s="105"/>
      <c r="N83" s="83"/>
    </row>
    <row r="84" spans="1:14">
      <c r="A84" s="79"/>
      <c r="B84" s="133"/>
      <c r="C84" s="137"/>
      <c r="D84" s="81" t="str">
        <f>IFERROR(IF(C84="No CAS","",INDEX('DEQ Pollutant List'!$C$7:$C$611,MATCH('5. Pollutant Emissions - MB'!C84,'DEQ Pollutant List'!$B$7:$B$611,0))),"")</f>
        <v/>
      </c>
      <c r="E84" s="115" t="str">
        <f>IFERROR(IF(OR($C84="",$C84="No CAS"),INDEX('DEQ Pollutant List'!$A$7:$A$611,MATCH($D84,'DEQ Pollutant List'!$C$7:$C$611,0)),INDEX('DEQ Pollutant List'!$A$7:$A$611,MATCH($C84,'DEQ Pollutant List'!$B$7:$B$611,0))),"")</f>
        <v/>
      </c>
      <c r="F84" s="138"/>
      <c r="G84" s="139"/>
      <c r="H84" s="104"/>
      <c r="I84" s="102"/>
      <c r="J84" s="105"/>
      <c r="K84" s="83"/>
      <c r="L84" s="102"/>
      <c r="M84" s="105"/>
      <c r="N84" s="83"/>
    </row>
    <row r="85" spans="1:14">
      <c r="A85" s="79"/>
      <c r="B85" s="133"/>
      <c r="C85" s="137"/>
      <c r="D85" s="81" t="str">
        <f>IFERROR(IF(C85="No CAS","",INDEX('DEQ Pollutant List'!$C$7:$C$611,MATCH('5. Pollutant Emissions - MB'!C85,'DEQ Pollutant List'!$B$7:$B$611,0))),"")</f>
        <v/>
      </c>
      <c r="E85" s="115" t="str">
        <f>IFERROR(IF(OR($C85="",$C85="No CAS"),INDEX('DEQ Pollutant List'!$A$7:$A$611,MATCH($D85,'DEQ Pollutant List'!$C$7:$C$611,0)),INDEX('DEQ Pollutant List'!$A$7:$A$611,MATCH($C85,'DEQ Pollutant List'!$B$7:$B$611,0))),"")</f>
        <v/>
      </c>
      <c r="F85" s="138"/>
      <c r="G85" s="139"/>
      <c r="H85" s="104"/>
      <c r="I85" s="102"/>
      <c r="J85" s="105"/>
      <c r="K85" s="83"/>
      <c r="L85" s="102"/>
      <c r="M85" s="105"/>
      <c r="N85" s="83"/>
    </row>
    <row r="86" spans="1:14">
      <c r="A86" s="79"/>
      <c r="B86" s="133"/>
      <c r="C86" s="137"/>
      <c r="D86" s="81" t="str">
        <f>IFERROR(IF(C86="No CAS","",INDEX('DEQ Pollutant List'!$C$7:$C$611,MATCH('5. Pollutant Emissions - MB'!C86,'DEQ Pollutant List'!$B$7:$B$611,0))),"")</f>
        <v/>
      </c>
      <c r="E86" s="115" t="str">
        <f>IFERROR(IF(OR($C86="",$C86="No CAS"),INDEX('DEQ Pollutant List'!$A$7:$A$611,MATCH($D86,'DEQ Pollutant List'!$C$7:$C$611,0)),INDEX('DEQ Pollutant List'!$A$7:$A$611,MATCH($C86,'DEQ Pollutant List'!$B$7:$B$611,0))),"")</f>
        <v/>
      </c>
      <c r="F86" s="138"/>
      <c r="G86" s="139"/>
      <c r="H86" s="104"/>
      <c r="I86" s="102"/>
      <c r="J86" s="105"/>
      <c r="K86" s="83"/>
      <c r="L86" s="102"/>
      <c r="M86" s="105"/>
      <c r="N86" s="83"/>
    </row>
    <row r="87" spans="1:14">
      <c r="A87" s="79"/>
      <c r="B87" s="133"/>
      <c r="C87" s="137"/>
      <c r="D87" s="81" t="str">
        <f>IFERROR(IF(C87="No CAS","",INDEX('DEQ Pollutant List'!$C$7:$C$611,MATCH('5. Pollutant Emissions - MB'!C87,'DEQ Pollutant List'!$B$7:$B$611,0))),"")</f>
        <v/>
      </c>
      <c r="E87" s="115" t="str">
        <f>IFERROR(IF(OR($C87="",$C87="No CAS"),INDEX('DEQ Pollutant List'!$A$7:$A$611,MATCH($D87,'DEQ Pollutant List'!$C$7:$C$611,0)),INDEX('DEQ Pollutant List'!$A$7:$A$611,MATCH($C87,'DEQ Pollutant List'!$B$7:$B$611,0))),"")</f>
        <v/>
      </c>
      <c r="F87" s="138"/>
      <c r="G87" s="139"/>
      <c r="H87" s="104"/>
      <c r="I87" s="102"/>
      <c r="J87" s="105"/>
      <c r="K87" s="83"/>
      <c r="L87" s="102"/>
      <c r="M87" s="105"/>
      <c r="N87" s="83"/>
    </row>
    <row r="88" spans="1:14">
      <c r="A88" s="79"/>
      <c r="B88" s="133"/>
      <c r="C88" s="137"/>
      <c r="D88" s="81" t="str">
        <f>IFERROR(IF(C88="No CAS","",INDEX('DEQ Pollutant List'!$C$7:$C$611,MATCH('5. Pollutant Emissions - MB'!C88,'DEQ Pollutant List'!$B$7:$B$611,0))),"")</f>
        <v/>
      </c>
      <c r="E88" s="115" t="str">
        <f>IFERROR(IF(OR($C88="",$C88="No CAS"),INDEX('DEQ Pollutant List'!$A$7:$A$611,MATCH($D88,'DEQ Pollutant List'!$C$7:$C$611,0)),INDEX('DEQ Pollutant List'!$A$7:$A$611,MATCH($C88,'DEQ Pollutant List'!$B$7:$B$611,0))),"")</f>
        <v/>
      </c>
      <c r="F88" s="138"/>
      <c r="G88" s="139"/>
      <c r="H88" s="104"/>
      <c r="I88" s="102"/>
      <c r="J88" s="105"/>
      <c r="K88" s="83"/>
      <c r="L88" s="102"/>
      <c r="M88" s="105"/>
      <c r="N88" s="83"/>
    </row>
    <row r="89" spans="1:14">
      <c r="A89" s="79"/>
      <c r="B89" s="133"/>
      <c r="C89" s="137"/>
      <c r="D89" s="81" t="str">
        <f>IFERROR(IF(C89="No CAS","",INDEX('DEQ Pollutant List'!$C$7:$C$611,MATCH('5. Pollutant Emissions - MB'!C89,'DEQ Pollutant List'!$B$7:$B$611,0))),"")</f>
        <v/>
      </c>
      <c r="E89" s="115" t="str">
        <f>IFERROR(IF(OR($C89="",$C89="No CAS"),INDEX('DEQ Pollutant List'!$A$7:$A$611,MATCH($D89,'DEQ Pollutant List'!$C$7:$C$611,0)),INDEX('DEQ Pollutant List'!$A$7:$A$611,MATCH($C89,'DEQ Pollutant List'!$B$7:$B$611,0))),"")</f>
        <v/>
      </c>
      <c r="F89" s="138"/>
      <c r="G89" s="139"/>
      <c r="H89" s="104"/>
      <c r="I89" s="102"/>
      <c r="J89" s="105"/>
      <c r="K89" s="83"/>
      <c r="L89" s="102"/>
      <c r="M89" s="105"/>
      <c r="N89" s="83"/>
    </row>
    <row r="90" spans="1:14">
      <c r="A90" s="79"/>
      <c r="B90" s="133"/>
      <c r="C90" s="137"/>
      <c r="D90" s="81" t="str">
        <f>IFERROR(IF(C90="No CAS","",INDEX('DEQ Pollutant List'!$C$7:$C$611,MATCH('5. Pollutant Emissions - MB'!C90,'DEQ Pollutant List'!$B$7:$B$611,0))),"")</f>
        <v/>
      </c>
      <c r="E90" s="115" t="str">
        <f>IFERROR(IF(OR($C90="",$C90="No CAS"),INDEX('DEQ Pollutant List'!$A$7:$A$611,MATCH($D90,'DEQ Pollutant List'!$C$7:$C$611,0)),INDEX('DEQ Pollutant List'!$A$7:$A$611,MATCH($C90,'DEQ Pollutant List'!$B$7:$B$611,0))),"")</f>
        <v/>
      </c>
      <c r="F90" s="138"/>
      <c r="G90" s="139"/>
      <c r="H90" s="104"/>
      <c r="I90" s="102"/>
      <c r="J90" s="105"/>
      <c r="K90" s="83"/>
      <c r="L90" s="102"/>
      <c r="M90" s="105"/>
      <c r="N90" s="83"/>
    </row>
    <row r="91" spans="1:14">
      <c r="A91" s="79"/>
      <c r="B91" s="133"/>
      <c r="C91" s="137"/>
      <c r="D91" s="81" t="str">
        <f>IFERROR(IF(C91="No CAS","",INDEX('DEQ Pollutant List'!$C$7:$C$611,MATCH('5. Pollutant Emissions - MB'!C91,'DEQ Pollutant List'!$B$7:$B$611,0))),"")</f>
        <v/>
      </c>
      <c r="E91" s="115" t="str">
        <f>IFERROR(IF(OR($C91="",$C91="No CAS"),INDEX('DEQ Pollutant List'!$A$7:$A$611,MATCH($D91,'DEQ Pollutant List'!$C$7:$C$611,0)),INDEX('DEQ Pollutant List'!$A$7:$A$611,MATCH($C91,'DEQ Pollutant List'!$B$7:$B$611,0))),"")</f>
        <v/>
      </c>
      <c r="F91" s="138"/>
      <c r="G91" s="139"/>
      <c r="H91" s="104"/>
      <c r="I91" s="102"/>
      <c r="J91" s="105"/>
      <c r="K91" s="83"/>
      <c r="L91" s="102"/>
      <c r="M91" s="105"/>
      <c r="N91" s="83"/>
    </row>
    <row r="92" spans="1:14">
      <c r="A92" s="79"/>
      <c r="B92" s="133"/>
      <c r="C92" s="137"/>
      <c r="D92" s="81" t="str">
        <f>IFERROR(IF(C92="No CAS","",INDEX('DEQ Pollutant List'!$C$7:$C$611,MATCH('5. Pollutant Emissions - MB'!C92,'DEQ Pollutant List'!$B$7:$B$611,0))),"")</f>
        <v/>
      </c>
      <c r="E92" s="115" t="str">
        <f>IFERROR(IF(OR($C92="",$C92="No CAS"),INDEX('DEQ Pollutant List'!$A$7:$A$611,MATCH($D92,'DEQ Pollutant List'!$C$7:$C$611,0)),INDEX('DEQ Pollutant List'!$A$7:$A$611,MATCH($C92,'DEQ Pollutant List'!$B$7:$B$611,0))),"")</f>
        <v/>
      </c>
      <c r="F92" s="138"/>
      <c r="G92" s="139"/>
      <c r="H92" s="104"/>
      <c r="I92" s="102"/>
      <c r="J92" s="105"/>
      <c r="K92" s="83"/>
      <c r="L92" s="102"/>
      <c r="M92" s="105"/>
      <c r="N92" s="83"/>
    </row>
    <row r="93" spans="1:14">
      <c r="A93" s="79"/>
      <c r="B93" s="133"/>
      <c r="C93" s="137"/>
      <c r="D93" s="81" t="str">
        <f>IFERROR(IF(C93="No CAS","",INDEX('DEQ Pollutant List'!$C$7:$C$611,MATCH('5. Pollutant Emissions - MB'!C93,'DEQ Pollutant List'!$B$7:$B$611,0))),"")</f>
        <v/>
      </c>
      <c r="E93" s="115" t="str">
        <f>IFERROR(IF(OR($C93="",$C93="No CAS"),INDEX('DEQ Pollutant List'!$A$7:$A$611,MATCH($D93,'DEQ Pollutant List'!$C$7:$C$611,0)),INDEX('DEQ Pollutant List'!$A$7:$A$611,MATCH($C93,'DEQ Pollutant List'!$B$7:$B$611,0))),"")</f>
        <v/>
      </c>
      <c r="F93" s="138"/>
      <c r="G93" s="139"/>
      <c r="H93" s="104"/>
      <c r="I93" s="102"/>
      <c r="J93" s="105"/>
      <c r="K93" s="83"/>
      <c r="L93" s="102"/>
      <c r="M93" s="105"/>
      <c r="N93" s="83"/>
    </row>
    <row r="94" spans="1:14">
      <c r="A94" s="79"/>
      <c r="B94" s="133"/>
      <c r="C94" s="137"/>
      <c r="D94" s="81" t="str">
        <f>IFERROR(IF(C94="No CAS","",INDEX('DEQ Pollutant List'!$C$7:$C$611,MATCH('5. Pollutant Emissions - MB'!C94,'DEQ Pollutant List'!$B$7:$B$611,0))),"")</f>
        <v/>
      </c>
      <c r="E94" s="115" t="str">
        <f>IFERROR(IF(OR($C94="",$C94="No CAS"),INDEX('DEQ Pollutant List'!$A$7:$A$611,MATCH($D94,'DEQ Pollutant List'!$C$7:$C$611,0)),INDEX('DEQ Pollutant List'!$A$7:$A$611,MATCH($C94,'DEQ Pollutant List'!$B$7:$B$611,0))),"")</f>
        <v/>
      </c>
      <c r="F94" s="138"/>
      <c r="G94" s="139"/>
      <c r="H94" s="104"/>
      <c r="I94" s="102"/>
      <c r="J94" s="105"/>
      <c r="K94" s="83"/>
      <c r="L94" s="102"/>
      <c r="M94" s="105"/>
      <c r="N94" s="83"/>
    </row>
    <row r="95" spans="1:14">
      <c r="A95" s="79"/>
      <c r="B95" s="133"/>
      <c r="C95" s="137"/>
      <c r="D95" s="81" t="str">
        <f>IFERROR(IF(C95="No CAS","",INDEX('DEQ Pollutant List'!$C$7:$C$611,MATCH('5. Pollutant Emissions - MB'!C95,'DEQ Pollutant List'!$B$7:$B$611,0))),"")</f>
        <v/>
      </c>
      <c r="E95" s="115" t="str">
        <f>IFERROR(IF(OR($C95="",$C95="No CAS"),INDEX('DEQ Pollutant List'!$A$7:$A$611,MATCH($D95,'DEQ Pollutant List'!$C$7:$C$611,0)),INDEX('DEQ Pollutant List'!$A$7:$A$611,MATCH($C95,'DEQ Pollutant List'!$B$7:$B$611,0))),"")</f>
        <v/>
      </c>
      <c r="F95" s="138"/>
      <c r="G95" s="139"/>
      <c r="H95" s="104"/>
      <c r="I95" s="102"/>
      <c r="J95" s="105"/>
      <c r="K95" s="83"/>
      <c r="L95" s="102"/>
      <c r="M95" s="105"/>
      <c r="N95" s="83"/>
    </row>
    <row r="96" spans="1:14">
      <c r="A96" s="79"/>
      <c r="B96" s="133"/>
      <c r="C96" s="137"/>
      <c r="D96" s="81" t="str">
        <f>IFERROR(IF(C96="No CAS","",INDEX('DEQ Pollutant List'!$C$7:$C$611,MATCH('5. Pollutant Emissions - MB'!C96,'DEQ Pollutant List'!$B$7:$B$611,0))),"")</f>
        <v/>
      </c>
      <c r="E96" s="115" t="str">
        <f>IFERROR(IF(OR($C96="",$C96="No CAS"),INDEX('DEQ Pollutant List'!$A$7:$A$611,MATCH($D96,'DEQ Pollutant List'!$C$7:$C$611,0)),INDEX('DEQ Pollutant List'!$A$7:$A$611,MATCH($C96,'DEQ Pollutant List'!$B$7:$B$611,0))),"")</f>
        <v/>
      </c>
      <c r="F96" s="138"/>
      <c r="G96" s="139"/>
      <c r="H96" s="104"/>
      <c r="I96" s="102"/>
      <c r="J96" s="105"/>
      <c r="K96" s="83"/>
      <c r="L96" s="102"/>
      <c r="M96" s="105"/>
      <c r="N96" s="83"/>
    </row>
    <row r="97" spans="1:14">
      <c r="A97" s="79"/>
      <c r="B97" s="133"/>
      <c r="C97" s="137"/>
      <c r="D97" s="81" t="str">
        <f>IFERROR(IF(C97="No CAS","",INDEX('DEQ Pollutant List'!$C$7:$C$611,MATCH('5. Pollutant Emissions - MB'!C97,'DEQ Pollutant List'!$B$7:$B$611,0))),"")</f>
        <v/>
      </c>
      <c r="E97" s="115" t="str">
        <f>IFERROR(IF(OR($C97="",$C97="No CAS"),INDEX('DEQ Pollutant List'!$A$7:$A$611,MATCH($D97,'DEQ Pollutant List'!$C$7:$C$611,0)),INDEX('DEQ Pollutant List'!$A$7:$A$611,MATCH($C97,'DEQ Pollutant List'!$B$7:$B$611,0))),"")</f>
        <v/>
      </c>
      <c r="F97" s="138"/>
      <c r="G97" s="139"/>
      <c r="H97" s="104"/>
      <c r="I97" s="102"/>
      <c r="J97" s="105"/>
      <c r="K97" s="83"/>
      <c r="L97" s="102"/>
      <c r="M97" s="105"/>
      <c r="N97" s="83"/>
    </row>
    <row r="98" spans="1:14">
      <c r="A98" s="79"/>
      <c r="B98" s="133"/>
      <c r="C98" s="137"/>
      <c r="D98" s="81" t="str">
        <f>IFERROR(IF(C98="No CAS","",INDEX('DEQ Pollutant List'!$C$7:$C$611,MATCH('5. Pollutant Emissions - MB'!C98,'DEQ Pollutant List'!$B$7:$B$611,0))),"")</f>
        <v/>
      </c>
      <c r="E98" s="115" t="str">
        <f>IFERROR(IF(OR($C98="",$C98="No CAS"),INDEX('DEQ Pollutant List'!$A$7:$A$611,MATCH($D98,'DEQ Pollutant List'!$C$7:$C$611,0)),INDEX('DEQ Pollutant List'!$A$7:$A$611,MATCH($C98,'DEQ Pollutant List'!$B$7:$B$611,0))),"")</f>
        <v/>
      </c>
      <c r="F98" s="138"/>
      <c r="G98" s="139"/>
      <c r="H98" s="104"/>
      <c r="I98" s="102"/>
      <c r="J98" s="105"/>
      <c r="K98" s="83"/>
      <c r="L98" s="102"/>
      <c r="M98" s="105"/>
      <c r="N98" s="83"/>
    </row>
    <row r="99" spans="1:14">
      <c r="A99" s="79"/>
      <c r="B99" s="133"/>
      <c r="C99" s="137"/>
      <c r="D99" s="81" t="str">
        <f>IFERROR(IF(C99="No CAS","",INDEX('DEQ Pollutant List'!$C$7:$C$611,MATCH('5. Pollutant Emissions - MB'!C99,'DEQ Pollutant List'!$B$7:$B$611,0))),"")</f>
        <v/>
      </c>
      <c r="E99" s="115" t="str">
        <f>IFERROR(IF(OR($C99="",$C99="No CAS"),INDEX('DEQ Pollutant List'!$A$7:$A$611,MATCH($D99,'DEQ Pollutant List'!$C$7:$C$611,0)),INDEX('DEQ Pollutant List'!$A$7:$A$611,MATCH($C99,'DEQ Pollutant List'!$B$7:$B$611,0))),"")</f>
        <v/>
      </c>
      <c r="F99" s="138"/>
      <c r="G99" s="139"/>
      <c r="H99" s="104"/>
      <c r="I99" s="102"/>
      <c r="J99" s="105"/>
      <c r="K99" s="83"/>
      <c r="L99" s="102"/>
      <c r="M99" s="105"/>
      <c r="N99" s="83"/>
    </row>
    <row r="100" spans="1:14">
      <c r="A100" s="79"/>
      <c r="B100" s="133"/>
      <c r="C100" s="137"/>
      <c r="D100" s="81" t="str">
        <f>IFERROR(IF(C100="No CAS","",INDEX('DEQ Pollutant List'!$C$7:$C$611,MATCH('5. Pollutant Emissions - MB'!C100,'DEQ Pollutant List'!$B$7:$B$611,0))),"")</f>
        <v/>
      </c>
      <c r="E100" s="115" t="str">
        <f>IFERROR(IF(OR($C100="",$C100="No CAS"),INDEX('DEQ Pollutant List'!$A$7:$A$611,MATCH($D100,'DEQ Pollutant List'!$C$7:$C$611,0)),INDEX('DEQ Pollutant List'!$A$7:$A$611,MATCH($C100,'DEQ Pollutant List'!$B$7:$B$611,0))),"")</f>
        <v/>
      </c>
      <c r="F100" s="138"/>
      <c r="G100" s="139"/>
      <c r="H100" s="104"/>
      <c r="I100" s="102"/>
      <c r="J100" s="105"/>
      <c r="K100" s="83"/>
      <c r="L100" s="102"/>
      <c r="M100" s="105"/>
      <c r="N100" s="83"/>
    </row>
    <row r="101" spans="1:14">
      <c r="A101" s="79"/>
      <c r="B101" s="133"/>
      <c r="C101" s="137"/>
      <c r="D101" s="81" t="str">
        <f>IFERROR(IF(C101="No CAS","",INDEX('DEQ Pollutant List'!$C$7:$C$611,MATCH('5. Pollutant Emissions - MB'!C101,'DEQ Pollutant List'!$B$7:$B$611,0))),"")</f>
        <v/>
      </c>
      <c r="E101" s="115" t="str">
        <f>IFERROR(IF(OR($C101="",$C101="No CAS"),INDEX('DEQ Pollutant List'!$A$7:$A$611,MATCH($D101,'DEQ Pollutant List'!$C$7:$C$611,0)),INDEX('DEQ Pollutant List'!$A$7:$A$611,MATCH($C101,'DEQ Pollutant List'!$B$7:$B$611,0))),"")</f>
        <v/>
      </c>
      <c r="F101" s="138"/>
      <c r="G101" s="139"/>
      <c r="H101" s="104"/>
      <c r="I101" s="102"/>
      <c r="J101" s="105"/>
      <c r="K101" s="83"/>
      <c r="L101" s="102"/>
      <c r="M101" s="105"/>
      <c r="N101" s="83"/>
    </row>
    <row r="102" spans="1:14">
      <c r="A102" s="79"/>
      <c r="B102" s="133"/>
      <c r="C102" s="137"/>
      <c r="D102" s="81" t="str">
        <f>IFERROR(IF(C102="No CAS","",INDEX('DEQ Pollutant List'!$C$7:$C$611,MATCH('5. Pollutant Emissions - MB'!C102,'DEQ Pollutant List'!$B$7:$B$611,0))),"")</f>
        <v/>
      </c>
      <c r="E102" s="115" t="str">
        <f>IFERROR(IF(OR($C102="",$C102="No CAS"),INDEX('DEQ Pollutant List'!$A$7:$A$611,MATCH($D102,'DEQ Pollutant List'!$C$7:$C$611,0)),INDEX('DEQ Pollutant List'!$A$7:$A$611,MATCH($C102,'DEQ Pollutant List'!$B$7:$B$611,0))),"")</f>
        <v/>
      </c>
      <c r="F102" s="138"/>
      <c r="G102" s="139"/>
      <c r="H102" s="104"/>
      <c r="I102" s="102"/>
      <c r="J102" s="105"/>
      <c r="K102" s="83"/>
      <c r="L102" s="102"/>
      <c r="M102" s="105"/>
      <c r="N102" s="83"/>
    </row>
    <row r="103" spans="1:14">
      <c r="A103" s="79"/>
      <c r="B103" s="133"/>
      <c r="C103" s="137"/>
      <c r="D103" s="81" t="str">
        <f>IFERROR(IF(C103="No CAS","",INDEX('DEQ Pollutant List'!$C$7:$C$611,MATCH('5. Pollutant Emissions - MB'!C103,'DEQ Pollutant List'!$B$7:$B$611,0))),"")</f>
        <v/>
      </c>
      <c r="E103" s="115" t="str">
        <f>IFERROR(IF(OR($C103="",$C103="No CAS"),INDEX('DEQ Pollutant List'!$A$7:$A$611,MATCH($D103,'DEQ Pollutant List'!$C$7:$C$611,0)),INDEX('DEQ Pollutant List'!$A$7:$A$611,MATCH($C103,'DEQ Pollutant List'!$B$7:$B$611,0))),"")</f>
        <v/>
      </c>
      <c r="F103" s="138"/>
      <c r="G103" s="139"/>
      <c r="H103" s="104"/>
      <c r="I103" s="102"/>
      <c r="J103" s="105"/>
      <c r="K103" s="83"/>
      <c r="L103" s="102"/>
      <c r="M103" s="105"/>
      <c r="N103" s="83"/>
    </row>
    <row r="104" spans="1:14">
      <c r="A104" s="79"/>
      <c r="B104" s="133"/>
      <c r="C104" s="137"/>
      <c r="D104" s="81" t="str">
        <f>IFERROR(IF(C104="No CAS","",INDEX('DEQ Pollutant List'!$C$7:$C$611,MATCH('5. Pollutant Emissions - MB'!C104,'DEQ Pollutant List'!$B$7:$B$611,0))),"")</f>
        <v/>
      </c>
      <c r="E104" s="115" t="str">
        <f>IFERROR(IF(OR($C104="",$C104="No CAS"),INDEX('DEQ Pollutant List'!$A$7:$A$611,MATCH($D104,'DEQ Pollutant List'!$C$7:$C$611,0)),INDEX('DEQ Pollutant List'!$A$7:$A$611,MATCH($C104,'DEQ Pollutant List'!$B$7:$B$611,0))),"")</f>
        <v/>
      </c>
      <c r="F104" s="138"/>
      <c r="G104" s="139"/>
      <c r="H104" s="104"/>
      <c r="I104" s="102"/>
      <c r="J104" s="105"/>
      <c r="K104" s="83"/>
      <c r="L104" s="102"/>
      <c r="M104" s="105"/>
      <c r="N104" s="83"/>
    </row>
    <row r="105" spans="1:14">
      <c r="A105" s="79"/>
      <c r="B105" s="133"/>
      <c r="C105" s="137"/>
      <c r="D105" s="81" t="str">
        <f>IFERROR(IF(C105="No CAS","",INDEX('DEQ Pollutant List'!$C$7:$C$611,MATCH('5. Pollutant Emissions - MB'!C105,'DEQ Pollutant List'!$B$7:$B$611,0))),"")</f>
        <v/>
      </c>
      <c r="E105" s="115" t="str">
        <f>IFERROR(IF(OR($C105="",$C105="No CAS"),INDEX('DEQ Pollutant List'!$A$7:$A$611,MATCH($D105,'DEQ Pollutant List'!$C$7:$C$611,0)),INDEX('DEQ Pollutant List'!$A$7:$A$611,MATCH($C105,'DEQ Pollutant List'!$B$7:$B$611,0))),"")</f>
        <v/>
      </c>
      <c r="F105" s="138"/>
      <c r="G105" s="139"/>
      <c r="H105" s="104"/>
      <c r="I105" s="102"/>
      <c r="J105" s="105"/>
      <c r="K105" s="83"/>
      <c r="L105" s="102"/>
      <c r="M105" s="105"/>
      <c r="N105" s="83"/>
    </row>
    <row r="106" spans="1:14">
      <c r="A106" s="79"/>
      <c r="B106" s="133"/>
      <c r="C106" s="137"/>
      <c r="D106" s="81" t="str">
        <f>IFERROR(IF(C106="No CAS","",INDEX('DEQ Pollutant List'!$C$7:$C$611,MATCH('5. Pollutant Emissions - MB'!C106,'DEQ Pollutant List'!$B$7:$B$611,0))),"")</f>
        <v/>
      </c>
      <c r="E106" s="115" t="str">
        <f>IFERROR(IF(OR($C106="",$C106="No CAS"),INDEX('DEQ Pollutant List'!$A$7:$A$611,MATCH($D106,'DEQ Pollutant List'!$C$7:$C$611,0)),INDEX('DEQ Pollutant List'!$A$7:$A$611,MATCH($C106,'DEQ Pollutant List'!$B$7:$B$611,0))),"")</f>
        <v/>
      </c>
      <c r="F106" s="138"/>
      <c r="G106" s="139"/>
      <c r="H106" s="104"/>
      <c r="I106" s="102"/>
      <c r="J106" s="105"/>
      <c r="K106" s="83"/>
      <c r="L106" s="102"/>
      <c r="M106" s="105"/>
      <c r="N106" s="83"/>
    </row>
    <row r="107" spans="1:14">
      <c r="A107" s="79"/>
      <c r="B107" s="133"/>
      <c r="C107" s="137"/>
      <c r="D107" s="81" t="str">
        <f>IFERROR(IF(C107="No CAS","",INDEX('DEQ Pollutant List'!$C$7:$C$611,MATCH('5. Pollutant Emissions - MB'!C107,'DEQ Pollutant List'!$B$7:$B$611,0))),"")</f>
        <v/>
      </c>
      <c r="E107" s="115" t="str">
        <f>IFERROR(IF(OR($C107="",$C107="No CAS"),INDEX('DEQ Pollutant List'!$A$7:$A$611,MATCH($D107,'DEQ Pollutant List'!$C$7:$C$611,0)),INDEX('DEQ Pollutant List'!$A$7:$A$611,MATCH($C107,'DEQ Pollutant List'!$B$7:$B$611,0))),"")</f>
        <v/>
      </c>
      <c r="F107" s="138"/>
      <c r="G107" s="139"/>
      <c r="H107" s="104"/>
      <c r="I107" s="102"/>
      <c r="J107" s="105"/>
      <c r="K107" s="83"/>
      <c r="L107" s="102"/>
      <c r="M107" s="105"/>
      <c r="N107" s="83"/>
    </row>
    <row r="108" spans="1:14">
      <c r="A108" s="79"/>
      <c r="B108" s="133"/>
      <c r="C108" s="137"/>
      <c r="D108" s="81" t="str">
        <f>IFERROR(IF(C108="No CAS","",INDEX('DEQ Pollutant List'!$C$7:$C$611,MATCH('5. Pollutant Emissions - MB'!C108,'DEQ Pollutant List'!$B$7:$B$611,0))),"")</f>
        <v/>
      </c>
      <c r="E108" s="115" t="str">
        <f>IFERROR(IF(OR($C108="",$C108="No CAS"),INDEX('DEQ Pollutant List'!$A$7:$A$611,MATCH($D108,'DEQ Pollutant List'!$C$7:$C$611,0)),INDEX('DEQ Pollutant List'!$A$7:$A$611,MATCH($C108,'DEQ Pollutant List'!$B$7:$B$611,0))),"")</f>
        <v/>
      </c>
      <c r="F108" s="138"/>
      <c r="G108" s="139"/>
      <c r="H108" s="104"/>
      <c r="I108" s="102"/>
      <c r="J108" s="105"/>
      <c r="K108" s="83"/>
      <c r="L108" s="102"/>
      <c r="M108" s="105"/>
      <c r="N108" s="83"/>
    </row>
    <row r="109" spans="1:14">
      <c r="A109" s="79"/>
      <c r="B109" s="133"/>
      <c r="C109" s="137"/>
      <c r="D109" s="81" t="str">
        <f>IFERROR(IF(C109="No CAS","",INDEX('DEQ Pollutant List'!$C$7:$C$611,MATCH('5. Pollutant Emissions - MB'!C109,'DEQ Pollutant List'!$B$7:$B$611,0))),"")</f>
        <v/>
      </c>
      <c r="E109" s="115" t="str">
        <f>IFERROR(IF(OR($C109="",$C109="No CAS"),INDEX('DEQ Pollutant List'!$A$7:$A$611,MATCH($D109,'DEQ Pollutant List'!$C$7:$C$611,0)),INDEX('DEQ Pollutant List'!$A$7:$A$611,MATCH($C109,'DEQ Pollutant List'!$B$7:$B$611,0))),"")</f>
        <v/>
      </c>
      <c r="F109" s="138"/>
      <c r="G109" s="139"/>
      <c r="H109" s="104"/>
      <c r="I109" s="102"/>
      <c r="J109" s="105"/>
      <c r="K109" s="83"/>
      <c r="L109" s="102"/>
      <c r="M109" s="105"/>
      <c r="N109" s="83"/>
    </row>
    <row r="110" spans="1:14">
      <c r="A110" s="79"/>
      <c r="B110" s="133"/>
      <c r="C110" s="137"/>
      <c r="D110" s="81" t="str">
        <f>IFERROR(IF(C110="No CAS","",INDEX('DEQ Pollutant List'!$C$7:$C$611,MATCH('5. Pollutant Emissions - MB'!C110,'DEQ Pollutant List'!$B$7:$B$611,0))),"")</f>
        <v/>
      </c>
      <c r="E110" s="115" t="str">
        <f>IFERROR(IF(OR($C110="",$C110="No CAS"),INDEX('DEQ Pollutant List'!$A$7:$A$611,MATCH($D110,'DEQ Pollutant List'!$C$7:$C$611,0)),INDEX('DEQ Pollutant List'!$A$7:$A$611,MATCH($C110,'DEQ Pollutant List'!$B$7:$B$611,0))),"")</f>
        <v/>
      </c>
      <c r="F110" s="138"/>
      <c r="G110" s="139"/>
      <c r="H110" s="104"/>
      <c r="I110" s="102"/>
      <c r="J110" s="105"/>
      <c r="K110" s="83"/>
      <c r="L110" s="102"/>
      <c r="M110" s="105"/>
      <c r="N110" s="83"/>
    </row>
    <row r="111" spans="1:14">
      <c r="A111" s="79"/>
      <c r="B111" s="133"/>
      <c r="C111" s="137"/>
      <c r="D111" s="81" t="str">
        <f>IFERROR(IF(C111="No CAS","",INDEX('DEQ Pollutant List'!$C$7:$C$611,MATCH('5. Pollutant Emissions - MB'!C111,'DEQ Pollutant List'!$B$7:$B$611,0))),"")</f>
        <v/>
      </c>
      <c r="E111" s="115" t="str">
        <f>IFERROR(IF(OR($C111="",$C111="No CAS"),INDEX('DEQ Pollutant List'!$A$7:$A$611,MATCH($D111,'DEQ Pollutant List'!$C$7:$C$611,0)),INDEX('DEQ Pollutant List'!$A$7:$A$611,MATCH($C111,'DEQ Pollutant List'!$B$7:$B$611,0))),"")</f>
        <v/>
      </c>
      <c r="F111" s="138"/>
      <c r="G111" s="139"/>
      <c r="H111" s="104"/>
      <c r="I111" s="102"/>
      <c r="J111" s="105"/>
      <c r="K111" s="83"/>
      <c r="L111" s="102"/>
      <c r="M111" s="105"/>
      <c r="N111" s="83"/>
    </row>
    <row r="112" spans="1:14">
      <c r="A112" s="79"/>
      <c r="B112" s="133"/>
      <c r="C112" s="137"/>
      <c r="D112" s="81" t="str">
        <f>IFERROR(IF(C112="No CAS","",INDEX('DEQ Pollutant List'!$C$7:$C$611,MATCH('5. Pollutant Emissions - MB'!C112,'DEQ Pollutant List'!$B$7:$B$611,0))),"")</f>
        <v/>
      </c>
      <c r="E112" s="115" t="str">
        <f>IFERROR(IF(OR($C112="",$C112="No CAS"),INDEX('DEQ Pollutant List'!$A$7:$A$611,MATCH($D112,'DEQ Pollutant List'!$C$7:$C$611,0)),INDEX('DEQ Pollutant List'!$A$7:$A$611,MATCH($C112,'DEQ Pollutant List'!$B$7:$B$611,0))),"")</f>
        <v/>
      </c>
      <c r="F112" s="138"/>
      <c r="G112" s="139"/>
      <c r="H112" s="104"/>
      <c r="I112" s="102"/>
      <c r="J112" s="105"/>
      <c r="K112" s="83"/>
      <c r="L112" s="102"/>
      <c r="M112" s="105"/>
      <c r="N112" s="83"/>
    </row>
    <row r="113" spans="1:14">
      <c r="A113" s="79"/>
      <c r="B113" s="133"/>
      <c r="C113" s="137"/>
      <c r="D113" s="81" t="str">
        <f>IFERROR(IF(C113="No CAS","",INDEX('DEQ Pollutant List'!$C$7:$C$611,MATCH('5. Pollutant Emissions - MB'!C113,'DEQ Pollutant List'!$B$7:$B$611,0))),"")</f>
        <v/>
      </c>
      <c r="E113" s="115" t="str">
        <f>IFERROR(IF(OR($C113="",$C113="No CAS"),INDEX('DEQ Pollutant List'!$A$7:$A$611,MATCH($D113,'DEQ Pollutant List'!$C$7:$C$611,0)),INDEX('DEQ Pollutant List'!$A$7:$A$611,MATCH($C113,'DEQ Pollutant List'!$B$7:$B$611,0))),"")</f>
        <v/>
      </c>
      <c r="F113" s="138"/>
      <c r="G113" s="139"/>
      <c r="H113" s="104"/>
      <c r="I113" s="102"/>
      <c r="J113" s="105"/>
      <c r="K113" s="83"/>
      <c r="L113" s="102"/>
      <c r="M113" s="105"/>
      <c r="N113" s="83"/>
    </row>
    <row r="114" spans="1:14">
      <c r="A114" s="79"/>
      <c r="B114" s="133"/>
      <c r="C114" s="137"/>
      <c r="D114" s="81" t="str">
        <f>IFERROR(IF(C114="No CAS","",INDEX('DEQ Pollutant List'!$C$7:$C$611,MATCH('5. Pollutant Emissions - MB'!C114,'DEQ Pollutant List'!$B$7:$B$611,0))),"")</f>
        <v/>
      </c>
      <c r="E114" s="115" t="str">
        <f>IFERROR(IF(OR($C114="",$C114="No CAS"),INDEX('DEQ Pollutant List'!$A$7:$A$611,MATCH($D114,'DEQ Pollutant List'!$C$7:$C$611,0)),INDEX('DEQ Pollutant List'!$A$7:$A$611,MATCH($C114,'DEQ Pollutant List'!$B$7:$B$611,0))),"")</f>
        <v/>
      </c>
      <c r="F114" s="138"/>
      <c r="G114" s="139"/>
      <c r="H114" s="104"/>
      <c r="I114" s="102"/>
      <c r="J114" s="105"/>
      <c r="K114" s="83"/>
      <c r="L114" s="102"/>
      <c r="M114" s="105"/>
      <c r="N114" s="83"/>
    </row>
    <row r="115" spans="1:14">
      <c r="A115" s="79"/>
      <c r="B115" s="133"/>
      <c r="C115" s="137"/>
      <c r="D115" s="81" t="str">
        <f>IFERROR(IF(C115="No CAS","",INDEX('DEQ Pollutant List'!$C$7:$C$611,MATCH('5. Pollutant Emissions - MB'!C115,'DEQ Pollutant List'!$B$7:$B$611,0))),"")</f>
        <v/>
      </c>
      <c r="E115" s="115" t="str">
        <f>IFERROR(IF(OR($C115="",$C115="No CAS"),INDEX('DEQ Pollutant List'!$A$7:$A$611,MATCH($D115,'DEQ Pollutant List'!$C$7:$C$611,0)),INDEX('DEQ Pollutant List'!$A$7:$A$611,MATCH($C115,'DEQ Pollutant List'!$B$7:$B$611,0))),"")</f>
        <v/>
      </c>
      <c r="F115" s="138"/>
      <c r="G115" s="139"/>
      <c r="H115" s="104"/>
      <c r="I115" s="102"/>
      <c r="J115" s="105"/>
      <c r="K115" s="83"/>
      <c r="L115" s="102"/>
      <c r="M115" s="105"/>
      <c r="N115" s="83"/>
    </row>
    <row r="116" spans="1:14">
      <c r="A116" s="79"/>
      <c r="B116" s="133"/>
      <c r="C116" s="137"/>
      <c r="D116" s="81" t="str">
        <f>IFERROR(IF(C116="No CAS","",INDEX('DEQ Pollutant List'!$C$7:$C$611,MATCH('5. Pollutant Emissions - MB'!C116,'DEQ Pollutant List'!$B$7:$B$611,0))),"")</f>
        <v/>
      </c>
      <c r="E116" s="115" t="str">
        <f>IFERROR(IF(OR($C116="",$C116="No CAS"),INDEX('DEQ Pollutant List'!$A$7:$A$611,MATCH($D116,'DEQ Pollutant List'!$C$7:$C$611,0)),INDEX('DEQ Pollutant List'!$A$7:$A$611,MATCH($C116,'DEQ Pollutant List'!$B$7:$B$611,0))),"")</f>
        <v/>
      </c>
      <c r="F116" s="138"/>
      <c r="G116" s="139"/>
      <c r="H116" s="104"/>
      <c r="I116" s="102"/>
      <c r="J116" s="105"/>
      <c r="K116" s="83"/>
      <c r="L116" s="102"/>
      <c r="M116" s="105"/>
      <c r="N116" s="83"/>
    </row>
    <row r="117" spans="1:14">
      <c r="A117" s="79"/>
      <c r="B117" s="133"/>
      <c r="C117" s="137"/>
      <c r="D117" s="81" t="str">
        <f>IFERROR(IF(C117="No CAS","",INDEX('DEQ Pollutant List'!$C$7:$C$611,MATCH('5. Pollutant Emissions - MB'!C117,'DEQ Pollutant List'!$B$7:$B$611,0))),"")</f>
        <v/>
      </c>
      <c r="E117" s="115" t="str">
        <f>IFERROR(IF(OR($C117="",$C117="No CAS"),INDEX('DEQ Pollutant List'!$A$7:$A$611,MATCH($D117,'DEQ Pollutant List'!$C$7:$C$611,0)),INDEX('DEQ Pollutant List'!$A$7:$A$611,MATCH($C117,'DEQ Pollutant List'!$B$7:$B$611,0))),"")</f>
        <v/>
      </c>
      <c r="F117" s="138"/>
      <c r="G117" s="139"/>
      <c r="H117" s="104"/>
      <c r="I117" s="102"/>
      <c r="J117" s="105"/>
      <c r="K117" s="83"/>
      <c r="L117" s="102"/>
      <c r="M117" s="105"/>
      <c r="N117" s="83"/>
    </row>
    <row r="118" spans="1:14">
      <c r="A118" s="79"/>
      <c r="B118" s="133"/>
      <c r="C118" s="137"/>
      <c r="D118" s="81" t="str">
        <f>IFERROR(IF(C118="No CAS","",INDEX('DEQ Pollutant List'!$C$7:$C$611,MATCH('5. Pollutant Emissions - MB'!C118,'DEQ Pollutant List'!$B$7:$B$611,0))),"")</f>
        <v/>
      </c>
      <c r="E118" s="115" t="str">
        <f>IFERROR(IF(OR($C118="",$C118="No CAS"),INDEX('DEQ Pollutant List'!$A$7:$A$611,MATCH($D118,'DEQ Pollutant List'!$C$7:$C$611,0)),INDEX('DEQ Pollutant List'!$A$7:$A$611,MATCH($C118,'DEQ Pollutant List'!$B$7:$B$611,0))),"")</f>
        <v/>
      </c>
      <c r="F118" s="138"/>
      <c r="G118" s="139"/>
      <c r="H118" s="104"/>
      <c r="I118" s="102"/>
      <c r="J118" s="105"/>
      <c r="K118" s="83"/>
      <c r="L118" s="102"/>
      <c r="M118" s="105"/>
      <c r="N118" s="83"/>
    </row>
    <row r="119" spans="1:14">
      <c r="A119" s="79"/>
      <c r="B119" s="133"/>
      <c r="C119" s="137"/>
      <c r="D119" s="81" t="str">
        <f>IFERROR(IF(C119="No CAS","",INDEX('DEQ Pollutant List'!$C$7:$C$611,MATCH('5. Pollutant Emissions - MB'!C119,'DEQ Pollutant List'!$B$7:$B$611,0))),"")</f>
        <v/>
      </c>
      <c r="E119" s="115" t="str">
        <f>IFERROR(IF(OR($C119="",$C119="No CAS"),INDEX('DEQ Pollutant List'!$A$7:$A$611,MATCH($D119,'DEQ Pollutant List'!$C$7:$C$611,0)),INDEX('DEQ Pollutant List'!$A$7:$A$611,MATCH($C119,'DEQ Pollutant List'!$B$7:$B$611,0))),"")</f>
        <v/>
      </c>
      <c r="F119" s="138"/>
      <c r="G119" s="139"/>
      <c r="H119" s="104"/>
      <c r="I119" s="102"/>
      <c r="J119" s="105"/>
      <c r="K119" s="83"/>
      <c r="L119" s="102"/>
      <c r="M119" s="105"/>
      <c r="N119" s="83"/>
    </row>
    <row r="120" spans="1:14">
      <c r="A120" s="79"/>
      <c r="B120" s="133"/>
      <c r="C120" s="137"/>
      <c r="D120" s="81" t="str">
        <f>IFERROR(IF(C120="No CAS","",INDEX('DEQ Pollutant List'!$C$7:$C$611,MATCH('5. Pollutant Emissions - MB'!C120,'DEQ Pollutant List'!$B$7:$B$611,0))),"")</f>
        <v/>
      </c>
      <c r="E120" s="115" t="str">
        <f>IFERROR(IF(OR($C120="",$C120="No CAS"),INDEX('DEQ Pollutant List'!$A$7:$A$611,MATCH($D120,'DEQ Pollutant List'!$C$7:$C$611,0)),INDEX('DEQ Pollutant List'!$A$7:$A$611,MATCH($C120,'DEQ Pollutant List'!$B$7:$B$611,0))),"")</f>
        <v/>
      </c>
      <c r="F120" s="138"/>
      <c r="G120" s="139"/>
      <c r="H120" s="104"/>
      <c r="I120" s="102"/>
      <c r="J120" s="105"/>
      <c r="K120" s="83"/>
      <c r="L120" s="102"/>
      <c r="M120" s="105"/>
      <c r="N120" s="83"/>
    </row>
    <row r="121" spans="1:14">
      <c r="A121" s="79"/>
      <c r="B121" s="133"/>
      <c r="C121" s="137"/>
      <c r="D121" s="81" t="str">
        <f>IFERROR(IF(C121="No CAS","",INDEX('DEQ Pollutant List'!$C$7:$C$611,MATCH('5. Pollutant Emissions - MB'!C121,'DEQ Pollutant List'!$B$7:$B$611,0))),"")</f>
        <v/>
      </c>
      <c r="E121" s="115" t="str">
        <f>IFERROR(IF(OR($C121="",$C121="No CAS"),INDEX('DEQ Pollutant List'!$A$7:$A$611,MATCH($D121,'DEQ Pollutant List'!$C$7:$C$611,0)),INDEX('DEQ Pollutant List'!$A$7:$A$611,MATCH($C121,'DEQ Pollutant List'!$B$7:$B$611,0))),"")</f>
        <v/>
      </c>
      <c r="F121" s="138"/>
      <c r="G121" s="139"/>
      <c r="H121" s="104"/>
      <c r="I121" s="102"/>
      <c r="J121" s="105"/>
      <c r="K121" s="83"/>
      <c r="L121" s="102"/>
      <c r="M121" s="105"/>
      <c r="N121" s="83"/>
    </row>
    <row r="122" spans="1:14">
      <c r="A122" s="79"/>
      <c r="B122" s="133"/>
      <c r="C122" s="137"/>
      <c r="D122" s="81" t="str">
        <f>IFERROR(IF(C122="No CAS","",INDEX('DEQ Pollutant List'!$C$7:$C$611,MATCH('5. Pollutant Emissions - MB'!C122,'DEQ Pollutant List'!$B$7:$B$611,0))),"")</f>
        <v/>
      </c>
      <c r="E122" s="115" t="str">
        <f>IFERROR(IF(OR($C122="",$C122="No CAS"),INDEX('DEQ Pollutant List'!$A$7:$A$611,MATCH($D122,'DEQ Pollutant List'!$C$7:$C$611,0)),INDEX('DEQ Pollutant List'!$A$7:$A$611,MATCH($C122,'DEQ Pollutant List'!$B$7:$B$611,0))),"")</f>
        <v/>
      </c>
      <c r="F122" s="138"/>
      <c r="G122" s="139"/>
      <c r="H122" s="104"/>
      <c r="I122" s="102"/>
      <c r="J122" s="105"/>
      <c r="K122" s="83"/>
      <c r="L122" s="102"/>
      <c r="M122" s="105"/>
      <c r="N122" s="83"/>
    </row>
    <row r="123" spans="1:14">
      <c r="A123" s="79"/>
      <c r="B123" s="133"/>
      <c r="C123" s="137"/>
      <c r="D123" s="81" t="str">
        <f>IFERROR(IF(C123="No CAS","",INDEX('DEQ Pollutant List'!$C$7:$C$611,MATCH('5. Pollutant Emissions - MB'!C123,'DEQ Pollutant List'!$B$7:$B$611,0))),"")</f>
        <v/>
      </c>
      <c r="E123" s="115" t="str">
        <f>IFERROR(IF(OR($C123="",$C123="No CAS"),INDEX('DEQ Pollutant List'!$A$7:$A$611,MATCH($D123,'DEQ Pollutant List'!$C$7:$C$611,0)),INDEX('DEQ Pollutant List'!$A$7:$A$611,MATCH($C123,'DEQ Pollutant List'!$B$7:$B$611,0))),"")</f>
        <v/>
      </c>
      <c r="F123" s="138"/>
      <c r="G123" s="139"/>
      <c r="H123" s="104"/>
      <c r="I123" s="102"/>
      <c r="J123" s="105"/>
      <c r="K123" s="83"/>
      <c r="L123" s="102"/>
      <c r="M123" s="105"/>
      <c r="N123" s="83"/>
    </row>
    <row r="124" spans="1:14">
      <c r="A124" s="79"/>
      <c r="B124" s="133"/>
      <c r="C124" s="137"/>
      <c r="D124" s="81" t="str">
        <f>IFERROR(IF(C124="No CAS","",INDEX('DEQ Pollutant List'!$C$7:$C$611,MATCH('5. Pollutant Emissions - MB'!C124,'DEQ Pollutant List'!$B$7:$B$611,0))),"")</f>
        <v/>
      </c>
      <c r="E124" s="115" t="str">
        <f>IFERROR(IF(OR($C124="",$C124="No CAS"),INDEX('DEQ Pollutant List'!$A$7:$A$611,MATCH($D124,'DEQ Pollutant List'!$C$7:$C$611,0)),INDEX('DEQ Pollutant List'!$A$7:$A$611,MATCH($C124,'DEQ Pollutant List'!$B$7:$B$611,0))),"")</f>
        <v/>
      </c>
      <c r="F124" s="138"/>
      <c r="G124" s="139"/>
      <c r="H124" s="104"/>
      <c r="I124" s="102"/>
      <c r="J124" s="105"/>
      <c r="K124" s="83"/>
      <c r="L124" s="102"/>
      <c r="M124" s="105"/>
      <c r="N124" s="83"/>
    </row>
    <row r="125" spans="1:14">
      <c r="A125" s="79"/>
      <c r="B125" s="133"/>
      <c r="C125" s="137"/>
      <c r="D125" s="81" t="str">
        <f>IFERROR(IF(C125="No CAS","",INDEX('DEQ Pollutant List'!$C$7:$C$611,MATCH('5. Pollutant Emissions - MB'!C125,'DEQ Pollutant List'!$B$7:$B$611,0))),"")</f>
        <v/>
      </c>
      <c r="E125" s="115" t="str">
        <f>IFERROR(IF(OR($C125="",$C125="No CAS"),INDEX('DEQ Pollutant List'!$A$7:$A$611,MATCH($D125,'DEQ Pollutant List'!$C$7:$C$611,0)),INDEX('DEQ Pollutant List'!$A$7:$A$611,MATCH($C125,'DEQ Pollutant List'!$B$7:$B$611,0))),"")</f>
        <v/>
      </c>
      <c r="F125" s="138"/>
      <c r="G125" s="139"/>
      <c r="H125" s="104"/>
      <c r="I125" s="102"/>
      <c r="J125" s="105"/>
      <c r="K125" s="83"/>
      <c r="L125" s="102"/>
      <c r="M125" s="105"/>
      <c r="N125" s="83"/>
    </row>
    <row r="126" spans="1:14">
      <c r="A126" s="79"/>
      <c r="B126" s="133"/>
      <c r="C126" s="137"/>
      <c r="D126" s="81" t="str">
        <f>IFERROR(IF(C126="No CAS","",INDEX('DEQ Pollutant List'!$C$7:$C$611,MATCH('5. Pollutant Emissions - MB'!C126,'DEQ Pollutant List'!$B$7:$B$611,0))),"")</f>
        <v/>
      </c>
      <c r="E126" s="115" t="str">
        <f>IFERROR(IF(OR($C126="",$C126="No CAS"),INDEX('DEQ Pollutant List'!$A$7:$A$611,MATCH($D126,'DEQ Pollutant List'!$C$7:$C$611,0)),INDEX('DEQ Pollutant List'!$A$7:$A$611,MATCH($C126,'DEQ Pollutant List'!$B$7:$B$611,0))),"")</f>
        <v/>
      </c>
      <c r="F126" s="138"/>
      <c r="G126" s="139"/>
      <c r="H126" s="104"/>
      <c r="I126" s="102"/>
      <c r="J126" s="105"/>
      <c r="K126" s="83"/>
      <c r="L126" s="102"/>
      <c r="M126" s="105"/>
      <c r="N126" s="83"/>
    </row>
    <row r="127" spans="1:14">
      <c r="A127" s="79"/>
      <c r="B127" s="133"/>
      <c r="C127" s="137"/>
      <c r="D127" s="81" t="str">
        <f>IFERROR(IF(C127="No CAS","",INDEX('DEQ Pollutant List'!$C$7:$C$611,MATCH('5. Pollutant Emissions - MB'!C127,'DEQ Pollutant List'!$B$7:$B$611,0))),"")</f>
        <v/>
      </c>
      <c r="E127" s="115" t="str">
        <f>IFERROR(IF(OR($C127="",$C127="No CAS"),INDEX('DEQ Pollutant List'!$A$7:$A$611,MATCH($D127,'DEQ Pollutant List'!$C$7:$C$611,0)),INDEX('DEQ Pollutant List'!$A$7:$A$611,MATCH($C127,'DEQ Pollutant List'!$B$7:$B$611,0))),"")</f>
        <v/>
      </c>
      <c r="F127" s="138"/>
      <c r="G127" s="139"/>
      <c r="H127" s="104"/>
      <c r="I127" s="102"/>
      <c r="J127" s="105"/>
      <c r="K127" s="83"/>
      <c r="L127" s="102"/>
      <c r="M127" s="105"/>
      <c r="N127" s="83"/>
    </row>
    <row r="128" spans="1:14">
      <c r="A128" s="79"/>
      <c r="B128" s="133"/>
      <c r="C128" s="137"/>
      <c r="D128" s="81" t="str">
        <f>IFERROR(IF(C128="No CAS","",INDEX('DEQ Pollutant List'!$C$7:$C$611,MATCH('5. Pollutant Emissions - MB'!C128,'DEQ Pollutant List'!$B$7:$B$611,0))),"")</f>
        <v/>
      </c>
      <c r="E128" s="115" t="str">
        <f>IFERROR(IF(OR($C128="",$C128="No CAS"),INDEX('DEQ Pollutant List'!$A$7:$A$611,MATCH($D128,'DEQ Pollutant List'!$C$7:$C$611,0)),INDEX('DEQ Pollutant List'!$A$7:$A$611,MATCH($C128,'DEQ Pollutant List'!$B$7:$B$611,0))),"")</f>
        <v/>
      </c>
      <c r="F128" s="138"/>
      <c r="G128" s="139"/>
      <c r="H128" s="104"/>
      <c r="I128" s="102"/>
      <c r="J128" s="105"/>
      <c r="K128" s="83"/>
      <c r="L128" s="102"/>
      <c r="M128" s="105"/>
      <c r="N128" s="83"/>
    </row>
    <row r="129" spans="1:14">
      <c r="A129" s="79"/>
      <c r="B129" s="133"/>
      <c r="C129" s="137"/>
      <c r="D129" s="81" t="str">
        <f>IFERROR(IF(C129="No CAS","",INDEX('DEQ Pollutant List'!$C$7:$C$611,MATCH('5. Pollutant Emissions - MB'!C129,'DEQ Pollutant List'!$B$7:$B$611,0))),"")</f>
        <v/>
      </c>
      <c r="E129" s="115" t="str">
        <f>IFERROR(IF(OR($C129="",$C129="No CAS"),INDEX('DEQ Pollutant List'!$A$7:$A$611,MATCH($D129,'DEQ Pollutant List'!$C$7:$C$611,0)),INDEX('DEQ Pollutant List'!$A$7:$A$611,MATCH($C129,'DEQ Pollutant List'!$B$7:$B$611,0))),"")</f>
        <v/>
      </c>
      <c r="F129" s="138"/>
      <c r="G129" s="139"/>
      <c r="H129" s="104"/>
      <c r="I129" s="102"/>
      <c r="J129" s="105"/>
      <c r="K129" s="83"/>
      <c r="L129" s="102"/>
      <c r="M129" s="105"/>
      <c r="N129" s="83"/>
    </row>
    <row r="130" spans="1:14">
      <c r="A130" s="79"/>
      <c r="B130" s="133"/>
      <c r="C130" s="137"/>
      <c r="D130" s="81" t="str">
        <f>IFERROR(IF(C130="No CAS","",INDEX('DEQ Pollutant List'!$C$7:$C$611,MATCH('5. Pollutant Emissions - MB'!C130,'DEQ Pollutant List'!$B$7:$B$611,0))),"")</f>
        <v/>
      </c>
      <c r="E130" s="115" t="str">
        <f>IFERROR(IF(OR($C130="",$C130="No CAS"),INDEX('DEQ Pollutant List'!$A$7:$A$611,MATCH($D130,'DEQ Pollutant List'!$C$7:$C$611,0)),INDEX('DEQ Pollutant List'!$A$7:$A$611,MATCH($C130,'DEQ Pollutant List'!$B$7:$B$611,0))),"")</f>
        <v/>
      </c>
      <c r="F130" s="138"/>
      <c r="G130" s="139"/>
      <c r="H130" s="104"/>
      <c r="I130" s="102"/>
      <c r="J130" s="105"/>
      <c r="K130" s="83"/>
      <c r="L130" s="102"/>
      <c r="M130" s="105"/>
      <c r="N130" s="83"/>
    </row>
    <row r="131" spans="1:14">
      <c r="A131" s="79"/>
      <c r="B131" s="133"/>
      <c r="C131" s="137"/>
      <c r="D131" s="81" t="str">
        <f>IFERROR(IF(C131="No CAS","",INDEX('DEQ Pollutant List'!$C$7:$C$611,MATCH('5. Pollutant Emissions - MB'!C131,'DEQ Pollutant List'!$B$7:$B$611,0))),"")</f>
        <v/>
      </c>
      <c r="E131" s="115" t="str">
        <f>IFERROR(IF(OR($C131="",$C131="No CAS"),INDEX('DEQ Pollutant List'!$A$7:$A$611,MATCH($D131,'DEQ Pollutant List'!$C$7:$C$611,0)),INDEX('DEQ Pollutant List'!$A$7:$A$611,MATCH($C131,'DEQ Pollutant List'!$B$7:$B$611,0))),"")</f>
        <v/>
      </c>
      <c r="F131" s="138"/>
      <c r="G131" s="139"/>
      <c r="H131" s="104"/>
      <c r="I131" s="102"/>
      <c r="J131" s="105"/>
      <c r="K131" s="83"/>
      <c r="L131" s="102"/>
      <c r="M131" s="105"/>
      <c r="N131" s="83"/>
    </row>
    <row r="132" spans="1:14">
      <c r="A132" s="79"/>
      <c r="B132" s="133"/>
      <c r="C132" s="137"/>
      <c r="D132" s="81" t="str">
        <f>IFERROR(IF(C132="No CAS","",INDEX('DEQ Pollutant List'!$C$7:$C$611,MATCH('5. Pollutant Emissions - MB'!C132,'DEQ Pollutant List'!$B$7:$B$611,0))),"")</f>
        <v/>
      </c>
      <c r="E132" s="115" t="str">
        <f>IFERROR(IF(OR($C132="",$C132="No CAS"),INDEX('DEQ Pollutant List'!$A$7:$A$611,MATCH($D132,'DEQ Pollutant List'!$C$7:$C$611,0)),INDEX('DEQ Pollutant List'!$A$7:$A$611,MATCH($C132,'DEQ Pollutant List'!$B$7:$B$611,0))),"")</f>
        <v/>
      </c>
      <c r="F132" s="138"/>
      <c r="G132" s="139"/>
      <c r="H132" s="104"/>
      <c r="I132" s="102"/>
      <c r="J132" s="105"/>
      <c r="K132" s="83"/>
      <c r="L132" s="102"/>
      <c r="M132" s="105"/>
      <c r="N132" s="83"/>
    </row>
    <row r="133" spans="1:14">
      <c r="A133" s="79"/>
      <c r="B133" s="133"/>
      <c r="C133" s="137"/>
      <c r="D133" s="81" t="str">
        <f>IFERROR(IF(C133="No CAS","",INDEX('DEQ Pollutant List'!$C$7:$C$611,MATCH('5. Pollutant Emissions - MB'!C133,'DEQ Pollutant List'!$B$7:$B$611,0))),"")</f>
        <v/>
      </c>
      <c r="E133" s="115" t="str">
        <f>IFERROR(IF(OR($C133="",$C133="No CAS"),INDEX('DEQ Pollutant List'!$A$7:$A$611,MATCH($D133,'DEQ Pollutant List'!$C$7:$C$611,0)),INDEX('DEQ Pollutant List'!$A$7:$A$611,MATCH($C133,'DEQ Pollutant List'!$B$7:$B$611,0))),"")</f>
        <v/>
      </c>
      <c r="F133" s="138"/>
      <c r="G133" s="139"/>
      <c r="H133" s="104"/>
      <c r="I133" s="102"/>
      <c r="J133" s="105"/>
      <c r="K133" s="83"/>
      <c r="L133" s="102"/>
      <c r="M133" s="105"/>
      <c r="N133" s="83"/>
    </row>
    <row r="134" spans="1:14">
      <c r="A134" s="79"/>
      <c r="B134" s="133"/>
      <c r="C134" s="137"/>
      <c r="D134" s="81" t="str">
        <f>IFERROR(IF(C134="No CAS","",INDEX('DEQ Pollutant List'!$C$7:$C$611,MATCH('5. Pollutant Emissions - MB'!C134,'DEQ Pollutant List'!$B$7:$B$611,0))),"")</f>
        <v/>
      </c>
      <c r="E134" s="115" t="str">
        <f>IFERROR(IF(OR($C134="",$C134="No CAS"),INDEX('DEQ Pollutant List'!$A$7:$A$611,MATCH($D134,'DEQ Pollutant List'!$C$7:$C$611,0)),INDEX('DEQ Pollutant List'!$A$7:$A$611,MATCH($C134,'DEQ Pollutant List'!$B$7:$B$611,0))),"")</f>
        <v/>
      </c>
      <c r="F134" s="138"/>
      <c r="G134" s="139"/>
      <c r="H134" s="104"/>
      <c r="I134" s="102"/>
      <c r="J134" s="105"/>
      <c r="K134" s="83"/>
      <c r="L134" s="102"/>
      <c r="M134" s="105"/>
      <c r="N134" s="83"/>
    </row>
    <row r="135" spans="1:14">
      <c r="A135" s="79"/>
      <c r="B135" s="133"/>
      <c r="C135" s="137"/>
      <c r="D135" s="81" t="str">
        <f>IFERROR(IF(C135="No CAS","",INDEX('DEQ Pollutant List'!$C$7:$C$611,MATCH('5. Pollutant Emissions - MB'!C135,'DEQ Pollutant List'!$B$7:$B$611,0))),"")</f>
        <v/>
      </c>
      <c r="E135" s="115" t="str">
        <f>IFERROR(IF(OR($C135="",$C135="No CAS"),INDEX('DEQ Pollutant List'!$A$7:$A$611,MATCH($D135,'DEQ Pollutant List'!$C$7:$C$611,0)),INDEX('DEQ Pollutant List'!$A$7:$A$611,MATCH($C135,'DEQ Pollutant List'!$B$7:$B$611,0))),"")</f>
        <v/>
      </c>
      <c r="F135" s="138"/>
      <c r="G135" s="139"/>
      <c r="H135" s="104"/>
      <c r="I135" s="102"/>
      <c r="J135" s="105"/>
      <c r="K135" s="83"/>
      <c r="L135" s="102"/>
      <c r="M135" s="105"/>
      <c r="N135" s="83"/>
    </row>
    <row r="136" spans="1:14">
      <c r="A136" s="79"/>
      <c r="B136" s="133"/>
      <c r="C136" s="137"/>
      <c r="D136" s="81" t="str">
        <f>IFERROR(IF(C136="No CAS","",INDEX('DEQ Pollutant List'!$C$7:$C$611,MATCH('5. Pollutant Emissions - MB'!C136,'DEQ Pollutant List'!$B$7:$B$611,0))),"")</f>
        <v/>
      </c>
      <c r="E136" s="115" t="str">
        <f>IFERROR(IF(OR($C136="",$C136="No CAS"),INDEX('DEQ Pollutant List'!$A$7:$A$611,MATCH($D136,'DEQ Pollutant List'!$C$7:$C$611,0)),INDEX('DEQ Pollutant List'!$A$7:$A$611,MATCH($C136,'DEQ Pollutant List'!$B$7:$B$611,0))),"")</f>
        <v/>
      </c>
      <c r="F136" s="138"/>
      <c r="G136" s="139"/>
      <c r="H136" s="104"/>
      <c r="I136" s="102"/>
      <c r="J136" s="105"/>
      <c r="K136" s="83"/>
      <c r="L136" s="102"/>
      <c r="M136" s="105"/>
      <c r="N136" s="83"/>
    </row>
    <row r="137" spans="1:14">
      <c r="A137" s="79"/>
      <c r="B137" s="133"/>
      <c r="C137" s="137"/>
      <c r="D137" s="81" t="str">
        <f>IFERROR(IF(C137="No CAS","",INDEX('DEQ Pollutant List'!$C$7:$C$611,MATCH('5. Pollutant Emissions - MB'!C137,'DEQ Pollutant List'!$B$7:$B$611,0))),"")</f>
        <v/>
      </c>
      <c r="E137" s="115" t="str">
        <f>IFERROR(IF(OR($C137="",$C137="No CAS"),INDEX('DEQ Pollutant List'!$A$7:$A$611,MATCH($D137,'DEQ Pollutant List'!$C$7:$C$611,0)),INDEX('DEQ Pollutant List'!$A$7:$A$611,MATCH($C137,'DEQ Pollutant List'!$B$7:$B$611,0))),"")</f>
        <v/>
      </c>
      <c r="F137" s="138"/>
      <c r="G137" s="139"/>
      <c r="H137" s="104"/>
      <c r="I137" s="102"/>
      <c r="J137" s="105"/>
      <c r="K137" s="83"/>
      <c r="L137" s="102"/>
      <c r="M137" s="105"/>
      <c r="N137" s="83"/>
    </row>
    <row r="138" spans="1:14">
      <c r="A138" s="79"/>
      <c r="B138" s="133"/>
      <c r="C138" s="137"/>
      <c r="D138" s="81" t="str">
        <f>IFERROR(IF(C138="No CAS","",INDEX('DEQ Pollutant List'!$C$7:$C$611,MATCH('5. Pollutant Emissions - MB'!C138,'DEQ Pollutant List'!$B$7:$B$611,0))),"")</f>
        <v/>
      </c>
      <c r="E138" s="115" t="str">
        <f>IFERROR(IF(OR($C138="",$C138="No CAS"),INDEX('DEQ Pollutant List'!$A$7:$A$611,MATCH($D138,'DEQ Pollutant List'!$C$7:$C$611,0)),INDEX('DEQ Pollutant List'!$A$7:$A$611,MATCH($C138,'DEQ Pollutant List'!$B$7:$B$611,0))),"")</f>
        <v/>
      </c>
      <c r="F138" s="138"/>
      <c r="G138" s="139"/>
      <c r="H138" s="104"/>
      <c r="I138" s="102"/>
      <c r="J138" s="105"/>
      <c r="K138" s="83"/>
      <c r="L138" s="102"/>
      <c r="M138" s="105"/>
      <c r="N138" s="83"/>
    </row>
    <row r="139" spans="1:14">
      <c r="A139" s="79"/>
      <c r="B139" s="133"/>
      <c r="C139" s="137"/>
      <c r="D139" s="81" t="str">
        <f>IFERROR(IF(C139="No CAS","",INDEX('DEQ Pollutant List'!$C$7:$C$611,MATCH('5. Pollutant Emissions - MB'!C139,'DEQ Pollutant List'!$B$7:$B$611,0))),"")</f>
        <v/>
      </c>
      <c r="E139" s="115" t="str">
        <f>IFERROR(IF(OR($C139="",$C139="No CAS"),INDEX('DEQ Pollutant List'!$A$7:$A$611,MATCH($D139,'DEQ Pollutant List'!$C$7:$C$611,0)),INDEX('DEQ Pollutant List'!$A$7:$A$611,MATCH($C139,'DEQ Pollutant List'!$B$7:$B$611,0))),"")</f>
        <v/>
      </c>
      <c r="F139" s="138"/>
      <c r="G139" s="139"/>
      <c r="H139" s="104"/>
      <c r="I139" s="102"/>
      <c r="J139" s="105"/>
      <c r="K139" s="83"/>
      <c r="L139" s="102"/>
      <c r="M139" s="105"/>
      <c r="N139" s="83"/>
    </row>
    <row r="140" spans="1:14">
      <c r="A140" s="79"/>
      <c r="B140" s="133"/>
      <c r="C140" s="137"/>
      <c r="D140" s="81" t="str">
        <f>IFERROR(IF(C140="No CAS","",INDEX('DEQ Pollutant List'!$C$7:$C$611,MATCH('5. Pollutant Emissions - MB'!C140,'DEQ Pollutant List'!$B$7:$B$611,0))),"")</f>
        <v/>
      </c>
      <c r="E140" s="115" t="str">
        <f>IFERROR(IF(OR($C140="",$C140="No CAS"),INDEX('DEQ Pollutant List'!$A$7:$A$611,MATCH($D140,'DEQ Pollutant List'!$C$7:$C$611,0)),INDEX('DEQ Pollutant List'!$A$7:$A$611,MATCH($C140,'DEQ Pollutant List'!$B$7:$B$611,0))),"")</f>
        <v/>
      </c>
      <c r="F140" s="138"/>
      <c r="G140" s="139"/>
      <c r="H140" s="104"/>
      <c r="I140" s="102"/>
      <c r="J140" s="105"/>
      <c r="K140" s="83"/>
      <c r="L140" s="102"/>
      <c r="M140" s="105"/>
      <c r="N140" s="83"/>
    </row>
    <row r="141" spans="1:14">
      <c r="A141" s="79"/>
      <c r="B141" s="133"/>
      <c r="C141" s="137"/>
      <c r="D141" s="81" t="str">
        <f>IFERROR(IF(C141="No CAS","",INDEX('DEQ Pollutant List'!$C$7:$C$611,MATCH('5. Pollutant Emissions - MB'!C141,'DEQ Pollutant List'!$B$7:$B$611,0))),"")</f>
        <v/>
      </c>
      <c r="E141" s="115" t="str">
        <f>IFERROR(IF(OR($C141="",$C141="No CAS"),INDEX('DEQ Pollutant List'!$A$7:$A$611,MATCH($D141,'DEQ Pollutant List'!$C$7:$C$611,0)),INDEX('DEQ Pollutant List'!$A$7:$A$611,MATCH($C141,'DEQ Pollutant List'!$B$7:$B$611,0))),"")</f>
        <v/>
      </c>
      <c r="F141" s="138"/>
      <c r="G141" s="139"/>
      <c r="H141" s="104"/>
      <c r="I141" s="102"/>
      <c r="J141" s="105"/>
      <c r="K141" s="83"/>
      <c r="L141" s="102"/>
      <c r="M141" s="105"/>
      <c r="N141" s="83"/>
    </row>
    <row r="142" spans="1:14">
      <c r="A142" s="79"/>
      <c r="B142" s="133"/>
      <c r="C142" s="137"/>
      <c r="D142" s="81" t="str">
        <f>IFERROR(IF(C142="No CAS","",INDEX('DEQ Pollutant List'!$C$7:$C$611,MATCH('5. Pollutant Emissions - MB'!C142,'DEQ Pollutant List'!$B$7:$B$611,0))),"")</f>
        <v/>
      </c>
      <c r="E142" s="115" t="str">
        <f>IFERROR(IF(OR($C142="",$C142="No CAS"),INDEX('DEQ Pollutant List'!$A$7:$A$611,MATCH($D142,'DEQ Pollutant List'!$C$7:$C$611,0)),INDEX('DEQ Pollutant List'!$A$7:$A$611,MATCH($C142,'DEQ Pollutant List'!$B$7:$B$611,0))),"")</f>
        <v/>
      </c>
      <c r="F142" s="138"/>
      <c r="G142" s="139"/>
      <c r="H142" s="104"/>
      <c r="I142" s="102"/>
      <c r="J142" s="105"/>
      <c r="K142" s="83"/>
      <c r="L142" s="102"/>
      <c r="M142" s="105"/>
      <c r="N142" s="83"/>
    </row>
    <row r="143" spans="1:14">
      <c r="A143" s="79"/>
      <c r="B143" s="133"/>
      <c r="C143" s="137"/>
      <c r="D143" s="81" t="str">
        <f>IFERROR(IF(C143="No CAS","",INDEX('DEQ Pollutant List'!$C$7:$C$611,MATCH('5. Pollutant Emissions - MB'!C143,'DEQ Pollutant List'!$B$7:$B$611,0))),"")</f>
        <v/>
      </c>
      <c r="E143" s="115" t="str">
        <f>IFERROR(IF(OR($C143="",$C143="No CAS"),INDEX('DEQ Pollutant List'!$A$7:$A$611,MATCH($D143,'DEQ Pollutant List'!$C$7:$C$611,0)),INDEX('DEQ Pollutant List'!$A$7:$A$611,MATCH($C143,'DEQ Pollutant List'!$B$7:$B$611,0))),"")</f>
        <v/>
      </c>
      <c r="F143" s="138"/>
      <c r="G143" s="139"/>
      <c r="H143" s="104"/>
      <c r="I143" s="102"/>
      <c r="J143" s="105"/>
      <c r="K143" s="83"/>
      <c r="L143" s="102"/>
      <c r="M143" s="105"/>
      <c r="N143" s="83"/>
    </row>
    <row r="144" spans="1:14">
      <c r="A144" s="79"/>
      <c r="B144" s="133"/>
      <c r="C144" s="137"/>
      <c r="D144" s="81" t="str">
        <f>IFERROR(IF(C144="No CAS","",INDEX('DEQ Pollutant List'!$C$7:$C$611,MATCH('5. Pollutant Emissions - MB'!C144,'DEQ Pollutant List'!$B$7:$B$611,0))),"")</f>
        <v/>
      </c>
      <c r="E144" s="115" t="str">
        <f>IFERROR(IF(OR($C144="",$C144="No CAS"),INDEX('DEQ Pollutant List'!$A$7:$A$611,MATCH($D144,'DEQ Pollutant List'!$C$7:$C$611,0)),INDEX('DEQ Pollutant List'!$A$7:$A$611,MATCH($C144,'DEQ Pollutant List'!$B$7:$B$611,0))),"")</f>
        <v/>
      </c>
      <c r="F144" s="138"/>
      <c r="G144" s="139"/>
      <c r="H144" s="104"/>
      <c r="I144" s="102"/>
      <c r="J144" s="105"/>
      <c r="K144" s="83"/>
      <c r="L144" s="102"/>
      <c r="M144" s="105"/>
      <c r="N144" s="83"/>
    </row>
    <row r="145" spans="1:14">
      <c r="A145" s="79"/>
      <c r="B145" s="133"/>
      <c r="C145" s="137"/>
      <c r="D145" s="81" t="str">
        <f>IFERROR(IF(C145="No CAS","",INDEX('DEQ Pollutant List'!$C$7:$C$611,MATCH('5. Pollutant Emissions - MB'!C145,'DEQ Pollutant List'!$B$7:$B$611,0))),"")</f>
        <v/>
      </c>
      <c r="E145" s="115" t="str">
        <f>IFERROR(IF(OR($C145="",$C145="No CAS"),INDEX('DEQ Pollutant List'!$A$7:$A$611,MATCH($D145,'DEQ Pollutant List'!$C$7:$C$611,0)),INDEX('DEQ Pollutant List'!$A$7:$A$611,MATCH($C145,'DEQ Pollutant List'!$B$7:$B$611,0))),"")</f>
        <v/>
      </c>
      <c r="F145" s="138"/>
      <c r="G145" s="139"/>
      <c r="H145" s="104"/>
      <c r="I145" s="102"/>
      <c r="J145" s="105"/>
      <c r="K145" s="83"/>
      <c r="L145" s="102"/>
      <c r="M145" s="105"/>
      <c r="N145" s="83"/>
    </row>
    <row r="146" spans="1:14">
      <c r="A146" s="79"/>
      <c r="B146" s="133"/>
      <c r="C146" s="137"/>
      <c r="D146" s="81" t="str">
        <f>IFERROR(IF(C146="No CAS","",INDEX('DEQ Pollutant List'!$C$7:$C$611,MATCH('5. Pollutant Emissions - MB'!C146,'DEQ Pollutant List'!$B$7:$B$611,0))),"")</f>
        <v/>
      </c>
      <c r="E146" s="115" t="str">
        <f>IFERROR(IF(OR($C146="",$C146="No CAS"),INDEX('DEQ Pollutant List'!$A$7:$A$611,MATCH($D146,'DEQ Pollutant List'!$C$7:$C$611,0)),INDEX('DEQ Pollutant List'!$A$7:$A$611,MATCH($C146,'DEQ Pollutant List'!$B$7:$B$611,0))),"")</f>
        <v/>
      </c>
      <c r="F146" s="138"/>
      <c r="G146" s="139"/>
      <c r="H146" s="104"/>
      <c r="I146" s="102"/>
      <c r="J146" s="105"/>
      <c r="K146" s="83"/>
      <c r="L146" s="102"/>
      <c r="M146" s="105"/>
      <c r="N146" s="83"/>
    </row>
    <row r="147" spans="1:14">
      <c r="A147" s="79"/>
      <c r="B147" s="133"/>
      <c r="C147" s="137"/>
      <c r="D147" s="81" t="str">
        <f>IFERROR(IF(C147="No CAS","",INDEX('DEQ Pollutant List'!$C$7:$C$611,MATCH('5. Pollutant Emissions - MB'!C147,'DEQ Pollutant List'!$B$7:$B$611,0))),"")</f>
        <v/>
      </c>
      <c r="E147" s="115" t="str">
        <f>IFERROR(IF(OR($C147="",$C147="No CAS"),INDEX('DEQ Pollutant List'!$A$7:$A$611,MATCH($D147,'DEQ Pollutant List'!$C$7:$C$611,0)),INDEX('DEQ Pollutant List'!$A$7:$A$611,MATCH($C147,'DEQ Pollutant List'!$B$7:$B$611,0))),"")</f>
        <v/>
      </c>
      <c r="F147" s="138"/>
      <c r="G147" s="139"/>
      <c r="H147" s="104"/>
      <c r="I147" s="102"/>
      <c r="J147" s="105"/>
      <c r="K147" s="83"/>
      <c r="L147" s="102"/>
      <c r="M147" s="105"/>
      <c r="N147" s="83"/>
    </row>
    <row r="148" spans="1:14">
      <c r="A148" s="79"/>
      <c r="B148" s="133"/>
      <c r="C148" s="137"/>
      <c r="D148" s="81" t="str">
        <f>IFERROR(IF(C148="No CAS","",INDEX('DEQ Pollutant List'!$C$7:$C$611,MATCH('5. Pollutant Emissions - MB'!C148,'DEQ Pollutant List'!$B$7:$B$611,0))),"")</f>
        <v/>
      </c>
      <c r="E148" s="115" t="str">
        <f>IFERROR(IF(OR($C148="",$C148="No CAS"),INDEX('DEQ Pollutant List'!$A$7:$A$611,MATCH($D148,'DEQ Pollutant List'!$C$7:$C$611,0)),INDEX('DEQ Pollutant List'!$A$7:$A$611,MATCH($C148,'DEQ Pollutant List'!$B$7:$B$611,0))),"")</f>
        <v/>
      </c>
      <c r="F148" s="138"/>
      <c r="G148" s="139"/>
      <c r="H148" s="104"/>
      <c r="I148" s="102"/>
      <c r="J148" s="105"/>
      <c r="K148" s="83"/>
      <c r="L148" s="102"/>
      <c r="M148" s="105"/>
      <c r="N148" s="83"/>
    </row>
    <row r="149" spans="1:14">
      <c r="A149" s="79"/>
      <c r="B149" s="133"/>
      <c r="C149" s="137"/>
      <c r="D149" s="81" t="str">
        <f>IFERROR(IF(C149="No CAS","",INDEX('DEQ Pollutant List'!$C$7:$C$611,MATCH('5. Pollutant Emissions - MB'!C149,'DEQ Pollutant List'!$B$7:$B$611,0))),"")</f>
        <v/>
      </c>
      <c r="E149" s="115" t="str">
        <f>IFERROR(IF(OR($C149="",$C149="No CAS"),INDEX('DEQ Pollutant List'!$A$7:$A$611,MATCH($D149,'DEQ Pollutant List'!$C$7:$C$611,0)),INDEX('DEQ Pollutant List'!$A$7:$A$611,MATCH($C149,'DEQ Pollutant List'!$B$7:$B$611,0))),"")</f>
        <v/>
      </c>
      <c r="F149" s="138"/>
      <c r="G149" s="139"/>
      <c r="H149" s="104"/>
      <c r="I149" s="102"/>
      <c r="J149" s="105"/>
      <c r="K149" s="83"/>
      <c r="L149" s="102"/>
      <c r="M149" s="105"/>
      <c r="N149" s="83"/>
    </row>
    <row r="150" spans="1:14">
      <c r="A150" s="79"/>
      <c r="B150" s="133"/>
      <c r="C150" s="137"/>
      <c r="D150" s="81" t="str">
        <f>IFERROR(IF(C150="No CAS","",INDEX('DEQ Pollutant List'!$C$7:$C$611,MATCH('5. Pollutant Emissions - MB'!C150,'DEQ Pollutant List'!$B$7:$B$611,0))),"")</f>
        <v/>
      </c>
      <c r="E150" s="115" t="str">
        <f>IFERROR(IF(OR($C150="",$C150="No CAS"),INDEX('DEQ Pollutant List'!$A$7:$A$611,MATCH($D150,'DEQ Pollutant List'!$C$7:$C$611,0)),INDEX('DEQ Pollutant List'!$A$7:$A$611,MATCH($C150,'DEQ Pollutant List'!$B$7:$B$611,0))),"")</f>
        <v/>
      </c>
      <c r="F150" s="138"/>
      <c r="G150" s="139"/>
      <c r="H150" s="104"/>
      <c r="I150" s="102"/>
      <c r="J150" s="105"/>
      <c r="K150" s="83"/>
      <c r="L150" s="102"/>
      <c r="M150" s="105"/>
      <c r="N150" s="83"/>
    </row>
    <row r="151" spans="1:14">
      <c r="A151" s="79"/>
      <c r="B151" s="133"/>
      <c r="C151" s="137"/>
      <c r="D151" s="81" t="str">
        <f>IFERROR(IF(C151="No CAS","",INDEX('DEQ Pollutant List'!$C$7:$C$611,MATCH('5. Pollutant Emissions - MB'!C151,'DEQ Pollutant List'!$B$7:$B$611,0))),"")</f>
        <v/>
      </c>
      <c r="E151" s="115" t="str">
        <f>IFERROR(IF(OR($C151="",$C151="No CAS"),INDEX('DEQ Pollutant List'!$A$7:$A$611,MATCH($D151,'DEQ Pollutant List'!$C$7:$C$611,0)),INDEX('DEQ Pollutant List'!$A$7:$A$611,MATCH($C151,'DEQ Pollutant List'!$B$7:$B$611,0))),"")</f>
        <v/>
      </c>
      <c r="F151" s="138"/>
      <c r="G151" s="139"/>
      <c r="H151" s="104"/>
      <c r="I151" s="102"/>
      <c r="J151" s="105"/>
      <c r="K151" s="83"/>
      <c r="L151" s="102"/>
      <c r="M151" s="105"/>
      <c r="N151" s="83"/>
    </row>
    <row r="152" spans="1:14">
      <c r="A152" s="79"/>
      <c r="B152" s="133"/>
      <c r="C152" s="137"/>
      <c r="D152" s="81" t="str">
        <f>IFERROR(IF(C152="No CAS","",INDEX('DEQ Pollutant List'!$C$7:$C$611,MATCH('5. Pollutant Emissions - MB'!C152,'DEQ Pollutant List'!$B$7:$B$611,0))),"")</f>
        <v/>
      </c>
      <c r="E152" s="115" t="str">
        <f>IFERROR(IF(OR($C152="",$C152="No CAS"),INDEX('DEQ Pollutant List'!$A$7:$A$611,MATCH($D152,'DEQ Pollutant List'!$C$7:$C$611,0)),INDEX('DEQ Pollutant List'!$A$7:$A$611,MATCH($C152,'DEQ Pollutant List'!$B$7:$B$611,0))),"")</f>
        <v/>
      </c>
      <c r="F152" s="138"/>
      <c r="G152" s="139"/>
      <c r="H152" s="104"/>
      <c r="I152" s="102"/>
      <c r="J152" s="105"/>
      <c r="K152" s="83"/>
      <c r="L152" s="102"/>
      <c r="M152" s="105"/>
      <c r="N152" s="83"/>
    </row>
    <row r="153" spans="1:14">
      <c r="A153" s="79"/>
      <c r="B153" s="133"/>
      <c r="C153" s="137"/>
      <c r="D153" s="81" t="str">
        <f>IFERROR(IF(C153="No CAS","",INDEX('DEQ Pollutant List'!$C$7:$C$611,MATCH('5. Pollutant Emissions - MB'!C153,'DEQ Pollutant List'!$B$7:$B$611,0))),"")</f>
        <v/>
      </c>
      <c r="E153" s="115" t="str">
        <f>IFERROR(IF(OR($C153="",$C153="No CAS"),INDEX('DEQ Pollutant List'!$A$7:$A$611,MATCH($D153,'DEQ Pollutant List'!$C$7:$C$611,0)),INDEX('DEQ Pollutant List'!$A$7:$A$611,MATCH($C153,'DEQ Pollutant List'!$B$7:$B$611,0))),"")</f>
        <v/>
      </c>
      <c r="F153" s="138"/>
      <c r="G153" s="139"/>
      <c r="H153" s="104"/>
      <c r="I153" s="102"/>
      <c r="J153" s="105"/>
      <c r="K153" s="83"/>
      <c r="L153" s="102"/>
      <c r="M153" s="105"/>
      <c r="N153" s="83"/>
    </row>
    <row r="154" spans="1:14">
      <c r="A154" s="79"/>
      <c r="B154" s="133"/>
      <c r="C154" s="137"/>
      <c r="D154" s="81" t="str">
        <f>IFERROR(IF(C154="No CAS","",INDEX('DEQ Pollutant List'!$C$7:$C$611,MATCH('5. Pollutant Emissions - MB'!C154,'DEQ Pollutant List'!$B$7:$B$611,0))),"")</f>
        <v/>
      </c>
      <c r="E154" s="115" t="str">
        <f>IFERROR(IF(OR($C154="",$C154="No CAS"),INDEX('DEQ Pollutant List'!$A$7:$A$611,MATCH($D154,'DEQ Pollutant List'!$C$7:$C$611,0)),INDEX('DEQ Pollutant List'!$A$7:$A$611,MATCH($C154,'DEQ Pollutant List'!$B$7:$B$611,0))),"")</f>
        <v/>
      </c>
      <c r="F154" s="138"/>
      <c r="G154" s="139"/>
      <c r="H154" s="104"/>
      <c r="I154" s="102"/>
      <c r="J154" s="105"/>
      <c r="K154" s="83"/>
      <c r="L154" s="102"/>
      <c r="M154" s="105"/>
      <c r="N154" s="83"/>
    </row>
    <row r="155" spans="1:14">
      <c r="A155" s="79"/>
      <c r="B155" s="133"/>
      <c r="C155" s="137"/>
      <c r="D155" s="81" t="str">
        <f>IFERROR(IF(C155="No CAS","",INDEX('DEQ Pollutant List'!$C$7:$C$611,MATCH('5. Pollutant Emissions - MB'!C155,'DEQ Pollutant List'!$B$7:$B$611,0))),"")</f>
        <v/>
      </c>
      <c r="E155" s="115" t="str">
        <f>IFERROR(IF(OR($C155="",$C155="No CAS"),INDEX('DEQ Pollutant List'!$A$7:$A$611,MATCH($D155,'DEQ Pollutant List'!$C$7:$C$611,0)),INDEX('DEQ Pollutant List'!$A$7:$A$611,MATCH($C155,'DEQ Pollutant List'!$B$7:$B$611,0))),"")</f>
        <v/>
      </c>
      <c r="F155" s="138"/>
      <c r="G155" s="139"/>
      <c r="H155" s="104"/>
      <c r="I155" s="102"/>
      <c r="J155" s="105"/>
      <c r="K155" s="83"/>
      <c r="L155" s="102"/>
      <c r="M155" s="105"/>
      <c r="N155" s="83"/>
    </row>
    <row r="156" spans="1:14">
      <c r="A156" s="79"/>
      <c r="B156" s="133"/>
      <c r="C156" s="137"/>
      <c r="D156" s="81" t="str">
        <f>IFERROR(IF(C156="No CAS","",INDEX('DEQ Pollutant List'!$C$7:$C$611,MATCH('5. Pollutant Emissions - MB'!C156,'DEQ Pollutant List'!$B$7:$B$611,0))),"")</f>
        <v/>
      </c>
      <c r="E156" s="115" t="str">
        <f>IFERROR(IF(OR($C156="",$C156="No CAS"),INDEX('DEQ Pollutant List'!$A$7:$A$611,MATCH($D156,'DEQ Pollutant List'!$C$7:$C$611,0)),INDEX('DEQ Pollutant List'!$A$7:$A$611,MATCH($C156,'DEQ Pollutant List'!$B$7:$B$611,0))),"")</f>
        <v/>
      </c>
      <c r="F156" s="138"/>
      <c r="G156" s="139"/>
      <c r="H156" s="104"/>
      <c r="I156" s="102"/>
      <c r="J156" s="105"/>
      <c r="K156" s="83"/>
      <c r="L156" s="102"/>
      <c r="M156" s="105"/>
      <c r="N156" s="83"/>
    </row>
    <row r="157" spans="1:14">
      <c r="A157" s="79"/>
      <c r="B157" s="133"/>
      <c r="C157" s="137"/>
      <c r="D157" s="81" t="str">
        <f>IFERROR(IF(C157="No CAS","",INDEX('DEQ Pollutant List'!$C$7:$C$611,MATCH('5. Pollutant Emissions - MB'!C157,'DEQ Pollutant List'!$B$7:$B$611,0))),"")</f>
        <v/>
      </c>
      <c r="E157" s="115" t="str">
        <f>IFERROR(IF(OR($C157="",$C157="No CAS"),INDEX('DEQ Pollutant List'!$A$7:$A$611,MATCH($D157,'DEQ Pollutant List'!$C$7:$C$611,0)),INDEX('DEQ Pollutant List'!$A$7:$A$611,MATCH($C157,'DEQ Pollutant List'!$B$7:$B$611,0))),"")</f>
        <v/>
      </c>
      <c r="F157" s="138"/>
      <c r="G157" s="139"/>
      <c r="H157" s="104"/>
      <c r="I157" s="102"/>
      <c r="J157" s="105"/>
      <c r="K157" s="83"/>
      <c r="L157" s="102"/>
      <c r="M157" s="105"/>
      <c r="N157" s="83"/>
    </row>
    <row r="158" spans="1:14">
      <c r="A158" s="79"/>
      <c r="B158" s="133"/>
      <c r="C158" s="137"/>
      <c r="D158" s="81" t="str">
        <f>IFERROR(IF(C158="No CAS","",INDEX('DEQ Pollutant List'!$C$7:$C$611,MATCH('5. Pollutant Emissions - MB'!C158,'DEQ Pollutant List'!$B$7:$B$611,0))),"")</f>
        <v/>
      </c>
      <c r="E158" s="115" t="str">
        <f>IFERROR(IF(OR($C158="",$C158="No CAS"),INDEX('DEQ Pollutant List'!$A$7:$A$611,MATCH($D158,'DEQ Pollutant List'!$C$7:$C$611,0)),INDEX('DEQ Pollutant List'!$A$7:$A$611,MATCH($C158,'DEQ Pollutant List'!$B$7:$B$611,0))),"")</f>
        <v/>
      </c>
      <c r="F158" s="138"/>
      <c r="G158" s="139"/>
      <c r="H158" s="104"/>
      <c r="I158" s="102"/>
      <c r="J158" s="105"/>
      <c r="K158" s="83"/>
      <c r="L158" s="102"/>
      <c r="M158" s="105"/>
      <c r="N158" s="83"/>
    </row>
    <row r="159" spans="1:14">
      <c r="A159" s="79"/>
      <c r="B159" s="133"/>
      <c r="C159" s="137"/>
      <c r="D159" s="81" t="str">
        <f>IFERROR(IF(C159="No CAS","",INDEX('DEQ Pollutant List'!$C$7:$C$611,MATCH('5. Pollutant Emissions - MB'!C159,'DEQ Pollutant List'!$B$7:$B$611,0))),"")</f>
        <v/>
      </c>
      <c r="E159" s="115" t="str">
        <f>IFERROR(IF(OR($C159="",$C159="No CAS"),INDEX('DEQ Pollutant List'!$A$7:$A$611,MATCH($D159,'DEQ Pollutant List'!$C$7:$C$611,0)),INDEX('DEQ Pollutant List'!$A$7:$A$611,MATCH($C159,'DEQ Pollutant List'!$B$7:$B$611,0))),"")</f>
        <v/>
      </c>
      <c r="F159" s="138"/>
      <c r="G159" s="139"/>
      <c r="H159" s="104"/>
      <c r="I159" s="102"/>
      <c r="J159" s="105"/>
      <c r="K159" s="83"/>
      <c r="L159" s="102"/>
      <c r="M159" s="105"/>
      <c r="N159" s="83"/>
    </row>
    <row r="160" spans="1:14">
      <c r="A160" s="79"/>
      <c r="B160" s="133"/>
      <c r="C160" s="137"/>
      <c r="D160" s="81" t="str">
        <f>IFERROR(IF(C160="No CAS","",INDEX('DEQ Pollutant List'!$C$7:$C$611,MATCH('5. Pollutant Emissions - MB'!C160,'DEQ Pollutant List'!$B$7:$B$611,0))),"")</f>
        <v/>
      </c>
      <c r="E160" s="115" t="str">
        <f>IFERROR(IF(OR($C160="",$C160="No CAS"),INDEX('DEQ Pollutant List'!$A$7:$A$611,MATCH($D160,'DEQ Pollutant List'!$C$7:$C$611,0)),INDEX('DEQ Pollutant List'!$A$7:$A$611,MATCH($C160,'DEQ Pollutant List'!$B$7:$B$611,0))),"")</f>
        <v/>
      </c>
      <c r="F160" s="138"/>
      <c r="G160" s="139"/>
      <c r="H160" s="104"/>
      <c r="I160" s="102"/>
      <c r="J160" s="105"/>
      <c r="K160" s="83"/>
      <c r="L160" s="102"/>
      <c r="M160" s="105"/>
      <c r="N160" s="83"/>
    </row>
    <row r="161" spans="1:14">
      <c r="A161" s="79"/>
      <c r="B161" s="133"/>
      <c r="C161" s="137"/>
      <c r="D161" s="81" t="str">
        <f>IFERROR(IF(C161="No CAS","",INDEX('DEQ Pollutant List'!$C$7:$C$611,MATCH('5. Pollutant Emissions - MB'!C161,'DEQ Pollutant List'!$B$7:$B$611,0))),"")</f>
        <v/>
      </c>
      <c r="E161" s="115" t="str">
        <f>IFERROR(IF(OR($C161="",$C161="No CAS"),INDEX('DEQ Pollutant List'!$A$7:$A$611,MATCH($D161,'DEQ Pollutant List'!$C$7:$C$611,0)),INDEX('DEQ Pollutant List'!$A$7:$A$611,MATCH($C161,'DEQ Pollutant List'!$B$7:$B$611,0))),"")</f>
        <v/>
      </c>
      <c r="F161" s="138"/>
      <c r="G161" s="139"/>
      <c r="H161" s="104"/>
      <c r="I161" s="102"/>
      <c r="J161" s="105"/>
      <c r="K161" s="83"/>
      <c r="L161" s="102"/>
      <c r="M161" s="105"/>
      <c r="N161" s="83"/>
    </row>
    <row r="162" spans="1:14">
      <c r="A162" s="79"/>
      <c r="B162" s="133"/>
      <c r="C162" s="137"/>
      <c r="D162" s="81" t="str">
        <f>IFERROR(IF(C162="No CAS","",INDEX('DEQ Pollutant List'!$C$7:$C$611,MATCH('5. Pollutant Emissions - MB'!C162,'DEQ Pollutant List'!$B$7:$B$611,0))),"")</f>
        <v/>
      </c>
      <c r="E162" s="115" t="str">
        <f>IFERROR(IF(OR($C162="",$C162="No CAS"),INDEX('DEQ Pollutant List'!$A$7:$A$611,MATCH($D162,'DEQ Pollutant List'!$C$7:$C$611,0)),INDEX('DEQ Pollutant List'!$A$7:$A$611,MATCH($C162,'DEQ Pollutant List'!$B$7:$B$611,0))),"")</f>
        <v/>
      </c>
      <c r="F162" s="138"/>
      <c r="G162" s="139"/>
      <c r="H162" s="104"/>
      <c r="I162" s="102"/>
      <c r="J162" s="105"/>
      <c r="K162" s="83"/>
      <c r="L162" s="102"/>
      <c r="M162" s="105"/>
      <c r="N162" s="83"/>
    </row>
    <row r="163" spans="1:14">
      <c r="A163" s="79"/>
      <c r="B163" s="133"/>
      <c r="C163" s="137"/>
      <c r="D163" s="81" t="str">
        <f>IFERROR(IF(C163="No CAS","",INDEX('DEQ Pollutant List'!$C$7:$C$611,MATCH('5. Pollutant Emissions - MB'!C163,'DEQ Pollutant List'!$B$7:$B$611,0))),"")</f>
        <v/>
      </c>
      <c r="E163" s="115" t="str">
        <f>IFERROR(IF(OR($C163="",$C163="No CAS"),INDEX('DEQ Pollutant List'!$A$7:$A$611,MATCH($D163,'DEQ Pollutant List'!$C$7:$C$611,0)),INDEX('DEQ Pollutant List'!$A$7:$A$611,MATCH($C163,'DEQ Pollutant List'!$B$7:$B$611,0))),"")</f>
        <v/>
      </c>
      <c r="F163" s="138"/>
      <c r="G163" s="139"/>
      <c r="H163" s="104"/>
      <c r="I163" s="102"/>
      <c r="J163" s="105"/>
      <c r="K163" s="83"/>
      <c r="L163" s="102"/>
      <c r="M163" s="105"/>
      <c r="N163" s="83"/>
    </row>
    <row r="164" spans="1:14">
      <c r="A164" s="79"/>
      <c r="B164" s="133"/>
      <c r="C164" s="137"/>
      <c r="D164" s="81" t="str">
        <f>IFERROR(IF(C164="No CAS","",INDEX('DEQ Pollutant List'!$C$7:$C$611,MATCH('5. Pollutant Emissions - MB'!C164,'DEQ Pollutant List'!$B$7:$B$611,0))),"")</f>
        <v/>
      </c>
      <c r="E164" s="115" t="str">
        <f>IFERROR(IF(OR($C164="",$C164="No CAS"),INDEX('DEQ Pollutant List'!$A$7:$A$611,MATCH($D164,'DEQ Pollutant List'!$C$7:$C$611,0)),INDEX('DEQ Pollutant List'!$A$7:$A$611,MATCH($C164,'DEQ Pollutant List'!$B$7:$B$611,0))),"")</f>
        <v/>
      </c>
      <c r="F164" s="138"/>
      <c r="G164" s="139"/>
      <c r="H164" s="104"/>
      <c r="I164" s="102"/>
      <c r="J164" s="105"/>
      <c r="K164" s="83"/>
      <c r="L164" s="102"/>
      <c r="M164" s="105"/>
      <c r="N164" s="83"/>
    </row>
    <row r="165" spans="1:14">
      <c r="A165" s="79"/>
      <c r="B165" s="133"/>
      <c r="C165" s="137"/>
      <c r="D165" s="81" t="str">
        <f>IFERROR(IF(C165="No CAS","",INDEX('DEQ Pollutant List'!$C$7:$C$611,MATCH('5. Pollutant Emissions - MB'!C165,'DEQ Pollutant List'!$B$7:$B$611,0))),"")</f>
        <v/>
      </c>
      <c r="E165" s="115" t="str">
        <f>IFERROR(IF(OR($C165="",$C165="No CAS"),INDEX('DEQ Pollutant List'!$A$7:$A$611,MATCH($D165,'DEQ Pollutant List'!$C$7:$C$611,0)),INDEX('DEQ Pollutant List'!$A$7:$A$611,MATCH($C165,'DEQ Pollutant List'!$B$7:$B$611,0))),"")</f>
        <v/>
      </c>
      <c r="F165" s="138"/>
      <c r="G165" s="139"/>
      <c r="H165" s="104"/>
      <c r="I165" s="102"/>
      <c r="J165" s="105"/>
      <c r="K165" s="83"/>
      <c r="L165" s="102"/>
      <c r="M165" s="105"/>
      <c r="N165" s="83"/>
    </row>
    <row r="166" spans="1:14">
      <c r="A166" s="79"/>
      <c r="B166" s="133"/>
      <c r="C166" s="137"/>
      <c r="D166" s="81" t="str">
        <f>IFERROR(IF(C166="No CAS","",INDEX('DEQ Pollutant List'!$C$7:$C$611,MATCH('5. Pollutant Emissions - MB'!C166,'DEQ Pollutant List'!$B$7:$B$611,0))),"")</f>
        <v/>
      </c>
      <c r="E166" s="115" t="str">
        <f>IFERROR(IF(OR($C166="",$C166="No CAS"),INDEX('DEQ Pollutant List'!$A$7:$A$611,MATCH($D166,'DEQ Pollutant List'!$C$7:$C$611,0)),INDEX('DEQ Pollutant List'!$A$7:$A$611,MATCH($C166,'DEQ Pollutant List'!$B$7:$B$611,0))),"")</f>
        <v/>
      </c>
      <c r="F166" s="138"/>
      <c r="G166" s="139"/>
      <c r="H166" s="104"/>
      <c r="I166" s="102"/>
      <c r="J166" s="105"/>
      <c r="K166" s="83"/>
      <c r="L166" s="102"/>
      <c r="M166" s="105"/>
      <c r="N166" s="83"/>
    </row>
    <row r="167" spans="1:14">
      <c r="A167" s="79"/>
      <c r="B167" s="133"/>
      <c r="C167" s="137"/>
      <c r="D167" s="81" t="str">
        <f>IFERROR(IF(C167="No CAS","",INDEX('DEQ Pollutant List'!$C$7:$C$611,MATCH('5. Pollutant Emissions - MB'!C167,'DEQ Pollutant List'!$B$7:$B$611,0))),"")</f>
        <v/>
      </c>
      <c r="E167" s="115" t="str">
        <f>IFERROR(IF(OR($C167="",$C167="No CAS"),INDEX('DEQ Pollutant List'!$A$7:$A$611,MATCH($D167,'DEQ Pollutant List'!$C$7:$C$611,0)),INDEX('DEQ Pollutant List'!$A$7:$A$611,MATCH($C167,'DEQ Pollutant List'!$B$7:$B$611,0))),"")</f>
        <v/>
      </c>
      <c r="F167" s="138"/>
      <c r="G167" s="139"/>
      <c r="H167" s="104"/>
      <c r="I167" s="102"/>
      <c r="J167" s="105"/>
      <c r="K167" s="83"/>
      <c r="L167" s="102"/>
      <c r="M167" s="105"/>
      <c r="N167" s="83"/>
    </row>
    <row r="168" spans="1:14">
      <c r="A168" s="79"/>
      <c r="B168" s="133"/>
      <c r="C168" s="137"/>
      <c r="D168" s="81" t="str">
        <f>IFERROR(IF(C168="No CAS","",INDEX('DEQ Pollutant List'!$C$7:$C$611,MATCH('5. Pollutant Emissions - MB'!C168,'DEQ Pollutant List'!$B$7:$B$611,0))),"")</f>
        <v/>
      </c>
      <c r="E168" s="115" t="str">
        <f>IFERROR(IF(OR($C168="",$C168="No CAS"),INDEX('DEQ Pollutant List'!$A$7:$A$611,MATCH($D168,'DEQ Pollutant List'!$C$7:$C$611,0)),INDEX('DEQ Pollutant List'!$A$7:$A$611,MATCH($C168,'DEQ Pollutant List'!$B$7:$B$611,0))),"")</f>
        <v/>
      </c>
      <c r="F168" s="138"/>
      <c r="G168" s="139"/>
      <c r="H168" s="104"/>
      <c r="I168" s="102"/>
      <c r="J168" s="105"/>
      <c r="K168" s="83"/>
      <c r="L168" s="102"/>
      <c r="M168" s="105"/>
      <c r="N168" s="83"/>
    </row>
    <row r="169" spans="1:14">
      <c r="A169" s="79"/>
      <c r="B169" s="133"/>
      <c r="C169" s="137"/>
      <c r="D169" s="81" t="str">
        <f>IFERROR(IF(C169="No CAS","",INDEX('DEQ Pollutant List'!$C$7:$C$611,MATCH('5. Pollutant Emissions - MB'!C169,'DEQ Pollutant List'!$B$7:$B$611,0))),"")</f>
        <v/>
      </c>
      <c r="E169" s="115" t="str">
        <f>IFERROR(IF(OR($C169="",$C169="No CAS"),INDEX('DEQ Pollutant List'!$A$7:$A$611,MATCH($D169,'DEQ Pollutant List'!$C$7:$C$611,0)),INDEX('DEQ Pollutant List'!$A$7:$A$611,MATCH($C169,'DEQ Pollutant List'!$B$7:$B$611,0))),"")</f>
        <v/>
      </c>
      <c r="F169" s="138"/>
      <c r="G169" s="139"/>
      <c r="H169" s="104"/>
      <c r="I169" s="102"/>
      <c r="J169" s="105"/>
      <c r="K169" s="83"/>
      <c r="L169" s="102"/>
      <c r="M169" s="105"/>
      <c r="N169" s="83"/>
    </row>
    <row r="170" spans="1:14">
      <c r="A170" s="79"/>
      <c r="B170" s="133"/>
      <c r="C170" s="137"/>
      <c r="D170" s="81" t="str">
        <f>IFERROR(IF(C170="No CAS","",INDEX('DEQ Pollutant List'!$C$7:$C$611,MATCH('5. Pollutant Emissions - MB'!C170,'DEQ Pollutant List'!$B$7:$B$611,0))),"")</f>
        <v/>
      </c>
      <c r="E170" s="115" t="str">
        <f>IFERROR(IF(OR($C170="",$C170="No CAS"),INDEX('DEQ Pollutant List'!$A$7:$A$611,MATCH($D170,'DEQ Pollutant List'!$C$7:$C$611,0)),INDEX('DEQ Pollutant List'!$A$7:$A$611,MATCH($C170,'DEQ Pollutant List'!$B$7:$B$611,0))),"")</f>
        <v/>
      </c>
      <c r="F170" s="138"/>
      <c r="G170" s="139"/>
      <c r="H170" s="104"/>
      <c r="I170" s="102"/>
      <c r="J170" s="105"/>
      <c r="K170" s="83"/>
      <c r="L170" s="102"/>
      <c r="M170" s="105"/>
      <c r="N170" s="83"/>
    </row>
    <row r="171" spans="1:14">
      <c r="A171" s="79"/>
      <c r="B171" s="133"/>
      <c r="C171" s="137"/>
      <c r="D171" s="81" t="str">
        <f>IFERROR(IF(C171="No CAS","",INDEX('DEQ Pollutant List'!$C$7:$C$611,MATCH('5. Pollutant Emissions - MB'!C171,'DEQ Pollutant List'!$B$7:$B$611,0))),"")</f>
        <v/>
      </c>
      <c r="E171" s="115" t="str">
        <f>IFERROR(IF(OR($C171="",$C171="No CAS"),INDEX('DEQ Pollutant List'!$A$7:$A$611,MATCH($D171,'DEQ Pollutant List'!$C$7:$C$611,0)),INDEX('DEQ Pollutant List'!$A$7:$A$611,MATCH($C171,'DEQ Pollutant List'!$B$7:$B$611,0))),"")</f>
        <v/>
      </c>
      <c r="F171" s="138"/>
      <c r="G171" s="139"/>
      <c r="H171" s="104"/>
      <c r="I171" s="102"/>
      <c r="J171" s="105"/>
      <c r="K171" s="83"/>
      <c r="L171" s="102"/>
      <c r="M171" s="105"/>
      <c r="N171" s="83"/>
    </row>
    <row r="172" spans="1:14">
      <c r="A172" s="79"/>
      <c r="B172" s="133"/>
      <c r="C172" s="137"/>
      <c r="D172" s="81" t="str">
        <f>IFERROR(IF(C172="No CAS","",INDEX('DEQ Pollutant List'!$C$7:$C$611,MATCH('5. Pollutant Emissions - MB'!C172,'DEQ Pollutant List'!$B$7:$B$611,0))),"")</f>
        <v/>
      </c>
      <c r="E172" s="115" t="str">
        <f>IFERROR(IF(OR($C172="",$C172="No CAS"),INDEX('DEQ Pollutant List'!$A$7:$A$611,MATCH($D172,'DEQ Pollutant List'!$C$7:$C$611,0)),INDEX('DEQ Pollutant List'!$A$7:$A$611,MATCH($C172,'DEQ Pollutant List'!$B$7:$B$611,0))),"")</f>
        <v/>
      </c>
      <c r="F172" s="138"/>
      <c r="G172" s="139"/>
      <c r="H172" s="104"/>
      <c r="I172" s="102"/>
      <c r="J172" s="105"/>
      <c r="K172" s="83"/>
      <c r="L172" s="102"/>
      <c r="M172" s="105"/>
      <c r="N172" s="83"/>
    </row>
    <row r="173" spans="1:14">
      <c r="A173" s="79"/>
      <c r="B173" s="133"/>
      <c r="C173" s="137"/>
      <c r="D173" s="81" t="str">
        <f>IFERROR(IF(C173="No CAS","",INDEX('DEQ Pollutant List'!$C$7:$C$611,MATCH('5. Pollutant Emissions - MB'!C173,'DEQ Pollutant List'!$B$7:$B$611,0))),"")</f>
        <v/>
      </c>
      <c r="E173" s="115" t="str">
        <f>IFERROR(IF(OR($C173="",$C173="No CAS"),INDEX('DEQ Pollutant List'!$A$7:$A$611,MATCH($D173,'DEQ Pollutant List'!$C$7:$C$611,0)),INDEX('DEQ Pollutant List'!$A$7:$A$611,MATCH($C173,'DEQ Pollutant List'!$B$7:$B$611,0))),"")</f>
        <v/>
      </c>
      <c r="F173" s="138"/>
      <c r="G173" s="139"/>
      <c r="H173" s="104"/>
      <c r="I173" s="102"/>
      <c r="J173" s="105"/>
      <c r="K173" s="83"/>
      <c r="L173" s="102"/>
      <c r="M173" s="105"/>
      <c r="N173" s="83"/>
    </row>
    <row r="174" spans="1:14">
      <c r="A174" s="79"/>
      <c r="B174" s="133"/>
      <c r="C174" s="137"/>
      <c r="D174" s="81" t="str">
        <f>IFERROR(IF(C174="No CAS","",INDEX('DEQ Pollutant List'!$C$7:$C$611,MATCH('5. Pollutant Emissions - MB'!C174,'DEQ Pollutant List'!$B$7:$B$611,0))),"")</f>
        <v/>
      </c>
      <c r="E174" s="115" t="str">
        <f>IFERROR(IF(OR($C174="",$C174="No CAS"),INDEX('DEQ Pollutant List'!$A$7:$A$611,MATCH($D174,'DEQ Pollutant List'!$C$7:$C$611,0)),INDEX('DEQ Pollutant List'!$A$7:$A$611,MATCH($C174,'DEQ Pollutant List'!$B$7:$B$611,0))),"")</f>
        <v/>
      </c>
      <c r="F174" s="138"/>
      <c r="G174" s="139"/>
      <c r="H174" s="104"/>
      <c r="I174" s="102"/>
      <c r="J174" s="105"/>
      <c r="K174" s="83"/>
      <c r="L174" s="102"/>
      <c r="M174" s="105"/>
      <c r="N174" s="83"/>
    </row>
    <row r="175" spans="1:14">
      <c r="A175" s="79"/>
      <c r="B175" s="133"/>
      <c r="C175" s="137"/>
      <c r="D175" s="81" t="str">
        <f>IFERROR(IF(C175="No CAS","",INDEX('DEQ Pollutant List'!$C$7:$C$611,MATCH('5. Pollutant Emissions - MB'!C175,'DEQ Pollutant List'!$B$7:$B$611,0))),"")</f>
        <v/>
      </c>
      <c r="E175" s="115" t="str">
        <f>IFERROR(IF(OR($C175="",$C175="No CAS"),INDEX('DEQ Pollutant List'!$A$7:$A$611,MATCH($D175,'DEQ Pollutant List'!$C$7:$C$611,0)),INDEX('DEQ Pollutant List'!$A$7:$A$611,MATCH($C175,'DEQ Pollutant List'!$B$7:$B$611,0))),"")</f>
        <v/>
      </c>
      <c r="F175" s="138"/>
      <c r="G175" s="139"/>
      <c r="H175" s="104"/>
      <c r="I175" s="102"/>
      <c r="J175" s="105"/>
      <c r="K175" s="83"/>
      <c r="L175" s="102"/>
      <c r="M175" s="105"/>
      <c r="N175" s="83"/>
    </row>
    <row r="176" spans="1:14">
      <c r="A176" s="79"/>
      <c r="B176" s="133"/>
      <c r="C176" s="137"/>
      <c r="D176" s="81" t="str">
        <f>IFERROR(IF(C176="No CAS","",INDEX('DEQ Pollutant List'!$C$7:$C$611,MATCH('5. Pollutant Emissions - MB'!C176,'DEQ Pollutant List'!$B$7:$B$611,0))),"")</f>
        <v/>
      </c>
      <c r="E176" s="115" t="str">
        <f>IFERROR(IF(OR($C176="",$C176="No CAS"),INDEX('DEQ Pollutant List'!$A$7:$A$611,MATCH($D176,'DEQ Pollutant List'!$C$7:$C$611,0)),INDEX('DEQ Pollutant List'!$A$7:$A$611,MATCH($C176,'DEQ Pollutant List'!$B$7:$B$611,0))),"")</f>
        <v/>
      </c>
      <c r="F176" s="138"/>
      <c r="G176" s="139"/>
      <c r="H176" s="104"/>
      <c r="I176" s="102"/>
      <c r="J176" s="105"/>
      <c r="K176" s="83"/>
      <c r="L176" s="102"/>
      <c r="M176" s="105"/>
      <c r="N176" s="83"/>
    </row>
    <row r="177" spans="1:14">
      <c r="A177" s="79"/>
      <c r="B177" s="133"/>
      <c r="C177" s="137"/>
      <c r="D177" s="81" t="str">
        <f>IFERROR(IF(C177="No CAS","",INDEX('DEQ Pollutant List'!$C$7:$C$611,MATCH('5. Pollutant Emissions - MB'!C177,'DEQ Pollutant List'!$B$7:$B$611,0))),"")</f>
        <v/>
      </c>
      <c r="E177" s="115" t="str">
        <f>IFERROR(IF(OR($C177="",$C177="No CAS"),INDEX('DEQ Pollutant List'!$A$7:$A$611,MATCH($D177,'DEQ Pollutant List'!$C$7:$C$611,0)),INDEX('DEQ Pollutant List'!$A$7:$A$611,MATCH($C177,'DEQ Pollutant List'!$B$7:$B$611,0))),"")</f>
        <v/>
      </c>
      <c r="F177" s="138"/>
      <c r="G177" s="139"/>
      <c r="H177" s="104"/>
      <c r="I177" s="102"/>
      <c r="J177" s="105"/>
      <c r="K177" s="83"/>
      <c r="L177" s="102"/>
      <c r="M177" s="105"/>
      <c r="N177" s="83"/>
    </row>
    <row r="178" spans="1:14">
      <c r="A178" s="79"/>
      <c r="B178" s="133"/>
      <c r="C178" s="137"/>
      <c r="D178" s="81" t="str">
        <f>IFERROR(IF(C178="No CAS","",INDEX('DEQ Pollutant List'!$C$7:$C$611,MATCH('5. Pollutant Emissions - MB'!C178,'DEQ Pollutant List'!$B$7:$B$611,0))),"")</f>
        <v/>
      </c>
      <c r="E178" s="115" t="str">
        <f>IFERROR(IF(OR($C178="",$C178="No CAS"),INDEX('DEQ Pollutant List'!$A$7:$A$611,MATCH($D178,'DEQ Pollutant List'!$C$7:$C$611,0)),INDEX('DEQ Pollutant List'!$A$7:$A$611,MATCH($C178,'DEQ Pollutant List'!$B$7:$B$611,0))),"")</f>
        <v/>
      </c>
      <c r="F178" s="138"/>
      <c r="G178" s="139"/>
      <c r="H178" s="104"/>
      <c r="I178" s="102"/>
      <c r="J178" s="105"/>
      <c r="K178" s="83"/>
      <c r="L178" s="102"/>
      <c r="M178" s="105"/>
      <c r="N178" s="83"/>
    </row>
    <row r="179" spans="1:14">
      <c r="A179" s="79"/>
      <c r="B179" s="133"/>
      <c r="C179" s="137"/>
      <c r="D179" s="81" t="str">
        <f>IFERROR(IF(C179="No CAS","",INDEX('DEQ Pollutant List'!$C$7:$C$611,MATCH('5. Pollutant Emissions - MB'!C179,'DEQ Pollutant List'!$B$7:$B$611,0))),"")</f>
        <v/>
      </c>
      <c r="E179" s="115" t="str">
        <f>IFERROR(IF(OR($C179="",$C179="No CAS"),INDEX('DEQ Pollutant List'!$A$7:$A$611,MATCH($D179,'DEQ Pollutant List'!$C$7:$C$611,0)),INDEX('DEQ Pollutant List'!$A$7:$A$611,MATCH($C179,'DEQ Pollutant List'!$B$7:$B$611,0))),"")</f>
        <v/>
      </c>
      <c r="F179" s="138"/>
      <c r="G179" s="139"/>
      <c r="H179" s="104"/>
      <c r="I179" s="102"/>
      <c r="J179" s="105"/>
      <c r="K179" s="83"/>
      <c r="L179" s="102"/>
      <c r="M179" s="105"/>
      <c r="N179" s="83"/>
    </row>
    <row r="180" spans="1:14">
      <c r="A180" s="79"/>
      <c r="B180" s="133"/>
      <c r="C180" s="137"/>
      <c r="D180" s="81" t="str">
        <f>IFERROR(IF(C180="No CAS","",INDEX('DEQ Pollutant List'!$C$7:$C$611,MATCH('5. Pollutant Emissions - MB'!C180,'DEQ Pollutant List'!$B$7:$B$611,0))),"")</f>
        <v/>
      </c>
      <c r="E180" s="115" t="str">
        <f>IFERROR(IF(OR($C180="",$C180="No CAS"),INDEX('DEQ Pollutant List'!$A$7:$A$611,MATCH($D180,'DEQ Pollutant List'!$C$7:$C$611,0)),INDEX('DEQ Pollutant List'!$A$7:$A$611,MATCH($C180,'DEQ Pollutant List'!$B$7:$B$611,0))),"")</f>
        <v/>
      </c>
      <c r="F180" s="138"/>
      <c r="G180" s="139"/>
      <c r="H180" s="104"/>
      <c r="I180" s="102"/>
      <c r="J180" s="105"/>
      <c r="K180" s="83"/>
      <c r="L180" s="102"/>
      <c r="M180" s="105"/>
      <c r="N180" s="83"/>
    </row>
    <row r="181" spans="1:14">
      <c r="A181" s="79"/>
      <c r="B181" s="133"/>
      <c r="C181" s="137"/>
      <c r="D181" s="81" t="str">
        <f>IFERROR(IF(C181="No CAS","",INDEX('DEQ Pollutant List'!$C$7:$C$611,MATCH('5. Pollutant Emissions - MB'!C181,'DEQ Pollutant List'!$B$7:$B$611,0))),"")</f>
        <v/>
      </c>
      <c r="E181" s="115" t="str">
        <f>IFERROR(IF(OR($C181="",$C181="No CAS"),INDEX('DEQ Pollutant List'!$A$7:$A$611,MATCH($D181,'DEQ Pollutant List'!$C$7:$C$611,0)),INDEX('DEQ Pollutant List'!$A$7:$A$611,MATCH($C181,'DEQ Pollutant List'!$B$7:$B$611,0))),"")</f>
        <v/>
      </c>
      <c r="F181" s="138"/>
      <c r="G181" s="139"/>
      <c r="H181" s="104"/>
      <c r="I181" s="102"/>
      <c r="J181" s="105"/>
      <c r="K181" s="83"/>
      <c r="L181" s="102"/>
      <c r="M181" s="105"/>
      <c r="N181" s="83"/>
    </row>
    <row r="182" spans="1:14">
      <c r="A182" s="79"/>
      <c r="B182" s="133"/>
      <c r="C182" s="137"/>
      <c r="D182" s="81" t="str">
        <f>IFERROR(IF(C182="No CAS","",INDEX('DEQ Pollutant List'!$C$7:$C$611,MATCH('5. Pollutant Emissions - MB'!C182,'DEQ Pollutant List'!$B$7:$B$611,0))),"")</f>
        <v/>
      </c>
      <c r="E182" s="115" t="str">
        <f>IFERROR(IF(OR($C182="",$C182="No CAS"),INDEX('DEQ Pollutant List'!$A$7:$A$611,MATCH($D182,'DEQ Pollutant List'!$C$7:$C$611,0)),INDEX('DEQ Pollutant List'!$A$7:$A$611,MATCH($C182,'DEQ Pollutant List'!$B$7:$B$611,0))),"")</f>
        <v/>
      </c>
      <c r="F182" s="138"/>
      <c r="G182" s="139"/>
      <c r="H182" s="104"/>
      <c r="I182" s="102"/>
      <c r="J182" s="105"/>
      <c r="K182" s="83"/>
      <c r="L182" s="102"/>
      <c r="M182" s="105"/>
      <c r="N182" s="83"/>
    </row>
    <row r="183" spans="1:14">
      <c r="A183" s="79"/>
      <c r="B183" s="133"/>
      <c r="C183" s="137"/>
      <c r="D183" s="81" t="str">
        <f>IFERROR(IF(C183="No CAS","",INDEX('DEQ Pollutant List'!$C$7:$C$611,MATCH('5. Pollutant Emissions - MB'!C183,'DEQ Pollutant List'!$B$7:$B$611,0))),"")</f>
        <v/>
      </c>
      <c r="E183" s="115" t="str">
        <f>IFERROR(IF(OR($C183="",$C183="No CAS"),INDEX('DEQ Pollutant List'!$A$7:$A$611,MATCH($D183,'DEQ Pollutant List'!$C$7:$C$611,0)),INDEX('DEQ Pollutant List'!$A$7:$A$611,MATCH($C183,'DEQ Pollutant List'!$B$7:$B$611,0))),"")</f>
        <v/>
      </c>
      <c r="F183" s="138"/>
      <c r="G183" s="139"/>
      <c r="H183" s="104"/>
      <c r="I183" s="102"/>
      <c r="J183" s="105"/>
      <c r="K183" s="83"/>
      <c r="L183" s="102"/>
      <c r="M183" s="105"/>
      <c r="N183" s="83"/>
    </row>
    <row r="184" spans="1:14">
      <c r="A184" s="79"/>
      <c r="B184" s="133"/>
      <c r="C184" s="137"/>
      <c r="D184" s="81" t="str">
        <f>IFERROR(IF(C184="No CAS","",INDEX('DEQ Pollutant List'!$C$7:$C$611,MATCH('5. Pollutant Emissions - MB'!C184,'DEQ Pollutant List'!$B$7:$B$611,0))),"")</f>
        <v/>
      </c>
      <c r="E184" s="115" t="str">
        <f>IFERROR(IF(OR($C184="",$C184="No CAS"),INDEX('DEQ Pollutant List'!$A$7:$A$611,MATCH($D184,'DEQ Pollutant List'!$C$7:$C$611,0)),INDEX('DEQ Pollutant List'!$A$7:$A$611,MATCH($C184,'DEQ Pollutant List'!$B$7:$B$611,0))),"")</f>
        <v/>
      </c>
      <c r="F184" s="138"/>
      <c r="G184" s="139"/>
      <c r="H184" s="104"/>
      <c r="I184" s="102"/>
      <c r="J184" s="105"/>
      <c r="K184" s="83"/>
      <c r="L184" s="102"/>
      <c r="M184" s="105"/>
      <c r="N184" s="83"/>
    </row>
    <row r="185" spans="1:14">
      <c r="A185" s="79"/>
      <c r="B185" s="133"/>
      <c r="C185" s="137"/>
      <c r="D185" s="81" t="str">
        <f>IFERROR(IF(C185="No CAS","",INDEX('DEQ Pollutant List'!$C$7:$C$611,MATCH('5. Pollutant Emissions - MB'!C185,'DEQ Pollutant List'!$B$7:$B$611,0))),"")</f>
        <v/>
      </c>
      <c r="E185" s="115" t="str">
        <f>IFERROR(IF(OR($C185="",$C185="No CAS"),INDEX('DEQ Pollutant List'!$A$7:$A$611,MATCH($D185,'DEQ Pollutant List'!$C$7:$C$611,0)),INDEX('DEQ Pollutant List'!$A$7:$A$611,MATCH($C185,'DEQ Pollutant List'!$B$7:$B$611,0))),"")</f>
        <v/>
      </c>
      <c r="F185" s="138"/>
      <c r="G185" s="139"/>
      <c r="H185" s="104"/>
      <c r="I185" s="102"/>
      <c r="J185" s="105"/>
      <c r="K185" s="83"/>
      <c r="L185" s="102"/>
      <c r="M185" s="105"/>
      <c r="N185" s="83"/>
    </row>
    <row r="186" spans="1:14">
      <c r="A186" s="79"/>
      <c r="B186" s="133"/>
      <c r="C186" s="137"/>
      <c r="D186" s="81" t="str">
        <f>IFERROR(IF(C186="No CAS","",INDEX('DEQ Pollutant List'!$C$7:$C$611,MATCH('5. Pollutant Emissions - MB'!C186,'DEQ Pollutant List'!$B$7:$B$611,0))),"")</f>
        <v/>
      </c>
      <c r="E186" s="115" t="str">
        <f>IFERROR(IF(OR($C186="",$C186="No CAS"),INDEX('DEQ Pollutant List'!$A$7:$A$611,MATCH($D186,'DEQ Pollutant List'!$C$7:$C$611,0)),INDEX('DEQ Pollutant List'!$A$7:$A$611,MATCH($C186,'DEQ Pollutant List'!$B$7:$B$611,0))),"")</f>
        <v/>
      </c>
      <c r="F186" s="138"/>
      <c r="G186" s="139"/>
      <c r="H186" s="104"/>
      <c r="I186" s="102"/>
      <c r="J186" s="105"/>
      <c r="K186" s="83"/>
      <c r="L186" s="102"/>
      <c r="M186" s="105"/>
      <c r="N186" s="83"/>
    </row>
    <row r="187" spans="1:14">
      <c r="A187" s="79"/>
      <c r="B187" s="133"/>
      <c r="C187" s="137"/>
      <c r="D187" s="81" t="str">
        <f>IFERROR(IF(C187="No CAS","",INDEX('DEQ Pollutant List'!$C$7:$C$611,MATCH('5. Pollutant Emissions - MB'!C187,'DEQ Pollutant List'!$B$7:$B$611,0))),"")</f>
        <v/>
      </c>
      <c r="E187" s="115" t="str">
        <f>IFERROR(IF(OR($C187="",$C187="No CAS"),INDEX('DEQ Pollutant List'!$A$7:$A$611,MATCH($D187,'DEQ Pollutant List'!$C$7:$C$611,0)),INDEX('DEQ Pollutant List'!$A$7:$A$611,MATCH($C187,'DEQ Pollutant List'!$B$7:$B$611,0))),"")</f>
        <v/>
      </c>
      <c r="F187" s="138"/>
      <c r="G187" s="139"/>
      <c r="H187" s="104"/>
      <c r="I187" s="102"/>
      <c r="J187" s="105"/>
      <c r="K187" s="83"/>
      <c r="L187" s="102"/>
      <c r="M187" s="105"/>
      <c r="N187" s="83"/>
    </row>
    <row r="188" spans="1:14">
      <c r="A188" s="79"/>
      <c r="B188" s="133"/>
      <c r="C188" s="137"/>
      <c r="D188" s="81" t="str">
        <f>IFERROR(IF(C188="No CAS","",INDEX('DEQ Pollutant List'!$C$7:$C$611,MATCH('5. Pollutant Emissions - MB'!C188,'DEQ Pollutant List'!$B$7:$B$611,0))),"")</f>
        <v/>
      </c>
      <c r="E188" s="115" t="str">
        <f>IFERROR(IF(OR($C188="",$C188="No CAS"),INDEX('DEQ Pollutant List'!$A$7:$A$611,MATCH($D188,'DEQ Pollutant List'!$C$7:$C$611,0)),INDEX('DEQ Pollutant List'!$A$7:$A$611,MATCH($C188,'DEQ Pollutant List'!$B$7:$B$611,0))),"")</f>
        <v/>
      </c>
      <c r="F188" s="138"/>
      <c r="G188" s="139"/>
      <c r="H188" s="104"/>
      <c r="I188" s="102"/>
      <c r="J188" s="105"/>
      <c r="K188" s="83"/>
      <c r="L188" s="102"/>
      <c r="M188" s="105"/>
      <c r="N188" s="83"/>
    </row>
    <row r="189" spans="1:14">
      <c r="A189" s="79"/>
      <c r="B189" s="133"/>
      <c r="C189" s="137"/>
      <c r="D189" s="81" t="str">
        <f>IFERROR(IF(C189="No CAS","",INDEX('DEQ Pollutant List'!$C$7:$C$611,MATCH('5. Pollutant Emissions - MB'!C189,'DEQ Pollutant List'!$B$7:$B$611,0))),"")</f>
        <v/>
      </c>
      <c r="E189" s="115" t="str">
        <f>IFERROR(IF(OR($C189="",$C189="No CAS"),INDEX('DEQ Pollutant List'!$A$7:$A$611,MATCH($D189,'DEQ Pollutant List'!$C$7:$C$611,0)),INDEX('DEQ Pollutant List'!$A$7:$A$611,MATCH($C189,'DEQ Pollutant List'!$B$7:$B$611,0))),"")</f>
        <v/>
      </c>
      <c r="F189" s="138"/>
      <c r="G189" s="139"/>
      <c r="H189" s="104"/>
      <c r="I189" s="102"/>
      <c r="J189" s="105"/>
      <c r="K189" s="83"/>
      <c r="L189" s="102"/>
      <c r="M189" s="105"/>
      <c r="N189" s="83"/>
    </row>
    <row r="190" spans="1:14">
      <c r="A190" s="79"/>
      <c r="B190" s="133"/>
      <c r="C190" s="137"/>
      <c r="D190" s="81" t="str">
        <f>IFERROR(IF(C190="No CAS","",INDEX('DEQ Pollutant List'!$C$7:$C$611,MATCH('5. Pollutant Emissions - MB'!C190,'DEQ Pollutant List'!$B$7:$B$611,0))),"")</f>
        <v/>
      </c>
      <c r="E190" s="115" t="str">
        <f>IFERROR(IF(OR($C190="",$C190="No CAS"),INDEX('DEQ Pollutant List'!$A$7:$A$611,MATCH($D190,'DEQ Pollutant List'!$C$7:$C$611,0)),INDEX('DEQ Pollutant List'!$A$7:$A$611,MATCH($C190,'DEQ Pollutant List'!$B$7:$B$611,0))),"")</f>
        <v/>
      </c>
      <c r="F190" s="138"/>
      <c r="G190" s="139"/>
      <c r="H190" s="104"/>
      <c r="I190" s="102"/>
      <c r="J190" s="105"/>
      <c r="K190" s="83"/>
      <c r="L190" s="102"/>
      <c r="M190" s="105"/>
      <c r="N190" s="83"/>
    </row>
    <row r="191" spans="1:14">
      <c r="A191" s="79"/>
      <c r="B191" s="133"/>
      <c r="C191" s="137"/>
      <c r="D191" s="81" t="str">
        <f>IFERROR(IF(C191="No CAS","",INDEX('DEQ Pollutant List'!$C$7:$C$611,MATCH('5. Pollutant Emissions - MB'!C191,'DEQ Pollutant List'!$B$7:$B$611,0))),"")</f>
        <v/>
      </c>
      <c r="E191" s="115" t="str">
        <f>IFERROR(IF(OR($C191="",$C191="No CAS"),INDEX('DEQ Pollutant List'!$A$7:$A$611,MATCH($D191,'DEQ Pollutant List'!$C$7:$C$611,0)),INDEX('DEQ Pollutant List'!$A$7:$A$611,MATCH($C191,'DEQ Pollutant List'!$B$7:$B$611,0))),"")</f>
        <v/>
      </c>
      <c r="F191" s="138"/>
      <c r="G191" s="139"/>
      <c r="H191" s="104"/>
      <c r="I191" s="102"/>
      <c r="J191" s="105"/>
      <c r="K191" s="83"/>
      <c r="L191" s="102"/>
      <c r="M191" s="105"/>
      <c r="N191" s="83"/>
    </row>
    <row r="192" spans="1:14">
      <c r="A192" s="79"/>
      <c r="B192" s="133"/>
      <c r="C192" s="137"/>
      <c r="D192" s="81" t="str">
        <f>IFERROR(IF(C192="No CAS","",INDEX('DEQ Pollutant List'!$C$7:$C$611,MATCH('5. Pollutant Emissions - MB'!C192,'DEQ Pollutant List'!$B$7:$B$611,0))),"")</f>
        <v/>
      </c>
      <c r="E192" s="115" t="str">
        <f>IFERROR(IF(OR($C192="",$C192="No CAS"),INDEX('DEQ Pollutant List'!$A$7:$A$611,MATCH($D192,'DEQ Pollutant List'!$C$7:$C$611,0)),INDEX('DEQ Pollutant List'!$A$7:$A$611,MATCH($C192,'DEQ Pollutant List'!$B$7:$B$611,0))),"")</f>
        <v/>
      </c>
      <c r="F192" s="138"/>
      <c r="G192" s="139"/>
      <c r="H192" s="104"/>
      <c r="I192" s="102"/>
      <c r="J192" s="105"/>
      <c r="K192" s="83"/>
      <c r="L192" s="102"/>
      <c r="M192" s="105"/>
      <c r="N192" s="83"/>
    </row>
    <row r="193" spans="1:14">
      <c r="A193" s="79"/>
      <c r="B193" s="133"/>
      <c r="C193" s="137"/>
      <c r="D193" s="81" t="str">
        <f>IFERROR(IF(C193="No CAS","",INDEX('DEQ Pollutant List'!$C$7:$C$611,MATCH('5. Pollutant Emissions - MB'!C193,'DEQ Pollutant List'!$B$7:$B$611,0))),"")</f>
        <v/>
      </c>
      <c r="E193" s="115" t="str">
        <f>IFERROR(IF(OR($C193="",$C193="No CAS"),INDEX('DEQ Pollutant List'!$A$7:$A$611,MATCH($D193,'DEQ Pollutant List'!$C$7:$C$611,0)),INDEX('DEQ Pollutant List'!$A$7:$A$611,MATCH($C193,'DEQ Pollutant List'!$B$7:$B$611,0))),"")</f>
        <v/>
      </c>
      <c r="F193" s="138"/>
      <c r="G193" s="139"/>
      <c r="H193" s="104"/>
      <c r="I193" s="102"/>
      <c r="J193" s="105"/>
      <c r="K193" s="83"/>
      <c r="L193" s="102"/>
      <c r="M193" s="105"/>
      <c r="N193" s="83"/>
    </row>
    <row r="194" spans="1:14">
      <c r="A194" s="79"/>
      <c r="B194" s="133"/>
      <c r="C194" s="137"/>
      <c r="D194" s="81" t="str">
        <f>IFERROR(IF(C194="No CAS","",INDEX('DEQ Pollutant List'!$C$7:$C$611,MATCH('5. Pollutant Emissions - MB'!C194,'DEQ Pollutant List'!$B$7:$B$611,0))),"")</f>
        <v/>
      </c>
      <c r="E194" s="115" t="str">
        <f>IFERROR(IF(OR($C194="",$C194="No CAS"),INDEX('DEQ Pollutant List'!$A$7:$A$611,MATCH($D194,'DEQ Pollutant List'!$C$7:$C$611,0)),INDEX('DEQ Pollutant List'!$A$7:$A$611,MATCH($C194,'DEQ Pollutant List'!$B$7:$B$611,0))),"")</f>
        <v/>
      </c>
      <c r="F194" s="138"/>
      <c r="G194" s="139"/>
      <c r="H194" s="104"/>
      <c r="I194" s="102"/>
      <c r="J194" s="105"/>
      <c r="K194" s="83"/>
      <c r="L194" s="102"/>
      <c r="M194" s="105"/>
      <c r="N194" s="83"/>
    </row>
    <row r="195" spans="1:14">
      <c r="A195" s="79"/>
      <c r="B195" s="133"/>
      <c r="C195" s="137"/>
      <c r="D195" s="81" t="str">
        <f>IFERROR(IF(C195="No CAS","",INDEX('DEQ Pollutant List'!$C$7:$C$611,MATCH('5. Pollutant Emissions - MB'!C195,'DEQ Pollutant List'!$B$7:$B$611,0))),"")</f>
        <v/>
      </c>
      <c r="E195" s="115" t="str">
        <f>IFERROR(IF(OR($C195="",$C195="No CAS"),INDEX('DEQ Pollutant List'!$A$7:$A$611,MATCH($D195,'DEQ Pollutant List'!$C$7:$C$611,0)),INDEX('DEQ Pollutant List'!$A$7:$A$611,MATCH($C195,'DEQ Pollutant List'!$B$7:$B$611,0))),"")</f>
        <v/>
      </c>
      <c r="F195" s="138"/>
      <c r="G195" s="139"/>
      <c r="H195" s="104"/>
      <c r="I195" s="102"/>
      <c r="J195" s="105"/>
      <c r="K195" s="83"/>
      <c r="L195" s="102"/>
      <c r="M195" s="105"/>
      <c r="N195" s="83"/>
    </row>
    <row r="196" spans="1:14">
      <c r="A196" s="79"/>
      <c r="B196" s="133"/>
      <c r="C196" s="137"/>
      <c r="D196" s="81" t="str">
        <f>IFERROR(IF(C196="No CAS","",INDEX('DEQ Pollutant List'!$C$7:$C$611,MATCH('5. Pollutant Emissions - MB'!C196,'DEQ Pollutant List'!$B$7:$B$611,0))),"")</f>
        <v/>
      </c>
      <c r="E196" s="115" t="str">
        <f>IFERROR(IF(OR($C196="",$C196="No CAS"),INDEX('DEQ Pollutant List'!$A$7:$A$611,MATCH($D196,'DEQ Pollutant List'!$C$7:$C$611,0)),INDEX('DEQ Pollutant List'!$A$7:$A$611,MATCH($C196,'DEQ Pollutant List'!$B$7:$B$611,0))),"")</f>
        <v/>
      </c>
      <c r="F196" s="138"/>
      <c r="G196" s="139"/>
      <c r="H196" s="104"/>
      <c r="I196" s="102"/>
      <c r="J196" s="105"/>
      <c r="K196" s="83"/>
      <c r="L196" s="102"/>
      <c r="M196" s="105"/>
      <c r="N196" s="83"/>
    </row>
    <row r="197" spans="1:14">
      <c r="A197" s="79"/>
      <c r="B197" s="133"/>
      <c r="C197" s="137"/>
      <c r="D197" s="81" t="str">
        <f>IFERROR(IF(C197="No CAS","",INDEX('DEQ Pollutant List'!$C$7:$C$611,MATCH('5. Pollutant Emissions - MB'!C197,'DEQ Pollutant List'!$B$7:$B$611,0))),"")</f>
        <v/>
      </c>
      <c r="E197" s="115" t="str">
        <f>IFERROR(IF(OR($C197="",$C197="No CAS"),INDEX('DEQ Pollutant List'!$A$7:$A$611,MATCH($D197,'DEQ Pollutant List'!$C$7:$C$611,0)),INDEX('DEQ Pollutant List'!$A$7:$A$611,MATCH($C197,'DEQ Pollutant List'!$B$7:$B$611,0))),"")</f>
        <v/>
      </c>
      <c r="F197" s="138"/>
      <c r="G197" s="139"/>
      <c r="H197" s="104"/>
      <c r="I197" s="102"/>
      <c r="J197" s="105"/>
      <c r="K197" s="83"/>
      <c r="L197" s="102"/>
      <c r="M197" s="105"/>
      <c r="N197" s="83"/>
    </row>
    <row r="198" spans="1:14">
      <c r="A198" s="79"/>
      <c r="B198" s="133"/>
      <c r="C198" s="137"/>
      <c r="D198" s="81" t="str">
        <f>IFERROR(IF(C198="No CAS","",INDEX('DEQ Pollutant List'!$C$7:$C$611,MATCH('5. Pollutant Emissions - MB'!C198,'DEQ Pollutant List'!$B$7:$B$611,0))),"")</f>
        <v/>
      </c>
      <c r="E198" s="115" t="str">
        <f>IFERROR(IF(OR($C198="",$C198="No CAS"),INDEX('DEQ Pollutant List'!$A$7:$A$611,MATCH($D198,'DEQ Pollutant List'!$C$7:$C$611,0)),INDEX('DEQ Pollutant List'!$A$7:$A$611,MATCH($C198,'DEQ Pollutant List'!$B$7:$B$611,0))),"")</f>
        <v/>
      </c>
      <c r="F198" s="138"/>
      <c r="G198" s="139"/>
      <c r="H198" s="104"/>
      <c r="I198" s="102"/>
      <c r="J198" s="105"/>
      <c r="K198" s="83"/>
      <c r="L198" s="102"/>
      <c r="M198" s="105"/>
      <c r="N198" s="83"/>
    </row>
    <row r="199" spans="1:14">
      <c r="A199" s="79"/>
      <c r="B199" s="133"/>
      <c r="C199" s="137"/>
      <c r="D199" s="81" t="str">
        <f>IFERROR(IF(C199="No CAS","",INDEX('DEQ Pollutant List'!$C$7:$C$611,MATCH('5. Pollutant Emissions - MB'!C199,'DEQ Pollutant List'!$B$7:$B$611,0))),"")</f>
        <v/>
      </c>
      <c r="E199" s="115" t="str">
        <f>IFERROR(IF(OR($C199="",$C199="No CAS"),INDEX('DEQ Pollutant List'!$A$7:$A$611,MATCH($D199,'DEQ Pollutant List'!$C$7:$C$611,0)),INDEX('DEQ Pollutant List'!$A$7:$A$611,MATCH($C199,'DEQ Pollutant List'!$B$7:$B$611,0))),"")</f>
        <v/>
      </c>
      <c r="F199" s="138"/>
      <c r="G199" s="139"/>
      <c r="H199" s="104"/>
      <c r="I199" s="102"/>
      <c r="J199" s="105"/>
      <c r="K199" s="83"/>
      <c r="L199" s="102"/>
      <c r="M199" s="105"/>
      <c r="N199" s="83"/>
    </row>
    <row r="200" spans="1:14">
      <c r="A200" s="79"/>
      <c r="B200" s="133"/>
      <c r="C200" s="137"/>
      <c r="D200" s="81" t="str">
        <f>IFERROR(IF(C200="No CAS","",INDEX('DEQ Pollutant List'!$C$7:$C$611,MATCH('5. Pollutant Emissions - MB'!C200,'DEQ Pollutant List'!$B$7:$B$611,0))),"")</f>
        <v/>
      </c>
      <c r="E200" s="115" t="str">
        <f>IFERROR(IF(OR($C200="",$C200="No CAS"),INDEX('DEQ Pollutant List'!$A$7:$A$611,MATCH($D200,'DEQ Pollutant List'!$C$7:$C$611,0)),INDEX('DEQ Pollutant List'!$A$7:$A$611,MATCH($C200,'DEQ Pollutant List'!$B$7:$B$611,0))),"")</f>
        <v/>
      </c>
      <c r="F200" s="138"/>
      <c r="G200" s="139"/>
      <c r="H200" s="104"/>
      <c r="I200" s="102"/>
      <c r="J200" s="105"/>
      <c r="K200" s="83"/>
      <c r="L200" s="102"/>
      <c r="M200" s="105"/>
      <c r="N200" s="83"/>
    </row>
    <row r="201" spans="1:14">
      <c r="A201" s="79"/>
      <c r="B201" s="133"/>
      <c r="C201" s="137"/>
      <c r="D201" s="81" t="str">
        <f>IFERROR(IF(C201="No CAS","",INDEX('DEQ Pollutant List'!$C$7:$C$611,MATCH('5. Pollutant Emissions - MB'!C201,'DEQ Pollutant List'!$B$7:$B$611,0))),"")</f>
        <v/>
      </c>
      <c r="E201" s="115" t="str">
        <f>IFERROR(IF(OR($C201="",$C201="No CAS"),INDEX('DEQ Pollutant List'!$A$7:$A$611,MATCH($D201,'DEQ Pollutant List'!$C$7:$C$611,0)),INDEX('DEQ Pollutant List'!$A$7:$A$611,MATCH($C201,'DEQ Pollutant List'!$B$7:$B$611,0))),"")</f>
        <v/>
      </c>
      <c r="F201" s="138"/>
      <c r="G201" s="139"/>
      <c r="H201" s="104"/>
      <c r="I201" s="102"/>
      <c r="J201" s="105"/>
      <c r="K201" s="83"/>
      <c r="L201" s="102"/>
      <c r="M201" s="105"/>
      <c r="N201" s="83"/>
    </row>
    <row r="202" spans="1:14">
      <c r="A202" s="79"/>
      <c r="B202" s="133"/>
      <c r="C202" s="137"/>
      <c r="D202" s="81" t="str">
        <f>IFERROR(IF(C202="No CAS","",INDEX('DEQ Pollutant List'!$C$7:$C$611,MATCH('5. Pollutant Emissions - MB'!C202,'DEQ Pollutant List'!$B$7:$B$611,0))),"")</f>
        <v/>
      </c>
      <c r="E202" s="115" t="str">
        <f>IFERROR(IF(OR($C202="",$C202="No CAS"),INDEX('DEQ Pollutant List'!$A$7:$A$611,MATCH($D202,'DEQ Pollutant List'!$C$7:$C$611,0)),INDEX('DEQ Pollutant List'!$A$7:$A$611,MATCH($C202,'DEQ Pollutant List'!$B$7:$B$611,0))),"")</f>
        <v/>
      </c>
      <c r="F202" s="138"/>
      <c r="G202" s="139"/>
      <c r="H202" s="104"/>
      <c r="I202" s="102"/>
      <c r="J202" s="105"/>
      <c r="K202" s="83"/>
      <c r="L202" s="102"/>
      <c r="M202" s="105"/>
      <c r="N202" s="83"/>
    </row>
    <row r="203" spans="1:14">
      <c r="A203" s="79"/>
      <c r="B203" s="133"/>
      <c r="C203" s="137"/>
      <c r="D203" s="81" t="str">
        <f>IFERROR(IF(C203="No CAS","",INDEX('DEQ Pollutant List'!$C$7:$C$611,MATCH('5. Pollutant Emissions - MB'!C203,'DEQ Pollutant List'!$B$7:$B$611,0))),"")</f>
        <v/>
      </c>
      <c r="E203" s="115" t="str">
        <f>IFERROR(IF(OR($C203="",$C203="No CAS"),INDEX('DEQ Pollutant List'!$A$7:$A$611,MATCH($D203,'DEQ Pollutant List'!$C$7:$C$611,0)),INDEX('DEQ Pollutant List'!$A$7:$A$611,MATCH($C203,'DEQ Pollutant List'!$B$7:$B$611,0))),"")</f>
        <v/>
      </c>
      <c r="F203" s="138"/>
      <c r="G203" s="139"/>
      <c r="H203" s="104"/>
      <c r="I203" s="102"/>
      <c r="J203" s="105"/>
      <c r="K203" s="83"/>
      <c r="L203" s="102"/>
      <c r="M203" s="105"/>
      <c r="N203" s="83"/>
    </row>
    <row r="204" spans="1:14">
      <c r="A204" s="79"/>
      <c r="B204" s="133"/>
      <c r="C204" s="137"/>
      <c r="D204" s="81" t="str">
        <f>IFERROR(IF(C204="No CAS","",INDEX('DEQ Pollutant List'!$C$7:$C$611,MATCH('5. Pollutant Emissions - MB'!C204,'DEQ Pollutant List'!$B$7:$B$611,0))),"")</f>
        <v/>
      </c>
      <c r="E204" s="115" t="str">
        <f>IFERROR(IF(OR($C204="",$C204="No CAS"),INDEX('DEQ Pollutant List'!$A$7:$A$611,MATCH($D204,'DEQ Pollutant List'!$C$7:$C$611,0)),INDEX('DEQ Pollutant List'!$A$7:$A$611,MATCH($C204,'DEQ Pollutant List'!$B$7:$B$611,0))),"")</f>
        <v/>
      </c>
      <c r="F204" s="138"/>
      <c r="G204" s="139"/>
      <c r="H204" s="104"/>
      <c r="I204" s="102"/>
      <c r="J204" s="105"/>
      <c r="K204" s="83"/>
      <c r="L204" s="102"/>
      <c r="M204" s="105"/>
      <c r="N204" s="83"/>
    </row>
    <row r="205" spans="1:14">
      <c r="A205" s="79"/>
      <c r="B205" s="133"/>
      <c r="C205" s="137"/>
      <c r="D205" s="81" t="str">
        <f>IFERROR(IF(C205="No CAS","",INDEX('DEQ Pollutant List'!$C$7:$C$611,MATCH('5. Pollutant Emissions - MB'!C205,'DEQ Pollutant List'!$B$7:$B$611,0))),"")</f>
        <v/>
      </c>
      <c r="E205" s="115" t="str">
        <f>IFERROR(IF(OR($C205="",$C205="No CAS"),INDEX('DEQ Pollutant List'!$A$7:$A$611,MATCH($D205,'DEQ Pollutant List'!$C$7:$C$611,0)),INDEX('DEQ Pollutant List'!$A$7:$A$611,MATCH($C205,'DEQ Pollutant List'!$B$7:$B$611,0))),"")</f>
        <v/>
      </c>
      <c r="F205" s="138"/>
      <c r="G205" s="139"/>
      <c r="H205" s="104"/>
      <c r="I205" s="102"/>
      <c r="J205" s="105"/>
      <c r="K205" s="83"/>
      <c r="L205" s="102"/>
      <c r="M205" s="105"/>
      <c r="N205" s="83"/>
    </row>
    <row r="206" spans="1:14">
      <c r="A206" s="79"/>
      <c r="B206" s="133"/>
      <c r="C206" s="137"/>
      <c r="D206" s="81" t="str">
        <f>IFERROR(IF(C206="No CAS","",INDEX('DEQ Pollutant List'!$C$7:$C$611,MATCH('5. Pollutant Emissions - MB'!C206,'DEQ Pollutant List'!$B$7:$B$611,0))),"")</f>
        <v/>
      </c>
      <c r="E206" s="115" t="str">
        <f>IFERROR(IF(OR($C206="",$C206="No CAS"),INDEX('DEQ Pollutant List'!$A$7:$A$611,MATCH($D206,'DEQ Pollutant List'!$C$7:$C$611,0)),INDEX('DEQ Pollutant List'!$A$7:$A$611,MATCH($C206,'DEQ Pollutant List'!$B$7:$B$611,0))),"")</f>
        <v/>
      </c>
      <c r="F206" s="138"/>
      <c r="G206" s="139"/>
      <c r="H206" s="104"/>
      <c r="I206" s="102"/>
      <c r="J206" s="105"/>
      <c r="K206" s="83"/>
      <c r="L206" s="102"/>
      <c r="M206" s="105"/>
      <c r="N206" s="83"/>
    </row>
    <row r="207" spans="1:14">
      <c r="A207" s="79"/>
      <c r="B207" s="133"/>
      <c r="C207" s="137"/>
      <c r="D207" s="81" t="str">
        <f>IFERROR(IF(C207="No CAS","",INDEX('DEQ Pollutant List'!$C$7:$C$611,MATCH('5. Pollutant Emissions - MB'!C207,'DEQ Pollutant List'!$B$7:$B$611,0))),"")</f>
        <v/>
      </c>
      <c r="E207" s="115" t="str">
        <f>IFERROR(IF(OR($C207="",$C207="No CAS"),INDEX('DEQ Pollutant List'!$A$7:$A$611,MATCH($D207,'DEQ Pollutant List'!$C$7:$C$611,0)),INDEX('DEQ Pollutant List'!$A$7:$A$611,MATCH($C207,'DEQ Pollutant List'!$B$7:$B$611,0))),"")</f>
        <v/>
      </c>
      <c r="F207" s="138"/>
      <c r="G207" s="139"/>
      <c r="H207" s="104"/>
      <c r="I207" s="102"/>
      <c r="J207" s="105"/>
      <c r="K207" s="83"/>
      <c r="L207" s="102"/>
      <c r="M207" s="105"/>
      <c r="N207" s="83"/>
    </row>
    <row r="208" spans="1:14">
      <c r="A208" s="79"/>
      <c r="B208" s="133"/>
      <c r="C208" s="137"/>
      <c r="D208" s="81" t="str">
        <f>IFERROR(IF(C208="No CAS","",INDEX('DEQ Pollutant List'!$C$7:$C$611,MATCH('5. Pollutant Emissions - MB'!C208,'DEQ Pollutant List'!$B$7:$B$611,0))),"")</f>
        <v/>
      </c>
      <c r="E208" s="115" t="str">
        <f>IFERROR(IF(OR($C208="",$C208="No CAS"),INDEX('DEQ Pollutant List'!$A$7:$A$611,MATCH($D208,'DEQ Pollutant List'!$C$7:$C$611,0)),INDEX('DEQ Pollutant List'!$A$7:$A$611,MATCH($C208,'DEQ Pollutant List'!$B$7:$B$611,0))),"")</f>
        <v/>
      </c>
      <c r="F208" s="138"/>
      <c r="G208" s="139"/>
      <c r="H208" s="104"/>
      <c r="I208" s="102"/>
      <c r="J208" s="105"/>
      <c r="K208" s="83"/>
      <c r="L208" s="102"/>
      <c r="M208" s="105"/>
      <c r="N208" s="83"/>
    </row>
    <row r="209" spans="1:14">
      <c r="A209" s="79"/>
      <c r="B209" s="133"/>
      <c r="C209" s="137"/>
      <c r="D209" s="81" t="str">
        <f>IFERROR(IF(C209="No CAS","",INDEX('DEQ Pollutant List'!$C$7:$C$611,MATCH('5. Pollutant Emissions - MB'!C209,'DEQ Pollutant List'!$B$7:$B$611,0))),"")</f>
        <v/>
      </c>
      <c r="E209" s="115" t="str">
        <f>IFERROR(IF(OR($C209="",$C209="No CAS"),INDEX('DEQ Pollutant List'!$A$7:$A$611,MATCH($D209,'DEQ Pollutant List'!$C$7:$C$611,0)),INDEX('DEQ Pollutant List'!$A$7:$A$611,MATCH($C209,'DEQ Pollutant List'!$B$7:$B$611,0))),"")</f>
        <v/>
      </c>
      <c r="F209" s="138"/>
      <c r="G209" s="139"/>
      <c r="H209" s="104"/>
      <c r="I209" s="102"/>
      <c r="J209" s="105"/>
      <c r="K209" s="83"/>
      <c r="L209" s="102"/>
      <c r="M209" s="105"/>
      <c r="N209" s="83"/>
    </row>
    <row r="210" spans="1:14">
      <c r="A210" s="79"/>
      <c r="B210" s="133"/>
      <c r="C210" s="137"/>
      <c r="D210" s="81" t="str">
        <f>IFERROR(IF(C210="No CAS","",INDEX('DEQ Pollutant List'!$C$7:$C$611,MATCH('5. Pollutant Emissions - MB'!C210,'DEQ Pollutant List'!$B$7:$B$611,0))),"")</f>
        <v/>
      </c>
      <c r="E210" s="115" t="str">
        <f>IFERROR(IF(OR($C210="",$C210="No CAS"),INDEX('DEQ Pollutant List'!$A$7:$A$611,MATCH($D210,'DEQ Pollutant List'!$C$7:$C$611,0)),INDEX('DEQ Pollutant List'!$A$7:$A$611,MATCH($C210,'DEQ Pollutant List'!$B$7:$B$611,0))),"")</f>
        <v/>
      </c>
      <c r="F210" s="138"/>
      <c r="G210" s="139"/>
      <c r="H210" s="104"/>
      <c r="I210" s="102"/>
      <c r="J210" s="105"/>
      <c r="K210" s="83"/>
      <c r="L210" s="102"/>
      <c r="M210" s="105"/>
      <c r="N210" s="83"/>
    </row>
    <row r="211" spans="1:14">
      <c r="A211" s="79"/>
      <c r="B211" s="133"/>
      <c r="C211" s="137"/>
      <c r="D211" s="81" t="str">
        <f>IFERROR(IF(C211="No CAS","",INDEX('DEQ Pollutant List'!$C$7:$C$611,MATCH('5. Pollutant Emissions - MB'!C211,'DEQ Pollutant List'!$B$7:$B$611,0))),"")</f>
        <v/>
      </c>
      <c r="E211" s="115" t="str">
        <f>IFERROR(IF(OR($C211="",$C211="No CAS"),INDEX('DEQ Pollutant List'!$A$7:$A$611,MATCH($D211,'DEQ Pollutant List'!$C$7:$C$611,0)),INDEX('DEQ Pollutant List'!$A$7:$A$611,MATCH($C211,'DEQ Pollutant List'!$B$7:$B$611,0))),"")</f>
        <v/>
      </c>
      <c r="F211" s="138"/>
      <c r="G211" s="139"/>
      <c r="H211" s="104"/>
      <c r="I211" s="102"/>
      <c r="J211" s="105"/>
      <c r="K211" s="83"/>
      <c r="L211" s="102"/>
      <c r="M211" s="105"/>
      <c r="N211" s="83"/>
    </row>
    <row r="212" spans="1:14">
      <c r="A212" s="79"/>
      <c r="B212" s="133"/>
      <c r="C212" s="137"/>
      <c r="D212" s="81" t="str">
        <f>IFERROR(IF(C212="No CAS","",INDEX('DEQ Pollutant List'!$C$7:$C$611,MATCH('5. Pollutant Emissions - MB'!C212,'DEQ Pollutant List'!$B$7:$B$611,0))),"")</f>
        <v/>
      </c>
      <c r="E212" s="115" t="str">
        <f>IFERROR(IF(OR($C212="",$C212="No CAS"),INDEX('DEQ Pollutant List'!$A$7:$A$611,MATCH($D212,'DEQ Pollutant List'!$C$7:$C$611,0)),INDEX('DEQ Pollutant List'!$A$7:$A$611,MATCH($C212,'DEQ Pollutant List'!$B$7:$B$611,0))),"")</f>
        <v/>
      </c>
      <c r="F212" s="138"/>
      <c r="G212" s="139"/>
      <c r="H212" s="104"/>
      <c r="I212" s="102"/>
      <c r="J212" s="105"/>
      <c r="K212" s="83"/>
      <c r="L212" s="102"/>
      <c r="M212" s="105"/>
      <c r="N212" s="83"/>
    </row>
    <row r="213" spans="1:14">
      <c r="A213" s="79"/>
      <c r="B213" s="133"/>
      <c r="C213" s="137"/>
      <c r="D213" s="81" t="str">
        <f>IFERROR(IF(C213="No CAS","",INDEX('DEQ Pollutant List'!$C$7:$C$611,MATCH('5. Pollutant Emissions - MB'!C213,'DEQ Pollutant List'!$B$7:$B$611,0))),"")</f>
        <v/>
      </c>
      <c r="E213" s="115" t="str">
        <f>IFERROR(IF(OR($C213="",$C213="No CAS"),INDEX('DEQ Pollutant List'!$A$7:$A$611,MATCH($D213,'DEQ Pollutant List'!$C$7:$C$611,0)),INDEX('DEQ Pollutant List'!$A$7:$A$611,MATCH($C213,'DEQ Pollutant List'!$B$7:$B$611,0))),"")</f>
        <v/>
      </c>
      <c r="F213" s="138"/>
      <c r="G213" s="139"/>
      <c r="H213" s="104"/>
      <c r="I213" s="102"/>
      <c r="J213" s="105"/>
      <c r="K213" s="83"/>
      <c r="L213" s="102"/>
      <c r="M213" s="105"/>
      <c r="N213" s="83"/>
    </row>
    <row r="214" spans="1:14">
      <c r="A214" s="79"/>
      <c r="B214" s="133"/>
      <c r="C214" s="137"/>
      <c r="D214" s="81" t="str">
        <f>IFERROR(IF(C214="No CAS","",INDEX('DEQ Pollutant List'!$C$7:$C$611,MATCH('5. Pollutant Emissions - MB'!C214,'DEQ Pollutant List'!$B$7:$B$611,0))),"")</f>
        <v/>
      </c>
      <c r="E214" s="115" t="str">
        <f>IFERROR(IF(OR($C214="",$C214="No CAS"),INDEX('DEQ Pollutant List'!$A$7:$A$611,MATCH($D214,'DEQ Pollutant List'!$C$7:$C$611,0)),INDEX('DEQ Pollutant List'!$A$7:$A$611,MATCH($C214,'DEQ Pollutant List'!$B$7:$B$611,0))),"")</f>
        <v/>
      </c>
      <c r="F214" s="138"/>
      <c r="G214" s="139"/>
      <c r="H214" s="104"/>
      <c r="I214" s="102"/>
      <c r="J214" s="105"/>
      <c r="K214" s="83"/>
      <c r="L214" s="102"/>
      <c r="M214" s="105"/>
      <c r="N214" s="83"/>
    </row>
    <row r="215" spans="1:14">
      <c r="A215" s="79"/>
      <c r="B215" s="133"/>
      <c r="C215" s="137"/>
      <c r="D215" s="81" t="str">
        <f>IFERROR(IF(C215="No CAS","",INDEX('DEQ Pollutant List'!$C$7:$C$611,MATCH('5. Pollutant Emissions - MB'!C215,'DEQ Pollutant List'!$B$7:$B$611,0))),"")</f>
        <v/>
      </c>
      <c r="E215" s="115" t="str">
        <f>IFERROR(IF(OR($C215="",$C215="No CAS"),INDEX('DEQ Pollutant List'!$A$7:$A$611,MATCH($D215,'DEQ Pollutant List'!$C$7:$C$611,0)),INDEX('DEQ Pollutant List'!$A$7:$A$611,MATCH($C215,'DEQ Pollutant List'!$B$7:$B$611,0))),"")</f>
        <v/>
      </c>
      <c r="F215" s="138"/>
      <c r="G215" s="139"/>
      <c r="H215" s="104"/>
      <c r="I215" s="102"/>
      <c r="J215" s="105"/>
      <c r="K215" s="83"/>
      <c r="L215" s="102"/>
      <c r="M215" s="105"/>
      <c r="N215" s="83"/>
    </row>
    <row r="216" spans="1:14">
      <c r="A216" s="79"/>
      <c r="B216" s="133"/>
      <c r="C216" s="137"/>
      <c r="D216" s="81" t="str">
        <f>IFERROR(IF(C216="No CAS","",INDEX('DEQ Pollutant List'!$C$7:$C$611,MATCH('5. Pollutant Emissions - MB'!C216,'DEQ Pollutant List'!$B$7:$B$611,0))),"")</f>
        <v/>
      </c>
      <c r="E216" s="115" t="str">
        <f>IFERROR(IF(OR($C216="",$C216="No CAS"),INDEX('DEQ Pollutant List'!$A$7:$A$611,MATCH($D216,'DEQ Pollutant List'!$C$7:$C$611,0)),INDEX('DEQ Pollutant List'!$A$7:$A$611,MATCH($C216,'DEQ Pollutant List'!$B$7:$B$611,0))),"")</f>
        <v/>
      </c>
      <c r="F216" s="138"/>
      <c r="G216" s="139"/>
      <c r="H216" s="104"/>
      <c r="I216" s="102"/>
      <c r="J216" s="105"/>
      <c r="K216" s="83"/>
      <c r="L216" s="102"/>
      <c r="M216" s="105"/>
      <c r="N216" s="83"/>
    </row>
    <row r="217" spans="1:14">
      <c r="A217" s="79"/>
      <c r="B217" s="133"/>
      <c r="C217" s="137"/>
      <c r="D217" s="81" t="str">
        <f>IFERROR(IF(C217="No CAS","",INDEX('DEQ Pollutant List'!$C$7:$C$611,MATCH('5. Pollutant Emissions - MB'!C217,'DEQ Pollutant List'!$B$7:$B$611,0))),"")</f>
        <v/>
      </c>
      <c r="E217" s="115" t="str">
        <f>IFERROR(IF(OR($C217="",$C217="No CAS"),INDEX('DEQ Pollutant List'!$A$7:$A$611,MATCH($D217,'DEQ Pollutant List'!$C$7:$C$611,0)),INDEX('DEQ Pollutant List'!$A$7:$A$611,MATCH($C217,'DEQ Pollutant List'!$B$7:$B$611,0))),"")</f>
        <v/>
      </c>
      <c r="F217" s="138"/>
      <c r="G217" s="139"/>
      <c r="H217" s="104"/>
      <c r="I217" s="102"/>
      <c r="J217" s="105"/>
      <c r="K217" s="83"/>
      <c r="L217" s="102"/>
      <c r="M217" s="105"/>
      <c r="N217" s="83"/>
    </row>
    <row r="218" spans="1:14">
      <c r="A218" s="79"/>
      <c r="B218" s="133"/>
      <c r="C218" s="137"/>
      <c r="D218" s="81" t="str">
        <f>IFERROR(IF(C218="No CAS","",INDEX('DEQ Pollutant List'!$C$7:$C$611,MATCH('5. Pollutant Emissions - MB'!C218,'DEQ Pollutant List'!$B$7:$B$611,0))),"")</f>
        <v/>
      </c>
      <c r="E218" s="115" t="str">
        <f>IFERROR(IF(OR($C218="",$C218="No CAS"),INDEX('DEQ Pollutant List'!$A$7:$A$611,MATCH($D218,'DEQ Pollutant List'!$C$7:$C$611,0)),INDEX('DEQ Pollutant List'!$A$7:$A$611,MATCH($C218,'DEQ Pollutant List'!$B$7:$B$611,0))),"")</f>
        <v/>
      </c>
      <c r="F218" s="138"/>
      <c r="G218" s="139"/>
      <c r="H218" s="104"/>
      <c r="I218" s="102"/>
      <c r="J218" s="105"/>
      <c r="K218" s="83"/>
      <c r="L218" s="102"/>
      <c r="M218" s="105"/>
      <c r="N218" s="83"/>
    </row>
    <row r="219" spans="1:14">
      <c r="A219" s="79"/>
      <c r="B219" s="133"/>
      <c r="C219" s="137"/>
      <c r="D219" s="81" t="str">
        <f>IFERROR(IF(C219="No CAS","",INDEX('DEQ Pollutant List'!$C$7:$C$611,MATCH('5. Pollutant Emissions - MB'!C219,'DEQ Pollutant List'!$B$7:$B$611,0))),"")</f>
        <v/>
      </c>
      <c r="E219" s="115" t="str">
        <f>IFERROR(IF(OR($C219="",$C219="No CAS"),INDEX('DEQ Pollutant List'!$A$7:$A$611,MATCH($D219,'DEQ Pollutant List'!$C$7:$C$611,0)),INDEX('DEQ Pollutant List'!$A$7:$A$611,MATCH($C219,'DEQ Pollutant List'!$B$7:$B$611,0))),"")</f>
        <v/>
      </c>
      <c r="F219" s="138"/>
      <c r="G219" s="139"/>
      <c r="H219" s="104"/>
      <c r="I219" s="102"/>
      <c r="J219" s="105"/>
      <c r="K219" s="83"/>
      <c r="L219" s="102"/>
      <c r="M219" s="105"/>
      <c r="N219" s="83"/>
    </row>
    <row r="220" spans="1:14">
      <c r="A220" s="79"/>
      <c r="B220" s="133"/>
      <c r="C220" s="137"/>
      <c r="D220" s="81" t="str">
        <f>IFERROR(IF(C220="No CAS","",INDEX('DEQ Pollutant List'!$C$7:$C$611,MATCH('5. Pollutant Emissions - MB'!C220,'DEQ Pollutant List'!$B$7:$B$611,0))),"")</f>
        <v/>
      </c>
      <c r="E220" s="115" t="str">
        <f>IFERROR(IF(OR($C220="",$C220="No CAS"),INDEX('DEQ Pollutant List'!$A$7:$A$611,MATCH($D220,'DEQ Pollutant List'!$C$7:$C$611,0)),INDEX('DEQ Pollutant List'!$A$7:$A$611,MATCH($C220,'DEQ Pollutant List'!$B$7:$B$611,0))),"")</f>
        <v/>
      </c>
      <c r="F220" s="138"/>
      <c r="G220" s="139"/>
      <c r="H220" s="104"/>
      <c r="I220" s="102"/>
      <c r="J220" s="105"/>
      <c r="K220" s="83"/>
      <c r="L220" s="102"/>
      <c r="M220" s="105"/>
      <c r="N220" s="83"/>
    </row>
    <row r="221" spans="1:14">
      <c r="A221" s="79"/>
      <c r="B221" s="133"/>
      <c r="C221" s="137"/>
      <c r="D221" s="81" t="str">
        <f>IFERROR(IF(C221="No CAS","",INDEX('DEQ Pollutant List'!$C$7:$C$611,MATCH('5. Pollutant Emissions - MB'!C221,'DEQ Pollutant List'!$B$7:$B$611,0))),"")</f>
        <v/>
      </c>
      <c r="E221" s="115" t="str">
        <f>IFERROR(IF(OR($C221="",$C221="No CAS"),INDEX('DEQ Pollutant List'!$A$7:$A$611,MATCH($D221,'DEQ Pollutant List'!$C$7:$C$611,0)),INDEX('DEQ Pollutant List'!$A$7:$A$611,MATCH($C221,'DEQ Pollutant List'!$B$7:$B$611,0))),"")</f>
        <v/>
      </c>
      <c r="F221" s="138"/>
      <c r="G221" s="139"/>
      <c r="H221" s="104"/>
      <c r="I221" s="102"/>
      <c r="J221" s="105"/>
      <c r="K221" s="83"/>
      <c r="L221" s="102"/>
      <c r="M221" s="105"/>
      <c r="N221" s="83"/>
    </row>
    <row r="222" spans="1:14">
      <c r="A222" s="79"/>
      <c r="B222" s="133"/>
      <c r="C222" s="137"/>
      <c r="D222" s="81" t="str">
        <f>IFERROR(IF(C222="No CAS","",INDEX('DEQ Pollutant List'!$C$7:$C$611,MATCH('5. Pollutant Emissions - MB'!C222,'DEQ Pollutant List'!$B$7:$B$611,0))),"")</f>
        <v/>
      </c>
      <c r="E222" s="115" t="str">
        <f>IFERROR(IF(OR($C222="",$C222="No CAS"),INDEX('DEQ Pollutant List'!$A$7:$A$611,MATCH($D222,'DEQ Pollutant List'!$C$7:$C$611,0)),INDEX('DEQ Pollutant List'!$A$7:$A$611,MATCH($C222,'DEQ Pollutant List'!$B$7:$B$611,0))),"")</f>
        <v/>
      </c>
      <c r="F222" s="138"/>
      <c r="G222" s="139"/>
      <c r="H222" s="104"/>
      <c r="I222" s="102"/>
      <c r="J222" s="105"/>
      <c r="K222" s="83"/>
      <c r="L222" s="102"/>
      <c r="M222" s="105"/>
      <c r="N222" s="83"/>
    </row>
    <row r="223" spans="1:14">
      <c r="A223" s="79"/>
      <c r="B223" s="133"/>
      <c r="C223" s="137"/>
      <c r="D223" s="81" t="str">
        <f>IFERROR(IF(C223="No CAS","",INDEX('DEQ Pollutant List'!$C$7:$C$611,MATCH('5. Pollutant Emissions - MB'!C223,'DEQ Pollutant List'!$B$7:$B$611,0))),"")</f>
        <v/>
      </c>
      <c r="E223" s="115" t="str">
        <f>IFERROR(IF(OR($C223="",$C223="No CAS"),INDEX('DEQ Pollutant List'!$A$7:$A$611,MATCH($D223,'DEQ Pollutant List'!$C$7:$C$611,0)),INDEX('DEQ Pollutant List'!$A$7:$A$611,MATCH($C223,'DEQ Pollutant List'!$B$7:$B$611,0))),"")</f>
        <v/>
      </c>
      <c r="F223" s="138"/>
      <c r="G223" s="139"/>
      <c r="H223" s="104"/>
      <c r="I223" s="102"/>
      <c r="J223" s="105"/>
      <c r="K223" s="83"/>
      <c r="L223" s="102"/>
      <c r="M223" s="105"/>
      <c r="N223" s="83"/>
    </row>
    <row r="224" spans="1:14">
      <c r="A224" s="79"/>
      <c r="B224" s="133"/>
      <c r="C224" s="137"/>
      <c r="D224" s="81" t="str">
        <f>IFERROR(IF(C224="No CAS","",INDEX('DEQ Pollutant List'!$C$7:$C$611,MATCH('5. Pollutant Emissions - MB'!C224,'DEQ Pollutant List'!$B$7:$B$611,0))),"")</f>
        <v/>
      </c>
      <c r="E224" s="115" t="str">
        <f>IFERROR(IF(OR($C224="",$C224="No CAS"),INDEX('DEQ Pollutant List'!$A$7:$A$611,MATCH($D224,'DEQ Pollutant List'!$C$7:$C$611,0)),INDEX('DEQ Pollutant List'!$A$7:$A$611,MATCH($C224,'DEQ Pollutant List'!$B$7:$B$611,0))),"")</f>
        <v/>
      </c>
      <c r="F224" s="138"/>
      <c r="G224" s="139"/>
      <c r="H224" s="104"/>
      <c r="I224" s="102"/>
      <c r="J224" s="105"/>
      <c r="K224" s="83"/>
      <c r="L224" s="102"/>
      <c r="M224" s="105"/>
      <c r="N224" s="83"/>
    </row>
    <row r="225" spans="1:14">
      <c r="A225" s="79"/>
      <c r="B225" s="133"/>
      <c r="C225" s="137"/>
      <c r="D225" s="81" t="str">
        <f>IFERROR(IF(C225="No CAS","",INDEX('DEQ Pollutant List'!$C$7:$C$611,MATCH('5. Pollutant Emissions - MB'!C225,'DEQ Pollutant List'!$B$7:$B$611,0))),"")</f>
        <v/>
      </c>
      <c r="E225" s="115" t="str">
        <f>IFERROR(IF(OR($C225="",$C225="No CAS"),INDEX('DEQ Pollutant List'!$A$7:$A$611,MATCH($D225,'DEQ Pollutant List'!$C$7:$C$611,0)),INDEX('DEQ Pollutant List'!$A$7:$A$611,MATCH($C225,'DEQ Pollutant List'!$B$7:$B$611,0))),"")</f>
        <v/>
      </c>
      <c r="F225" s="138"/>
      <c r="G225" s="139"/>
      <c r="H225" s="104"/>
      <c r="I225" s="102"/>
      <c r="J225" s="105"/>
      <c r="K225" s="83"/>
      <c r="L225" s="102"/>
      <c r="M225" s="105"/>
      <c r="N225" s="83"/>
    </row>
    <row r="226" spans="1:14">
      <c r="A226" s="79"/>
      <c r="B226" s="133"/>
      <c r="C226" s="137"/>
      <c r="D226" s="81" t="str">
        <f>IFERROR(IF(C226="No CAS","",INDEX('DEQ Pollutant List'!$C$7:$C$611,MATCH('5. Pollutant Emissions - MB'!C226,'DEQ Pollutant List'!$B$7:$B$611,0))),"")</f>
        <v/>
      </c>
      <c r="E226" s="115" t="str">
        <f>IFERROR(IF(OR($C226="",$C226="No CAS"),INDEX('DEQ Pollutant List'!$A$7:$A$611,MATCH($D226,'DEQ Pollutant List'!$C$7:$C$611,0)),INDEX('DEQ Pollutant List'!$A$7:$A$611,MATCH($C226,'DEQ Pollutant List'!$B$7:$B$611,0))),"")</f>
        <v/>
      </c>
      <c r="F226" s="138"/>
      <c r="G226" s="139"/>
      <c r="H226" s="104"/>
      <c r="I226" s="102"/>
      <c r="J226" s="105"/>
      <c r="K226" s="83"/>
      <c r="L226" s="102"/>
      <c r="M226" s="105"/>
      <c r="N226" s="83"/>
    </row>
    <row r="227" spans="1:14">
      <c r="A227" s="79"/>
      <c r="B227" s="133"/>
      <c r="C227" s="137"/>
      <c r="D227" s="81" t="str">
        <f>IFERROR(IF(C227="No CAS","",INDEX('DEQ Pollutant List'!$C$7:$C$611,MATCH('5. Pollutant Emissions - MB'!C227,'DEQ Pollutant List'!$B$7:$B$611,0))),"")</f>
        <v/>
      </c>
      <c r="E227" s="115" t="str">
        <f>IFERROR(IF(OR($C227="",$C227="No CAS"),INDEX('DEQ Pollutant List'!$A$7:$A$611,MATCH($D227,'DEQ Pollutant List'!$C$7:$C$611,0)),INDEX('DEQ Pollutant List'!$A$7:$A$611,MATCH($C227,'DEQ Pollutant List'!$B$7:$B$611,0))),"")</f>
        <v/>
      </c>
      <c r="F227" s="138"/>
      <c r="G227" s="139"/>
      <c r="H227" s="104"/>
      <c r="I227" s="102"/>
      <c r="J227" s="105"/>
      <c r="K227" s="83"/>
      <c r="L227" s="102"/>
      <c r="M227" s="105"/>
      <c r="N227" s="83"/>
    </row>
    <row r="228" spans="1:14">
      <c r="A228" s="79"/>
      <c r="B228" s="133"/>
      <c r="C228" s="137"/>
      <c r="D228" s="81" t="str">
        <f>IFERROR(IF(C228="No CAS","",INDEX('DEQ Pollutant List'!$C$7:$C$611,MATCH('5. Pollutant Emissions - MB'!C228,'DEQ Pollutant List'!$B$7:$B$611,0))),"")</f>
        <v/>
      </c>
      <c r="E228" s="115" t="str">
        <f>IFERROR(IF(OR($C228="",$C228="No CAS"),INDEX('DEQ Pollutant List'!$A$7:$A$611,MATCH($D228,'DEQ Pollutant List'!$C$7:$C$611,0)),INDEX('DEQ Pollutant List'!$A$7:$A$611,MATCH($C228,'DEQ Pollutant List'!$B$7:$B$611,0))),"")</f>
        <v/>
      </c>
      <c r="F228" s="138"/>
      <c r="G228" s="139"/>
      <c r="H228" s="104"/>
      <c r="I228" s="102"/>
      <c r="J228" s="105"/>
      <c r="K228" s="83"/>
      <c r="L228" s="102"/>
      <c r="M228" s="105"/>
      <c r="N228" s="83"/>
    </row>
    <row r="229" spans="1:14">
      <c r="A229" s="79"/>
      <c r="B229" s="133"/>
      <c r="C229" s="137"/>
      <c r="D229" s="81" t="str">
        <f>IFERROR(IF(C229="No CAS","",INDEX('DEQ Pollutant List'!$C$7:$C$611,MATCH('5. Pollutant Emissions - MB'!C229,'DEQ Pollutant List'!$B$7:$B$611,0))),"")</f>
        <v/>
      </c>
      <c r="E229" s="115" t="str">
        <f>IFERROR(IF(OR($C229="",$C229="No CAS"),INDEX('DEQ Pollutant List'!$A$7:$A$611,MATCH($D229,'DEQ Pollutant List'!$C$7:$C$611,0)),INDEX('DEQ Pollutant List'!$A$7:$A$611,MATCH($C229,'DEQ Pollutant List'!$B$7:$B$611,0))),"")</f>
        <v/>
      </c>
      <c r="F229" s="138"/>
      <c r="G229" s="139"/>
      <c r="H229" s="104"/>
      <c r="I229" s="102"/>
      <c r="J229" s="105"/>
      <c r="K229" s="83"/>
      <c r="L229" s="102"/>
      <c r="M229" s="105"/>
      <c r="N229" s="83"/>
    </row>
    <row r="230" spans="1:14">
      <c r="A230" s="79"/>
      <c r="B230" s="133"/>
      <c r="C230" s="137"/>
      <c r="D230" s="81" t="str">
        <f>IFERROR(IF(C230="No CAS","",INDEX('DEQ Pollutant List'!$C$7:$C$611,MATCH('5. Pollutant Emissions - MB'!C230,'DEQ Pollutant List'!$B$7:$B$611,0))),"")</f>
        <v/>
      </c>
      <c r="E230" s="115" t="str">
        <f>IFERROR(IF(OR($C230="",$C230="No CAS"),INDEX('DEQ Pollutant List'!$A$7:$A$611,MATCH($D230,'DEQ Pollutant List'!$C$7:$C$611,0)),INDEX('DEQ Pollutant List'!$A$7:$A$611,MATCH($C230,'DEQ Pollutant List'!$B$7:$B$611,0))),"")</f>
        <v/>
      </c>
      <c r="F230" s="138"/>
      <c r="G230" s="139"/>
      <c r="H230" s="104"/>
      <c r="I230" s="102"/>
      <c r="J230" s="105"/>
      <c r="K230" s="83"/>
      <c r="L230" s="102"/>
      <c r="M230" s="105"/>
      <c r="N230" s="83"/>
    </row>
    <row r="231" spans="1:14">
      <c r="A231" s="79"/>
      <c r="B231" s="133"/>
      <c r="C231" s="137"/>
      <c r="D231" s="81" t="str">
        <f>IFERROR(IF(C231="No CAS","",INDEX('DEQ Pollutant List'!$C$7:$C$611,MATCH('5. Pollutant Emissions - MB'!C231,'DEQ Pollutant List'!$B$7:$B$611,0))),"")</f>
        <v/>
      </c>
      <c r="E231" s="115" t="str">
        <f>IFERROR(IF(OR($C231="",$C231="No CAS"),INDEX('DEQ Pollutant List'!$A$7:$A$611,MATCH($D231,'DEQ Pollutant List'!$C$7:$C$611,0)),INDEX('DEQ Pollutant List'!$A$7:$A$611,MATCH($C231,'DEQ Pollutant List'!$B$7:$B$611,0))),"")</f>
        <v/>
      </c>
      <c r="F231" s="138"/>
      <c r="G231" s="139"/>
      <c r="H231" s="104"/>
      <c r="I231" s="102"/>
      <c r="J231" s="105"/>
      <c r="K231" s="83"/>
      <c r="L231" s="102"/>
      <c r="M231" s="105"/>
      <c r="N231" s="83"/>
    </row>
    <row r="232" spans="1:14">
      <c r="A232" s="79"/>
      <c r="B232" s="133"/>
      <c r="C232" s="137"/>
      <c r="D232" s="81" t="str">
        <f>IFERROR(IF(C232="No CAS","",INDEX('DEQ Pollutant List'!$C$7:$C$611,MATCH('5. Pollutant Emissions - MB'!C232,'DEQ Pollutant List'!$B$7:$B$611,0))),"")</f>
        <v/>
      </c>
      <c r="E232" s="115" t="str">
        <f>IFERROR(IF(OR($C232="",$C232="No CAS"),INDEX('DEQ Pollutant List'!$A$7:$A$611,MATCH($D232,'DEQ Pollutant List'!$C$7:$C$611,0)),INDEX('DEQ Pollutant List'!$A$7:$A$611,MATCH($C232,'DEQ Pollutant List'!$B$7:$B$611,0))),"")</f>
        <v/>
      </c>
      <c r="F232" s="138"/>
      <c r="G232" s="139"/>
      <c r="H232" s="104"/>
      <c r="I232" s="102"/>
      <c r="J232" s="105"/>
      <c r="K232" s="83"/>
      <c r="L232" s="102"/>
      <c r="M232" s="105"/>
      <c r="N232" s="83"/>
    </row>
    <row r="233" spans="1:14">
      <c r="A233" s="79"/>
      <c r="B233" s="133"/>
      <c r="C233" s="137"/>
      <c r="D233" s="81" t="str">
        <f>IFERROR(IF(C233="No CAS","",INDEX('DEQ Pollutant List'!$C$7:$C$611,MATCH('5. Pollutant Emissions - MB'!C233,'DEQ Pollutant List'!$B$7:$B$611,0))),"")</f>
        <v/>
      </c>
      <c r="E233" s="115" t="str">
        <f>IFERROR(IF(OR($C233="",$C233="No CAS"),INDEX('DEQ Pollutant List'!$A$7:$A$611,MATCH($D233,'DEQ Pollutant List'!$C$7:$C$611,0)),INDEX('DEQ Pollutant List'!$A$7:$A$611,MATCH($C233,'DEQ Pollutant List'!$B$7:$B$611,0))),"")</f>
        <v/>
      </c>
      <c r="F233" s="138"/>
      <c r="G233" s="139"/>
      <c r="H233" s="104"/>
      <c r="I233" s="102"/>
      <c r="J233" s="105"/>
      <c r="K233" s="83"/>
      <c r="L233" s="102"/>
      <c r="M233" s="105"/>
      <c r="N233" s="83"/>
    </row>
    <row r="234" spans="1:14">
      <c r="A234" s="79"/>
      <c r="B234" s="133"/>
      <c r="C234" s="137"/>
      <c r="D234" s="81" t="str">
        <f>IFERROR(IF(C234="No CAS","",INDEX('DEQ Pollutant List'!$C$7:$C$611,MATCH('5. Pollutant Emissions - MB'!C234,'DEQ Pollutant List'!$B$7:$B$611,0))),"")</f>
        <v/>
      </c>
      <c r="E234" s="115" t="str">
        <f>IFERROR(IF(OR($C234="",$C234="No CAS"),INDEX('DEQ Pollutant List'!$A$7:$A$611,MATCH($D234,'DEQ Pollutant List'!$C$7:$C$611,0)),INDEX('DEQ Pollutant List'!$A$7:$A$611,MATCH($C234,'DEQ Pollutant List'!$B$7:$B$611,0))),"")</f>
        <v/>
      </c>
      <c r="F234" s="138"/>
      <c r="G234" s="139"/>
      <c r="H234" s="104"/>
      <c r="I234" s="102"/>
      <c r="J234" s="105"/>
      <c r="K234" s="83"/>
      <c r="L234" s="102"/>
      <c r="M234" s="105"/>
      <c r="N234" s="83"/>
    </row>
    <row r="235" spans="1:14">
      <c r="A235" s="79"/>
      <c r="B235" s="133"/>
      <c r="C235" s="137"/>
      <c r="D235" s="81" t="str">
        <f>IFERROR(IF(C235="No CAS","",INDEX('DEQ Pollutant List'!$C$7:$C$611,MATCH('5. Pollutant Emissions - MB'!C235,'DEQ Pollutant List'!$B$7:$B$611,0))),"")</f>
        <v/>
      </c>
      <c r="E235" s="115" t="str">
        <f>IFERROR(IF(OR($C235="",$C235="No CAS"),INDEX('DEQ Pollutant List'!$A$7:$A$611,MATCH($D235,'DEQ Pollutant List'!$C$7:$C$611,0)),INDEX('DEQ Pollutant List'!$A$7:$A$611,MATCH($C235,'DEQ Pollutant List'!$B$7:$B$611,0))),"")</f>
        <v/>
      </c>
      <c r="F235" s="138"/>
      <c r="G235" s="139"/>
      <c r="H235" s="104"/>
      <c r="I235" s="102"/>
      <c r="J235" s="105"/>
      <c r="K235" s="83"/>
      <c r="L235" s="102"/>
      <c r="M235" s="105"/>
      <c r="N235" s="83"/>
    </row>
    <row r="236" spans="1:14">
      <c r="A236" s="79"/>
      <c r="B236" s="133"/>
      <c r="C236" s="137"/>
      <c r="D236" s="81" t="str">
        <f>IFERROR(IF(C236="No CAS","",INDEX('DEQ Pollutant List'!$C$7:$C$611,MATCH('5. Pollutant Emissions - MB'!C236,'DEQ Pollutant List'!$B$7:$B$611,0))),"")</f>
        <v/>
      </c>
      <c r="E236" s="115" t="str">
        <f>IFERROR(IF(OR($C236="",$C236="No CAS"),INDEX('DEQ Pollutant List'!$A$7:$A$611,MATCH($D236,'DEQ Pollutant List'!$C$7:$C$611,0)),INDEX('DEQ Pollutant List'!$A$7:$A$611,MATCH($C236,'DEQ Pollutant List'!$B$7:$B$611,0))),"")</f>
        <v/>
      </c>
      <c r="F236" s="138"/>
      <c r="G236" s="139"/>
      <c r="H236" s="104"/>
      <c r="I236" s="102"/>
      <c r="J236" s="105"/>
      <c r="K236" s="83"/>
      <c r="L236" s="102"/>
      <c r="M236" s="105"/>
      <c r="N236" s="83"/>
    </row>
    <row r="237" spans="1:14">
      <c r="A237" s="79"/>
      <c r="B237" s="133"/>
      <c r="C237" s="137"/>
      <c r="D237" s="81" t="str">
        <f>IFERROR(IF(C237="No CAS","",INDEX('DEQ Pollutant List'!$C$7:$C$611,MATCH('5. Pollutant Emissions - MB'!C237,'DEQ Pollutant List'!$B$7:$B$611,0))),"")</f>
        <v/>
      </c>
      <c r="E237" s="115" t="str">
        <f>IFERROR(IF(OR($C237="",$C237="No CAS"),INDEX('DEQ Pollutant List'!$A$7:$A$611,MATCH($D237,'DEQ Pollutant List'!$C$7:$C$611,0)),INDEX('DEQ Pollutant List'!$A$7:$A$611,MATCH($C237,'DEQ Pollutant List'!$B$7:$B$611,0))),"")</f>
        <v/>
      </c>
      <c r="F237" s="138"/>
      <c r="G237" s="139"/>
      <c r="H237" s="104"/>
      <c r="I237" s="102"/>
      <c r="J237" s="105"/>
      <c r="K237" s="83"/>
      <c r="L237" s="102"/>
      <c r="M237" s="105"/>
      <c r="N237" s="83"/>
    </row>
    <row r="238" spans="1:14">
      <c r="A238" s="79"/>
      <c r="B238" s="133"/>
      <c r="C238" s="137"/>
      <c r="D238" s="81" t="str">
        <f>IFERROR(IF(C238="No CAS","",INDEX('DEQ Pollutant List'!$C$7:$C$611,MATCH('5. Pollutant Emissions - MB'!C238,'DEQ Pollutant List'!$B$7:$B$611,0))),"")</f>
        <v/>
      </c>
      <c r="E238" s="115" t="str">
        <f>IFERROR(IF(OR($C238="",$C238="No CAS"),INDEX('DEQ Pollutant List'!$A$7:$A$611,MATCH($D238,'DEQ Pollutant List'!$C$7:$C$611,0)),INDEX('DEQ Pollutant List'!$A$7:$A$611,MATCH($C238,'DEQ Pollutant List'!$B$7:$B$611,0))),"")</f>
        <v/>
      </c>
      <c r="F238" s="138"/>
      <c r="G238" s="139"/>
      <c r="H238" s="104"/>
      <c r="I238" s="102"/>
      <c r="J238" s="105"/>
      <c r="K238" s="83"/>
      <c r="L238" s="102"/>
      <c r="M238" s="105"/>
      <c r="N238" s="83"/>
    </row>
    <row r="239" spans="1:14">
      <c r="A239" s="79"/>
      <c r="B239" s="133"/>
      <c r="C239" s="137"/>
      <c r="D239" s="81" t="str">
        <f>IFERROR(IF(C239="No CAS","",INDEX('DEQ Pollutant List'!$C$7:$C$611,MATCH('5. Pollutant Emissions - MB'!C239,'DEQ Pollutant List'!$B$7:$B$611,0))),"")</f>
        <v/>
      </c>
      <c r="E239" s="115" t="str">
        <f>IFERROR(IF(OR($C239="",$C239="No CAS"),INDEX('DEQ Pollutant List'!$A$7:$A$611,MATCH($D239,'DEQ Pollutant List'!$C$7:$C$611,0)),INDEX('DEQ Pollutant List'!$A$7:$A$611,MATCH($C239,'DEQ Pollutant List'!$B$7:$B$611,0))),"")</f>
        <v/>
      </c>
      <c r="F239" s="138"/>
      <c r="G239" s="139"/>
      <c r="H239" s="104"/>
      <c r="I239" s="102"/>
      <c r="J239" s="105"/>
      <c r="K239" s="83"/>
      <c r="L239" s="102"/>
      <c r="M239" s="105"/>
      <c r="N239" s="83"/>
    </row>
    <row r="240" spans="1:14">
      <c r="A240" s="79"/>
      <c r="B240" s="133"/>
      <c r="C240" s="137"/>
      <c r="D240" s="81" t="str">
        <f>IFERROR(IF(C240="No CAS","",INDEX('DEQ Pollutant List'!$C$7:$C$611,MATCH('5. Pollutant Emissions - MB'!C240,'DEQ Pollutant List'!$B$7:$B$611,0))),"")</f>
        <v/>
      </c>
      <c r="E240" s="115" t="str">
        <f>IFERROR(IF(OR($C240="",$C240="No CAS"),INDEX('DEQ Pollutant List'!$A$7:$A$611,MATCH($D240,'DEQ Pollutant List'!$C$7:$C$611,0)),INDEX('DEQ Pollutant List'!$A$7:$A$611,MATCH($C240,'DEQ Pollutant List'!$B$7:$B$611,0))),"")</f>
        <v/>
      </c>
      <c r="F240" s="138"/>
      <c r="G240" s="139"/>
      <c r="H240" s="104"/>
      <c r="I240" s="102"/>
      <c r="J240" s="105"/>
      <c r="K240" s="83"/>
      <c r="L240" s="102"/>
      <c r="M240" s="105"/>
      <c r="N240" s="83"/>
    </row>
    <row r="241" spans="1:14">
      <c r="A241" s="79"/>
      <c r="B241" s="133"/>
      <c r="C241" s="137"/>
      <c r="D241" s="81" t="str">
        <f>IFERROR(IF(C241="No CAS","",INDEX('DEQ Pollutant List'!$C$7:$C$611,MATCH('5. Pollutant Emissions - MB'!C241,'DEQ Pollutant List'!$B$7:$B$611,0))),"")</f>
        <v/>
      </c>
      <c r="E241" s="115" t="str">
        <f>IFERROR(IF(OR($C241="",$C241="No CAS"),INDEX('DEQ Pollutant List'!$A$7:$A$611,MATCH($D241,'DEQ Pollutant List'!$C$7:$C$611,0)),INDEX('DEQ Pollutant List'!$A$7:$A$611,MATCH($C241,'DEQ Pollutant List'!$B$7:$B$611,0))),"")</f>
        <v/>
      </c>
      <c r="F241" s="138"/>
      <c r="G241" s="139"/>
      <c r="H241" s="104"/>
      <c r="I241" s="102"/>
      <c r="J241" s="105"/>
      <c r="K241" s="83"/>
      <c r="L241" s="102"/>
      <c r="M241" s="105"/>
      <c r="N241" s="83"/>
    </row>
    <row r="242" spans="1:14">
      <c r="A242" s="79"/>
      <c r="B242" s="133"/>
      <c r="C242" s="137"/>
      <c r="D242" s="81" t="str">
        <f>IFERROR(IF(C242="No CAS","",INDEX('DEQ Pollutant List'!$C$7:$C$611,MATCH('5. Pollutant Emissions - MB'!C242,'DEQ Pollutant List'!$B$7:$B$611,0))),"")</f>
        <v/>
      </c>
      <c r="E242" s="115" t="str">
        <f>IFERROR(IF(OR($C242="",$C242="No CAS"),INDEX('DEQ Pollutant List'!$A$7:$A$611,MATCH($D242,'DEQ Pollutant List'!$C$7:$C$611,0)),INDEX('DEQ Pollutant List'!$A$7:$A$611,MATCH($C242,'DEQ Pollutant List'!$B$7:$B$611,0))),"")</f>
        <v/>
      </c>
      <c r="F242" s="138"/>
      <c r="G242" s="139"/>
      <c r="H242" s="104"/>
      <c r="I242" s="102"/>
      <c r="J242" s="105"/>
      <c r="K242" s="83"/>
      <c r="L242" s="102"/>
      <c r="M242" s="105"/>
      <c r="N242" s="83"/>
    </row>
    <row r="243" spans="1:14">
      <c r="A243" s="79"/>
      <c r="B243" s="133"/>
      <c r="C243" s="137"/>
      <c r="D243" s="81" t="str">
        <f>IFERROR(IF(C243="No CAS","",INDEX('DEQ Pollutant List'!$C$7:$C$611,MATCH('5. Pollutant Emissions - MB'!C243,'DEQ Pollutant List'!$B$7:$B$611,0))),"")</f>
        <v/>
      </c>
      <c r="E243" s="115" t="str">
        <f>IFERROR(IF(OR($C243="",$C243="No CAS"),INDEX('DEQ Pollutant List'!$A$7:$A$611,MATCH($D243,'DEQ Pollutant List'!$C$7:$C$611,0)),INDEX('DEQ Pollutant List'!$A$7:$A$611,MATCH($C243,'DEQ Pollutant List'!$B$7:$B$611,0))),"")</f>
        <v/>
      </c>
      <c r="F243" s="138"/>
      <c r="G243" s="139"/>
      <c r="H243" s="104"/>
      <c r="I243" s="102"/>
      <c r="J243" s="105"/>
      <c r="K243" s="83"/>
      <c r="L243" s="102"/>
      <c r="M243" s="105"/>
      <c r="N243" s="83"/>
    </row>
    <row r="244" spans="1:14">
      <c r="A244" s="79"/>
      <c r="B244" s="133"/>
      <c r="C244" s="137"/>
      <c r="D244" s="81" t="str">
        <f>IFERROR(IF(C244="No CAS","",INDEX('DEQ Pollutant List'!$C$7:$C$611,MATCH('5. Pollutant Emissions - MB'!C244,'DEQ Pollutant List'!$B$7:$B$611,0))),"")</f>
        <v/>
      </c>
      <c r="E244" s="115" t="str">
        <f>IFERROR(IF(OR($C244="",$C244="No CAS"),INDEX('DEQ Pollutant List'!$A$7:$A$611,MATCH($D244,'DEQ Pollutant List'!$C$7:$C$611,0)),INDEX('DEQ Pollutant List'!$A$7:$A$611,MATCH($C244,'DEQ Pollutant List'!$B$7:$B$611,0))),"")</f>
        <v/>
      </c>
      <c r="F244" s="138"/>
      <c r="G244" s="139"/>
      <c r="H244" s="104"/>
      <c r="I244" s="102"/>
      <c r="J244" s="105"/>
      <c r="K244" s="83"/>
      <c r="L244" s="102"/>
      <c r="M244" s="105"/>
      <c r="N244" s="83"/>
    </row>
    <row r="245" spans="1:14">
      <c r="A245" s="79"/>
      <c r="B245" s="133"/>
      <c r="C245" s="137"/>
      <c r="D245" s="81" t="str">
        <f>IFERROR(IF(C245="No CAS","",INDEX('DEQ Pollutant List'!$C$7:$C$611,MATCH('5. Pollutant Emissions - MB'!C245,'DEQ Pollutant List'!$B$7:$B$611,0))),"")</f>
        <v/>
      </c>
      <c r="E245" s="115" t="str">
        <f>IFERROR(IF(OR($C245="",$C245="No CAS"),INDEX('DEQ Pollutant List'!$A$7:$A$611,MATCH($D245,'DEQ Pollutant List'!$C$7:$C$611,0)),INDEX('DEQ Pollutant List'!$A$7:$A$611,MATCH($C245,'DEQ Pollutant List'!$B$7:$B$611,0))),"")</f>
        <v/>
      </c>
      <c r="F245" s="138"/>
      <c r="G245" s="139"/>
      <c r="H245" s="104"/>
      <c r="I245" s="102"/>
      <c r="J245" s="105"/>
      <c r="K245" s="83"/>
      <c r="L245" s="102"/>
      <c r="M245" s="105"/>
      <c r="N245" s="83"/>
    </row>
    <row r="246" spans="1:14">
      <c r="A246" s="79"/>
      <c r="B246" s="133"/>
      <c r="C246" s="137"/>
      <c r="D246" s="81" t="str">
        <f>IFERROR(IF(C246="No CAS","",INDEX('DEQ Pollutant List'!$C$7:$C$611,MATCH('5. Pollutant Emissions - MB'!C246,'DEQ Pollutant List'!$B$7:$B$611,0))),"")</f>
        <v/>
      </c>
      <c r="E246" s="115" t="str">
        <f>IFERROR(IF(OR($C246="",$C246="No CAS"),INDEX('DEQ Pollutant List'!$A$7:$A$611,MATCH($D246,'DEQ Pollutant List'!$C$7:$C$611,0)),INDEX('DEQ Pollutant List'!$A$7:$A$611,MATCH($C246,'DEQ Pollutant List'!$B$7:$B$611,0))),"")</f>
        <v/>
      </c>
      <c r="F246" s="138"/>
      <c r="G246" s="139"/>
      <c r="H246" s="104"/>
      <c r="I246" s="102"/>
      <c r="J246" s="105"/>
      <c r="K246" s="83"/>
      <c r="L246" s="102"/>
      <c r="M246" s="105"/>
      <c r="N246" s="83"/>
    </row>
    <row r="247" spans="1:14">
      <c r="A247" s="79"/>
      <c r="B247" s="133"/>
      <c r="C247" s="137"/>
      <c r="D247" s="81" t="str">
        <f>IFERROR(IF(C247="No CAS","",INDEX('DEQ Pollutant List'!$C$7:$C$611,MATCH('5. Pollutant Emissions - MB'!C247,'DEQ Pollutant List'!$B$7:$B$611,0))),"")</f>
        <v/>
      </c>
      <c r="E247" s="115" t="str">
        <f>IFERROR(IF(OR($C247="",$C247="No CAS"),INDEX('DEQ Pollutant List'!$A$7:$A$611,MATCH($D247,'DEQ Pollutant List'!$C$7:$C$611,0)),INDEX('DEQ Pollutant List'!$A$7:$A$611,MATCH($C247,'DEQ Pollutant List'!$B$7:$B$611,0))),"")</f>
        <v/>
      </c>
      <c r="F247" s="138"/>
      <c r="G247" s="139"/>
      <c r="H247" s="104"/>
      <c r="I247" s="102"/>
      <c r="J247" s="105"/>
      <c r="K247" s="83"/>
      <c r="L247" s="102"/>
      <c r="M247" s="105"/>
      <c r="N247" s="83"/>
    </row>
    <row r="248" spans="1:14">
      <c r="A248" s="79"/>
      <c r="B248" s="133"/>
      <c r="C248" s="137"/>
      <c r="D248" s="81" t="str">
        <f>IFERROR(IF(C248="No CAS","",INDEX('DEQ Pollutant List'!$C$7:$C$611,MATCH('5. Pollutant Emissions - MB'!C248,'DEQ Pollutant List'!$B$7:$B$611,0))),"")</f>
        <v/>
      </c>
      <c r="E248" s="115" t="str">
        <f>IFERROR(IF(OR($C248="",$C248="No CAS"),INDEX('DEQ Pollutant List'!$A$7:$A$611,MATCH($D248,'DEQ Pollutant List'!$C$7:$C$611,0)),INDEX('DEQ Pollutant List'!$A$7:$A$611,MATCH($C248,'DEQ Pollutant List'!$B$7:$B$611,0))),"")</f>
        <v/>
      </c>
      <c r="F248" s="138"/>
      <c r="G248" s="139"/>
      <c r="H248" s="104"/>
      <c r="I248" s="102"/>
      <c r="J248" s="105"/>
      <c r="K248" s="83"/>
      <c r="L248" s="102"/>
      <c r="M248" s="105"/>
      <c r="N248" s="83"/>
    </row>
    <row r="249" spans="1:14">
      <c r="A249" s="79"/>
      <c r="B249" s="133"/>
      <c r="C249" s="137"/>
      <c r="D249" s="81" t="str">
        <f>IFERROR(IF(C249="No CAS","",INDEX('DEQ Pollutant List'!$C$7:$C$611,MATCH('5. Pollutant Emissions - MB'!C249,'DEQ Pollutant List'!$B$7:$B$611,0))),"")</f>
        <v/>
      </c>
      <c r="E249" s="115" t="str">
        <f>IFERROR(IF(OR($C249="",$C249="No CAS"),INDEX('DEQ Pollutant List'!$A$7:$A$611,MATCH($D249,'DEQ Pollutant List'!$C$7:$C$611,0)),INDEX('DEQ Pollutant List'!$A$7:$A$611,MATCH($C249,'DEQ Pollutant List'!$B$7:$B$611,0))),"")</f>
        <v/>
      </c>
      <c r="F249" s="138"/>
      <c r="G249" s="139"/>
      <c r="H249" s="104"/>
      <c r="I249" s="102"/>
      <c r="J249" s="105"/>
      <c r="K249" s="83"/>
      <c r="L249" s="102"/>
      <c r="M249" s="105"/>
      <c r="N249" s="83"/>
    </row>
    <row r="250" spans="1:14">
      <c r="A250" s="79"/>
      <c r="B250" s="133"/>
      <c r="C250" s="137"/>
      <c r="D250" s="81" t="str">
        <f>IFERROR(IF(C250="No CAS","",INDEX('DEQ Pollutant List'!$C$7:$C$611,MATCH('5. Pollutant Emissions - MB'!C250,'DEQ Pollutant List'!$B$7:$B$611,0))),"")</f>
        <v/>
      </c>
      <c r="E250" s="115" t="str">
        <f>IFERROR(IF(OR($C250="",$C250="No CAS"),INDEX('DEQ Pollutant List'!$A$7:$A$611,MATCH($D250,'DEQ Pollutant List'!$C$7:$C$611,0)),INDEX('DEQ Pollutant List'!$A$7:$A$611,MATCH($C250,'DEQ Pollutant List'!$B$7:$B$611,0))),"")</f>
        <v/>
      </c>
      <c r="F250" s="138"/>
      <c r="G250" s="139"/>
      <c r="H250" s="104"/>
      <c r="I250" s="102"/>
      <c r="J250" s="105"/>
      <c r="K250" s="83"/>
      <c r="L250" s="102"/>
      <c r="M250" s="105"/>
      <c r="N250" s="83"/>
    </row>
    <row r="251" spans="1:14">
      <c r="A251" s="79"/>
      <c r="B251" s="133"/>
      <c r="C251" s="137"/>
      <c r="D251" s="81" t="str">
        <f>IFERROR(IF(C251="No CAS","",INDEX('DEQ Pollutant List'!$C$7:$C$611,MATCH('5. Pollutant Emissions - MB'!C251,'DEQ Pollutant List'!$B$7:$B$611,0))),"")</f>
        <v/>
      </c>
      <c r="E251" s="115" t="str">
        <f>IFERROR(IF(OR($C251="",$C251="No CAS"),INDEX('DEQ Pollutant List'!$A$7:$A$611,MATCH($D251,'DEQ Pollutant List'!$C$7:$C$611,0)),INDEX('DEQ Pollutant List'!$A$7:$A$611,MATCH($C251,'DEQ Pollutant List'!$B$7:$B$611,0))),"")</f>
        <v/>
      </c>
      <c r="F251" s="138"/>
      <c r="G251" s="139"/>
      <c r="H251" s="104"/>
      <c r="I251" s="102"/>
      <c r="J251" s="105"/>
      <c r="K251" s="83"/>
      <c r="L251" s="102"/>
      <c r="M251" s="105"/>
      <c r="N251" s="83"/>
    </row>
    <row r="252" spans="1:14">
      <c r="A252" s="79"/>
      <c r="B252" s="133"/>
      <c r="C252" s="137"/>
      <c r="D252" s="81" t="str">
        <f>IFERROR(IF(C252="No CAS","",INDEX('DEQ Pollutant List'!$C$7:$C$611,MATCH('5. Pollutant Emissions - MB'!C252,'DEQ Pollutant List'!$B$7:$B$611,0))),"")</f>
        <v/>
      </c>
      <c r="E252" s="115" t="str">
        <f>IFERROR(IF(OR($C252="",$C252="No CAS"),INDEX('DEQ Pollutant List'!$A$7:$A$611,MATCH($D252,'DEQ Pollutant List'!$C$7:$C$611,0)),INDEX('DEQ Pollutant List'!$A$7:$A$611,MATCH($C252,'DEQ Pollutant List'!$B$7:$B$611,0))),"")</f>
        <v/>
      </c>
      <c r="F252" s="138"/>
      <c r="G252" s="139"/>
      <c r="H252" s="104"/>
      <c r="I252" s="102"/>
      <c r="J252" s="105"/>
      <c r="K252" s="83"/>
      <c r="L252" s="102"/>
      <c r="M252" s="105"/>
      <c r="N252" s="83"/>
    </row>
    <row r="253" spans="1:14">
      <c r="A253" s="79"/>
      <c r="B253" s="133"/>
      <c r="C253" s="137"/>
      <c r="D253" s="81" t="str">
        <f>IFERROR(IF(C253="No CAS","",INDEX('DEQ Pollutant List'!$C$7:$C$611,MATCH('5. Pollutant Emissions - MB'!C253,'DEQ Pollutant List'!$B$7:$B$611,0))),"")</f>
        <v/>
      </c>
      <c r="E253" s="115" t="str">
        <f>IFERROR(IF(OR($C253="",$C253="No CAS"),INDEX('DEQ Pollutant List'!$A$7:$A$611,MATCH($D253,'DEQ Pollutant List'!$C$7:$C$611,0)),INDEX('DEQ Pollutant List'!$A$7:$A$611,MATCH($C253,'DEQ Pollutant List'!$B$7:$B$611,0))),"")</f>
        <v/>
      </c>
      <c r="F253" s="138"/>
      <c r="G253" s="139"/>
      <c r="H253" s="104"/>
      <c r="I253" s="102"/>
      <c r="J253" s="105"/>
      <c r="K253" s="83"/>
      <c r="L253" s="102"/>
      <c r="M253" s="105"/>
      <c r="N253" s="83"/>
    </row>
    <row r="254" spans="1:14">
      <c r="A254" s="79"/>
      <c r="B254" s="133"/>
      <c r="C254" s="137"/>
      <c r="D254" s="81" t="str">
        <f>IFERROR(IF(C254="No CAS","",INDEX('DEQ Pollutant List'!$C$7:$C$611,MATCH('5. Pollutant Emissions - MB'!C254,'DEQ Pollutant List'!$B$7:$B$611,0))),"")</f>
        <v/>
      </c>
      <c r="E254" s="115" t="str">
        <f>IFERROR(IF(OR($C254="",$C254="No CAS"),INDEX('DEQ Pollutant List'!$A$7:$A$611,MATCH($D254,'DEQ Pollutant List'!$C$7:$C$611,0)),INDEX('DEQ Pollutant List'!$A$7:$A$611,MATCH($C254,'DEQ Pollutant List'!$B$7:$B$611,0))),"")</f>
        <v/>
      </c>
      <c r="F254" s="138"/>
      <c r="G254" s="139"/>
      <c r="H254" s="104"/>
      <c r="I254" s="102"/>
      <c r="J254" s="105"/>
      <c r="K254" s="83"/>
      <c r="L254" s="102"/>
      <c r="M254" s="105"/>
      <c r="N254" s="83"/>
    </row>
    <row r="255" spans="1:14">
      <c r="A255" s="79"/>
      <c r="B255" s="133"/>
      <c r="C255" s="137"/>
      <c r="D255" s="81" t="str">
        <f>IFERROR(IF(C255="No CAS","",INDEX('DEQ Pollutant List'!$C$7:$C$611,MATCH('5. Pollutant Emissions - MB'!C255,'DEQ Pollutant List'!$B$7:$B$611,0))),"")</f>
        <v/>
      </c>
      <c r="E255" s="115" t="str">
        <f>IFERROR(IF(OR($C255="",$C255="No CAS"),INDEX('DEQ Pollutant List'!$A$7:$A$611,MATCH($D255,'DEQ Pollutant List'!$C$7:$C$611,0)),INDEX('DEQ Pollutant List'!$A$7:$A$611,MATCH($C255,'DEQ Pollutant List'!$B$7:$B$611,0))),"")</f>
        <v/>
      </c>
      <c r="F255" s="138"/>
      <c r="G255" s="139"/>
      <c r="H255" s="104"/>
      <c r="I255" s="102"/>
      <c r="J255" s="105"/>
      <c r="K255" s="83"/>
      <c r="L255" s="102"/>
      <c r="M255" s="105"/>
      <c r="N255" s="83"/>
    </row>
    <row r="256" spans="1:14">
      <c r="A256" s="79"/>
      <c r="B256" s="133"/>
      <c r="C256" s="137"/>
      <c r="D256" s="81" t="str">
        <f>IFERROR(IF(C256="No CAS","",INDEX('DEQ Pollutant List'!$C$7:$C$611,MATCH('5. Pollutant Emissions - MB'!C256,'DEQ Pollutant List'!$B$7:$B$611,0))),"")</f>
        <v/>
      </c>
      <c r="E256" s="115" t="str">
        <f>IFERROR(IF(OR($C256="",$C256="No CAS"),INDEX('DEQ Pollutant List'!$A$7:$A$611,MATCH($D256,'DEQ Pollutant List'!$C$7:$C$611,0)),INDEX('DEQ Pollutant List'!$A$7:$A$611,MATCH($C256,'DEQ Pollutant List'!$B$7:$B$611,0))),"")</f>
        <v/>
      </c>
      <c r="F256" s="138"/>
      <c r="G256" s="139"/>
      <c r="H256" s="104"/>
      <c r="I256" s="102"/>
      <c r="J256" s="105"/>
      <c r="K256" s="83"/>
      <c r="L256" s="102"/>
      <c r="M256" s="105"/>
      <c r="N256" s="83"/>
    </row>
    <row r="257" spans="1:14">
      <c r="A257" s="79"/>
      <c r="B257" s="133"/>
      <c r="C257" s="137"/>
      <c r="D257" s="81" t="str">
        <f>IFERROR(IF(C257="No CAS","",INDEX('DEQ Pollutant List'!$C$7:$C$611,MATCH('5. Pollutant Emissions - MB'!C257,'DEQ Pollutant List'!$B$7:$B$611,0))),"")</f>
        <v/>
      </c>
      <c r="E257" s="115" t="str">
        <f>IFERROR(IF(OR($C257="",$C257="No CAS"),INDEX('DEQ Pollutant List'!$A$7:$A$611,MATCH($D257,'DEQ Pollutant List'!$C$7:$C$611,0)),INDEX('DEQ Pollutant List'!$A$7:$A$611,MATCH($C257,'DEQ Pollutant List'!$B$7:$B$611,0))),"")</f>
        <v/>
      </c>
      <c r="F257" s="138"/>
      <c r="G257" s="139"/>
      <c r="H257" s="104"/>
      <c r="I257" s="102"/>
      <c r="J257" s="105"/>
      <c r="K257" s="83"/>
      <c r="L257" s="102"/>
      <c r="M257" s="105"/>
      <c r="N257" s="83"/>
    </row>
    <row r="258" spans="1:14">
      <c r="A258" s="79"/>
      <c r="B258" s="133"/>
      <c r="C258" s="137"/>
      <c r="D258" s="81" t="str">
        <f>IFERROR(IF(C258="No CAS","",INDEX('DEQ Pollutant List'!$C$7:$C$611,MATCH('5. Pollutant Emissions - MB'!C258,'DEQ Pollutant List'!$B$7:$B$611,0))),"")</f>
        <v/>
      </c>
      <c r="E258" s="115" t="str">
        <f>IFERROR(IF(OR($C258="",$C258="No CAS"),INDEX('DEQ Pollutant List'!$A$7:$A$611,MATCH($D258,'DEQ Pollutant List'!$C$7:$C$611,0)),INDEX('DEQ Pollutant List'!$A$7:$A$611,MATCH($C258,'DEQ Pollutant List'!$B$7:$B$611,0))),"")</f>
        <v/>
      </c>
      <c r="F258" s="138"/>
      <c r="G258" s="139"/>
      <c r="H258" s="104"/>
      <c r="I258" s="102"/>
      <c r="J258" s="105"/>
      <c r="K258" s="83"/>
      <c r="L258" s="102"/>
      <c r="M258" s="105"/>
      <c r="N258" s="83"/>
    </row>
    <row r="259" spans="1:14">
      <c r="A259" s="79"/>
      <c r="B259" s="133"/>
      <c r="C259" s="137"/>
      <c r="D259" s="81" t="str">
        <f>IFERROR(IF(C259="No CAS","",INDEX('DEQ Pollutant List'!$C$7:$C$611,MATCH('5. Pollutant Emissions - MB'!C259,'DEQ Pollutant List'!$B$7:$B$611,0))),"")</f>
        <v/>
      </c>
      <c r="E259" s="115" t="str">
        <f>IFERROR(IF(OR($C259="",$C259="No CAS"),INDEX('DEQ Pollutant List'!$A$7:$A$611,MATCH($D259,'DEQ Pollutant List'!$C$7:$C$611,0)),INDEX('DEQ Pollutant List'!$A$7:$A$611,MATCH($C259,'DEQ Pollutant List'!$B$7:$B$611,0))),"")</f>
        <v/>
      </c>
      <c r="F259" s="138"/>
      <c r="G259" s="139"/>
      <c r="H259" s="104"/>
      <c r="I259" s="102"/>
      <c r="J259" s="105"/>
      <c r="K259" s="83"/>
      <c r="L259" s="102"/>
      <c r="M259" s="105"/>
      <c r="N259" s="83"/>
    </row>
    <row r="260" spans="1:14">
      <c r="A260" s="79"/>
      <c r="B260" s="133"/>
      <c r="C260" s="137"/>
      <c r="D260" s="81" t="str">
        <f>IFERROR(IF(C260="No CAS","",INDEX('DEQ Pollutant List'!$C$7:$C$611,MATCH('5. Pollutant Emissions - MB'!C260,'DEQ Pollutant List'!$B$7:$B$611,0))),"")</f>
        <v/>
      </c>
      <c r="E260" s="115" t="str">
        <f>IFERROR(IF(OR($C260="",$C260="No CAS"),INDEX('DEQ Pollutant List'!$A$7:$A$611,MATCH($D260,'DEQ Pollutant List'!$C$7:$C$611,0)),INDEX('DEQ Pollutant List'!$A$7:$A$611,MATCH($C260,'DEQ Pollutant List'!$B$7:$B$611,0))),"")</f>
        <v/>
      </c>
      <c r="F260" s="138"/>
      <c r="G260" s="139"/>
      <c r="H260" s="104"/>
      <c r="I260" s="102"/>
      <c r="J260" s="105"/>
      <c r="K260" s="83"/>
      <c r="L260" s="102"/>
      <c r="M260" s="105"/>
      <c r="N260" s="83"/>
    </row>
    <row r="261" spans="1:14">
      <c r="A261" s="79"/>
      <c r="B261" s="133"/>
      <c r="C261" s="137"/>
      <c r="D261" s="81" t="str">
        <f>IFERROR(IF(C261="No CAS","",INDEX('DEQ Pollutant List'!$C$7:$C$611,MATCH('5. Pollutant Emissions - MB'!C261,'DEQ Pollutant List'!$B$7:$B$611,0))),"")</f>
        <v/>
      </c>
      <c r="E261" s="115" t="str">
        <f>IFERROR(IF(OR($C261="",$C261="No CAS"),INDEX('DEQ Pollutant List'!$A$7:$A$611,MATCH($D261,'DEQ Pollutant List'!$C$7:$C$611,0)),INDEX('DEQ Pollutant List'!$A$7:$A$611,MATCH($C261,'DEQ Pollutant List'!$B$7:$B$611,0))),"")</f>
        <v/>
      </c>
      <c r="F261" s="138"/>
      <c r="G261" s="139"/>
      <c r="H261" s="104"/>
      <c r="I261" s="102"/>
      <c r="J261" s="105"/>
      <c r="K261" s="83"/>
      <c r="L261" s="102"/>
      <c r="M261" s="105"/>
      <c r="N261" s="83"/>
    </row>
    <row r="262" spans="1:14">
      <c r="A262" s="79"/>
      <c r="B262" s="133"/>
      <c r="C262" s="137"/>
      <c r="D262" s="81" t="str">
        <f>IFERROR(IF(C262="No CAS","",INDEX('DEQ Pollutant List'!$C$7:$C$611,MATCH('5. Pollutant Emissions - MB'!C262,'DEQ Pollutant List'!$B$7:$B$611,0))),"")</f>
        <v/>
      </c>
      <c r="E262" s="115" t="str">
        <f>IFERROR(IF(OR($C262="",$C262="No CAS"),INDEX('DEQ Pollutant List'!$A$7:$A$611,MATCH($D262,'DEQ Pollutant List'!$C$7:$C$611,0)),INDEX('DEQ Pollutant List'!$A$7:$A$611,MATCH($C262,'DEQ Pollutant List'!$B$7:$B$611,0))),"")</f>
        <v/>
      </c>
      <c r="F262" s="138"/>
      <c r="G262" s="139"/>
      <c r="H262" s="104"/>
      <c r="I262" s="102"/>
      <c r="J262" s="105"/>
      <c r="K262" s="83"/>
      <c r="L262" s="102"/>
      <c r="M262" s="105"/>
      <c r="N262" s="83"/>
    </row>
    <row r="263" spans="1:14">
      <c r="A263" s="79"/>
      <c r="B263" s="133"/>
      <c r="C263" s="137"/>
      <c r="D263" s="81" t="str">
        <f>IFERROR(IF(C263="No CAS","",INDEX('DEQ Pollutant List'!$C$7:$C$611,MATCH('5. Pollutant Emissions - MB'!C263,'DEQ Pollutant List'!$B$7:$B$611,0))),"")</f>
        <v/>
      </c>
      <c r="E263" s="115" t="str">
        <f>IFERROR(IF(OR($C263="",$C263="No CAS"),INDEX('DEQ Pollutant List'!$A$7:$A$611,MATCH($D263,'DEQ Pollutant List'!$C$7:$C$611,0)),INDEX('DEQ Pollutant List'!$A$7:$A$611,MATCH($C263,'DEQ Pollutant List'!$B$7:$B$611,0))),"")</f>
        <v/>
      </c>
      <c r="F263" s="138"/>
      <c r="G263" s="139"/>
      <c r="H263" s="104"/>
      <c r="I263" s="102"/>
      <c r="J263" s="105"/>
      <c r="K263" s="83"/>
      <c r="L263" s="102"/>
      <c r="M263" s="105"/>
      <c r="N263" s="83"/>
    </row>
    <row r="264" spans="1:14">
      <c r="A264" s="79"/>
      <c r="B264" s="133"/>
      <c r="C264" s="137"/>
      <c r="D264" s="81" t="str">
        <f>IFERROR(IF(C264="No CAS","",INDEX('DEQ Pollutant List'!$C$7:$C$611,MATCH('5. Pollutant Emissions - MB'!C264,'DEQ Pollutant List'!$B$7:$B$611,0))),"")</f>
        <v/>
      </c>
      <c r="E264" s="115" t="str">
        <f>IFERROR(IF(OR($C264="",$C264="No CAS"),INDEX('DEQ Pollutant List'!$A$7:$A$611,MATCH($D264,'DEQ Pollutant List'!$C$7:$C$611,0)),INDEX('DEQ Pollutant List'!$A$7:$A$611,MATCH($C264,'DEQ Pollutant List'!$B$7:$B$611,0))),"")</f>
        <v/>
      </c>
      <c r="F264" s="138"/>
      <c r="G264" s="139"/>
      <c r="H264" s="104"/>
      <c r="I264" s="102"/>
      <c r="J264" s="105"/>
      <c r="K264" s="83"/>
      <c r="L264" s="102"/>
      <c r="M264" s="105"/>
      <c r="N264" s="83"/>
    </row>
    <row r="265" spans="1:14">
      <c r="A265" s="79"/>
      <c r="B265" s="133"/>
      <c r="C265" s="137"/>
      <c r="D265" s="81" t="str">
        <f>IFERROR(IF(C265="No CAS","",INDEX('DEQ Pollutant List'!$C$7:$C$611,MATCH('5. Pollutant Emissions - MB'!C265,'DEQ Pollutant List'!$B$7:$B$611,0))),"")</f>
        <v/>
      </c>
      <c r="E265" s="115" t="str">
        <f>IFERROR(IF(OR($C265="",$C265="No CAS"),INDEX('DEQ Pollutant List'!$A$7:$A$611,MATCH($D265,'DEQ Pollutant List'!$C$7:$C$611,0)),INDEX('DEQ Pollutant List'!$A$7:$A$611,MATCH($C265,'DEQ Pollutant List'!$B$7:$B$611,0))),"")</f>
        <v/>
      </c>
      <c r="F265" s="138"/>
      <c r="G265" s="139"/>
      <c r="H265" s="104"/>
      <c r="I265" s="102"/>
      <c r="J265" s="105"/>
      <c r="K265" s="83"/>
      <c r="L265" s="102"/>
      <c r="M265" s="105"/>
      <c r="N265" s="83"/>
    </row>
    <row r="266" spans="1:14">
      <c r="A266" s="79"/>
      <c r="B266" s="133"/>
      <c r="C266" s="137"/>
      <c r="D266" s="81" t="str">
        <f>IFERROR(IF(C266="No CAS","",INDEX('DEQ Pollutant List'!$C$7:$C$611,MATCH('5. Pollutant Emissions - MB'!C266,'DEQ Pollutant List'!$B$7:$B$611,0))),"")</f>
        <v/>
      </c>
      <c r="E266" s="115" t="str">
        <f>IFERROR(IF(OR($C266="",$C266="No CAS"),INDEX('DEQ Pollutant List'!$A$7:$A$611,MATCH($D266,'DEQ Pollutant List'!$C$7:$C$611,0)),INDEX('DEQ Pollutant List'!$A$7:$A$611,MATCH($C266,'DEQ Pollutant List'!$B$7:$B$611,0))),"")</f>
        <v/>
      </c>
      <c r="F266" s="138"/>
      <c r="G266" s="139"/>
      <c r="H266" s="104"/>
      <c r="I266" s="102"/>
      <c r="J266" s="105"/>
      <c r="K266" s="83"/>
      <c r="L266" s="102"/>
      <c r="M266" s="105"/>
      <c r="N266" s="83"/>
    </row>
    <row r="267" spans="1:14">
      <c r="A267" s="79"/>
      <c r="B267" s="133"/>
      <c r="C267" s="137"/>
      <c r="D267" s="81" t="str">
        <f>IFERROR(IF(C267="No CAS","",INDEX('DEQ Pollutant List'!$C$7:$C$611,MATCH('5. Pollutant Emissions - MB'!C267,'DEQ Pollutant List'!$B$7:$B$611,0))),"")</f>
        <v/>
      </c>
      <c r="E267" s="115" t="str">
        <f>IFERROR(IF(OR($C267="",$C267="No CAS"),INDEX('DEQ Pollutant List'!$A$7:$A$611,MATCH($D267,'DEQ Pollutant List'!$C$7:$C$611,0)),INDEX('DEQ Pollutant List'!$A$7:$A$611,MATCH($C267,'DEQ Pollutant List'!$B$7:$B$611,0))),"")</f>
        <v/>
      </c>
      <c r="F267" s="138"/>
      <c r="G267" s="139"/>
      <c r="H267" s="104"/>
      <c r="I267" s="102"/>
      <c r="J267" s="105"/>
      <c r="K267" s="83"/>
      <c r="L267" s="102"/>
      <c r="M267" s="105"/>
      <c r="N267" s="83"/>
    </row>
    <row r="268" spans="1:14">
      <c r="A268" s="79"/>
      <c r="B268" s="133"/>
      <c r="C268" s="137"/>
      <c r="D268" s="81" t="str">
        <f>IFERROR(IF(C268="No CAS","",INDEX('DEQ Pollutant List'!$C$7:$C$611,MATCH('5. Pollutant Emissions - MB'!C268,'DEQ Pollutant List'!$B$7:$B$611,0))),"")</f>
        <v/>
      </c>
      <c r="E268" s="115" t="str">
        <f>IFERROR(IF(OR($C268="",$C268="No CAS"),INDEX('DEQ Pollutant List'!$A$7:$A$611,MATCH($D268,'DEQ Pollutant List'!$C$7:$C$611,0)),INDEX('DEQ Pollutant List'!$A$7:$A$611,MATCH($C268,'DEQ Pollutant List'!$B$7:$B$611,0))),"")</f>
        <v/>
      </c>
      <c r="F268" s="138"/>
      <c r="G268" s="139"/>
      <c r="H268" s="104"/>
      <c r="I268" s="102"/>
      <c r="J268" s="105"/>
      <c r="K268" s="83"/>
      <c r="L268" s="102"/>
      <c r="M268" s="105"/>
      <c r="N268" s="83"/>
    </row>
    <row r="269" spans="1:14">
      <c r="A269" s="79"/>
      <c r="B269" s="133"/>
      <c r="C269" s="137"/>
      <c r="D269" s="81" t="str">
        <f>IFERROR(IF(C269="No CAS","",INDEX('DEQ Pollutant List'!$C$7:$C$611,MATCH('5. Pollutant Emissions - MB'!C269,'DEQ Pollutant List'!$B$7:$B$611,0))),"")</f>
        <v/>
      </c>
      <c r="E269" s="115" t="str">
        <f>IFERROR(IF(OR($C269="",$C269="No CAS"),INDEX('DEQ Pollutant List'!$A$7:$A$611,MATCH($D269,'DEQ Pollutant List'!$C$7:$C$611,0)),INDEX('DEQ Pollutant List'!$A$7:$A$611,MATCH($C269,'DEQ Pollutant List'!$B$7:$B$611,0))),"")</f>
        <v/>
      </c>
      <c r="F269" s="138"/>
      <c r="G269" s="139"/>
      <c r="H269" s="104"/>
      <c r="I269" s="102"/>
      <c r="J269" s="105"/>
      <c r="K269" s="83"/>
      <c r="L269" s="102"/>
      <c r="M269" s="105"/>
      <c r="N269" s="83"/>
    </row>
    <row r="270" spans="1:14">
      <c r="A270" s="79"/>
      <c r="B270" s="133"/>
      <c r="C270" s="137"/>
      <c r="D270" s="81" t="str">
        <f>IFERROR(IF(C270="No CAS","",INDEX('DEQ Pollutant List'!$C$7:$C$611,MATCH('5. Pollutant Emissions - MB'!C270,'DEQ Pollutant List'!$B$7:$B$611,0))),"")</f>
        <v/>
      </c>
      <c r="E270" s="115" t="str">
        <f>IFERROR(IF(OR($C270="",$C270="No CAS"),INDEX('DEQ Pollutant List'!$A$7:$A$611,MATCH($D270,'DEQ Pollutant List'!$C$7:$C$611,0)),INDEX('DEQ Pollutant List'!$A$7:$A$611,MATCH($C270,'DEQ Pollutant List'!$B$7:$B$611,0))),"")</f>
        <v/>
      </c>
      <c r="F270" s="138"/>
      <c r="G270" s="139"/>
      <c r="H270" s="104"/>
      <c r="I270" s="102"/>
      <c r="J270" s="105"/>
      <c r="K270" s="83"/>
      <c r="L270" s="102"/>
      <c r="M270" s="105"/>
      <c r="N270" s="83"/>
    </row>
    <row r="271" spans="1:14">
      <c r="A271" s="79"/>
      <c r="B271" s="133"/>
      <c r="C271" s="137"/>
      <c r="D271" s="81" t="str">
        <f>IFERROR(IF(C271="No CAS","",INDEX('DEQ Pollutant List'!$C$7:$C$611,MATCH('5. Pollutant Emissions - MB'!C271,'DEQ Pollutant List'!$B$7:$B$611,0))),"")</f>
        <v/>
      </c>
      <c r="E271" s="115" t="str">
        <f>IFERROR(IF(OR($C271="",$C271="No CAS"),INDEX('DEQ Pollutant List'!$A$7:$A$611,MATCH($D271,'DEQ Pollutant List'!$C$7:$C$611,0)),INDEX('DEQ Pollutant List'!$A$7:$A$611,MATCH($C271,'DEQ Pollutant List'!$B$7:$B$611,0))),"")</f>
        <v/>
      </c>
      <c r="F271" s="138"/>
      <c r="G271" s="139"/>
      <c r="H271" s="104"/>
      <c r="I271" s="102"/>
      <c r="J271" s="105"/>
      <c r="K271" s="83"/>
      <c r="L271" s="102"/>
      <c r="M271" s="105"/>
      <c r="N271" s="83"/>
    </row>
    <row r="272" spans="1:14">
      <c r="A272" s="79"/>
      <c r="B272" s="133"/>
      <c r="C272" s="137"/>
      <c r="D272" s="81" t="str">
        <f>IFERROR(IF(C272="No CAS","",INDEX('DEQ Pollutant List'!$C$7:$C$611,MATCH('5. Pollutant Emissions - MB'!C272,'DEQ Pollutant List'!$B$7:$B$611,0))),"")</f>
        <v/>
      </c>
      <c r="E272" s="115" t="str">
        <f>IFERROR(IF(OR($C272="",$C272="No CAS"),INDEX('DEQ Pollutant List'!$A$7:$A$611,MATCH($D272,'DEQ Pollutant List'!$C$7:$C$611,0)),INDEX('DEQ Pollutant List'!$A$7:$A$611,MATCH($C272,'DEQ Pollutant List'!$B$7:$B$611,0))),"")</f>
        <v/>
      </c>
      <c r="F272" s="138"/>
      <c r="G272" s="139"/>
      <c r="H272" s="104"/>
      <c r="I272" s="102"/>
      <c r="J272" s="105"/>
      <c r="K272" s="83"/>
      <c r="L272" s="102"/>
      <c r="M272" s="105"/>
      <c r="N272" s="83"/>
    </row>
    <row r="273" spans="1:14">
      <c r="A273" s="79"/>
      <c r="B273" s="133"/>
      <c r="C273" s="137"/>
      <c r="D273" s="81" t="str">
        <f>IFERROR(IF(C273="No CAS","",INDEX('DEQ Pollutant List'!$C$7:$C$611,MATCH('5. Pollutant Emissions - MB'!C273,'DEQ Pollutant List'!$B$7:$B$611,0))),"")</f>
        <v/>
      </c>
      <c r="E273" s="115" t="str">
        <f>IFERROR(IF(OR($C273="",$C273="No CAS"),INDEX('DEQ Pollutant List'!$A$7:$A$611,MATCH($D273,'DEQ Pollutant List'!$C$7:$C$611,0)),INDEX('DEQ Pollutant List'!$A$7:$A$611,MATCH($C273,'DEQ Pollutant List'!$B$7:$B$611,0))),"")</f>
        <v/>
      </c>
      <c r="F273" s="138"/>
      <c r="G273" s="139"/>
      <c r="H273" s="104"/>
      <c r="I273" s="102"/>
      <c r="J273" s="105"/>
      <c r="K273" s="83"/>
      <c r="L273" s="102"/>
      <c r="M273" s="105"/>
      <c r="N273" s="83"/>
    </row>
    <row r="274" spans="1:14">
      <c r="A274" s="79"/>
      <c r="B274" s="133"/>
      <c r="C274" s="137"/>
      <c r="D274" s="81" t="str">
        <f>IFERROR(IF(C274="No CAS","",INDEX('DEQ Pollutant List'!$C$7:$C$611,MATCH('5. Pollutant Emissions - MB'!C274,'DEQ Pollutant List'!$B$7:$B$611,0))),"")</f>
        <v/>
      </c>
      <c r="E274" s="115" t="str">
        <f>IFERROR(IF(OR($C274="",$C274="No CAS"),INDEX('DEQ Pollutant List'!$A$7:$A$611,MATCH($D274,'DEQ Pollutant List'!$C$7:$C$611,0)),INDEX('DEQ Pollutant List'!$A$7:$A$611,MATCH($C274,'DEQ Pollutant List'!$B$7:$B$611,0))),"")</f>
        <v/>
      </c>
      <c r="F274" s="138"/>
      <c r="G274" s="139"/>
      <c r="H274" s="104"/>
      <c r="I274" s="102"/>
      <c r="J274" s="105"/>
      <c r="K274" s="83"/>
      <c r="L274" s="102"/>
      <c r="M274" s="105"/>
      <c r="N274" s="83"/>
    </row>
    <row r="275" spans="1:14">
      <c r="A275" s="79"/>
      <c r="B275" s="133"/>
      <c r="C275" s="137"/>
      <c r="D275" s="81" t="str">
        <f>IFERROR(IF(C275="No CAS","",INDEX('DEQ Pollutant List'!$C$7:$C$611,MATCH('5. Pollutant Emissions - MB'!C275,'DEQ Pollutant List'!$B$7:$B$611,0))),"")</f>
        <v/>
      </c>
      <c r="E275" s="115" t="str">
        <f>IFERROR(IF(OR($C275="",$C275="No CAS"),INDEX('DEQ Pollutant List'!$A$7:$A$611,MATCH($D275,'DEQ Pollutant List'!$C$7:$C$611,0)),INDEX('DEQ Pollutant List'!$A$7:$A$611,MATCH($C275,'DEQ Pollutant List'!$B$7:$B$611,0))),"")</f>
        <v/>
      </c>
      <c r="F275" s="138"/>
      <c r="G275" s="139"/>
      <c r="H275" s="104"/>
      <c r="I275" s="102"/>
      <c r="J275" s="105"/>
      <c r="K275" s="83"/>
      <c r="L275" s="102"/>
      <c r="M275" s="105"/>
      <c r="N275" s="83"/>
    </row>
    <row r="276" spans="1:14">
      <c r="A276" s="79"/>
      <c r="B276" s="133"/>
      <c r="C276" s="137"/>
      <c r="D276" s="81" t="str">
        <f>IFERROR(IF(C276="No CAS","",INDEX('DEQ Pollutant List'!$C$7:$C$611,MATCH('5. Pollutant Emissions - MB'!C276,'DEQ Pollutant List'!$B$7:$B$611,0))),"")</f>
        <v/>
      </c>
      <c r="E276" s="115" t="str">
        <f>IFERROR(IF(OR($C276="",$C276="No CAS"),INDEX('DEQ Pollutant List'!$A$7:$A$611,MATCH($D276,'DEQ Pollutant List'!$C$7:$C$611,0)),INDEX('DEQ Pollutant List'!$A$7:$A$611,MATCH($C276,'DEQ Pollutant List'!$B$7:$B$611,0))),"")</f>
        <v/>
      </c>
      <c r="F276" s="138"/>
      <c r="G276" s="139"/>
      <c r="H276" s="104"/>
      <c r="I276" s="102"/>
      <c r="J276" s="105"/>
      <c r="K276" s="83"/>
      <c r="L276" s="102"/>
      <c r="M276" s="105"/>
      <c r="N276" s="83"/>
    </row>
    <row r="277" spans="1:14">
      <c r="A277" s="79"/>
      <c r="B277" s="133"/>
      <c r="C277" s="137"/>
      <c r="D277" s="81" t="str">
        <f>IFERROR(IF(C277="No CAS","",INDEX('DEQ Pollutant List'!$C$7:$C$611,MATCH('5. Pollutant Emissions - MB'!C277,'DEQ Pollutant List'!$B$7:$B$611,0))),"")</f>
        <v/>
      </c>
      <c r="E277" s="115" t="str">
        <f>IFERROR(IF(OR($C277="",$C277="No CAS"),INDEX('DEQ Pollutant List'!$A$7:$A$611,MATCH($D277,'DEQ Pollutant List'!$C$7:$C$611,0)),INDEX('DEQ Pollutant List'!$A$7:$A$611,MATCH($C277,'DEQ Pollutant List'!$B$7:$B$611,0))),"")</f>
        <v/>
      </c>
      <c r="F277" s="138"/>
      <c r="G277" s="139"/>
      <c r="H277" s="104"/>
      <c r="I277" s="102"/>
      <c r="J277" s="105"/>
      <c r="K277" s="83"/>
      <c r="L277" s="102"/>
      <c r="M277" s="105"/>
      <c r="N277" s="83"/>
    </row>
    <row r="278" spans="1:14">
      <c r="A278" s="79"/>
      <c r="B278" s="133"/>
      <c r="C278" s="137"/>
      <c r="D278" s="81" t="str">
        <f>IFERROR(IF(C278="No CAS","",INDEX('DEQ Pollutant List'!$C$7:$C$611,MATCH('5. Pollutant Emissions - MB'!C278,'DEQ Pollutant List'!$B$7:$B$611,0))),"")</f>
        <v/>
      </c>
      <c r="E278" s="115" t="str">
        <f>IFERROR(IF(OR($C278="",$C278="No CAS"),INDEX('DEQ Pollutant List'!$A$7:$A$611,MATCH($D278,'DEQ Pollutant List'!$C$7:$C$611,0)),INDEX('DEQ Pollutant List'!$A$7:$A$611,MATCH($C278,'DEQ Pollutant List'!$B$7:$B$611,0))),"")</f>
        <v/>
      </c>
      <c r="F278" s="138"/>
      <c r="G278" s="139"/>
      <c r="H278" s="104"/>
      <c r="I278" s="102"/>
      <c r="J278" s="105"/>
      <c r="K278" s="83"/>
      <c r="L278" s="102"/>
      <c r="M278" s="105"/>
      <c r="N278" s="83"/>
    </row>
    <row r="279" spans="1:14">
      <c r="A279" s="79"/>
      <c r="B279" s="133"/>
      <c r="C279" s="137"/>
      <c r="D279" s="81" t="str">
        <f>IFERROR(IF(C279="No CAS","",INDEX('DEQ Pollutant List'!$C$7:$C$611,MATCH('5. Pollutant Emissions - MB'!C279,'DEQ Pollutant List'!$B$7:$B$611,0))),"")</f>
        <v/>
      </c>
      <c r="E279" s="115" t="str">
        <f>IFERROR(IF(OR($C279="",$C279="No CAS"),INDEX('DEQ Pollutant List'!$A$7:$A$611,MATCH($D279,'DEQ Pollutant List'!$C$7:$C$611,0)),INDEX('DEQ Pollutant List'!$A$7:$A$611,MATCH($C279,'DEQ Pollutant List'!$B$7:$B$611,0))),"")</f>
        <v/>
      </c>
      <c r="F279" s="138"/>
      <c r="G279" s="139"/>
      <c r="H279" s="104"/>
      <c r="I279" s="102"/>
      <c r="J279" s="105"/>
      <c r="K279" s="83"/>
      <c r="L279" s="102"/>
      <c r="M279" s="105"/>
      <c r="N279" s="83"/>
    </row>
    <row r="280" spans="1:14">
      <c r="A280" s="79"/>
      <c r="B280" s="133"/>
      <c r="C280" s="137"/>
      <c r="D280" s="81" t="str">
        <f>IFERROR(IF(C280="No CAS","",INDEX('DEQ Pollutant List'!$C$7:$C$611,MATCH('5. Pollutant Emissions - MB'!C280,'DEQ Pollutant List'!$B$7:$B$611,0))),"")</f>
        <v/>
      </c>
      <c r="E280" s="115" t="str">
        <f>IFERROR(IF(OR($C280="",$C280="No CAS"),INDEX('DEQ Pollutant List'!$A$7:$A$611,MATCH($D280,'DEQ Pollutant List'!$C$7:$C$611,0)),INDEX('DEQ Pollutant List'!$A$7:$A$611,MATCH($C280,'DEQ Pollutant List'!$B$7:$B$611,0))),"")</f>
        <v/>
      </c>
      <c r="F280" s="138"/>
      <c r="G280" s="139"/>
      <c r="H280" s="104"/>
      <c r="I280" s="102"/>
      <c r="J280" s="105"/>
      <c r="K280" s="83"/>
      <c r="L280" s="102"/>
      <c r="M280" s="105"/>
      <c r="N280" s="83"/>
    </row>
    <row r="281" spans="1:14">
      <c r="A281" s="79"/>
      <c r="B281" s="133"/>
      <c r="C281" s="137"/>
      <c r="D281" s="81" t="str">
        <f>IFERROR(IF(C281="No CAS","",INDEX('DEQ Pollutant List'!$C$7:$C$611,MATCH('5. Pollutant Emissions - MB'!C281,'DEQ Pollutant List'!$B$7:$B$611,0))),"")</f>
        <v/>
      </c>
      <c r="E281" s="115" t="str">
        <f>IFERROR(IF(OR($C281="",$C281="No CAS"),INDEX('DEQ Pollutant List'!$A$7:$A$611,MATCH($D281,'DEQ Pollutant List'!$C$7:$C$611,0)),INDEX('DEQ Pollutant List'!$A$7:$A$611,MATCH($C281,'DEQ Pollutant List'!$B$7:$B$611,0))),"")</f>
        <v/>
      </c>
      <c r="F281" s="138"/>
      <c r="G281" s="139"/>
      <c r="H281" s="104"/>
      <c r="I281" s="102"/>
      <c r="J281" s="105"/>
      <c r="K281" s="83"/>
      <c r="L281" s="102"/>
      <c r="M281" s="105"/>
      <c r="N281" s="83"/>
    </row>
    <row r="282" spans="1:14">
      <c r="A282" s="79"/>
      <c r="B282" s="133"/>
      <c r="C282" s="137"/>
      <c r="D282" s="81" t="str">
        <f>IFERROR(IF(C282="No CAS","",INDEX('DEQ Pollutant List'!$C$7:$C$611,MATCH('5. Pollutant Emissions - MB'!C282,'DEQ Pollutant List'!$B$7:$B$611,0))),"")</f>
        <v/>
      </c>
      <c r="E282" s="115" t="str">
        <f>IFERROR(IF(OR($C282="",$C282="No CAS"),INDEX('DEQ Pollutant List'!$A$7:$A$611,MATCH($D282,'DEQ Pollutant List'!$C$7:$C$611,0)),INDEX('DEQ Pollutant List'!$A$7:$A$611,MATCH($C282,'DEQ Pollutant List'!$B$7:$B$611,0))),"")</f>
        <v/>
      </c>
      <c r="F282" s="138"/>
      <c r="G282" s="139"/>
      <c r="H282" s="104"/>
      <c r="I282" s="102"/>
      <c r="J282" s="105"/>
      <c r="K282" s="83"/>
      <c r="L282" s="102"/>
      <c r="M282" s="105"/>
      <c r="N282" s="83"/>
    </row>
    <row r="283" spans="1:14">
      <c r="A283" s="79"/>
      <c r="B283" s="133"/>
      <c r="C283" s="137"/>
      <c r="D283" s="81" t="str">
        <f>IFERROR(IF(C283="No CAS","",INDEX('DEQ Pollutant List'!$C$7:$C$611,MATCH('5. Pollutant Emissions - MB'!C283,'DEQ Pollutant List'!$B$7:$B$611,0))),"")</f>
        <v/>
      </c>
      <c r="E283" s="115" t="str">
        <f>IFERROR(IF(OR($C283="",$C283="No CAS"),INDEX('DEQ Pollutant List'!$A$7:$A$611,MATCH($D283,'DEQ Pollutant List'!$C$7:$C$611,0)),INDEX('DEQ Pollutant List'!$A$7:$A$611,MATCH($C283,'DEQ Pollutant List'!$B$7:$B$611,0))),"")</f>
        <v/>
      </c>
      <c r="F283" s="138"/>
      <c r="G283" s="139"/>
      <c r="H283" s="104"/>
      <c r="I283" s="102"/>
      <c r="J283" s="105"/>
      <c r="K283" s="83"/>
      <c r="L283" s="102"/>
      <c r="M283" s="105"/>
      <c r="N283" s="83"/>
    </row>
    <row r="284" spans="1:14">
      <c r="A284" s="79"/>
      <c r="B284" s="133"/>
      <c r="C284" s="137"/>
      <c r="D284" s="81" t="str">
        <f>IFERROR(IF(C284="No CAS","",INDEX('DEQ Pollutant List'!$C$7:$C$611,MATCH('5. Pollutant Emissions - MB'!C284,'DEQ Pollutant List'!$B$7:$B$611,0))),"")</f>
        <v/>
      </c>
      <c r="E284" s="115" t="str">
        <f>IFERROR(IF(OR($C284="",$C284="No CAS"),INDEX('DEQ Pollutant List'!$A$7:$A$611,MATCH($D284,'DEQ Pollutant List'!$C$7:$C$611,0)),INDEX('DEQ Pollutant List'!$A$7:$A$611,MATCH($C284,'DEQ Pollutant List'!$B$7:$B$611,0))),"")</f>
        <v/>
      </c>
      <c r="F284" s="138"/>
      <c r="G284" s="139"/>
      <c r="H284" s="104"/>
      <c r="I284" s="102"/>
      <c r="J284" s="105"/>
      <c r="K284" s="83"/>
      <c r="L284" s="102"/>
      <c r="M284" s="105"/>
      <c r="N284" s="83"/>
    </row>
    <row r="285" spans="1:14">
      <c r="A285" s="79"/>
      <c r="B285" s="133"/>
      <c r="C285" s="137"/>
      <c r="D285" s="81" t="str">
        <f>IFERROR(IF(C285="No CAS","",INDEX('DEQ Pollutant List'!$C$7:$C$611,MATCH('5. Pollutant Emissions - MB'!C285,'DEQ Pollutant List'!$B$7:$B$611,0))),"")</f>
        <v/>
      </c>
      <c r="E285" s="115" t="str">
        <f>IFERROR(IF(OR($C285="",$C285="No CAS"),INDEX('DEQ Pollutant List'!$A$7:$A$611,MATCH($D285,'DEQ Pollutant List'!$C$7:$C$611,0)),INDEX('DEQ Pollutant List'!$A$7:$A$611,MATCH($C285,'DEQ Pollutant List'!$B$7:$B$611,0))),"")</f>
        <v/>
      </c>
      <c r="F285" s="138"/>
      <c r="G285" s="139"/>
      <c r="H285" s="104"/>
      <c r="I285" s="102"/>
      <c r="J285" s="105"/>
      <c r="K285" s="83"/>
      <c r="L285" s="102"/>
      <c r="M285" s="105"/>
      <c r="N285" s="83"/>
    </row>
    <row r="286" spans="1:14">
      <c r="A286" s="79"/>
      <c r="B286" s="133"/>
      <c r="C286" s="137"/>
      <c r="D286" s="81" t="str">
        <f>IFERROR(IF(C286="No CAS","",INDEX('DEQ Pollutant List'!$C$7:$C$611,MATCH('5. Pollutant Emissions - MB'!C286,'DEQ Pollutant List'!$B$7:$B$611,0))),"")</f>
        <v/>
      </c>
      <c r="E286" s="115" t="str">
        <f>IFERROR(IF(OR($C286="",$C286="No CAS"),INDEX('DEQ Pollutant List'!$A$7:$A$611,MATCH($D286,'DEQ Pollutant List'!$C$7:$C$611,0)),INDEX('DEQ Pollutant List'!$A$7:$A$611,MATCH($C286,'DEQ Pollutant List'!$B$7:$B$611,0))),"")</f>
        <v/>
      </c>
      <c r="F286" s="138"/>
      <c r="G286" s="139"/>
      <c r="H286" s="104"/>
      <c r="I286" s="102"/>
      <c r="J286" s="105"/>
      <c r="K286" s="83"/>
      <c r="L286" s="102"/>
      <c r="M286" s="105"/>
      <c r="N286" s="83"/>
    </row>
    <row r="287" spans="1:14">
      <c r="A287" s="79"/>
      <c r="B287" s="133"/>
      <c r="C287" s="137"/>
      <c r="D287" s="81" t="str">
        <f>IFERROR(IF(C287="No CAS","",INDEX('DEQ Pollutant List'!$C$7:$C$611,MATCH('5. Pollutant Emissions - MB'!C287,'DEQ Pollutant List'!$B$7:$B$611,0))),"")</f>
        <v/>
      </c>
      <c r="E287" s="115" t="str">
        <f>IFERROR(IF(OR($C287="",$C287="No CAS"),INDEX('DEQ Pollutant List'!$A$7:$A$611,MATCH($D287,'DEQ Pollutant List'!$C$7:$C$611,0)),INDEX('DEQ Pollutant List'!$A$7:$A$611,MATCH($C287,'DEQ Pollutant List'!$B$7:$B$611,0))),"")</f>
        <v/>
      </c>
      <c r="F287" s="138"/>
      <c r="G287" s="139"/>
      <c r="H287" s="104"/>
      <c r="I287" s="102"/>
      <c r="J287" s="105"/>
      <c r="K287" s="83"/>
      <c r="L287" s="102"/>
      <c r="M287" s="105"/>
      <c r="N287" s="83"/>
    </row>
    <row r="288" spans="1:14">
      <c r="A288" s="79"/>
      <c r="B288" s="133"/>
      <c r="C288" s="137"/>
      <c r="D288" s="81" t="str">
        <f>IFERROR(IF(C288="No CAS","",INDEX('DEQ Pollutant List'!$C$7:$C$611,MATCH('5. Pollutant Emissions - MB'!C288,'DEQ Pollutant List'!$B$7:$B$611,0))),"")</f>
        <v/>
      </c>
      <c r="E288" s="115" t="str">
        <f>IFERROR(IF(OR($C288="",$C288="No CAS"),INDEX('DEQ Pollutant List'!$A$7:$A$611,MATCH($D288,'DEQ Pollutant List'!$C$7:$C$611,0)),INDEX('DEQ Pollutant List'!$A$7:$A$611,MATCH($C288,'DEQ Pollutant List'!$B$7:$B$611,0))),"")</f>
        <v/>
      </c>
      <c r="F288" s="138"/>
      <c r="G288" s="139"/>
      <c r="H288" s="104"/>
      <c r="I288" s="102"/>
      <c r="J288" s="105"/>
      <c r="K288" s="83"/>
      <c r="L288" s="102"/>
      <c r="M288" s="105"/>
      <c r="N288" s="83"/>
    </row>
    <row r="289" spans="1:14">
      <c r="A289" s="79"/>
      <c r="B289" s="133"/>
      <c r="C289" s="137"/>
      <c r="D289" s="81" t="str">
        <f>IFERROR(IF(C289="No CAS","",INDEX('DEQ Pollutant List'!$C$7:$C$611,MATCH('5. Pollutant Emissions - MB'!C289,'DEQ Pollutant List'!$B$7:$B$611,0))),"")</f>
        <v/>
      </c>
      <c r="E289" s="115" t="str">
        <f>IFERROR(IF(OR($C289="",$C289="No CAS"),INDEX('DEQ Pollutant List'!$A$7:$A$611,MATCH($D289,'DEQ Pollutant List'!$C$7:$C$611,0)),INDEX('DEQ Pollutant List'!$A$7:$A$611,MATCH($C289,'DEQ Pollutant List'!$B$7:$B$611,0))),"")</f>
        <v/>
      </c>
      <c r="F289" s="138"/>
      <c r="G289" s="139"/>
      <c r="H289" s="104"/>
      <c r="I289" s="102"/>
      <c r="J289" s="105"/>
      <c r="K289" s="83"/>
      <c r="L289" s="102"/>
      <c r="M289" s="105"/>
      <c r="N289" s="83"/>
    </row>
    <row r="290" spans="1:14">
      <c r="A290" s="79"/>
      <c r="B290" s="133"/>
      <c r="C290" s="137"/>
      <c r="D290" s="81" t="str">
        <f>IFERROR(IF(C290="No CAS","",INDEX('DEQ Pollutant List'!$C$7:$C$611,MATCH('5. Pollutant Emissions - MB'!C290,'DEQ Pollutant List'!$B$7:$B$611,0))),"")</f>
        <v/>
      </c>
      <c r="E290" s="115" t="str">
        <f>IFERROR(IF(OR($C290="",$C290="No CAS"),INDEX('DEQ Pollutant List'!$A$7:$A$611,MATCH($D290,'DEQ Pollutant List'!$C$7:$C$611,0)),INDEX('DEQ Pollutant List'!$A$7:$A$611,MATCH($C290,'DEQ Pollutant List'!$B$7:$B$611,0))),"")</f>
        <v/>
      </c>
      <c r="F290" s="138"/>
      <c r="G290" s="139"/>
      <c r="H290" s="104"/>
      <c r="I290" s="102"/>
      <c r="J290" s="105"/>
      <c r="K290" s="83"/>
      <c r="L290" s="102"/>
      <c r="M290" s="105"/>
      <c r="N290" s="83"/>
    </row>
    <row r="291" spans="1:14">
      <c r="A291" s="79"/>
      <c r="B291" s="133"/>
      <c r="C291" s="137"/>
      <c r="D291" s="81" t="str">
        <f>IFERROR(IF(C291="No CAS","",INDEX('DEQ Pollutant List'!$C$7:$C$611,MATCH('5. Pollutant Emissions - MB'!C291,'DEQ Pollutant List'!$B$7:$B$611,0))),"")</f>
        <v/>
      </c>
      <c r="E291" s="115" t="str">
        <f>IFERROR(IF(OR($C291="",$C291="No CAS"),INDEX('DEQ Pollutant List'!$A$7:$A$611,MATCH($D291,'DEQ Pollutant List'!$C$7:$C$611,0)),INDEX('DEQ Pollutant List'!$A$7:$A$611,MATCH($C291,'DEQ Pollutant List'!$B$7:$B$611,0))),"")</f>
        <v/>
      </c>
      <c r="F291" s="138"/>
      <c r="G291" s="139"/>
      <c r="H291" s="104"/>
      <c r="I291" s="102"/>
      <c r="J291" s="105"/>
      <c r="K291" s="83"/>
      <c r="L291" s="102"/>
      <c r="M291" s="105"/>
      <c r="N291" s="83"/>
    </row>
    <row r="292" spans="1:14">
      <c r="A292" s="79"/>
      <c r="B292" s="133"/>
      <c r="C292" s="137"/>
      <c r="D292" s="81" t="str">
        <f>IFERROR(IF(C292="No CAS","",INDEX('DEQ Pollutant List'!$C$7:$C$611,MATCH('5. Pollutant Emissions - MB'!C292,'DEQ Pollutant List'!$B$7:$B$611,0))),"")</f>
        <v/>
      </c>
      <c r="E292" s="115" t="str">
        <f>IFERROR(IF(OR($C292="",$C292="No CAS"),INDEX('DEQ Pollutant List'!$A$7:$A$611,MATCH($D292,'DEQ Pollutant List'!$C$7:$C$611,0)),INDEX('DEQ Pollutant List'!$A$7:$A$611,MATCH($C292,'DEQ Pollutant List'!$B$7:$B$611,0))),"")</f>
        <v/>
      </c>
      <c r="F292" s="138"/>
      <c r="G292" s="139"/>
      <c r="H292" s="104"/>
      <c r="I292" s="102"/>
      <c r="J292" s="105"/>
      <c r="K292" s="83"/>
      <c r="L292" s="102"/>
      <c r="M292" s="105"/>
      <c r="N292" s="83"/>
    </row>
    <row r="293" spans="1:14">
      <c r="A293" s="79"/>
      <c r="B293" s="133"/>
      <c r="C293" s="137"/>
      <c r="D293" s="81" t="str">
        <f>IFERROR(IF(C293="No CAS","",INDEX('DEQ Pollutant List'!$C$7:$C$611,MATCH('5. Pollutant Emissions - MB'!C293,'DEQ Pollutant List'!$B$7:$B$611,0))),"")</f>
        <v/>
      </c>
      <c r="E293" s="115" t="str">
        <f>IFERROR(IF(OR($C293="",$C293="No CAS"),INDEX('DEQ Pollutant List'!$A$7:$A$611,MATCH($D293,'DEQ Pollutant List'!$C$7:$C$611,0)),INDEX('DEQ Pollutant List'!$A$7:$A$611,MATCH($C293,'DEQ Pollutant List'!$B$7:$B$611,0))),"")</f>
        <v/>
      </c>
      <c r="F293" s="138"/>
      <c r="G293" s="139"/>
      <c r="H293" s="104"/>
      <c r="I293" s="102"/>
      <c r="J293" s="105"/>
      <c r="K293" s="83"/>
      <c r="L293" s="102"/>
      <c r="M293" s="105"/>
      <c r="N293" s="83"/>
    </row>
    <row r="294" spans="1:14">
      <c r="A294" s="79"/>
      <c r="B294" s="133"/>
      <c r="C294" s="137"/>
      <c r="D294" s="81" t="str">
        <f>IFERROR(IF(C294="No CAS","",INDEX('DEQ Pollutant List'!$C$7:$C$611,MATCH('5. Pollutant Emissions - MB'!C294,'DEQ Pollutant List'!$B$7:$B$611,0))),"")</f>
        <v/>
      </c>
      <c r="E294" s="115" t="str">
        <f>IFERROR(IF(OR($C294="",$C294="No CAS"),INDEX('DEQ Pollutant List'!$A$7:$A$611,MATCH($D294,'DEQ Pollutant List'!$C$7:$C$611,0)),INDEX('DEQ Pollutant List'!$A$7:$A$611,MATCH($C294,'DEQ Pollutant List'!$B$7:$B$611,0))),"")</f>
        <v/>
      </c>
      <c r="F294" s="138"/>
      <c r="G294" s="139"/>
      <c r="H294" s="104"/>
      <c r="I294" s="102"/>
      <c r="J294" s="105"/>
      <c r="K294" s="83"/>
      <c r="L294" s="102"/>
      <c r="M294" s="105"/>
      <c r="N294" s="83"/>
    </row>
    <row r="295" spans="1:14">
      <c r="A295" s="79"/>
      <c r="B295" s="133"/>
      <c r="C295" s="137"/>
      <c r="D295" s="81" t="str">
        <f>IFERROR(IF(C295="No CAS","",INDEX('DEQ Pollutant List'!$C$7:$C$611,MATCH('5. Pollutant Emissions - MB'!C295,'DEQ Pollutant List'!$B$7:$B$611,0))),"")</f>
        <v/>
      </c>
      <c r="E295" s="115" t="str">
        <f>IFERROR(IF(OR($C295="",$C295="No CAS"),INDEX('DEQ Pollutant List'!$A$7:$A$611,MATCH($D295,'DEQ Pollutant List'!$C$7:$C$611,0)),INDEX('DEQ Pollutant List'!$A$7:$A$611,MATCH($C295,'DEQ Pollutant List'!$B$7:$B$611,0))),"")</f>
        <v/>
      </c>
      <c r="F295" s="138"/>
      <c r="G295" s="139"/>
      <c r="H295" s="104"/>
      <c r="I295" s="102"/>
      <c r="J295" s="105"/>
      <c r="K295" s="83"/>
      <c r="L295" s="102"/>
      <c r="M295" s="105"/>
      <c r="N295" s="83"/>
    </row>
    <row r="296" spans="1:14">
      <c r="A296" s="79"/>
      <c r="B296" s="133"/>
      <c r="C296" s="137"/>
      <c r="D296" s="81" t="str">
        <f>IFERROR(IF(C296="No CAS","",INDEX('DEQ Pollutant List'!$C$7:$C$611,MATCH('5. Pollutant Emissions - MB'!C296,'DEQ Pollutant List'!$B$7:$B$611,0))),"")</f>
        <v/>
      </c>
      <c r="E296" s="115" t="str">
        <f>IFERROR(IF(OR($C296="",$C296="No CAS"),INDEX('DEQ Pollutant List'!$A$7:$A$611,MATCH($D296,'DEQ Pollutant List'!$C$7:$C$611,0)),INDEX('DEQ Pollutant List'!$A$7:$A$611,MATCH($C296,'DEQ Pollutant List'!$B$7:$B$611,0))),"")</f>
        <v/>
      </c>
      <c r="F296" s="138"/>
      <c r="G296" s="139"/>
      <c r="H296" s="104"/>
      <c r="I296" s="102"/>
      <c r="J296" s="105"/>
      <c r="K296" s="83"/>
      <c r="L296" s="102"/>
      <c r="M296" s="105"/>
      <c r="N296" s="83"/>
    </row>
    <row r="297" spans="1:14">
      <c r="A297" s="79"/>
      <c r="B297" s="133"/>
      <c r="C297" s="137"/>
      <c r="D297" s="81" t="str">
        <f>IFERROR(IF(C297="No CAS","",INDEX('DEQ Pollutant List'!$C$7:$C$611,MATCH('5. Pollutant Emissions - MB'!C297,'DEQ Pollutant List'!$B$7:$B$611,0))),"")</f>
        <v/>
      </c>
      <c r="E297" s="115" t="str">
        <f>IFERROR(IF(OR($C297="",$C297="No CAS"),INDEX('DEQ Pollutant List'!$A$7:$A$611,MATCH($D297,'DEQ Pollutant List'!$C$7:$C$611,0)),INDEX('DEQ Pollutant List'!$A$7:$A$611,MATCH($C297,'DEQ Pollutant List'!$B$7:$B$611,0))),"")</f>
        <v/>
      </c>
      <c r="F297" s="138"/>
      <c r="G297" s="139"/>
      <c r="H297" s="104"/>
      <c r="I297" s="102"/>
      <c r="J297" s="105"/>
      <c r="K297" s="83"/>
      <c r="L297" s="102"/>
      <c r="M297" s="105"/>
      <c r="N297" s="83"/>
    </row>
    <row r="298" spans="1:14">
      <c r="A298" s="79"/>
      <c r="B298" s="133"/>
      <c r="C298" s="137"/>
      <c r="D298" s="81" t="str">
        <f>IFERROR(IF(C298="No CAS","",INDEX('DEQ Pollutant List'!$C$7:$C$611,MATCH('5. Pollutant Emissions - MB'!C298,'DEQ Pollutant List'!$B$7:$B$611,0))),"")</f>
        <v/>
      </c>
      <c r="E298" s="115" t="str">
        <f>IFERROR(IF(OR($C298="",$C298="No CAS"),INDEX('DEQ Pollutant List'!$A$7:$A$611,MATCH($D298,'DEQ Pollutant List'!$C$7:$C$611,0)),INDEX('DEQ Pollutant List'!$A$7:$A$611,MATCH($C298,'DEQ Pollutant List'!$B$7:$B$611,0))),"")</f>
        <v/>
      </c>
      <c r="F298" s="138"/>
      <c r="G298" s="139"/>
      <c r="H298" s="104"/>
      <c r="I298" s="102"/>
      <c r="J298" s="105"/>
      <c r="K298" s="83"/>
      <c r="L298" s="102"/>
      <c r="M298" s="105"/>
      <c r="N298" s="83"/>
    </row>
    <row r="299" spans="1:14">
      <c r="A299" s="79"/>
      <c r="B299" s="133"/>
      <c r="C299" s="137"/>
      <c r="D299" s="81" t="str">
        <f>IFERROR(IF(C299="No CAS","",INDEX('DEQ Pollutant List'!$C$7:$C$611,MATCH('5. Pollutant Emissions - MB'!C299,'DEQ Pollutant List'!$B$7:$B$611,0))),"")</f>
        <v/>
      </c>
      <c r="E299" s="115" t="str">
        <f>IFERROR(IF(OR($C299="",$C299="No CAS"),INDEX('DEQ Pollutant List'!$A$7:$A$611,MATCH($D299,'DEQ Pollutant List'!$C$7:$C$611,0)),INDEX('DEQ Pollutant List'!$A$7:$A$611,MATCH($C299,'DEQ Pollutant List'!$B$7:$B$611,0))),"")</f>
        <v/>
      </c>
      <c r="F299" s="138"/>
      <c r="G299" s="139"/>
      <c r="H299" s="104"/>
      <c r="I299" s="102"/>
      <c r="J299" s="105"/>
      <c r="K299" s="83"/>
      <c r="L299" s="102"/>
      <c r="M299" s="105"/>
      <c r="N299" s="83"/>
    </row>
    <row r="300" spans="1:14">
      <c r="A300" s="79"/>
      <c r="B300" s="133"/>
      <c r="C300" s="137"/>
      <c r="D300" s="81" t="str">
        <f>IFERROR(IF(C300="No CAS","",INDEX('DEQ Pollutant List'!$C$7:$C$611,MATCH('5. Pollutant Emissions - MB'!C300,'DEQ Pollutant List'!$B$7:$B$611,0))),"")</f>
        <v/>
      </c>
      <c r="E300" s="115" t="str">
        <f>IFERROR(IF(OR($C300="",$C300="No CAS"),INDEX('DEQ Pollutant List'!$A$7:$A$611,MATCH($D300,'DEQ Pollutant List'!$C$7:$C$611,0)),INDEX('DEQ Pollutant List'!$A$7:$A$611,MATCH($C300,'DEQ Pollutant List'!$B$7:$B$611,0))),"")</f>
        <v/>
      </c>
      <c r="F300" s="138"/>
      <c r="G300" s="139"/>
      <c r="H300" s="104"/>
      <c r="I300" s="102"/>
      <c r="J300" s="105"/>
      <c r="K300" s="83"/>
      <c r="L300" s="102"/>
      <c r="M300" s="105"/>
      <c r="N300" s="83"/>
    </row>
    <row r="301" spans="1:14">
      <c r="A301" s="79"/>
      <c r="B301" s="133"/>
      <c r="C301" s="137"/>
      <c r="D301" s="81" t="str">
        <f>IFERROR(IF(C301="No CAS","",INDEX('DEQ Pollutant List'!$C$7:$C$611,MATCH('5. Pollutant Emissions - MB'!C301,'DEQ Pollutant List'!$B$7:$B$611,0))),"")</f>
        <v/>
      </c>
      <c r="E301" s="115" t="str">
        <f>IFERROR(IF(OR($C301="",$C301="No CAS"),INDEX('DEQ Pollutant List'!$A$7:$A$611,MATCH($D301,'DEQ Pollutant List'!$C$7:$C$611,0)),INDEX('DEQ Pollutant List'!$A$7:$A$611,MATCH($C301,'DEQ Pollutant List'!$B$7:$B$611,0))),"")</f>
        <v/>
      </c>
      <c r="F301" s="138"/>
      <c r="G301" s="139"/>
      <c r="H301" s="104"/>
      <c r="I301" s="102"/>
      <c r="J301" s="105"/>
      <c r="K301" s="83"/>
      <c r="L301" s="102"/>
      <c r="M301" s="105"/>
      <c r="N301" s="83"/>
    </row>
    <row r="302" spans="1:14">
      <c r="A302" s="79"/>
      <c r="B302" s="133"/>
      <c r="C302" s="137"/>
      <c r="D302" s="81" t="str">
        <f>IFERROR(IF(C302="No CAS","",INDEX('DEQ Pollutant List'!$C$7:$C$611,MATCH('5. Pollutant Emissions - MB'!C302,'DEQ Pollutant List'!$B$7:$B$611,0))),"")</f>
        <v/>
      </c>
      <c r="E302" s="115" t="str">
        <f>IFERROR(IF(OR($C302="",$C302="No CAS"),INDEX('DEQ Pollutant List'!$A$7:$A$611,MATCH($D302,'DEQ Pollutant List'!$C$7:$C$611,0)),INDEX('DEQ Pollutant List'!$A$7:$A$611,MATCH($C302,'DEQ Pollutant List'!$B$7:$B$611,0))),"")</f>
        <v/>
      </c>
      <c r="F302" s="138"/>
      <c r="G302" s="139"/>
      <c r="H302" s="104"/>
      <c r="I302" s="102"/>
      <c r="J302" s="105"/>
      <c r="K302" s="83"/>
      <c r="L302" s="102"/>
      <c r="M302" s="105"/>
      <c r="N302" s="83"/>
    </row>
    <row r="303" spans="1:14">
      <c r="A303" s="79"/>
      <c r="B303" s="133"/>
      <c r="C303" s="137"/>
      <c r="D303" s="81" t="str">
        <f>IFERROR(IF(C303="No CAS","",INDEX('DEQ Pollutant List'!$C$7:$C$611,MATCH('5. Pollutant Emissions - MB'!C303,'DEQ Pollutant List'!$B$7:$B$611,0))),"")</f>
        <v/>
      </c>
      <c r="E303" s="115" t="str">
        <f>IFERROR(IF(OR($C303="",$C303="No CAS"),INDEX('DEQ Pollutant List'!$A$7:$A$611,MATCH($D303,'DEQ Pollutant List'!$C$7:$C$611,0)),INDEX('DEQ Pollutant List'!$A$7:$A$611,MATCH($C303,'DEQ Pollutant List'!$B$7:$B$611,0))),"")</f>
        <v/>
      </c>
      <c r="F303" s="138"/>
      <c r="G303" s="139"/>
      <c r="H303" s="104"/>
      <c r="I303" s="102"/>
      <c r="J303" s="105"/>
      <c r="K303" s="83"/>
      <c r="L303" s="102"/>
      <c r="M303" s="105"/>
      <c r="N303" s="83"/>
    </row>
    <row r="304" spans="1:14">
      <c r="A304" s="79"/>
      <c r="B304" s="133"/>
      <c r="C304" s="137"/>
      <c r="D304" s="81" t="str">
        <f>IFERROR(IF(C304="No CAS","",INDEX('DEQ Pollutant List'!$C$7:$C$611,MATCH('5. Pollutant Emissions - MB'!C304,'DEQ Pollutant List'!$B$7:$B$611,0))),"")</f>
        <v/>
      </c>
      <c r="E304" s="115" t="str">
        <f>IFERROR(IF(OR($C304="",$C304="No CAS"),INDEX('DEQ Pollutant List'!$A$7:$A$611,MATCH($D304,'DEQ Pollutant List'!$C$7:$C$611,0)),INDEX('DEQ Pollutant List'!$A$7:$A$611,MATCH($C304,'DEQ Pollutant List'!$B$7:$B$611,0))),"")</f>
        <v/>
      </c>
      <c r="F304" s="138"/>
      <c r="G304" s="139"/>
      <c r="H304" s="104"/>
      <c r="I304" s="102"/>
      <c r="J304" s="105"/>
      <c r="K304" s="83"/>
      <c r="L304" s="102"/>
      <c r="M304" s="105"/>
      <c r="N304" s="83"/>
    </row>
    <row r="305" spans="1:14">
      <c r="A305" s="79"/>
      <c r="B305" s="133"/>
      <c r="C305" s="137"/>
      <c r="D305" s="81" t="str">
        <f>IFERROR(IF(C305="No CAS","",INDEX('DEQ Pollutant List'!$C$7:$C$611,MATCH('5. Pollutant Emissions - MB'!C305,'DEQ Pollutant List'!$B$7:$B$611,0))),"")</f>
        <v/>
      </c>
      <c r="E305" s="115" t="str">
        <f>IFERROR(IF(OR($C305="",$C305="No CAS"),INDEX('DEQ Pollutant List'!$A$7:$A$611,MATCH($D305,'DEQ Pollutant List'!$C$7:$C$611,0)),INDEX('DEQ Pollutant List'!$A$7:$A$611,MATCH($C305,'DEQ Pollutant List'!$B$7:$B$611,0))),"")</f>
        <v/>
      </c>
      <c r="F305" s="138"/>
      <c r="G305" s="139"/>
      <c r="H305" s="104"/>
      <c r="I305" s="102"/>
      <c r="J305" s="105"/>
      <c r="K305" s="83"/>
      <c r="L305" s="102"/>
      <c r="M305" s="105"/>
      <c r="N305" s="83"/>
    </row>
    <row r="306" spans="1:14">
      <c r="A306" s="79"/>
      <c r="B306" s="133"/>
      <c r="C306" s="137"/>
      <c r="D306" s="81" t="str">
        <f>IFERROR(IF(C306="No CAS","",INDEX('DEQ Pollutant List'!$C$7:$C$611,MATCH('5. Pollutant Emissions - MB'!C306,'DEQ Pollutant List'!$B$7:$B$611,0))),"")</f>
        <v/>
      </c>
      <c r="E306" s="115" t="str">
        <f>IFERROR(IF(OR($C306="",$C306="No CAS"),INDEX('DEQ Pollutant List'!$A$7:$A$611,MATCH($D306,'DEQ Pollutant List'!$C$7:$C$611,0)),INDEX('DEQ Pollutant List'!$A$7:$A$611,MATCH($C306,'DEQ Pollutant List'!$B$7:$B$611,0))),"")</f>
        <v/>
      </c>
      <c r="F306" s="138"/>
      <c r="G306" s="139"/>
      <c r="H306" s="104"/>
      <c r="I306" s="102"/>
      <c r="J306" s="105"/>
      <c r="K306" s="83"/>
      <c r="L306" s="102"/>
      <c r="M306" s="105"/>
      <c r="N306" s="83"/>
    </row>
    <row r="307" spans="1:14">
      <c r="A307" s="79"/>
      <c r="B307" s="133"/>
      <c r="C307" s="137"/>
      <c r="D307" s="81" t="str">
        <f>IFERROR(IF(C307="No CAS","",INDEX('DEQ Pollutant List'!$C$7:$C$611,MATCH('5. Pollutant Emissions - MB'!C307,'DEQ Pollutant List'!$B$7:$B$611,0))),"")</f>
        <v/>
      </c>
      <c r="E307" s="115" t="str">
        <f>IFERROR(IF(OR($C307="",$C307="No CAS"),INDEX('DEQ Pollutant List'!$A$7:$A$611,MATCH($D307,'DEQ Pollutant List'!$C$7:$C$611,0)),INDEX('DEQ Pollutant List'!$A$7:$A$611,MATCH($C307,'DEQ Pollutant List'!$B$7:$B$611,0))),"")</f>
        <v/>
      </c>
      <c r="F307" s="138"/>
      <c r="G307" s="139"/>
      <c r="H307" s="104"/>
      <c r="I307" s="102"/>
      <c r="J307" s="105"/>
      <c r="K307" s="83"/>
      <c r="L307" s="102"/>
      <c r="M307" s="105"/>
      <c r="N307" s="83"/>
    </row>
    <row r="308" spans="1:14">
      <c r="A308" s="79"/>
      <c r="B308" s="133"/>
      <c r="C308" s="137"/>
      <c r="D308" s="81" t="str">
        <f>IFERROR(IF(C308="No CAS","",INDEX('DEQ Pollutant List'!$C$7:$C$611,MATCH('5. Pollutant Emissions - MB'!C308,'DEQ Pollutant List'!$B$7:$B$611,0))),"")</f>
        <v/>
      </c>
      <c r="E308" s="115" t="str">
        <f>IFERROR(IF(OR($C308="",$C308="No CAS"),INDEX('DEQ Pollutant List'!$A$7:$A$611,MATCH($D308,'DEQ Pollutant List'!$C$7:$C$611,0)),INDEX('DEQ Pollutant List'!$A$7:$A$611,MATCH($C308,'DEQ Pollutant List'!$B$7:$B$611,0))),"")</f>
        <v/>
      </c>
      <c r="F308" s="138"/>
      <c r="G308" s="139"/>
      <c r="H308" s="104"/>
      <c r="I308" s="102"/>
      <c r="J308" s="105"/>
      <c r="K308" s="83"/>
      <c r="L308" s="102"/>
      <c r="M308" s="105"/>
      <c r="N308" s="83"/>
    </row>
    <row r="309" spans="1:14">
      <c r="A309" s="79"/>
      <c r="B309" s="133"/>
      <c r="C309" s="137"/>
      <c r="D309" s="81" t="str">
        <f>IFERROR(IF(C309="No CAS","",INDEX('DEQ Pollutant List'!$C$7:$C$611,MATCH('5. Pollutant Emissions - MB'!C309,'DEQ Pollutant List'!$B$7:$B$611,0))),"")</f>
        <v/>
      </c>
      <c r="E309" s="115" t="str">
        <f>IFERROR(IF(OR($C309="",$C309="No CAS"),INDEX('DEQ Pollutant List'!$A$7:$A$611,MATCH($D309,'DEQ Pollutant List'!$C$7:$C$611,0)),INDEX('DEQ Pollutant List'!$A$7:$A$611,MATCH($C309,'DEQ Pollutant List'!$B$7:$B$611,0))),"")</f>
        <v/>
      </c>
      <c r="F309" s="138"/>
      <c r="G309" s="139"/>
      <c r="H309" s="104"/>
      <c r="I309" s="102"/>
      <c r="J309" s="105"/>
      <c r="K309" s="83"/>
      <c r="L309" s="102"/>
      <c r="M309" s="105"/>
      <c r="N309" s="83"/>
    </row>
    <row r="310" spans="1:14">
      <c r="A310" s="79"/>
      <c r="B310" s="133"/>
      <c r="C310" s="137"/>
      <c r="D310" s="81" t="str">
        <f>IFERROR(IF(C310="No CAS","",INDEX('DEQ Pollutant List'!$C$7:$C$611,MATCH('5. Pollutant Emissions - MB'!C310,'DEQ Pollutant List'!$B$7:$B$611,0))),"")</f>
        <v/>
      </c>
      <c r="E310" s="115" t="str">
        <f>IFERROR(IF(OR($C310="",$C310="No CAS"),INDEX('DEQ Pollutant List'!$A$7:$A$611,MATCH($D310,'DEQ Pollutant List'!$C$7:$C$611,0)),INDEX('DEQ Pollutant List'!$A$7:$A$611,MATCH($C310,'DEQ Pollutant List'!$B$7:$B$611,0))),"")</f>
        <v/>
      </c>
      <c r="F310" s="138"/>
      <c r="G310" s="139"/>
      <c r="H310" s="104"/>
      <c r="I310" s="102"/>
      <c r="J310" s="105"/>
      <c r="K310" s="83"/>
      <c r="L310" s="102"/>
      <c r="M310" s="105"/>
      <c r="N310" s="83"/>
    </row>
    <row r="311" spans="1:14">
      <c r="A311" s="79"/>
      <c r="B311" s="133"/>
      <c r="C311" s="137"/>
      <c r="D311" s="81" t="str">
        <f>IFERROR(IF(C311="No CAS","",INDEX('DEQ Pollutant List'!$C$7:$C$611,MATCH('5. Pollutant Emissions - MB'!C311,'DEQ Pollutant List'!$B$7:$B$611,0))),"")</f>
        <v/>
      </c>
      <c r="E311" s="115" t="str">
        <f>IFERROR(IF(OR($C311="",$C311="No CAS"),INDEX('DEQ Pollutant List'!$A$7:$A$611,MATCH($D311,'DEQ Pollutant List'!$C$7:$C$611,0)),INDEX('DEQ Pollutant List'!$A$7:$A$611,MATCH($C311,'DEQ Pollutant List'!$B$7:$B$611,0))),"")</f>
        <v/>
      </c>
      <c r="F311" s="138"/>
      <c r="G311" s="139"/>
      <c r="H311" s="104"/>
      <c r="I311" s="102"/>
      <c r="J311" s="105"/>
      <c r="K311" s="83"/>
      <c r="L311" s="102"/>
      <c r="M311" s="105"/>
      <c r="N311" s="83"/>
    </row>
    <row r="312" spans="1:14">
      <c r="A312" s="79"/>
      <c r="B312" s="133"/>
      <c r="C312" s="137"/>
      <c r="D312" s="81" t="str">
        <f>IFERROR(IF(C312="No CAS","",INDEX('DEQ Pollutant List'!$C$7:$C$611,MATCH('5. Pollutant Emissions - MB'!C312,'DEQ Pollutant List'!$B$7:$B$611,0))),"")</f>
        <v/>
      </c>
      <c r="E312" s="115" t="str">
        <f>IFERROR(IF(OR($C312="",$C312="No CAS"),INDEX('DEQ Pollutant List'!$A$7:$A$611,MATCH($D312,'DEQ Pollutant List'!$C$7:$C$611,0)),INDEX('DEQ Pollutant List'!$A$7:$A$611,MATCH($C312,'DEQ Pollutant List'!$B$7:$B$611,0))),"")</f>
        <v/>
      </c>
      <c r="F312" s="138"/>
      <c r="G312" s="139"/>
      <c r="H312" s="104"/>
      <c r="I312" s="102"/>
      <c r="J312" s="105"/>
      <c r="K312" s="83"/>
      <c r="L312" s="102"/>
      <c r="M312" s="105"/>
      <c r="N312" s="83"/>
    </row>
    <row r="313" spans="1:14">
      <c r="A313" s="79"/>
      <c r="B313" s="133"/>
      <c r="C313" s="137"/>
      <c r="D313" s="81" t="str">
        <f>IFERROR(IF(C313="No CAS","",INDEX('DEQ Pollutant List'!$C$7:$C$611,MATCH('5. Pollutant Emissions - MB'!C313,'DEQ Pollutant List'!$B$7:$B$611,0))),"")</f>
        <v/>
      </c>
      <c r="E313" s="115" t="str">
        <f>IFERROR(IF(OR($C313="",$C313="No CAS"),INDEX('DEQ Pollutant List'!$A$7:$A$611,MATCH($D313,'DEQ Pollutant List'!$C$7:$C$611,0)),INDEX('DEQ Pollutant List'!$A$7:$A$611,MATCH($C313,'DEQ Pollutant List'!$B$7:$B$611,0))),"")</f>
        <v/>
      </c>
      <c r="F313" s="138"/>
      <c r="G313" s="139"/>
      <c r="H313" s="104"/>
      <c r="I313" s="102"/>
      <c r="J313" s="105"/>
      <c r="K313" s="83"/>
      <c r="L313" s="102"/>
      <c r="M313" s="105"/>
      <c r="N313" s="83"/>
    </row>
    <row r="314" spans="1:14">
      <c r="A314" s="79"/>
      <c r="B314" s="133"/>
      <c r="C314" s="137"/>
      <c r="D314" s="81" t="str">
        <f>IFERROR(IF(C314="No CAS","",INDEX('DEQ Pollutant List'!$C$7:$C$611,MATCH('5. Pollutant Emissions - MB'!C314,'DEQ Pollutant List'!$B$7:$B$611,0))),"")</f>
        <v/>
      </c>
      <c r="E314" s="115" t="str">
        <f>IFERROR(IF(OR($C314="",$C314="No CAS"),INDEX('DEQ Pollutant List'!$A$7:$A$611,MATCH($D314,'DEQ Pollutant List'!$C$7:$C$611,0)),INDEX('DEQ Pollutant List'!$A$7:$A$611,MATCH($C314,'DEQ Pollutant List'!$B$7:$B$611,0))),"")</f>
        <v/>
      </c>
      <c r="F314" s="138"/>
      <c r="G314" s="139"/>
      <c r="H314" s="104"/>
      <c r="I314" s="102"/>
      <c r="J314" s="105"/>
      <c r="K314" s="83"/>
      <c r="L314" s="102"/>
      <c r="M314" s="105"/>
      <c r="N314" s="83"/>
    </row>
    <row r="315" spans="1:14">
      <c r="A315" s="79"/>
      <c r="B315" s="133"/>
      <c r="C315" s="137"/>
      <c r="D315" s="81" t="str">
        <f>IFERROR(IF(C315="No CAS","",INDEX('DEQ Pollutant List'!$C$7:$C$611,MATCH('5. Pollutant Emissions - MB'!C315,'DEQ Pollutant List'!$B$7:$B$611,0))),"")</f>
        <v/>
      </c>
      <c r="E315" s="115" t="str">
        <f>IFERROR(IF(OR($C315="",$C315="No CAS"),INDEX('DEQ Pollutant List'!$A$7:$A$611,MATCH($D315,'DEQ Pollutant List'!$C$7:$C$611,0)),INDEX('DEQ Pollutant List'!$A$7:$A$611,MATCH($C315,'DEQ Pollutant List'!$B$7:$B$611,0))),"")</f>
        <v/>
      </c>
      <c r="F315" s="138"/>
      <c r="G315" s="139"/>
      <c r="H315" s="104"/>
      <c r="I315" s="102"/>
      <c r="J315" s="105"/>
      <c r="K315" s="83"/>
      <c r="L315" s="102"/>
      <c r="M315" s="105"/>
      <c r="N315" s="83"/>
    </row>
    <row r="316" spans="1:14">
      <c r="A316" s="79"/>
      <c r="B316" s="133"/>
      <c r="C316" s="137"/>
      <c r="D316" s="81" t="str">
        <f>IFERROR(IF(C316="No CAS","",INDEX('DEQ Pollutant List'!$C$7:$C$611,MATCH('5. Pollutant Emissions - MB'!C316,'DEQ Pollutant List'!$B$7:$B$611,0))),"")</f>
        <v/>
      </c>
      <c r="E316" s="115" t="str">
        <f>IFERROR(IF(OR($C316="",$C316="No CAS"),INDEX('DEQ Pollutant List'!$A$7:$A$611,MATCH($D316,'DEQ Pollutant List'!$C$7:$C$611,0)),INDEX('DEQ Pollutant List'!$A$7:$A$611,MATCH($C316,'DEQ Pollutant List'!$B$7:$B$611,0))),"")</f>
        <v/>
      </c>
      <c r="F316" s="138"/>
      <c r="G316" s="139"/>
      <c r="H316" s="104"/>
      <c r="I316" s="102"/>
      <c r="J316" s="105"/>
      <c r="K316" s="83"/>
      <c r="L316" s="102"/>
      <c r="M316" s="105"/>
      <c r="N316" s="83"/>
    </row>
    <row r="317" spans="1:14">
      <c r="A317" s="79"/>
      <c r="B317" s="133"/>
      <c r="C317" s="137"/>
      <c r="D317" s="81" t="str">
        <f>IFERROR(IF(C317="No CAS","",INDEX('DEQ Pollutant List'!$C$7:$C$611,MATCH('5. Pollutant Emissions - MB'!C317,'DEQ Pollutant List'!$B$7:$B$611,0))),"")</f>
        <v/>
      </c>
      <c r="E317" s="115" t="str">
        <f>IFERROR(IF(OR($C317="",$C317="No CAS"),INDEX('DEQ Pollutant List'!$A$7:$A$611,MATCH($D317,'DEQ Pollutant List'!$C$7:$C$611,0)),INDEX('DEQ Pollutant List'!$A$7:$A$611,MATCH($C317,'DEQ Pollutant List'!$B$7:$B$611,0))),"")</f>
        <v/>
      </c>
      <c r="F317" s="138"/>
      <c r="G317" s="139"/>
      <c r="H317" s="104"/>
      <c r="I317" s="102"/>
      <c r="J317" s="105"/>
      <c r="K317" s="83"/>
      <c r="L317" s="102"/>
      <c r="M317" s="105"/>
      <c r="N317" s="83"/>
    </row>
    <row r="318" spans="1:14">
      <c r="A318" s="79"/>
      <c r="B318" s="133"/>
      <c r="C318" s="137"/>
      <c r="D318" s="81" t="str">
        <f>IFERROR(IF(C318="No CAS","",INDEX('DEQ Pollutant List'!$C$7:$C$611,MATCH('5. Pollutant Emissions - MB'!C318,'DEQ Pollutant List'!$B$7:$B$611,0))),"")</f>
        <v/>
      </c>
      <c r="E318" s="115" t="str">
        <f>IFERROR(IF(OR($C318="",$C318="No CAS"),INDEX('DEQ Pollutant List'!$A$7:$A$611,MATCH($D318,'DEQ Pollutant List'!$C$7:$C$611,0)),INDEX('DEQ Pollutant List'!$A$7:$A$611,MATCH($C318,'DEQ Pollutant List'!$B$7:$B$611,0))),"")</f>
        <v/>
      </c>
      <c r="F318" s="138"/>
      <c r="G318" s="139"/>
      <c r="H318" s="104"/>
      <c r="I318" s="102"/>
      <c r="J318" s="105"/>
      <c r="K318" s="83"/>
      <c r="L318" s="102"/>
      <c r="M318" s="105"/>
      <c r="N318" s="83"/>
    </row>
    <row r="319" spans="1:14">
      <c r="A319" s="79"/>
      <c r="B319" s="133"/>
      <c r="C319" s="137"/>
      <c r="D319" s="81" t="str">
        <f>IFERROR(IF(C319="No CAS","",INDEX('DEQ Pollutant List'!$C$7:$C$611,MATCH('5. Pollutant Emissions - MB'!C319,'DEQ Pollutant List'!$B$7:$B$611,0))),"")</f>
        <v/>
      </c>
      <c r="E319" s="115" t="str">
        <f>IFERROR(IF(OR($C319="",$C319="No CAS"),INDEX('DEQ Pollutant List'!$A$7:$A$611,MATCH($D319,'DEQ Pollutant List'!$C$7:$C$611,0)),INDEX('DEQ Pollutant List'!$A$7:$A$611,MATCH($C319,'DEQ Pollutant List'!$B$7:$B$611,0))),"")</f>
        <v/>
      </c>
      <c r="F319" s="138"/>
      <c r="G319" s="139"/>
      <c r="H319" s="104"/>
      <c r="I319" s="102"/>
      <c r="J319" s="105"/>
      <c r="K319" s="83"/>
      <c r="L319" s="102"/>
      <c r="M319" s="105"/>
      <c r="N319" s="83"/>
    </row>
    <row r="320" spans="1:14">
      <c r="A320" s="79"/>
      <c r="B320" s="133"/>
      <c r="C320" s="137"/>
      <c r="D320" s="81" t="str">
        <f>IFERROR(IF(C320="No CAS","",INDEX('DEQ Pollutant List'!$C$7:$C$611,MATCH('5. Pollutant Emissions - MB'!C320,'DEQ Pollutant List'!$B$7:$B$611,0))),"")</f>
        <v/>
      </c>
      <c r="E320" s="115" t="str">
        <f>IFERROR(IF(OR($C320="",$C320="No CAS"),INDEX('DEQ Pollutant List'!$A$7:$A$611,MATCH($D320,'DEQ Pollutant List'!$C$7:$C$611,0)),INDEX('DEQ Pollutant List'!$A$7:$A$611,MATCH($C320,'DEQ Pollutant List'!$B$7:$B$611,0))),"")</f>
        <v/>
      </c>
      <c r="F320" s="138"/>
      <c r="G320" s="139"/>
      <c r="H320" s="104"/>
      <c r="I320" s="102"/>
      <c r="J320" s="105"/>
      <c r="K320" s="83"/>
      <c r="L320" s="102"/>
      <c r="M320" s="105"/>
      <c r="N320" s="83"/>
    </row>
    <row r="321" spans="1:14">
      <c r="A321" s="79"/>
      <c r="B321" s="133"/>
      <c r="C321" s="137"/>
      <c r="D321" s="81" t="str">
        <f>IFERROR(IF(C321="No CAS","",INDEX('DEQ Pollutant List'!$C$7:$C$611,MATCH('5. Pollutant Emissions - MB'!C321,'DEQ Pollutant List'!$B$7:$B$611,0))),"")</f>
        <v/>
      </c>
      <c r="E321" s="115" t="str">
        <f>IFERROR(IF(OR($C321="",$C321="No CAS"),INDEX('DEQ Pollutant List'!$A$7:$A$611,MATCH($D321,'DEQ Pollutant List'!$C$7:$C$611,0)),INDEX('DEQ Pollutant List'!$A$7:$A$611,MATCH($C321,'DEQ Pollutant List'!$B$7:$B$611,0))),"")</f>
        <v/>
      </c>
      <c r="F321" s="138"/>
      <c r="G321" s="139"/>
      <c r="H321" s="104"/>
      <c r="I321" s="102"/>
      <c r="J321" s="105"/>
      <c r="K321" s="83"/>
      <c r="L321" s="102"/>
      <c r="M321" s="105"/>
      <c r="N321" s="83"/>
    </row>
    <row r="322" spans="1:14">
      <c r="A322" s="79"/>
      <c r="B322" s="133"/>
      <c r="C322" s="137"/>
      <c r="D322" s="81" t="str">
        <f>IFERROR(IF(C322="No CAS","",INDEX('DEQ Pollutant List'!$C$7:$C$611,MATCH('5. Pollutant Emissions - MB'!C322,'DEQ Pollutant List'!$B$7:$B$611,0))),"")</f>
        <v/>
      </c>
      <c r="E322" s="115" t="str">
        <f>IFERROR(IF(OR($C322="",$C322="No CAS"),INDEX('DEQ Pollutant List'!$A$7:$A$611,MATCH($D322,'DEQ Pollutant List'!$C$7:$C$611,0)),INDEX('DEQ Pollutant List'!$A$7:$A$611,MATCH($C322,'DEQ Pollutant List'!$B$7:$B$611,0))),"")</f>
        <v/>
      </c>
      <c r="F322" s="138"/>
      <c r="G322" s="139"/>
      <c r="H322" s="104"/>
      <c r="I322" s="102"/>
      <c r="J322" s="105"/>
      <c r="K322" s="83"/>
      <c r="L322" s="102"/>
      <c r="M322" s="105"/>
      <c r="N322" s="83"/>
    </row>
    <row r="323" spans="1:14">
      <c r="A323" s="79"/>
      <c r="B323" s="133"/>
      <c r="C323" s="137"/>
      <c r="D323" s="81" t="str">
        <f>IFERROR(IF(C323="No CAS","",INDEX('DEQ Pollutant List'!$C$7:$C$611,MATCH('5. Pollutant Emissions - MB'!C323,'DEQ Pollutant List'!$B$7:$B$611,0))),"")</f>
        <v/>
      </c>
      <c r="E323" s="115" t="str">
        <f>IFERROR(IF(OR($C323="",$C323="No CAS"),INDEX('DEQ Pollutant List'!$A$7:$A$611,MATCH($D323,'DEQ Pollutant List'!$C$7:$C$611,0)),INDEX('DEQ Pollutant List'!$A$7:$A$611,MATCH($C323,'DEQ Pollutant List'!$B$7:$B$611,0))),"")</f>
        <v/>
      </c>
      <c r="F323" s="138"/>
      <c r="G323" s="139"/>
      <c r="H323" s="104"/>
      <c r="I323" s="102"/>
      <c r="J323" s="105"/>
      <c r="K323" s="83"/>
      <c r="L323" s="102"/>
      <c r="M323" s="105"/>
      <c r="N323" s="83"/>
    </row>
    <row r="324" spans="1:14">
      <c r="A324" s="79"/>
      <c r="B324" s="133"/>
      <c r="C324" s="137"/>
      <c r="D324" s="81" t="str">
        <f>IFERROR(IF(C324="No CAS","",INDEX('DEQ Pollutant List'!$C$7:$C$611,MATCH('5. Pollutant Emissions - MB'!C324,'DEQ Pollutant List'!$B$7:$B$611,0))),"")</f>
        <v/>
      </c>
      <c r="E324" s="115" t="str">
        <f>IFERROR(IF(OR($C324="",$C324="No CAS"),INDEX('DEQ Pollutant List'!$A$7:$A$611,MATCH($D324,'DEQ Pollutant List'!$C$7:$C$611,0)),INDEX('DEQ Pollutant List'!$A$7:$A$611,MATCH($C324,'DEQ Pollutant List'!$B$7:$B$611,0))),"")</f>
        <v/>
      </c>
      <c r="F324" s="138"/>
      <c r="G324" s="139"/>
      <c r="H324" s="104"/>
      <c r="I324" s="102"/>
      <c r="J324" s="105"/>
      <c r="K324" s="83"/>
      <c r="L324" s="102"/>
      <c r="M324" s="105"/>
      <c r="N324" s="83"/>
    </row>
    <row r="325" spans="1:14">
      <c r="A325" s="79"/>
      <c r="B325" s="133"/>
      <c r="C325" s="137"/>
      <c r="D325" s="81" t="str">
        <f>IFERROR(IF(C325="No CAS","",INDEX('DEQ Pollutant List'!$C$7:$C$611,MATCH('5. Pollutant Emissions - MB'!C325,'DEQ Pollutant List'!$B$7:$B$611,0))),"")</f>
        <v/>
      </c>
      <c r="E325" s="115" t="str">
        <f>IFERROR(IF(OR($C325="",$C325="No CAS"),INDEX('DEQ Pollutant List'!$A$7:$A$611,MATCH($D325,'DEQ Pollutant List'!$C$7:$C$611,0)),INDEX('DEQ Pollutant List'!$A$7:$A$611,MATCH($C325,'DEQ Pollutant List'!$B$7:$B$611,0))),"")</f>
        <v/>
      </c>
      <c r="F325" s="138"/>
      <c r="G325" s="139"/>
      <c r="H325" s="104"/>
      <c r="I325" s="102"/>
      <c r="J325" s="105"/>
      <c r="K325" s="83"/>
      <c r="L325" s="102"/>
      <c r="M325" s="105"/>
      <c r="N325" s="83"/>
    </row>
    <row r="326" spans="1:14">
      <c r="A326" s="79"/>
      <c r="B326" s="133"/>
      <c r="C326" s="137"/>
      <c r="D326" s="81" t="str">
        <f>IFERROR(IF(C326="No CAS","",INDEX('DEQ Pollutant List'!$C$7:$C$611,MATCH('5. Pollutant Emissions - MB'!C326,'DEQ Pollutant List'!$B$7:$B$611,0))),"")</f>
        <v/>
      </c>
      <c r="E326" s="115" t="str">
        <f>IFERROR(IF(OR($C326="",$C326="No CAS"),INDEX('DEQ Pollutant List'!$A$7:$A$611,MATCH($D326,'DEQ Pollutant List'!$C$7:$C$611,0)),INDEX('DEQ Pollutant List'!$A$7:$A$611,MATCH($C326,'DEQ Pollutant List'!$B$7:$B$611,0))),"")</f>
        <v/>
      </c>
      <c r="F326" s="138"/>
      <c r="G326" s="139"/>
      <c r="H326" s="104"/>
      <c r="I326" s="102"/>
      <c r="J326" s="105"/>
      <c r="K326" s="83"/>
      <c r="L326" s="102"/>
      <c r="M326" s="105"/>
      <c r="N326" s="83"/>
    </row>
    <row r="327" spans="1:14">
      <c r="A327" s="79"/>
      <c r="B327" s="133"/>
      <c r="C327" s="137"/>
      <c r="D327" s="81" t="str">
        <f>IFERROR(IF(C327="No CAS","",INDEX('DEQ Pollutant List'!$C$7:$C$611,MATCH('5. Pollutant Emissions - MB'!C327,'DEQ Pollutant List'!$B$7:$B$611,0))),"")</f>
        <v/>
      </c>
      <c r="E327" s="115" t="str">
        <f>IFERROR(IF(OR($C327="",$C327="No CAS"),INDEX('DEQ Pollutant List'!$A$7:$A$611,MATCH($D327,'DEQ Pollutant List'!$C$7:$C$611,0)),INDEX('DEQ Pollutant List'!$A$7:$A$611,MATCH($C327,'DEQ Pollutant List'!$B$7:$B$611,0))),"")</f>
        <v/>
      </c>
      <c r="F327" s="138"/>
      <c r="G327" s="139"/>
      <c r="H327" s="104"/>
      <c r="I327" s="102"/>
      <c r="J327" s="105"/>
      <c r="K327" s="83"/>
      <c r="L327" s="102"/>
      <c r="M327" s="105"/>
      <c r="N327" s="83"/>
    </row>
    <row r="328" spans="1:14">
      <c r="A328" s="79"/>
      <c r="B328" s="133"/>
      <c r="C328" s="137"/>
      <c r="D328" s="81" t="str">
        <f>IFERROR(IF(C328="No CAS","",INDEX('DEQ Pollutant List'!$C$7:$C$611,MATCH('5. Pollutant Emissions - MB'!C328,'DEQ Pollutant List'!$B$7:$B$611,0))),"")</f>
        <v/>
      </c>
      <c r="E328" s="115" t="str">
        <f>IFERROR(IF(OR($C328="",$C328="No CAS"),INDEX('DEQ Pollutant List'!$A$7:$A$611,MATCH($D328,'DEQ Pollutant List'!$C$7:$C$611,0)),INDEX('DEQ Pollutant List'!$A$7:$A$611,MATCH($C328,'DEQ Pollutant List'!$B$7:$B$611,0))),"")</f>
        <v/>
      </c>
      <c r="F328" s="138"/>
      <c r="G328" s="139"/>
      <c r="H328" s="104"/>
      <c r="I328" s="102"/>
      <c r="J328" s="105"/>
      <c r="K328" s="83"/>
      <c r="L328" s="102"/>
      <c r="M328" s="105"/>
      <c r="N328" s="83"/>
    </row>
    <row r="329" spans="1:14">
      <c r="A329" s="79"/>
      <c r="B329" s="133"/>
      <c r="C329" s="137"/>
      <c r="D329" s="81" t="str">
        <f>IFERROR(IF(C329="No CAS","",INDEX('DEQ Pollutant List'!$C$7:$C$611,MATCH('5. Pollutant Emissions - MB'!C329,'DEQ Pollutant List'!$B$7:$B$611,0))),"")</f>
        <v/>
      </c>
      <c r="E329" s="115" t="str">
        <f>IFERROR(IF(OR($C329="",$C329="No CAS"),INDEX('DEQ Pollutant List'!$A$7:$A$611,MATCH($D329,'DEQ Pollutant List'!$C$7:$C$611,0)),INDEX('DEQ Pollutant List'!$A$7:$A$611,MATCH($C329,'DEQ Pollutant List'!$B$7:$B$611,0))),"")</f>
        <v/>
      </c>
      <c r="F329" s="138"/>
      <c r="G329" s="139"/>
      <c r="H329" s="104"/>
      <c r="I329" s="102"/>
      <c r="J329" s="105"/>
      <c r="K329" s="83"/>
      <c r="L329" s="102"/>
      <c r="M329" s="105"/>
      <c r="N329" s="83"/>
    </row>
    <row r="330" spans="1:14">
      <c r="A330" s="79"/>
      <c r="B330" s="133"/>
      <c r="C330" s="137"/>
      <c r="D330" s="81" t="str">
        <f>IFERROR(IF(C330="No CAS","",INDEX('DEQ Pollutant List'!$C$7:$C$611,MATCH('5. Pollutant Emissions - MB'!C330,'DEQ Pollutant List'!$B$7:$B$611,0))),"")</f>
        <v/>
      </c>
      <c r="E330" s="115" t="str">
        <f>IFERROR(IF(OR($C330="",$C330="No CAS"),INDEX('DEQ Pollutant List'!$A$7:$A$611,MATCH($D330,'DEQ Pollutant List'!$C$7:$C$611,0)),INDEX('DEQ Pollutant List'!$A$7:$A$611,MATCH($C330,'DEQ Pollutant List'!$B$7:$B$611,0))),"")</f>
        <v/>
      </c>
      <c r="F330" s="138"/>
      <c r="G330" s="139"/>
      <c r="H330" s="104"/>
      <c r="I330" s="102"/>
      <c r="J330" s="105"/>
      <c r="K330" s="83"/>
      <c r="L330" s="102"/>
      <c r="M330" s="105"/>
      <c r="N330" s="83"/>
    </row>
    <row r="331" spans="1:14">
      <c r="A331" s="79"/>
      <c r="B331" s="133"/>
      <c r="C331" s="137"/>
      <c r="D331" s="81" t="str">
        <f>IFERROR(IF(C331="No CAS","",INDEX('DEQ Pollutant List'!$C$7:$C$611,MATCH('5. Pollutant Emissions - MB'!C331,'DEQ Pollutant List'!$B$7:$B$611,0))),"")</f>
        <v/>
      </c>
      <c r="E331" s="115" t="str">
        <f>IFERROR(IF(OR($C331="",$C331="No CAS"),INDEX('DEQ Pollutant List'!$A$7:$A$611,MATCH($D331,'DEQ Pollutant List'!$C$7:$C$611,0)),INDEX('DEQ Pollutant List'!$A$7:$A$611,MATCH($C331,'DEQ Pollutant List'!$B$7:$B$611,0))),"")</f>
        <v/>
      </c>
      <c r="F331" s="138"/>
      <c r="G331" s="139"/>
      <c r="H331" s="104"/>
      <c r="I331" s="102"/>
      <c r="J331" s="105"/>
      <c r="K331" s="83"/>
      <c r="L331" s="102"/>
      <c r="M331" s="105"/>
      <c r="N331" s="83"/>
    </row>
    <row r="332" spans="1:14">
      <c r="A332" s="79"/>
      <c r="B332" s="133"/>
      <c r="C332" s="137"/>
      <c r="D332" s="81" t="str">
        <f>IFERROR(IF(C332="No CAS","",INDEX('DEQ Pollutant List'!$C$7:$C$611,MATCH('5. Pollutant Emissions - MB'!C332,'DEQ Pollutant List'!$B$7:$B$611,0))),"")</f>
        <v/>
      </c>
      <c r="E332" s="115" t="str">
        <f>IFERROR(IF(OR($C332="",$C332="No CAS"),INDEX('DEQ Pollutant List'!$A$7:$A$611,MATCH($D332,'DEQ Pollutant List'!$C$7:$C$611,0)),INDEX('DEQ Pollutant List'!$A$7:$A$611,MATCH($C332,'DEQ Pollutant List'!$B$7:$B$611,0))),"")</f>
        <v/>
      </c>
      <c r="F332" s="138"/>
      <c r="G332" s="139"/>
      <c r="H332" s="104"/>
      <c r="I332" s="102"/>
      <c r="J332" s="105"/>
      <c r="K332" s="83"/>
      <c r="L332" s="102"/>
      <c r="M332" s="105"/>
      <c r="N332" s="83"/>
    </row>
    <row r="333" spans="1:14">
      <c r="A333" s="79"/>
      <c r="B333" s="133"/>
      <c r="C333" s="137"/>
      <c r="D333" s="81" t="str">
        <f>IFERROR(IF(C333="No CAS","",INDEX('DEQ Pollutant List'!$C$7:$C$611,MATCH('5. Pollutant Emissions - MB'!C333,'DEQ Pollutant List'!$B$7:$B$611,0))),"")</f>
        <v/>
      </c>
      <c r="E333" s="115" t="str">
        <f>IFERROR(IF(OR($C333="",$C333="No CAS"),INDEX('DEQ Pollutant List'!$A$7:$A$611,MATCH($D333,'DEQ Pollutant List'!$C$7:$C$611,0)),INDEX('DEQ Pollutant List'!$A$7:$A$611,MATCH($C333,'DEQ Pollutant List'!$B$7:$B$611,0))),"")</f>
        <v/>
      </c>
      <c r="F333" s="138"/>
      <c r="G333" s="139"/>
      <c r="H333" s="104"/>
      <c r="I333" s="102"/>
      <c r="J333" s="105"/>
      <c r="K333" s="83"/>
      <c r="L333" s="102"/>
      <c r="M333" s="105"/>
      <c r="N333" s="83"/>
    </row>
    <row r="334" spans="1:14">
      <c r="A334" s="79"/>
      <c r="B334" s="133"/>
      <c r="C334" s="137"/>
      <c r="D334" s="81" t="str">
        <f>IFERROR(IF(C334="No CAS","",INDEX('DEQ Pollutant List'!$C$7:$C$611,MATCH('5. Pollutant Emissions - MB'!C334,'DEQ Pollutant List'!$B$7:$B$611,0))),"")</f>
        <v/>
      </c>
      <c r="E334" s="115" t="str">
        <f>IFERROR(IF(OR($C334="",$C334="No CAS"),INDEX('DEQ Pollutant List'!$A$7:$A$611,MATCH($D334,'DEQ Pollutant List'!$C$7:$C$611,0)),INDEX('DEQ Pollutant List'!$A$7:$A$611,MATCH($C334,'DEQ Pollutant List'!$B$7:$B$611,0))),"")</f>
        <v/>
      </c>
      <c r="F334" s="138"/>
      <c r="G334" s="139"/>
      <c r="H334" s="104"/>
      <c r="I334" s="102"/>
      <c r="J334" s="105"/>
      <c r="K334" s="83"/>
      <c r="L334" s="102"/>
      <c r="M334" s="105"/>
      <c r="N334" s="83"/>
    </row>
    <row r="335" spans="1:14">
      <c r="A335" s="79"/>
      <c r="B335" s="133"/>
      <c r="C335" s="137"/>
      <c r="D335" s="81" t="str">
        <f>IFERROR(IF(C335="No CAS","",INDEX('DEQ Pollutant List'!$C$7:$C$611,MATCH('5. Pollutant Emissions - MB'!C335,'DEQ Pollutant List'!$B$7:$B$611,0))),"")</f>
        <v/>
      </c>
      <c r="E335" s="115" t="str">
        <f>IFERROR(IF(OR($C335="",$C335="No CAS"),INDEX('DEQ Pollutant List'!$A$7:$A$611,MATCH($D335,'DEQ Pollutant List'!$C$7:$C$611,0)),INDEX('DEQ Pollutant List'!$A$7:$A$611,MATCH($C335,'DEQ Pollutant List'!$B$7:$B$611,0))),"")</f>
        <v/>
      </c>
      <c r="F335" s="138"/>
      <c r="G335" s="139"/>
      <c r="H335" s="104"/>
      <c r="I335" s="102"/>
      <c r="J335" s="105"/>
      <c r="K335" s="83"/>
      <c r="L335" s="102"/>
      <c r="M335" s="105"/>
      <c r="N335" s="83"/>
    </row>
    <row r="336" spans="1:14">
      <c r="A336" s="79"/>
      <c r="B336" s="133"/>
      <c r="C336" s="137"/>
      <c r="D336" s="81" t="str">
        <f>IFERROR(IF(C336="No CAS","",INDEX('DEQ Pollutant List'!$C$7:$C$611,MATCH('5. Pollutant Emissions - MB'!C336,'DEQ Pollutant List'!$B$7:$B$611,0))),"")</f>
        <v/>
      </c>
      <c r="E336" s="115" t="str">
        <f>IFERROR(IF(OR($C336="",$C336="No CAS"),INDEX('DEQ Pollutant List'!$A$7:$A$611,MATCH($D336,'DEQ Pollutant List'!$C$7:$C$611,0)),INDEX('DEQ Pollutant List'!$A$7:$A$611,MATCH($C336,'DEQ Pollutant List'!$B$7:$B$611,0))),"")</f>
        <v/>
      </c>
      <c r="F336" s="138"/>
      <c r="G336" s="139"/>
      <c r="H336" s="104"/>
      <c r="I336" s="102"/>
      <c r="J336" s="105"/>
      <c r="K336" s="83"/>
      <c r="L336" s="102"/>
      <c r="M336" s="105"/>
      <c r="N336" s="83"/>
    </row>
    <row r="337" spans="1:14">
      <c r="A337" s="79"/>
      <c r="B337" s="133"/>
      <c r="C337" s="137"/>
      <c r="D337" s="81" t="str">
        <f>IFERROR(IF(C337="No CAS","",INDEX('DEQ Pollutant List'!$C$7:$C$611,MATCH('5. Pollutant Emissions - MB'!C337,'DEQ Pollutant List'!$B$7:$B$611,0))),"")</f>
        <v/>
      </c>
      <c r="E337" s="115" t="str">
        <f>IFERROR(IF(OR($C337="",$C337="No CAS"),INDEX('DEQ Pollutant List'!$A$7:$A$611,MATCH($D337,'DEQ Pollutant List'!$C$7:$C$611,0)),INDEX('DEQ Pollutant List'!$A$7:$A$611,MATCH($C337,'DEQ Pollutant List'!$B$7:$B$611,0))),"")</f>
        <v/>
      </c>
      <c r="F337" s="138"/>
      <c r="G337" s="139"/>
      <c r="H337" s="104"/>
      <c r="I337" s="102"/>
      <c r="J337" s="105"/>
      <c r="K337" s="83"/>
      <c r="L337" s="102"/>
      <c r="M337" s="105"/>
      <c r="N337" s="83"/>
    </row>
    <row r="338" spans="1:14">
      <c r="A338" s="79"/>
      <c r="B338" s="133"/>
      <c r="C338" s="137"/>
      <c r="D338" s="81" t="str">
        <f>IFERROR(IF(C338="No CAS","",INDEX('DEQ Pollutant List'!$C$7:$C$611,MATCH('5. Pollutant Emissions - MB'!C338,'DEQ Pollutant List'!$B$7:$B$611,0))),"")</f>
        <v/>
      </c>
      <c r="E338" s="115" t="str">
        <f>IFERROR(IF(OR($C338="",$C338="No CAS"),INDEX('DEQ Pollutant List'!$A$7:$A$611,MATCH($D338,'DEQ Pollutant List'!$C$7:$C$611,0)),INDEX('DEQ Pollutant List'!$A$7:$A$611,MATCH($C338,'DEQ Pollutant List'!$B$7:$B$611,0))),"")</f>
        <v/>
      </c>
      <c r="F338" s="138"/>
      <c r="G338" s="139"/>
      <c r="H338" s="104"/>
      <c r="I338" s="102"/>
      <c r="J338" s="105"/>
      <c r="K338" s="83"/>
      <c r="L338" s="102"/>
      <c r="M338" s="105"/>
      <c r="N338" s="83"/>
    </row>
    <row r="339" spans="1:14">
      <c r="A339" s="79"/>
      <c r="B339" s="133"/>
      <c r="C339" s="137"/>
      <c r="D339" s="81" t="str">
        <f>IFERROR(IF(C339="No CAS","",INDEX('DEQ Pollutant List'!$C$7:$C$611,MATCH('5. Pollutant Emissions - MB'!C339,'DEQ Pollutant List'!$B$7:$B$611,0))),"")</f>
        <v/>
      </c>
      <c r="E339" s="115" t="str">
        <f>IFERROR(IF(OR($C339="",$C339="No CAS"),INDEX('DEQ Pollutant List'!$A$7:$A$611,MATCH($D339,'DEQ Pollutant List'!$C$7:$C$611,0)),INDEX('DEQ Pollutant List'!$A$7:$A$611,MATCH($C339,'DEQ Pollutant List'!$B$7:$B$611,0))),"")</f>
        <v/>
      </c>
      <c r="F339" s="138"/>
      <c r="G339" s="139"/>
      <c r="H339" s="104"/>
      <c r="I339" s="102"/>
      <c r="J339" s="105"/>
      <c r="K339" s="83"/>
      <c r="L339" s="102"/>
      <c r="M339" s="105"/>
      <c r="N339" s="83"/>
    </row>
    <row r="340" spans="1:14">
      <c r="A340" s="79"/>
      <c r="B340" s="133"/>
      <c r="C340" s="137"/>
      <c r="D340" s="81" t="str">
        <f>IFERROR(IF(C340="No CAS","",INDEX('DEQ Pollutant List'!$C$7:$C$611,MATCH('5. Pollutant Emissions - MB'!C340,'DEQ Pollutant List'!$B$7:$B$611,0))),"")</f>
        <v/>
      </c>
      <c r="E340" s="115" t="str">
        <f>IFERROR(IF(OR($C340="",$C340="No CAS"),INDEX('DEQ Pollutant List'!$A$7:$A$611,MATCH($D340,'DEQ Pollutant List'!$C$7:$C$611,0)),INDEX('DEQ Pollutant List'!$A$7:$A$611,MATCH($C340,'DEQ Pollutant List'!$B$7:$B$611,0))),"")</f>
        <v/>
      </c>
      <c r="F340" s="138"/>
      <c r="G340" s="139"/>
      <c r="H340" s="104"/>
      <c r="I340" s="102"/>
      <c r="J340" s="105"/>
      <c r="K340" s="83"/>
      <c r="L340" s="102"/>
      <c r="M340" s="105"/>
      <c r="N340" s="83"/>
    </row>
    <row r="341" spans="1:14">
      <c r="A341" s="79"/>
      <c r="B341" s="133"/>
      <c r="C341" s="137"/>
      <c r="D341" s="81" t="str">
        <f>IFERROR(IF(C341="No CAS","",INDEX('DEQ Pollutant List'!$C$7:$C$611,MATCH('5. Pollutant Emissions - MB'!C341,'DEQ Pollutant List'!$B$7:$B$611,0))),"")</f>
        <v/>
      </c>
      <c r="E341" s="115" t="str">
        <f>IFERROR(IF(OR($C341="",$C341="No CAS"),INDEX('DEQ Pollutant List'!$A$7:$A$611,MATCH($D341,'DEQ Pollutant List'!$C$7:$C$611,0)),INDEX('DEQ Pollutant List'!$A$7:$A$611,MATCH($C341,'DEQ Pollutant List'!$B$7:$B$611,0))),"")</f>
        <v/>
      </c>
      <c r="F341" s="138"/>
      <c r="G341" s="139"/>
      <c r="H341" s="104"/>
      <c r="I341" s="102"/>
      <c r="J341" s="105"/>
      <c r="K341" s="83"/>
      <c r="L341" s="102"/>
      <c r="M341" s="105"/>
      <c r="N341" s="83"/>
    </row>
    <row r="342" spans="1:14">
      <c r="A342" s="79"/>
      <c r="B342" s="133"/>
      <c r="C342" s="137"/>
      <c r="D342" s="81" t="str">
        <f>IFERROR(IF(C342="No CAS","",INDEX('DEQ Pollutant List'!$C$7:$C$611,MATCH('5. Pollutant Emissions - MB'!C342,'DEQ Pollutant List'!$B$7:$B$611,0))),"")</f>
        <v/>
      </c>
      <c r="E342" s="115" t="str">
        <f>IFERROR(IF(OR($C342="",$C342="No CAS"),INDEX('DEQ Pollutant List'!$A$7:$A$611,MATCH($D342,'DEQ Pollutant List'!$C$7:$C$611,0)),INDEX('DEQ Pollutant List'!$A$7:$A$611,MATCH($C342,'DEQ Pollutant List'!$B$7:$B$611,0))),"")</f>
        <v/>
      </c>
      <c r="F342" s="138"/>
      <c r="G342" s="139"/>
      <c r="H342" s="104"/>
      <c r="I342" s="102"/>
      <c r="J342" s="105"/>
      <c r="K342" s="83"/>
      <c r="L342" s="102"/>
      <c r="M342" s="105"/>
      <c r="N342" s="83"/>
    </row>
    <row r="343" spans="1:14">
      <c r="A343" s="79"/>
      <c r="B343" s="133"/>
      <c r="C343" s="137"/>
      <c r="D343" s="81" t="str">
        <f>IFERROR(IF(C343="No CAS","",INDEX('DEQ Pollutant List'!$C$7:$C$611,MATCH('5. Pollutant Emissions - MB'!C343,'DEQ Pollutant List'!$B$7:$B$611,0))),"")</f>
        <v/>
      </c>
      <c r="E343" s="115" t="str">
        <f>IFERROR(IF(OR($C343="",$C343="No CAS"),INDEX('DEQ Pollutant List'!$A$7:$A$611,MATCH($D343,'DEQ Pollutant List'!$C$7:$C$611,0)),INDEX('DEQ Pollutant List'!$A$7:$A$611,MATCH($C343,'DEQ Pollutant List'!$B$7:$B$611,0))),"")</f>
        <v/>
      </c>
      <c r="F343" s="138"/>
      <c r="G343" s="139"/>
      <c r="H343" s="104"/>
      <c r="I343" s="102"/>
      <c r="J343" s="105"/>
      <c r="K343" s="83"/>
      <c r="L343" s="102"/>
      <c r="M343" s="105"/>
      <c r="N343" s="83"/>
    </row>
    <row r="344" spans="1:14">
      <c r="A344" s="79"/>
      <c r="B344" s="133"/>
      <c r="C344" s="137"/>
      <c r="D344" s="81" t="str">
        <f>IFERROR(IF(C344="No CAS","",INDEX('DEQ Pollutant List'!$C$7:$C$611,MATCH('5. Pollutant Emissions - MB'!C344,'DEQ Pollutant List'!$B$7:$B$611,0))),"")</f>
        <v/>
      </c>
      <c r="E344" s="115" t="str">
        <f>IFERROR(IF(OR($C344="",$C344="No CAS"),INDEX('DEQ Pollutant List'!$A$7:$A$611,MATCH($D344,'DEQ Pollutant List'!$C$7:$C$611,0)),INDEX('DEQ Pollutant List'!$A$7:$A$611,MATCH($C344,'DEQ Pollutant List'!$B$7:$B$611,0))),"")</f>
        <v/>
      </c>
      <c r="F344" s="138"/>
      <c r="G344" s="139"/>
      <c r="H344" s="104"/>
      <c r="I344" s="102"/>
      <c r="J344" s="105"/>
      <c r="K344" s="83"/>
      <c r="L344" s="102"/>
      <c r="M344" s="105"/>
      <c r="N344" s="83"/>
    </row>
    <row r="345" spans="1:14">
      <c r="A345" s="79"/>
      <c r="B345" s="133"/>
      <c r="C345" s="137"/>
      <c r="D345" s="81" t="str">
        <f>IFERROR(IF(C345="No CAS","",INDEX('DEQ Pollutant List'!$C$7:$C$611,MATCH('5. Pollutant Emissions - MB'!C345,'DEQ Pollutant List'!$B$7:$B$611,0))),"")</f>
        <v/>
      </c>
      <c r="E345" s="115" t="str">
        <f>IFERROR(IF(OR($C345="",$C345="No CAS"),INDEX('DEQ Pollutant List'!$A$7:$A$611,MATCH($D345,'DEQ Pollutant List'!$C$7:$C$611,0)),INDEX('DEQ Pollutant List'!$A$7:$A$611,MATCH($C345,'DEQ Pollutant List'!$B$7:$B$611,0))),"")</f>
        <v/>
      </c>
      <c r="F345" s="138"/>
      <c r="G345" s="139"/>
      <c r="H345" s="104"/>
      <c r="I345" s="102"/>
      <c r="J345" s="105"/>
      <c r="K345" s="83"/>
      <c r="L345" s="102"/>
      <c r="M345" s="105"/>
      <c r="N345" s="83"/>
    </row>
    <row r="346" spans="1:14">
      <c r="A346" s="79"/>
      <c r="B346" s="133"/>
      <c r="C346" s="137"/>
      <c r="D346" s="81" t="str">
        <f>IFERROR(IF(C346="No CAS","",INDEX('DEQ Pollutant List'!$C$7:$C$611,MATCH('5. Pollutant Emissions - MB'!C346,'DEQ Pollutant List'!$B$7:$B$611,0))),"")</f>
        <v/>
      </c>
      <c r="E346" s="115" t="str">
        <f>IFERROR(IF(OR($C346="",$C346="No CAS"),INDEX('DEQ Pollutant List'!$A$7:$A$611,MATCH($D346,'DEQ Pollutant List'!$C$7:$C$611,0)),INDEX('DEQ Pollutant List'!$A$7:$A$611,MATCH($C346,'DEQ Pollutant List'!$B$7:$B$611,0))),"")</f>
        <v/>
      </c>
      <c r="F346" s="138"/>
      <c r="G346" s="139"/>
      <c r="H346" s="104"/>
      <c r="I346" s="102"/>
      <c r="J346" s="105"/>
      <c r="K346" s="83"/>
      <c r="L346" s="102"/>
      <c r="M346" s="105"/>
      <c r="N346" s="83"/>
    </row>
    <row r="347" spans="1:14">
      <c r="A347" s="79"/>
      <c r="B347" s="133"/>
      <c r="C347" s="137"/>
      <c r="D347" s="81" t="str">
        <f>IFERROR(IF(C347="No CAS","",INDEX('DEQ Pollutant List'!$C$7:$C$611,MATCH('5. Pollutant Emissions - MB'!C347,'DEQ Pollutant List'!$B$7:$B$611,0))),"")</f>
        <v/>
      </c>
      <c r="E347" s="115" t="str">
        <f>IFERROR(IF(OR($C347="",$C347="No CAS"),INDEX('DEQ Pollutant List'!$A$7:$A$611,MATCH($D347,'DEQ Pollutant List'!$C$7:$C$611,0)),INDEX('DEQ Pollutant List'!$A$7:$A$611,MATCH($C347,'DEQ Pollutant List'!$B$7:$B$611,0))),"")</f>
        <v/>
      </c>
      <c r="F347" s="138"/>
      <c r="G347" s="139"/>
      <c r="H347" s="104"/>
      <c r="I347" s="102"/>
      <c r="J347" s="105"/>
      <c r="K347" s="83"/>
      <c r="L347" s="102"/>
      <c r="M347" s="105"/>
      <c r="N347" s="83"/>
    </row>
    <row r="348" spans="1:14">
      <c r="A348" s="79"/>
      <c r="B348" s="133"/>
      <c r="C348" s="137"/>
      <c r="D348" s="81" t="str">
        <f>IFERROR(IF(C348="No CAS","",INDEX('DEQ Pollutant List'!$C$7:$C$611,MATCH('5. Pollutant Emissions - MB'!C348,'DEQ Pollutant List'!$B$7:$B$611,0))),"")</f>
        <v/>
      </c>
      <c r="E348" s="115" t="str">
        <f>IFERROR(IF(OR($C348="",$C348="No CAS"),INDEX('DEQ Pollutant List'!$A$7:$A$611,MATCH($D348,'DEQ Pollutant List'!$C$7:$C$611,0)),INDEX('DEQ Pollutant List'!$A$7:$A$611,MATCH($C348,'DEQ Pollutant List'!$B$7:$B$611,0))),"")</f>
        <v/>
      </c>
      <c r="F348" s="138"/>
      <c r="G348" s="139"/>
      <c r="H348" s="104"/>
      <c r="I348" s="102"/>
      <c r="J348" s="105"/>
      <c r="K348" s="83"/>
      <c r="L348" s="102"/>
      <c r="M348" s="105"/>
      <c r="N348" s="83"/>
    </row>
    <row r="349" spans="1:14">
      <c r="A349" s="79"/>
      <c r="B349" s="133"/>
      <c r="C349" s="137"/>
      <c r="D349" s="81" t="str">
        <f>IFERROR(IF(C349="No CAS","",INDEX('DEQ Pollutant List'!$C$7:$C$611,MATCH('5. Pollutant Emissions - MB'!C349,'DEQ Pollutant List'!$B$7:$B$611,0))),"")</f>
        <v/>
      </c>
      <c r="E349" s="115" t="str">
        <f>IFERROR(IF(OR($C349="",$C349="No CAS"),INDEX('DEQ Pollutant List'!$A$7:$A$611,MATCH($D349,'DEQ Pollutant List'!$C$7:$C$611,0)),INDEX('DEQ Pollutant List'!$A$7:$A$611,MATCH($C349,'DEQ Pollutant List'!$B$7:$B$611,0))),"")</f>
        <v/>
      </c>
      <c r="F349" s="138"/>
      <c r="G349" s="139"/>
      <c r="H349" s="104"/>
      <c r="I349" s="102"/>
      <c r="J349" s="105"/>
      <c r="K349" s="83"/>
      <c r="L349" s="102"/>
      <c r="M349" s="105"/>
      <c r="N349" s="83"/>
    </row>
    <row r="350" spans="1:14">
      <c r="A350" s="79"/>
      <c r="B350" s="133"/>
      <c r="C350" s="137"/>
      <c r="D350" s="81" t="str">
        <f>IFERROR(IF(C350="No CAS","",INDEX('DEQ Pollutant List'!$C$7:$C$611,MATCH('5. Pollutant Emissions - MB'!C350,'DEQ Pollutant List'!$B$7:$B$611,0))),"")</f>
        <v/>
      </c>
      <c r="E350" s="115" t="str">
        <f>IFERROR(IF(OR($C350="",$C350="No CAS"),INDEX('DEQ Pollutant List'!$A$7:$A$611,MATCH($D350,'DEQ Pollutant List'!$C$7:$C$611,0)),INDEX('DEQ Pollutant List'!$A$7:$A$611,MATCH($C350,'DEQ Pollutant List'!$B$7:$B$611,0))),"")</f>
        <v/>
      </c>
      <c r="F350" s="138"/>
      <c r="G350" s="139"/>
      <c r="H350" s="104"/>
      <c r="I350" s="102"/>
      <c r="J350" s="105"/>
      <c r="K350" s="83"/>
      <c r="L350" s="102"/>
      <c r="M350" s="105"/>
      <c r="N350" s="83"/>
    </row>
    <row r="351" spans="1:14">
      <c r="A351" s="79"/>
      <c r="B351" s="133"/>
      <c r="C351" s="137"/>
      <c r="D351" s="81" t="str">
        <f>IFERROR(IF(C351="No CAS","",INDEX('DEQ Pollutant List'!$C$7:$C$611,MATCH('5. Pollutant Emissions - MB'!C351,'DEQ Pollutant List'!$B$7:$B$611,0))),"")</f>
        <v/>
      </c>
      <c r="E351" s="115" t="str">
        <f>IFERROR(IF(OR($C351="",$C351="No CAS"),INDEX('DEQ Pollutant List'!$A$7:$A$611,MATCH($D351,'DEQ Pollutant List'!$C$7:$C$611,0)),INDEX('DEQ Pollutant List'!$A$7:$A$611,MATCH($C351,'DEQ Pollutant List'!$B$7:$B$611,0))),"")</f>
        <v/>
      </c>
      <c r="F351" s="138"/>
      <c r="G351" s="139"/>
      <c r="H351" s="104"/>
      <c r="I351" s="102"/>
      <c r="J351" s="105"/>
      <c r="K351" s="83"/>
      <c r="L351" s="102"/>
      <c r="M351" s="105"/>
      <c r="N351" s="83"/>
    </row>
    <row r="352" spans="1:14">
      <c r="A352" s="79"/>
      <c r="B352" s="133"/>
      <c r="C352" s="137"/>
      <c r="D352" s="81" t="str">
        <f>IFERROR(IF(C352="No CAS","",INDEX('DEQ Pollutant List'!$C$7:$C$611,MATCH('5. Pollutant Emissions - MB'!C352,'DEQ Pollutant List'!$B$7:$B$611,0))),"")</f>
        <v/>
      </c>
      <c r="E352" s="115" t="str">
        <f>IFERROR(IF(OR($C352="",$C352="No CAS"),INDEX('DEQ Pollutant List'!$A$7:$A$611,MATCH($D352,'DEQ Pollutant List'!$C$7:$C$611,0)),INDEX('DEQ Pollutant List'!$A$7:$A$611,MATCH($C352,'DEQ Pollutant List'!$B$7:$B$611,0))),"")</f>
        <v/>
      </c>
      <c r="F352" s="138"/>
      <c r="G352" s="139"/>
      <c r="H352" s="104"/>
      <c r="I352" s="102"/>
      <c r="J352" s="105"/>
      <c r="K352" s="83"/>
      <c r="L352" s="102"/>
      <c r="M352" s="105"/>
      <c r="N352" s="83"/>
    </row>
    <row r="353" spans="1:14">
      <c r="A353" s="79"/>
      <c r="B353" s="133"/>
      <c r="C353" s="137"/>
      <c r="D353" s="81" t="str">
        <f>IFERROR(IF(C353="No CAS","",INDEX('DEQ Pollutant List'!$C$7:$C$611,MATCH('5. Pollutant Emissions - MB'!C353,'DEQ Pollutant List'!$B$7:$B$611,0))),"")</f>
        <v/>
      </c>
      <c r="E353" s="115" t="str">
        <f>IFERROR(IF(OR($C353="",$C353="No CAS"),INDEX('DEQ Pollutant List'!$A$7:$A$611,MATCH($D353,'DEQ Pollutant List'!$C$7:$C$611,0)),INDEX('DEQ Pollutant List'!$A$7:$A$611,MATCH($C353,'DEQ Pollutant List'!$B$7:$B$611,0))),"")</f>
        <v/>
      </c>
      <c r="F353" s="138"/>
      <c r="G353" s="139"/>
      <c r="H353" s="104"/>
      <c r="I353" s="102"/>
      <c r="J353" s="105"/>
      <c r="K353" s="83"/>
      <c r="L353" s="102"/>
      <c r="M353" s="105"/>
      <c r="N353" s="83"/>
    </row>
    <row r="354" spans="1:14">
      <c r="A354" s="79"/>
      <c r="B354" s="133"/>
      <c r="C354" s="137"/>
      <c r="D354" s="81" t="str">
        <f>IFERROR(IF(C354="No CAS","",INDEX('DEQ Pollutant List'!$C$7:$C$611,MATCH('5. Pollutant Emissions - MB'!C354,'DEQ Pollutant List'!$B$7:$B$611,0))),"")</f>
        <v/>
      </c>
      <c r="E354" s="115" t="str">
        <f>IFERROR(IF(OR($C354="",$C354="No CAS"),INDEX('DEQ Pollutant List'!$A$7:$A$611,MATCH($D354,'DEQ Pollutant List'!$C$7:$C$611,0)),INDEX('DEQ Pollutant List'!$A$7:$A$611,MATCH($C354,'DEQ Pollutant List'!$B$7:$B$611,0))),"")</f>
        <v/>
      </c>
      <c r="F354" s="138"/>
      <c r="G354" s="139"/>
      <c r="H354" s="104"/>
      <c r="I354" s="102"/>
      <c r="J354" s="105"/>
      <c r="K354" s="83"/>
      <c r="L354" s="102"/>
      <c r="M354" s="105"/>
      <c r="N354" s="83"/>
    </row>
    <row r="355" spans="1:14">
      <c r="A355" s="79"/>
      <c r="B355" s="133"/>
      <c r="C355" s="137"/>
      <c r="D355" s="81" t="str">
        <f>IFERROR(IF(C355="No CAS","",INDEX('DEQ Pollutant List'!$C$7:$C$611,MATCH('5. Pollutant Emissions - MB'!C355,'DEQ Pollutant List'!$B$7:$B$611,0))),"")</f>
        <v/>
      </c>
      <c r="E355" s="115" t="str">
        <f>IFERROR(IF(OR($C355="",$C355="No CAS"),INDEX('DEQ Pollutant List'!$A$7:$A$611,MATCH($D355,'DEQ Pollutant List'!$C$7:$C$611,0)),INDEX('DEQ Pollutant List'!$A$7:$A$611,MATCH($C355,'DEQ Pollutant List'!$B$7:$B$611,0))),"")</f>
        <v/>
      </c>
      <c r="F355" s="138"/>
      <c r="G355" s="139"/>
      <c r="H355" s="104"/>
      <c r="I355" s="102"/>
      <c r="J355" s="105"/>
      <c r="K355" s="83"/>
      <c r="L355" s="102"/>
      <c r="M355" s="105"/>
      <c r="N355" s="83"/>
    </row>
    <row r="356" spans="1:14">
      <c r="A356" s="79"/>
      <c r="B356" s="133"/>
      <c r="C356" s="137"/>
      <c r="D356" s="81" t="str">
        <f>IFERROR(IF(C356="No CAS","",INDEX('DEQ Pollutant List'!$C$7:$C$611,MATCH('5. Pollutant Emissions - MB'!C356,'DEQ Pollutant List'!$B$7:$B$611,0))),"")</f>
        <v/>
      </c>
      <c r="E356" s="115" t="str">
        <f>IFERROR(IF(OR($C356="",$C356="No CAS"),INDEX('DEQ Pollutant List'!$A$7:$A$611,MATCH($D356,'DEQ Pollutant List'!$C$7:$C$611,0)),INDEX('DEQ Pollutant List'!$A$7:$A$611,MATCH($C356,'DEQ Pollutant List'!$B$7:$B$611,0))),"")</f>
        <v/>
      </c>
      <c r="F356" s="138"/>
      <c r="G356" s="139"/>
      <c r="H356" s="104"/>
      <c r="I356" s="102"/>
      <c r="J356" s="105"/>
      <c r="K356" s="83"/>
      <c r="L356" s="102"/>
      <c r="M356" s="105"/>
      <c r="N356" s="83"/>
    </row>
    <row r="357" spans="1:14">
      <c r="A357" s="79"/>
      <c r="B357" s="133"/>
      <c r="C357" s="137"/>
      <c r="D357" s="81" t="str">
        <f>IFERROR(IF(C357="No CAS","",INDEX('DEQ Pollutant List'!$C$7:$C$611,MATCH('5. Pollutant Emissions - MB'!C357,'DEQ Pollutant List'!$B$7:$B$611,0))),"")</f>
        <v/>
      </c>
      <c r="E357" s="115" t="str">
        <f>IFERROR(IF(OR($C357="",$C357="No CAS"),INDEX('DEQ Pollutant List'!$A$7:$A$611,MATCH($D357,'DEQ Pollutant List'!$C$7:$C$611,0)),INDEX('DEQ Pollutant List'!$A$7:$A$611,MATCH($C357,'DEQ Pollutant List'!$B$7:$B$611,0))),"")</f>
        <v/>
      </c>
      <c r="F357" s="138"/>
      <c r="G357" s="139"/>
      <c r="H357" s="104"/>
      <c r="I357" s="102"/>
      <c r="J357" s="105"/>
      <c r="K357" s="83"/>
      <c r="L357" s="102"/>
      <c r="M357" s="105"/>
      <c r="N357" s="83"/>
    </row>
    <row r="358" spans="1:14">
      <c r="A358" s="79"/>
      <c r="B358" s="133"/>
      <c r="C358" s="137"/>
      <c r="D358" s="81" t="str">
        <f>IFERROR(IF(C358="No CAS","",INDEX('DEQ Pollutant List'!$C$7:$C$611,MATCH('5. Pollutant Emissions - MB'!C358,'DEQ Pollutant List'!$B$7:$B$611,0))),"")</f>
        <v/>
      </c>
      <c r="E358" s="115" t="str">
        <f>IFERROR(IF(OR($C358="",$C358="No CAS"),INDEX('DEQ Pollutant List'!$A$7:$A$611,MATCH($D358,'DEQ Pollutant List'!$C$7:$C$611,0)),INDEX('DEQ Pollutant List'!$A$7:$A$611,MATCH($C358,'DEQ Pollutant List'!$B$7:$B$611,0))),"")</f>
        <v/>
      </c>
      <c r="F358" s="138"/>
      <c r="G358" s="139"/>
      <c r="H358" s="104"/>
      <c r="I358" s="102"/>
      <c r="J358" s="105"/>
      <c r="K358" s="83"/>
      <c r="L358" s="102"/>
      <c r="M358" s="105"/>
      <c r="N358" s="83"/>
    </row>
    <row r="359" spans="1:14">
      <c r="A359" s="79"/>
      <c r="B359" s="133"/>
      <c r="C359" s="137"/>
      <c r="D359" s="81" t="str">
        <f>IFERROR(IF(C359="No CAS","",INDEX('DEQ Pollutant List'!$C$7:$C$611,MATCH('5. Pollutant Emissions - MB'!C359,'DEQ Pollutant List'!$B$7:$B$611,0))),"")</f>
        <v/>
      </c>
      <c r="E359" s="115" t="str">
        <f>IFERROR(IF(OR($C359="",$C359="No CAS"),INDEX('DEQ Pollutant List'!$A$7:$A$611,MATCH($D359,'DEQ Pollutant List'!$C$7:$C$611,0)),INDEX('DEQ Pollutant List'!$A$7:$A$611,MATCH($C359,'DEQ Pollutant List'!$B$7:$B$611,0))),"")</f>
        <v/>
      </c>
      <c r="F359" s="138"/>
      <c r="G359" s="139"/>
      <c r="H359" s="104"/>
      <c r="I359" s="102"/>
      <c r="J359" s="105"/>
      <c r="K359" s="83"/>
      <c r="L359" s="102"/>
      <c r="M359" s="105"/>
      <c r="N359" s="83"/>
    </row>
    <row r="360" spans="1:14">
      <c r="A360" s="79"/>
      <c r="B360" s="133"/>
      <c r="C360" s="137"/>
      <c r="D360" s="81" t="str">
        <f>IFERROR(IF(C360="No CAS","",INDEX('DEQ Pollutant List'!$C$7:$C$611,MATCH('5. Pollutant Emissions - MB'!C360,'DEQ Pollutant List'!$B$7:$B$611,0))),"")</f>
        <v/>
      </c>
      <c r="E360" s="115" t="str">
        <f>IFERROR(IF(OR($C360="",$C360="No CAS"),INDEX('DEQ Pollutant List'!$A$7:$A$611,MATCH($D360,'DEQ Pollutant List'!$C$7:$C$611,0)),INDEX('DEQ Pollutant List'!$A$7:$A$611,MATCH($C360,'DEQ Pollutant List'!$B$7:$B$611,0))),"")</f>
        <v/>
      </c>
      <c r="F360" s="138"/>
      <c r="G360" s="139"/>
      <c r="H360" s="104"/>
      <c r="I360" s="102"/>
      <c r="J360" s="105"/>
      <c r="K360" s="83"/>
      <c r="L360" s="102"/>
      <c r="M360" s="105"/>
      <c r="N360" s="83"/>
    </row>
    <row r="361" spans="1:14">
      <c r="A361" s="79"/>
      <c r="B361" s="133"/>
      <c r="C361" s="137"/>
      <c r="D361" s="81" t="str">
        <f>IFERROR(IF(C361="No CAS","",INDEX('DEQ Pollutant List'!$C$7:$C$611,MATCH('5. Pollutant Emissions - MB'!C361,'DEQ Pollutant List'!$B$7:$B$611,0))),"")</f>
        <v/>
      </c>
      <c r="E361" s="115" t="str">
        <f>IFERROR(IF(OR($C361="",$C361="No CAS"),INDEX('DEQ Pollutant List'!$A$7:$A$611,MATCH($D361,'DEQ Pollutant List'!$C$7:$C$611,0)),INDEX('DEQ Pollutant List'!$A$7:$A$611,MATCH($C361,'DEQ Pollutant List'!$B$7:$B$611,0))),"")</f>
        <v/>
      </c>
      <c r="F361" s="138"/>
      <c r="G361" s="139"/>
      <c r="H361" s="104"/>
      <c r="I361" s="102"/>
      <c r="J361" s="105"/>
      <c r="K361" s="83"/>
      <c r="L361" s="102"/>
      <c r="M361" s="105"/>
      <c r="N361" s="83"/>
    </row>
    <row r="362" spans="1:14">
      <c r="A362" s="79"/>
      <c r="B362" s="133"/>
      <c r="C362" s="137"/>
      <c r="D362" s="81" t="str">
        <f>IFERROR(IF(C362="No CAS","",INDEX('DEQ Pollutant List'!$C$7:$C$611,MATCH('5. Pollutant Emissions - MB'!C362,'DEQ Pollutant List'!$B$7:$B$611,0))),"")</f>
        <v/>
      </c>
      <c r="E362" s="115" t="str">
        <f>IFERROR(IF(OR($C362="",$C362="No CAS"),INDEX('DEQ Pollutant List'!$A$7:$A$611,MATCH($D362,'DEQ Pollutant List'!$C$7:$C$611,0)),INDEX('DEQ Pollutant List'!$A$7:$A$611,MATCH($C362,'DEQ Pollutant List'!$B$7:$B$611,0))),"")</f>
        <v/>
      </c>
      <c r="F362" s="138"/>
      <c r="G362" s="139"/>
      <c r="H362" s="104"/>
      <c r="I362" s="102"/>
      <c r="J362" s="105"/>
      <c r="K362" s="83"/>
      <c r="L362" s="102"/>
      <c r="M362" s="105"/>
      <c r="N362" s="83"/>
    </row>
    <row r="363" spans="1:14">
      <c r="A363" s="79"/>
      <c r="B363" s="133"/>
      <c r="C363" s="137"/>
      <c r="D363" s="81" t="str">
        <f>IFERROR(IF(C363="No CAS","",INDEX('DEQ Pollutant List'!$C$7:$C$611,MATCH('5. Pollutant Emissions - MB'!C363,'DEQ Pollutant List'!$B$7:$B$611,0))),"")</f>
        <v/>
      </c>
      <c r="E363" s="115" t="str">
        <f>IFERROR(IF(OR($C363="",$C363="No CAS"),INDEX('DEQ Pollutant List'!$A$7:$A$611,MATCH($D363,'DEQ Pollutant List'!$C$7:$C$611,0)),INDEX('DEQ Pollutant List'!$A$7:$A$611,MATCH($C363,'DEQ Pollutant List'!$B$7:$B$611,0))),"")</f>
        <v/>
      </c>
      <c r="F363" s="138"/>
      <c r="G363" s="139"/>
      <c r="H363" s="104"/>
      <c r="I363" s="102"/>
      <c r="J363" s="105"/>
      <c r="K363" s="83"/>
      <c r="L363" s="102"/>
      <c r="M363" s="105"/>
      <c r="N363" s="83"/>
    </row>
    <row r="364" spans="1:14">
      <c r="A364" s="79"/>
      <c r="B364" s="133"/>
      <c r="C364" s="137"/>
      <c r="D364" s="81" t="str">
        <f>IFERROR(IF(C364="No CAS","",INDEX('DEQ Pollutant List'!$C$7:$C$611,MATCH('5. Pollutant Emissions - MB'!C364,'DEQ Pollutant List'!$B$7:$B$611,0))),"")</f>
        <v/>
      </c>
      <c r="E364" s="115" t="str">
        <f>IFERROR(IF(OR($C364="",$C364="No CAS"),INDEX('DEQ Pollutant List'!$A$7:$A$611,MATCH($D364,'DEQ Pollutant List'!$C$7:$C$611,0)),INDEX('DEQ Pollutant List'!$A$7:$A$611,MATCH($C364,'DEQ Pollutant List'!$B$7:$B$611,0))),"")</f>
        <v/>
      </c>
      <c r="F364" s="138"/>
      <c r="G364" s="139"/>
      <c r="H364" s="104"/>
      <c r="I364" s="102"/>
      <c r="J364" s="105"/>
      <c r="K364" s="83"/>
      <c r="L364" s="102"/>
      <c r="M364" s="105"/>
      <c r="N364" s="83"/>
    </row>
    <row r="365" spans="1:14">
      <c r="A365" s="79"/>
      <c r="B365" s="133"/>
      <c r="C365" s="137"/>
      <c r="D365" s="81" t="str">
        <f>IFERROR(IF(C365="No CAS","",INDEX('DEQ Pollutant List'!$C$7:$C$611,MATCH('5. Pollutant Emissions - MB'!C365,'DEQ Pollutant List'!$B$7:$B$611,0))),"")</f>
        <v/>
      </c>
      <c r="E365" s="115" t="str">
        <f>IFERROR(IF(OR($C365="",$C365="No CAS"),INDEX('DEQ Pollutant List'!$A$7:$A$611,MATCH($D365,'DEQ Pollutant List'!$C$7:$C$611,0)),INDEX('DEQ Pollutant List'!$A$7:$A$611,MATCH($C365,'DEQ Pollutant List'!$B$7:$B$611,0))),"")</f>
        <v/>
      </c>
      <c r="F365" s="138"/>
      <c r="G365" s="139"/>
      <c r="H365" s="104"/>
      <c r="I365" s="102"/>
      <c r="J365" s="105"/>
      <c r="K365" s="83"/>
      <c r="L365" s="102"/>
      <c r="M365" s="105"/>
      <c r="N365" s="83"/>
    </row>
    <row r="366" spans="1:14">
      <c r="A366" s="79"/>
      <c r="B366" s="133"/>
      <c r="C366" s="137"/>
      <c r="D366" s="81" t="str">
        <f>IFERROR(IF(C366="No CAS","",INDEX('DEQ Pollutant List'!$C$7:$C$611,MATCH('5. Pollutant Emissions - MB'!C366,'DEQ Pollutant List'!$B$7:$B$611,0))),"")</f>
        <v/>
      </c>
      <c r="E366" s="115" t="str">
        <f>IFERROR(IF(OR($C366="",$C366="No CAS"),INDEX('DEQ Pollutant List'!$A$7:$A$611,MATCH($D366,'DEQ Pollutant List'!$C$7:$C$611,0)),INDEX('DEQ Pollutant List'!$A$7:$A$611,MATCH($C366,'DEQ Pollutant List'!$B$7:$B$611,0))),"")</f>
        <v/>
      </c>
      <c r="F366" s="138"/>
      <c r="G366" s="139"/>
      <c r="H366" s="104"/>
      <c r="I366" s="102"/>
      <c r="J366" s="105"/>
      <c r="K366" s="83"/>
      <c r="L366" s="102"/>
      <c r="M366" s="105"/>
      <c r="N366" s="83"/>
    </row>
    <row r="367" spans="1:14">
      <c r="A367" s="79"/>
      <c r="B367" s="133"/>
      <c r="C367" s="137"/>
      <c r="D367" s="81" t="str">
        <f>IFERROR(IF(C367="No CAS","",INDEX('DEQ Pollutant List'!$C$7:$C$611,MATCH('5. Pollutant Emissions - MB'!C367,'DEQ Pollutant List'!$B$7:$B$611,0))),"")</f>
        <v/>
      </c>
      <c r="E367" s="115" t="str">
        <f>IFERROR(IF(OR($C367="",$C367="No CAS"),INDEX('DEQ Pollutant List'!$A$7:$A$611,MATCH($D367,'DEQ Pollutant List'!$C$7:$C$611,0)),INDEX('DEQ Pollutant List'!$A$7:$A$611,MATCH($C367,'DEQ Pollutant List'!$B$7:$B$611,0))),"")</f>
        <v/>
      </c>
      <c r="F367" s="138"/>
      <c r="G367" s="139"/>
      <c r="H367" s="104"/>
      <c r="I367" s="102"/>
      <c r="J367" s="105"/>
      <c r="K367" s="83"/>
      <c r="L367" s="102"/>
      <c r="M367" s="105"/>
      <c r="N367" s="83"/>
    </row>
    <row r="368" spans="1:14">
      <c r="A368" s="79"/>
      <c r="B368" s="133"/>
      <c r="C368" s="137"/>
      <c r="D368" s="81" t="str">
        <f>IFERROR(IF(C368="No CAS","",INDEX('DEQ Pollutant List'!$C$7:$C$611,MATCH('5. Pollutant Emissions - MB'!C368,'DEQ Pollutant List'!$B$7:$B$611,0))),"")</f>
        <v/>
      </c>
      <c r="E368" s="115" t="str">
        <f>IFERROR(IF(OR($C368="",$C368="No CAS"),INDEX('DEQ Pollutant List'!$A$7:$A$611,MATCH($D368,'DEQ Pollutant List'!$C$7:$C$611,0)),INDEX('DEQ Pollutant List'!$A$7:$A$611,MATCH($C368,'DEQ Pollutant List'!$B$7:$B$611,0))),"")</f>
        <v/>
      </c>
      <c r="F368" s="138"/>
      <c r="G368" s="139"/>
      <c r="H368" s="104"/>
      <c r="I368" s="102"/>
      <c r="J368" s="105"/>
      <c r="K368" s="83"/>
      <c r="L368" s="102"/>
      <c r="M368" s="105"/>
      <c r="N368" s="83"/>
    </row>
    <row r="369" spans="1:14">
      <c r="A369" s="79"/>
      <c r="B369" s="133"/>
      <c r="C369" s="137"/>
      <c r="D369" s="81" t="str">
        <f>IFERROR(IF(C369="No CAS","",INDEX('DEQ Pollutant List'!$C$7:$C$611,MATCH('5. Pollutant Emissions - MB'!C369,'DEQ Pollutant List'!$B$7:$B$611,0))),"")</f>
        <v/>
      </c>
      <c r="E369" s="115" t="str">
        <f>IFERROR(IF(OR($C369="",$C369="No CAS"),INDEX('DEQ Pollutant List'!$A$7:$A$611,MATCH($D369,'DEQ Pollutant List'!$C$7:$C$611,0)),INDEX('DEQ Pollutant List'!$A$7:$A$611,MATCH($C369,'DEQ Pollutant List'!$B$7:$B$611,0))),"")</f>
        <v/>
      </c>
      <c r="F369" s="138"/>
      <c r="G369" s="139"/>
      <c r="H369" s="104"/>
      <c r="I369" s="102"/>
      <c r="J369" s="105"/>
      <c r="K369" s="83"/>
      <c r="L369" s="102"/>
      <c r="M369" s="105"/>
      <c r="N369" s="83"/>
    </row>
    <row r="370" spans="1:14">
      <c r="A370" s="79"/>
      <c r="B370" s="133"/>
      <c r="C370" s="137"/>
      <c r="D370" s="81" t="str">
        <f>IFERROR(IF(C370="No CAS","",INDEX('DEQ Pollutant List'!$C$7:$C$611,MATCH('5. Pollutant Emissions - MB'!C370,'DEQ Pollutant List'!$B$7:$B$611,0))),"")</f>
        <v/>
      </c>
      <c r="E370" s="115" t="str">
        <f>IFERROR(IF(OR($C370="",$C370="No CAS"),INDEX('DEQ Pollutant List'!$A$7:$A$611,MATCH($D370,'DEQ Pollutant List'!$C$7:$C$611,0)),INDEX('DEQ Pollutant List'!$A$7:$A$611,MATCH($C370,'DEQ Pollutant List'!$B$7:$B$611,0))),"")</f>
        <v/>
      </c>
      <c r="F370" s="138"/>
      <c r="G370" s="139"/>
      <c r="H370" s="104"/>
      <c r="I370" s="102"/>
      <c r="J370" s="105"/>
      <c r="K370" s="83"/>
      <c r="L370" s="102"/>
      <c r="M370" s="105"/>
      <c r="N370" s="83"/>
    </row>
    <row r="371" spans="1:14">
      <c r="A371" s="79"/>
      <c r="B371" s="133"/>
      <c r="C371" s="137"/>
      <c r="D371" s="81" t="str">
        <f>IFERROR(IF(C371="No CAS","",INDEX('DEQ Pollutant List'!$C$7:$C$611,MATCH('5. Pollutant Emissions - MB'!C371,'DEQ Pollutant List'!$B$7:$B$611,0))),"")</f>
        <v/>
      </c>
      <c r="E371" s="115" t="str">
        <f>IFERROR(IF(OR($C371="",$C371="No CAS"),INDEX('DEQ Pollutant List'!$A$7:$A$611,MATCH($D371,'DEQ Pollutant List'!$C$7:$C$611,0)),INDEX('DEQ Pollutant List'!$A$7:$A$611,MATCH($C371,'DEQ Pollutant List'!$B$7:$B$611,0))),"")</f>
        <v/>
      </c>
      <c r="F371" s="138"/>
      <c r="G371" s="139"/>
      <c r="H371" s="104"/>
      <c r="I371" s="102"/>
      <c r="J371" s="105"/>
      <c r="K371" s="83"/>
      <c r="L371" s="102"/>
      <c r="M371" s="105"/>
      <c r="N371" s="83"/>
    </row>
    <row r="372" spans="1:14">
      <c r="A372" s="79"/>
      <c r="B372" s="133"/>
      <c r="C372" s="137"/>
      <c r="D372" s="81" t="str">
        <f>IFERROR(IF(C372="No CAS","",INDEX('DEQ Pollutant List'!$C$7:$C$611,MATCH('5. Pollutant Emissions - MB'!C372,'DEQ Pollutant List'!$B$7:$B$611,0))),"")</f>
        <v/>
      </c>
      <c r="E372" s="115" t="str">
        <f>IFERROR(IF(OR($C372="",$C372="No CAS"),INDEX('DEQ Pollutant List'!$A$7:$A$611,MATCH($D372,'DEQ Pollutant List'!$C$7:$C$611,0)),INDEX('DEQ Pollutant List'!$A$7:$A$611,MATCH($C372,'DEQ Pollutant List'!$B$7:$B$611,0))),"")</f>
        <v/>
      </c>
      <c r="F372" s="138"/>
      <c r="G372" s="139"/>
      <c r="H372" s="104"/>
      <c r="I372" s="102"/>
      <c r="J372" s="105"/>
      <c r="K372" s="83"/>
      <c r="L372" s="102"/>
      <c r="M372" s="105"/>
      <c r="N372" s="83"/>
    </row>
    <row r="373" spans="1:14">
      <c r="A373" s="79"/>
      <c r="B373" s="133"/>
      <c r="C373" s="137"/>
      <c r="D373" s="81" t="str">
        <f>IFERROR(IF(C373="No CAS","",INDEX('DEQ Pollutant List'!$C$7:$C$611,MATCH('5. Pollutant Emissions - MB'!C373,'DEQ Pollutant List'!$B$7:$B$611,0))),"")</f>
        <v/>
      </c>
      <c r="E373" s="115" t="str">
        <f>IFERROR(IF(OR($C373="",$C373="No CAS"),INDEX('DEQ Pollutant List'!$A$7:$A$611,MATCH($D373,'DEQ Pollutant List'!$C$7:$C$611,0)),INDEX('DEQ Pollutant List'!$A$7:$A$611,MATCH($C373,'DEQ Pollutant List'!$B$7:$B$611,0))),"")</f>
        <v/>
      </c>
      <c r="F373" s="138"/>
      <c r="G373" s="139"/>
      <c r="H373" s="104"/>
      <c r="I373" s="102"/>
      <c r="J373" s="105"/>
      <c r="K373" s="83"/>
      <c r="L373" s="102"/>
      <c r="M373" s="105"/>
      <c r="N373" s="83"/>
    </row>
    <row r="374" spans="1:14">
      <c r="A374" s="79"/>
      <c r="B374" s="133"/>
      <c r="C374" s="137"/>
      <c r="D374" s="81" t="str">
        <f>IFERROR(IF(C374="No CAS","",INDEX('DEQ Pollutant List'!$C$7:$C$611,MATCH('5. Pollutant Emissions - MB'!C374,'DEQ Pollutant List'!$B$7:$B$611,0))),"")</f>
        <v/>
      </c>
      <c r="E374" s="115" t="str">
        <f>IFERROR(IF(OR($C374="",$C374="No CAS"),INDEX('DEQ Pollutant List'!$A$7:$A$611,MATCH($D374,'DEQ Pollutant List'!$C$7:$C$611,0)),INDEX('DEQ Pollutant List'!$A$7:$A$611,MATCH($C374,'DEQ Pollutant List'!$B$7:$B$611,0))),"")</f>
        <v/>
      </c>
      <c r="F374" s="138"/>
      <c r="G374" s="139"/>
      <c r="H374" s="104"/>
      <c r="I374" s="102"/>
      <c r="J374" s="105"/>
      <c r="K374" s="83"/>
      <c r="L374" s="102"/>
      <c r="M374" s="105"/>
      <c r="N374" s="83"/>
    </row>
    <row r="375" spans="1:14">
      <c r="A375" s="79"/>
      <c r="B375" s="133"/>
      <c r="C375" s="137"/>
      <c r="D375" s="81" t="str">
        <f>IFERROR(IF(C375="No CAS","",INDEX('DEQ Pollutant List'!$C$7:$C$611,MATCH('5. Pollutant Emissions - MB'!C375,'DEQ Pollutant List'!$B$7:$B$611,0))),"")</f>
        <v/>
      </c>
      <c r="E375" s="115" t="str">
        <f>IFERROR(IF(OR($C375="",$C375="No CAS"),INDEX('DEQ Pollutant List'!$A$7:$A$611,MATCH($D375,'DEQ Pollutant List'!$C$7:$C$611,0)),INDEX('DEQ Pollutant List'!$A$7:$A$611,MATCH($C375,'DEQ Pollutant List'!$B$7:$B$611,0))),"")</f>
        <v/>
      </c>
      <c r="F375" s="138"/>
      <c r="G375" s="139"/>
      <c r="H375" s="104"/>
      <c r="I375" s="102"/>
      <c r="J375" s="105"/>
      <c r="K375" s="83"/>
      <c r="L375" s="102"/>
      <c r="M375" s="105"/>
      <c r="N375" s="83"/>
    </row>
    <row r="376" spans="1:14">
      <c r="A376" s="79"/>
      <c r="B376" s="133"/>
      <c r="C376" s="137"/>
      <c r="D376" s="81" t="str">
        <f>IFERROR(IF(C376="No CAS","",INDEX('DEQ Pollutant List'!$C$7:$C$611,MATCH('5. Pollutant Emissions - MB'!C376,'DEQ Pollutant List'!$B$7:$B$611,0))),"")</f>
        <v/>
      </c>
      <c r="E376" s="115" t="str">
        <f>IFERROR(IF(OR($C376="",$C376="No CAS"),INDEX('DEQ Pollutant List'!$A$7:$A$611,MATCH($D376,'DEQ Pollutant List'!$C$7:$C$611,0)),INDEX('DEQ Pollutant List'!$A$7:$A$611,MATCH($C376,'DEQ Pollutant List'!$B$7:$B$611,0))),"")</f>
        <v/>
      </c>
      <c r="F376" s="138"/>
      <c r="G376" s="139"/>
      <c r="H376" s="104"/>
      <c r="I376" s="102"/>
      <c r="J376" s="105"/>
      <c r="K376" s="83"/>
      <c r="L376" s="102"/>
      <c r="M376" s="105"/>
      <c r="N376" s="83"/>
    </row>
    <row r="377" spans="1:14">
      <c r="A377" s="79"/>
      <c r="B377" s="133"/>
      <c r="C377" s="137"/>
      <c r="D377" s="81" t="str">
        <f>IFERROR(IF(C377="No CAS","",INDEX('DEQ Pollutant List'!$C$7:$C$611,MATCH('5. Pollutant Emissions - MB'!C377,'DEQ Pollutant List'!$B$7:$B$611,0))),"")</f>
        <v/>
      </c>
      <c r="E377" s="115" t="str">
        <f>IFERROR(IF(OR($C377="",$C377="No CAS"),INDEX('DEQ Pollutant List'!$A$7:$A$611,MATCH($D377,'DEQ Pollutant List'!$C$7:$C$611,0)),INDEX('DEQ Pollutant List'!$A$7:$A$611,MATCH($C377,'DEQ Pollutant List'!$B$7:$B$611,0))),"")</f>
        <v/>
      </c>
      <c r="F377" s="138"/>
      <c r="G377" s="139"/>
      <c r="H377" s="104"/>
      <c r="I377" s="102"/>
      <c r="J377" s="105"/>
      <c r="K377" s="83"/>
      <c r="L377" s="102"/>
      <c r="M377" s="105"/>
      <c r="N377" s="83"/>
    </row>
    <row r="378" spans="1:14">
      <c r="A378" s="79"/>
      <c r="B378" s="133"/>
      <c r="C378" s="137"/>
      <c r="D378" s="81" t="str">
        <f>IFERROR(IF(C378="No CAS","",INDEX('DEQ Pollutant List'!$C$7:$C$611,MATCH('5. Pollutant Emissions - MB'!C378,'DEQ Pollutant List'!$B$7:$B$611,0))),"")</f>
        <v/>
      </c>
      <c r="E378" s="115" t="str">
        <f>IFERROR(IF(OR($C378="",$C378="No CAS"),INDEX('DEQ Pollutant List'!$A$7:$A$611,MATCH($D378,'DEQ Pollutant List'!$C$7:$C$611,0)),INDEX('DEQ Pollutant List'!$A$7:$A$611,MATCH($C378,'DEQ Pollutant List'!$B$7:$B$611,0))),"")</f>
        <v/>
      </c>
      <c r="F378" s="138"/>
      <c r="G378" s="139"/>
      <c r="H378" s="104"/>
      <c r="I378" s="102"/>
      <c r="J378" s="105"/>
      <c r="K378" s="83"/>
      <c r="L378" s="102"/>
      <c r="M378" s="105"/>
      <c r="N378" s="83"/>
    </row>
    <row r="379" spans="1:14">
      <c r="A379" s="79"/>
      <c r="B379" s="133"/>
      <c r="C379" s="137"/>
      <c r="D379" s="81" t="str">
        <f>IFERROR(IF(C379="No CAS","",INDEX('DEQ Pollutant List'!$C$7:$C$611,MATCH('5. Pollutant Emissions - MB'!C379,'DEQ Pollutant List'!$B$7:$B$611,0))),"")</f>
        <v/>
      </c>
      <c r="E379" s="115" t="str">
        <f>IFERROR(IF(OR($C379="",$C379="No CAS"),INDEX('DEQ Pollutant List'!$A$7:$A$611,MATCH($D379,'DEQ Pollutant List'!$C$7:$C$611,0)),INDEX('DEQ Pollutant List'!$A$7:$A$611,MATCH($C379,'DEQ Pollutant List'!$B$7:$B$611,0))),"")</f>
        <v/>
      </c>
      <c r="F379" s="138"/>
      <c r="G379" s="139"/>
      <c r="H379" s="104"/>
      <c r="I379" s="102"/>
      <c r="J379" s="105"/>
      <c r="K379" s="83"/>
      <c r="L379" s="102"/>
      <c r="M379" s="105"/>
      <c r="N379" s="83"/>
    </row>
    <row r="380" spans="1:14">
      <c r="A380" s="79"/>
      <c r="B380" s="133"/>
      <c r="C380" s="137"/>
      <c r="D380" s="81" t="str">
        <f>IFERROR(IF(C380="No CAS","",INDEX('DEQ Pollutant List'!$C$7:$C$611,MATCH('5. Pollutant Emissions - MB'!C380,'DEQ Pollutant List'!$B$7:$B$611,0))),"")</f>
        <v/>
      </c>
      <c r="E380" s="115" t="str">
        <f>IFERROR(IF(OR($C380="",$C380="No CAS"),INDEX('DEQ Pollutant List'!$A$7:$A$611,MATCH($D380,'DEQ Pollutant List'!$C$7:$C$611,0)),INDEX('DEQ Pollutant List'!$A$7:$A$611,MATCH($C380,'DEQ Pollutant List'!$B$7:$B$611,0))),"")</f>
        <v/>
      </c>
      <c r="F380" s="138"/>
      <c r="G380" s="139"/>
      <c r="H380" s="104"/>
      <c r="I380" s="102"/>
      <c r="J380" s="105"/>
      <c r="K380" s="83"/>
      <c r="L380" s="102"/>
      <c r="M380" s="105"/>
      <c r="N380" s="83"/>
    </row>
    <row r="381" spans="1:14">
      <c r="A381" s="79"/>
      <c r="B381" s="133"/>
      <c r="C381" s="137"/>
      <c r="D381" s="81" t="str">
        <f>IFERROR(IF(C381="No CAS","",INDEX('DEQ Pollutant List'!$C$7:$C$611,MATCH('5. Pollutant Emissions - MB'!C381,'DEQ Pollutant List'!$B$7:$B$611,0))),"")</f>
        <v/>
      </c>
      <c r="E381" s="115" t="str">
        <f>IFERROR(IF(OR($C381="",$C381="No CAS"),INDEX('DEQ Pollutant List'!$A$7:$A$611,MATCH($D381,'DEQ Pollutant List'!$C$7:$C$611,0)),INDEX('DEQ Pollutant List'!$A$7:$A$611,MATCH($C381,'DEQ Pollutant List'!$B$7:$B$611,0))),"")</f>
        <v/>
      </c>
      <c r="F381" s="138"/>
      <c r="G381" s="139"/>
      <c r="H381" s="104"/>
      <c r="I381" s="102"/>
      <c r="J381" s="105"/>
      <c r="K381" s="83"/>
      <c r="L381" s="102"/>
      <c r="M381" s="105"/>
      <c r="N381" s="83"/>
    </row>
    <row r="382" spans="1:14">
      <c r="A382" s="79"/>
      <c r="B382" s="133"/>
      <c r="C382" s="137"/>
      <c r="D382" s="81" t="str">
        <f>IFERROR(IF(C382="No CAS","",INDEX('DEQ Pollutant List'!$C$7:$C$611,MATCH('5. Pollutant Emissions - MB'!C382,'DEQ Pollutant List'!$B$7:$B$611,0))),"")</f>
        <v/>
      </c>
      <c r="E382" s="115" t="str">
        <f>IFERROR(IF(OR($C382="",$C382="No CAS"),INDEX('DEQ Pollutant List'!$A$7:$A$611,MATCH($D382,'DEQ Pollutant List'!$C$7:$C$611,0)),INDEX('DEQ Pollutant List'!$A$7:$A$611,MATCH($C382,'DEQ Pollutant List'!$B$7:$B$611,0))),"")</f>
        <v/>
      </c>
      <c r="F382" s="138"/>
      <c r="G382" s="139"/>
      <c r="H382" s="104"/>
      <c r="I382" s="102"/>
      <c r="J382" s="105"/>
      <c r="K382" s="83"/>
      <c r="L382" s="102"/>
      <c r="M382" s="105"/>
      <c r="N382" s="83"/>
    </row>
    <row r="383" spans="1:14">
      <c r="A383" s="79"/>
      <c r="B383" s="133"/>
      <c r="C383" s="137"/>
      <c r="D383" s="81" t="str">
        <f>IFERROR(IF(C383="No CAS","",INDEX('DEQ Pollutant List'!$C$7:$C$611,MATCH('5. Pollutant Emissions - MB'!C383,'DEQ Pollutant List'!$B$7:$B$611,0))),"")</f>
        <v/>
      </c>
      <c r="E383" s="115" t="str">
        <f>IFERROR(IF(OR($C383="",$C383="No CAS"),INDEX('DEQ Pollutant List'!$A$7:$A$611,MATCH($D383,'DEQ Pollutant List'!$C$7:$C$611,0)),INDEX('DEQ Pollutant List'!$A$7:$A$611,MATCH($C383,'DEQ Pollutant List'!$B$7:$B$611,0))),"")</f>
        <v/>
      </c>
      <c r="F383" s="138"/>
      <c r="G383" s="139"/>
      <c r="H383" s="104"/>
      <c r="I383" s="102"/>
      <c r="J383" s="105"/>
      <c r="K383" s="83"/>
      <c r="L383" s="102"/>
      <c r="M383" s="105"/>
      <c r="N383" s="83"/>
    </row>
    <row r="384" spans="1:14">
      <c r="A384" s="79"/>
      <c r="B384" s="133"/>
      <c r="C384" s="137"/>
      <c r="D384" s="81" t="str">
        <f>IFERROR(IF(C384="No CAS","",INDEX('DEQ Pollutant List'!$C$7:$C$611,MATCH('5. Pollutant Emissions - MB'!C384,'DEQ Pollutant List'!$B$7:$B$611,0))),"")</f>
        <v/>
      </c>
      <c r="E384" s="115" t="str">
        <f>IFERROR(IF(OR($C384="",$C384="No CAS"),INDEX('DEQ Pollutant List'!$A$7:$A$611,MATCH($D384,'DEQ Pollutant List'!$C$7:$C$611,0)),INDEX('DEQ Pollutant List'!$A$7:$A$611,MATCH($C384,'DEQ Pollutant List'!$B$7:$B$611,0))),"")</f>
        <v/>
      </c>
      <c r="F384" s="138"/>
      <c r="G384" s="139"/>
      <c r="H384" s="104"/>
      <c r="I384" s="102"/>
      <c r="J384" s="105"/>
      <c r="K384" s="83"/>
      <c r="L384" s="102"/>
      <c r="M384" s="105"/>
      <c r="N384" s="83"/>
    </row>
    <row r="385" spans="1:14">
      <c r="A385" s="79"/>
      <c r="B385" s="133"/>
      <c r="C385" s="137"/>
      <c r="D385" s="81" t="str">
        <f>IFERROR(IF(C385="No CAS","",INDEX('DEQ Pollutant List'!$C$7:$C$611,MATCH('5. Pollutant Emissions - MB'!C385,'DEQ Pollutant List'!$B$7:$B$611,0))),"")</f>
        <v/>
      </c>
      <c r="E385" s="115" t="str">
        <f>IFERROR(IF(OR($C385="",$C385="No CAS"),INDEX('DEQ Pollutant List'!$A$7:$A$611,MATCH($D385,'DEQ Pollutant List'!$C$7:$C$611,0)),INDEX('DEQ Pollutant List'!$A$7:$A$611,MATCH($C385,'DEQ Pollutant List'!$B$7:$B$611,0))),"")</f>
        <v/>
      </c>
      <c r="F385" s="138"/>
      <c r="G385" s="139"/>
      <c r="H385" s="104"/>
      <c r="I385" s="102"/>
      <c r="J385" s="105"/>
      <c r="K385" s="83"/>
      <c r="L385" s="102"/>
      <c r="M385" s="105"/>
      <c r="N385" s="83"/>
    </row>
    <row r="386" spans="1:14">
      <c r="A386" s="79"/>
      <c r="B386" s="133"/>
      <c r="C386" s="137"/>
      <c r="D386" s="81" t="str">
        <f>IFERROR(IF(C386="No CAS","",INDEX('DEQ Pollutant List'!$C$7:$C$611,MATCH('5. Pollutant Emissions - MB'!C386,'DEQ Pollutant List'!$B$7:$B$611,0))),"")</f>
        <v/>
      </c>
      <c r="E386" s="115" t="str">
        <f>IFERROR(IF(OR($C386="",$C386="No CAS"),INDEX('DEQ Pollutant List'!$A$7:$A$611,MATCH($D386,'DEQ Pollutant List'!$C$7:$C$611,0)),INDEX('DEQ Pollutant List'!$A$7:$A$611,MATCH($C386,'DEQ Pollutant List'!$B$7:$B$611,0))),"")</f>
        <v/>
      </c>
      <c r="F386" s="138"/>
      <c r="G386" s="139"/>
      <c r="H386" s="104"/>
      <c r="I386" s="102"/>
      <c r="J386" s="105"/>
      <c r="K386" s="83"/>
      <c r="L386" s="102"/>
      <c r="M386" s="105"/>
      <c r="N386" s="83"/>
    </row>
    <row r="387" spans="1:14">
      <c r="A387" s="79"/>
      <c r="B387" s="133"/>
      <c r="C387" s="137"/>
      <c r="D387" s="81" t="str">
        <f>IFERROR(IF(C387="No CAS","",INDEX('DEQ Pollutant List'!$C$7:$C$611,MATCH('5. Pollutant Emissions - MB'!C387,'DEQ Pollutant List'!$B$7:$B$611,0))),"")</f>
        <v/>
      </c>
      <c r="E387" s="115" t="str">
        <f>IFERROR(IF(OR($C387="",$C387="No CAS"),INDEX('DEQ Pollutant List'!$A$7:$A$611,MATCH($D387,'DEQ Pollutant List'!$C$7:$C$611,0)),INDEX('DEQ Pollutant List'!$A$7:$A$611,MATCH($C387,'DEQ Pollutant List'!$B$7:$B$611,0))),"")</f>
        <v/>
      </c>
      <c r="F387" s="138"/>
      <c r="G387" s="139"/>
      <c r="H387" s="104"/>
      <c r="I387" s="102"/>
      <c r="J387" s="105"/>
      <c r="K387" s="83"/>
      <c r="L387" s="102"/>
      <c r="M387" s="105"/>
      <c r="N387" s="83"/>
    </row>
    <row r="388" spans="1:14">
      <c r="A388" s="79"/>
      <c r="B388" s="133"/>
      <c r="C388" s="137"/>
      <c r="D388" s="81" t="str">
        <f>IFERROR(IF(C388="No CAS","",INDEX('DEQ Pollutant List'!$C$7:$C$611,MATCH('5. Pollutant Emissions - MB'!C388,'DEQ Pollutant List'!$B$7:$B$611,0))),"")</f>
        <v/>
      </c>
      <c r="E388" s="115" t="str">
        <f>IFERROR(IF(OR($C388="",$C388="No CAS"),INDEX('DEQ Pollutant List'!$A$7:$A$611,MATCH($D388,'DEQ Pollutant List'!$C$7:$C$611,0)),INDEX('DEQ Pollutant List'!$A$7:$A$611,MATCH($C388,'DEQ Pollutant List'!$B$7:$B$611,0))),"")</f>
        <v/>
      </c>
      <c r="F388" s="138"/>
      <c r="G388" s="139"/>
      <c r="H388" s="104"/>
      <c r="I388" s="102"/>
      <c r="J388" s="105"/>
      <c r="K388" s="83"/>
      <c r="L388" s="102"/>
      <c r="M388" s="105"/>
      <c r="N388" s="83"/>
    </row>
    <row r="389" spans="1:14">
      <c r="A389" s="79"/>
      <c r="B389" s="133"/>
      <c r="C389" s="137"/>
      <c r="D389" s="81" t="str">
        <f>IFERROR(IF(C389="No CAS","",INDEX('DEQ Pollutant List'!$C$7:$C$611,MATCH('5. Pollutant Emissions - MB'!C389,'DEQ Pollutant List'!$B$7:$B$611,0))),"")</f>
        <v/>
      </c>
      <c r="E389" s="115" t="str">
        <f>IFERROR(IF(OR($C389="",$C389="No CAS"),INDEX('DEQ Pollutant List'!$A$7:$A$611,MATCH($D389,'DEQ Pollutant List'!$C$7:$C$611,0)),INDEX('DEQ Pollutant List'!$A$7:$A$611,MATCH($C389,'DEQ Pollutant List'!$B$7:$B$611,0))),"")</f>
        <v/>
      </c>
      <c r="F389" s="138"/>
      <c r="G389" s="139"/>
      <c r="H389" s="104"/>
      <c r="I389" s="102"/>
      <c r="J389" s="105"/>
      <c r="K389" s="83"/>
      <c r="L389" s="102"/>
      <c r="M389" s="105"/>
      <c r="N389" s="83"/>
    </row>
    <row r="390" spans="1:14">
      <c r="A390" s="79"/>
      <c r="B390" s="133"/>
      <c r="C390" s="137"/>
      <c r="D390" s="81" t="str">
        <f>IFERROR(IF(C390="No CAS","",INDEX('DEQ Pollutant List'!$C$7:$C$611,MATCH('5. Pollutant Emissions - MB'!C390,'DEQ Pollutant List'!$B$7:$B$611,0))),"")</f>
        <v/>
      </c>
      <c r="E390" s="115" t="str">
        <f>IFERROR(IF(OR($C390="",$C390="No CAS"),INDEX('DEQ Pollutant List'!$A$7:$A$611,MATCH($D390,'DEQ Pollutant List'!$C$7:$C$611,0)),INDEX('DEQ Pollutant List'!$A$7:$A$611,MATCH($C390,'DEQ Pollutant List'!$B$7:$B$611,0))),"")</f>
        <v/>
      </c>
      <c r="F390" s="138"/>
      <c r="G390" s="139"/>
      <c r="H390" s="104"/>
      <c r="I390" s="102"/>
      <c r="J390" s="105"/>
      <c r="K390" s="83"/>
      <c r="L390" s="102"/>
      <c r="M390" s="105"/>
      <c r="N390" s="83"/>
    </row>
    <row r="391" spans="1:14">
      <c r="A391" s="79"/>
      <c r="B391" s="133"/>
      <c r="C391" s="137"/>
      <c r="D391" s="81" t="str">
        <f>IFERROR(IF(C391="No CAS","",INDEX('DEQ Pollutant List'!$C$7:$C$611,MATCH('5. Pollutant Emissions - MB'!C391,'DEQ Pollutant List'!$B$7:$B$611,0))),"")</f>
        <v/>
      </c>
      <c r="E391" s="115" t="str">
        <f>IFERROR(IF(OR($C391="",$C391="No CAS"),INDEX('DEQ Pollutant List'!$A$7:$A$611,MATCH($D391,'DEQ Pollutant List'!$C$7:$C$611,0)),INDEX('DEQ Pollutant List'!$A$7:$A$611,MATCH($C391,'DEQ Pollutant List'!$B$7:$B$611,0))),"")</f>
        <v/>
      </c>
      <c r="F391" s="138"/>
      <c r="G391" s="139"/>
      <c r="H391" s="104"/>
      <c r="I391" s="102"/>
      <c r="J391" s="105"/>
      <c r="K391" s="83"/>
      <c r="L391" s="102"/>
      <c r="M391" s="105"/>
      <c r="N391" s="83"/>
    </row>
    <row r="392" spans="1:14">
      <c r="A392" s="79"/>
      <c r="B392" s="133"/>
      <c r="C392" s="137"/>
      <c r="D392" s="81" t="str">
        <f>IFERROR(IF(C392="No CAS","",INDEX('DEQ Pollutant List'!$C$7:$C$611,MATCH('5. Pollutant Emissions - MB'!C392,'DEQ Pollutant List'!$B$7:$B$611,0))),"")</f>
        <v/>
      </c>
      <c r="E392" s="115" t="str">
        <f>IFERROR(IF(OR($C392="",$C392="No CAS"),INDEX('DEQ Pollutant List'!$A$7:$A$611,MATCH($D392,'DEQ Pollutant List'!$C$7:$C$611,0)),INDEX('DEQ Pollutant List'!$A$7:$A$611,MATCH($C392,'DEQ Pollutant List'!$B$7:$B$611,0))),"")</f>
        <v/>
      </c>
      <c r="F392" s="138"/>
      <c r="G392" s="139"/>
      <c r="H392" s="104"/>
      <c r="I392" s="102"/>
      <c r="J392" s="105"/>
      <c r="K392" s="83"/>
      <c r="L392" s="102"/>
      <c r="M392" s="105"/>
      <c r="N392" s="83"/>
    </row>
    <row r="393" spans="1:14">
      <c r="A393" s="79"/>
      <c r="B393" s="133"/>
      <c r="C393" s="137"/>
      <c r="D393" s="81" t="str">
        <f>IFERROR(IF(C393="No CAS","",INDEX('DEQ Pollutant List'!$C$7:$C$611,MATCH('5. Pollutant Emissions - MB'!C393,'DEQ Pollutant List'!$B$7:$B$611,0))),"")</f>
        <v/>
      </c>
      <c r="E393" s="115" t="str">
        <f>IFERROR(IF(OR($C393="",$C393="No CAS"),INDEX('DEQ Pollutant List'!$A$7:$A$611,MATCH($D393,'DEQ Pollutant List'!$C$7:$C$611,0)),INDEX('DEQ Pollutant List'!$A$7:$A$611,MATCH($C393,'DEQ Pollutant List'!$B$7:$B$611,0))),"")</f>
        <v/>
      </c>
      <c r="F393" s="138"/>
      <c r="G393" s="139"/>
      <c r="H393" s="104"/>
      <c r="I393" s="102"/>
      <c r="J393" s="105"/>
      <c r="K393" s="83"/>
      <c r="L393" s="102"/>
      <c r="M393" s="105"/>
      <c r="N393" s="83"/>
    </row>
    <row r="394" spans="1:14">
      <c r="A394" s="79"/>
      <c r="B394" s="133"/>
      <c r="C394" s="137"/>
      <c r="D394" s="81" t="str">
        <f>IFERROR(IF(C394="No CAS","",INDEX('DEQ Pollutant List'!$C$7:$C$611,MATCH('5. Pollutant Emissions - MB'!C394,'DEQ Pollutant List'!$B$7:$B$611,0))),"")</f>
        <v/>
      </c>
      <c r="E394" s="115" t="str">
        <f>IFERROR(IF(OR($C394="",$C394="No CAS"),INDEX('DEQ Pollutant List'!$A$7:$A$611,MATCH($D394,'DEQ Pollutant List'!$C$7:$C$611,0)),INDEX('DEQ Pollutant List'!$A$7:$A$611,MATCH($C394,'DEQ Pollutant List'!$B$7:$B$611,0))),"")</f>
        <v/>
      </c>
      <c r="F394" s="138"/>
      <c r="G394" s="139"/>
      <c r="H394" s="104"/>
      <c r="I394" s="102"/>
      <c r="J394" s="105"/>
      <c r="K394" s="83"/>
      <c r="L394" s="102"/>
      <c r="M394" s="105"/>
      <c r="N394" s="83"/>
    </row>
    <row r="395" spans="1:14">
      <c r="A395" s="79"/>
      <c r="B395" s="133"/>
      <c r="C395" s="137"/>
      <c r="D395" s="81" t="str">
        <f>IFERROR(IF(C395="No CAS","",INDEX('DEQ Pollutant List'!$C$7:$C$611,MATCH('5. Pollutant Emissions - MB'!C395,'DEQ Pollutant List'!$B$7:$B$611,0))),"")</f>
        <v/>
      </c>
      <c r="E395" s="115" t="str">
        <f>IFERROR(IF(OR($C395="",$C395="No CAS"),INDEX('DEQ Pollutant List'!$A$7:$A$611,MATCH($D395,'DEQ Pollutant List'!$C$7:$C$611,0)),INDEX('DEQ Pollutant List'!$A$7:$A$611,MATCH($C395,'DEQ Pollutant List'!$B$7:$B$611,0))),"")</f>
        <v/>
      </c>
      <c r="F395" s="138"/>
      <c r="G395" s="139"/>
      <c r="H395" s="104"/>
      <c r="I395" s="102"/>
      <c r="J395" s="105"/>
      <c r="K395" s="83"/>
      <c r="L395" s="102"/>
      <c r="M395" s="105"/>
      <c r="N395" s="83"/>
    </row>
    <row r="396" spans="1:14">
      <c r="A396" s="79"/>
      <c r="B396" s="133"/>
      <c r="C396" s="137"/>
      <c r="D396" s="81" t="str">
        <f>IFERROR(IF(C396="No CAS","",INDEX('DEQ Pollutant List'!$C$7:$C$611,MATCH('5. Pollutant Emissions - MB'!C396,'DEQ Pollutant List'!$B$7:$B$611,0))),"")</f>
        <v/>
      </c>
      <c r="E396" s="115" t="str">
        <f>IFERROR(IF(OR($C396="",$C396="No CAS"),INDEX('DEQ Pollutant List'!$A$7:$A$611,MATCH($D396,'DEQ Pollutant List'!$C$7:$C$611,0)),INDEX('DEQ Pollutant List'!$A$7:$A$611,MATCH($C396,'DEQ Pollutant List'!$B$7:$B$611,0))),"")</f>
        <v/>
      </c>
      <c r="F396" s="138"/>
      <c r="G396" s="139"/>
      <c r="H396" s="104"/>
      <c r="I396" s="102"/>
      <c r="J396" s="105"/>
      <c r="K396" s="83"/>
      <c r="L396" s="102"/>
      <c r="M396" s="105"/>
      <c r="N396" s="83"/>
    </row>
    <row r="397" spans="1:14">
      <c r="A397" s="79"/>
      <c r="B397" s="133"/>
      <c r="C397" s="137"/>
      <c r="D397" s="81" t="str">
        <f>IFERROR(IF(C397="No CAS","",INDEX('DEQ Pollutant List'!$C$7:$C$611,MATCH('5. Pollutant Emissions - MB'!C397,'DEQ Pollutant List'!$B$7:$B$611,0))),"")</f>
        <v/>
      </c>
      <c r="E397" s="115" t="str">
        <f>IFERROR(IF(OR($C397="",$C397="No CAS"),INDEX('DEQ Pollutant List'!$A$7:$A$611,MATCH($D397,'DEQ Pollutant List'!$C$7:$C$611,0)),INDEX('DEQ Pollutant List'!$A$7:$A$611,MATCH($C397,'DEQ Pollutant List'!$B$7:$B$611,0))),"")</f>
        <v/>
      </c>
      <c r="F397" s="138"/>
      <c r="G397" s="139"/>
      <c r="H397" s="104"/>
      <c r="I397" s="102"/>
      <c r="J397" s="105"/>
      <c r="K397" s="83"/>
      <c r="L397" s="102"/>
      <c r="M397" s="105"/>
      <c r="N397" s="83"/>
    </row>
    <row r="398" spans="1:14">
      <c r="A398" s="79"/>
      <c r="B398" s="133"/>
      <c r="C398" s="137"/>
      <c r="D398" s="81" t="str">
        <f>IFERROR(IF(C398="No CAS","",INDEX('DEQ Pollutant List'!$C$7:$C$611,MATCH('5. Pollutant Emissions - MB'!C398,'DEQ Pollutant List'!$B$7:$B$611,0))),"")</f>
        <v/>
      </c>
      <c r="E398" s="115" t="str">
        <f>IFERROR(IF(OR($C398="",$C398="No CAS"),INDEX('DEQ Pollutant List'!$A$7:$A$611,MATCH($D398,'DEQ Pollutant List'!$C$7:$C$611,0)),INDEX('DEQ Pollutant List'!$A$7:$A$611,MATCH($C398,'DEQ Pollutant List'!$B$7:$B$611,0))),"")</f>
        <v/>
      </c>
      <c r="F398" s="138"/>
      <c r="G398" s="139"/>
      <c r="H398" s="104"/>
      <c r="I398" s="102"/>
      <c r="J398" s="105"/>
      <c r="K398" s="83"/>
      <c r="L398" s="102"/>
      <c r="M398" s="105"/>
      <c r="N398" s="83"/>
    </row>
    <row r="399" spans="1:14">
      <c r="A399" s="79"/>
      <c r="B399" s="133"/>
      <c r="C399" s="137"/>
      <c r="D399" s="81" t="str">
        <f>IFERROR(IF(C399="No CAS","",INDEX('DEQ Pollutant List'!$C$7:$C$611,MATCH('5. Pollutant Emissions - MB'!C399,'DEQ Pollutant List'!$B$7:$B$611,0))),"")</f>
        <v/>
      </c>
      <c r="E399" s="115" t="str">
        <f>IFERROR(IF(OR($C399="",$C399="No CAS"),INDEX('DEQ Pollutant List'!$A$7:$A$611,MATCH($D399,'DEQ Pollutant List'!$C$7:$C$611,0)),INDEX('DEQ Pollutant List'!$A$7:$A$611,MATCH($C399,'DEQ Pollutant List'!$B$7:$B$611,0))),"")</f>
        <v/>
      </c>
      <c r="F399" s="138"/>
      <c r="G399" s="139"/>
      <c r="H399" s="104"/>
      <c r="I399" s="102"/>
      <c r="J399" s="105"/>
      <c r="K399" s="83"/>
      <c r="L399" s="102"/>
      <c r="M399" s="105"/>
      <c r="N399" s="83"/>
    </row>
    <row r="400" spans="1:14">
      <c r="A400" s="79"/>
      <c r="B400" s="133"/>
      <c r="C400" s="137"/>
      <c r="D400" s="81" t="str">
        <f>IFERROR(IF(C400="No CAS","",INDEX('DEQ Pollutant List'!$C$7:$C$611,MATCH('5. Pollutant Emissions - MB'!C400,'DEQ Pollutant List'!$B$7:$B$611,0))),"")</f>
        <v/>
      </c>
      <c r="E400" s="115" t="str">
        <f>IFERROR(IF(OR($C400="",$C400="No CAS"),INDEX('DEQ Pollutant List'!$A$7:$A$611,MATCH($D400,'DEQ Pollutant List'!$C$7:$C$611,0)),INDEX('DEQ Pollutant List'!$A$7:$A$611,MATCH($C400,'DEQ Pollutant List'!$B$7:$B$611,0))),"")</f>
        <v/>
      </c>
      <c r="F400" s="138"/>
      <c r="G400" s="139"/>
      <c r="H400" s="104"/>
      <c r="I400" s="102"/>
      <c r="J400" s="105"/>
      <c r="K400" s="83"/>
      <c r="L400" s="102"/>
      <c r="M400" s="105"/>
      <c r="N400" s="83"/>
    </row>
    <row r="401" spans="1:14">
      <c r="A401" s="79"/>
      <c r="B401" s="133"/>
      <c r="C401" s="137"/>
      <c r="D401" s="81" t="str">
        <f>IFERROR(IF(C401="No CAS","",INDEX('DEQ Pollutant List'!$C$7:$C$611,MATCH('5. Pollutant Emissions - MB'!C401,'DEQ Pollutant List'!$B$7:$B$611,0))),"")</f>
        <v/>
      </c>
      <c r="E401" s="115" t="str">
        <f>IFERROR(IF(OR($C401="",$C401="No CAS"),INDEX('DEQ Pollutant List'!$A$7:$A$611,MATCH($D401,'DEQ Pollutant List'!$C$7:$C$611,0)),INDEX('DEQ Pollutant List'!$A$7:$A$611,MATCH($C401,'DEQ Pollutant List'!$B$7:$B$611,0))),"")</f>
        <v/>
      </c>
      <c r="F401" s="138"/>
      <c r="G401" s="139"/>
      <c r="H401" s="104"/>
      <c r="I401" s="102"/>
      <c r="J401" s="105"/>
      <c r="K401" s="83"/>
      <c r="L401" s="102"/>
      <c r="M401" s="105"/>
      <c r="N401" s="83"/>
    </row>
    <row r="402" spans="1:14">
      <c r="A402" s="79"/>
      <c r="B402" s="133"/>
      <c r="C402" s="137"/>
      <c r="D402" s="81" t="str">
        <f>IFERROR(IF(C402="No CAS","",INDEX('DEQ Pollutant List'!$C$7:$C$611,MATCH('5. Pollutant Emissions - MB'!C402,'DEQ Pollutant List'!$B$7:$B$611,0))),"")</f>
        <v/>
      </c>
      <c r="E402" s="115" t="str">
        <f>IFERROR(IF(OR($C402="",$C402="No CAS"),INDEX('DEQ Pollutant List'!$A$7:$A$611,MATCH($D402,'DEQ Pollutant List'!$C$7:$C$611,0)),INDEX('DEQ Pollutant List'!$A$7:$A$611,MATCH($C402,'DEQ Pollutant List'!$B$7:$B$611,0))),"")</f>
        <v/>
      </c>
      <c r="F402" s="138"/>
      <c r="G402" s="139"/>
      <c r="H402" s="104"/>
      <c r="I402" s="102"/>
      <c r="J402" s="105"/>
      <c r="K402" s="83"/>
      <c r="L402" s="102"/>
      <c r="M402" s="105"/>
      <c r="N402" s="83"/>
    </row>
    <row r="403" spans="1:14">
      <c r="A403" s="79"/>
      <c r="B403" s="133"/>
      <c r="C403" s="137"/>
      <c r="D403" s="81" t="str">
        <f>IFERROR(IF(C403="No CAS","",INDEX('DEQ Pollutant List'!$C$7:$C$611,MATCH('5. Pollutant Emissions - MB'!C403,'DEQ Pollutant List'!$B$7:$B$611,0))),"")</f>
        <v/>
      </c>
      <c r="E403" s="115" t="str">
        <f>IFERROR(IF(OR($C403="",$C403="No CAS"),INDEX('DEQ Pollutant List'!$A$7:$A$611,MATCH($D403,'DEQ Pollutant List'!$C$7:$C$611,0)),INDEX('DEQ Pollutant List'!$A$7:$A$611,MATCH($C403,'DEQ Pollutant List'!$B$7:$B$611,0))),"")</f>
        <v/>
      </c>
      <c r="F403" s="138"/>
      <c r="G403" s="139"/>
      <c r="H403" s="104"/>
      <c r="I403" s="102"/>
      <c r="J403" s="105"/>
      <c r="K403" s="83"/>
      <c r="L403" s="102"/>
      <c r="M403" s="105"/>
      <c r="N403" s="83"/>
    </row>
    <row r="404" spans="1:14">
      <c r="A404" s="79"/>
      <c r="B404" s="133"/>
      <c r="C404" s="137"/>
      <c r="D404" s="81" t="str">
        <f>IFERROR(IF(C404="No CAS","",INDEX('DEQ Pollutant List'!$C$7:$C$611,MATCH('5. Pollutant Emissions - MB'!C404,'DEQ Pollutant List'!$B$7:$B$611,0))),"")</f>
        <v/>
      </c>
      <c r="E404" s="115" t="str">
        <f>IFERROR(IF(OR($C404="",$C404="No CAS"),INDEX('DEQ Pollutant List'!$A$7:$A$611,MATCH($D404,'DEQ Pollutant List'!$C$7:$C$611,0)),INDEX('DEQ Pollutant List'!$A$7:$A$611,MATCH($C404,'DEQ Pollutant List'!$B$7:$B$611,0))),"")</f>
        <v/>
      </c>
      <c r="F404" s="138"/>
      <c r="G404" s="139"/>
      <c r="H404" s="104"/>
      <c r="I404" s="102"/>
      <c r="J404" s="105"/>
      <c r="K404" s="83"/>
      <c r="L404" s="102"/>
      <c r="M404" s="105"/>
      <c r="N404" s="83"/>
    </row>
    <row r="405" spans="1:14">
      <c r="A405" s="79"/>
      <c r="B405" s="133"/>
      <c r="C405" s="137"/>
      <c r="D405" s="81" t="str">
        <f>IFERROR(IF(C405="No CAS","",INDEX('DEQ Pollutant List'!$C$7:$C$611,MATCH('5. Pollutant Emissions - MB'!C405,'DEQ Pollutant List'!$B$7:$B$611,0))),"")</f>
        <v/>
      </c>
      <c r="E405" s="115" t="str">
        <f>IFERROR(IF(OR($C405="",$C405="No CAS"),INDEX('DEQ Pollutant List'!$A$7:$A$611,MATCH($D405,'DEQ Pollutant List'!$C$7:$C$611,0)),INDEX('DEQ Pollutant List'!$A$7:$A$611,MATCH($C405,'DEQ Pollutant List'!$B$7:$B$611,0))),"")</f>
        <v/>
      </c>
      <c r="F405" s="138"/>
      <c r="G405" s="139"/>
      <c r="H405" s="104"/>
      <c r="I405" s="102"/>
      <c r="J405" s="105"/>
      <c r="K405" s="83"/>
      <c r="L405" s="102"/>
      <c r="M405" s="105"/>
      <c r="N405" s="83"/>
    </row>
    <row r="406" spans="1:14">
      <c r="A406" s="79"/>
      <c r="B406" s="133"/>
      <c r="C406" s="137"/>
      <c r="D406" s="81" t="str">
        <f>IFERROR(IF(C406="No CAS","",INDEX('DEQ Pollutant List'!$C$7:$C$611,MATCH('5. Pollutant Emissions - MB'!C406,'DEQ Pollutant List'!$B$7:$B$611,0))),"")</f>
        <v/>
      </c>
      <c r="E406" s="115" t="str">
        <f>IFERROR(IF(OR($C406="",$C406="No CAS"),INDEX('DEQ Pollutant List'!$A$7:$A$611,MATCH($D406,'DEQ Pollutant List'!$C$7:$C$611,0)),INDEX('DEQ Pollutant List'!$A$7:$A$611,MATCH($C406,'DEQ Pollutant List'!$B$7:$B$611,0))),"")</f>
        <v/>
      </c>
      <c r="F406" s="138"/>
      <c r="G406" s="139"/>
      <c r="H406" s="104"/>
      <c r="I406" s="102"/>
      <c r="J406" s="105"/>
      <c r="K406" s="83"/>
      <c r="L406" s="102"/>
      <c r="M406" s="105"/>
      <c r="N406" s="83"/>
    </row>
    <row r="407" spans="1:14">
      <c r="A407" s="79"/>
      <c r="B407" s="133"/>
      <c r="C407" s="137"/>
      <c r="D407" s="81" t="str">
        <f>IFERROR(IF(C407="No CAS","",INDEX('DEQ Pollutant List'!$C$7:$C$611,MATCH('5. Pollutant Emissions - MB'!C407,'DEQ Pollutant List'!$B$7:$B$611,0))),"")</f>
        <v/>
      </c>
      <c r="E407" s="115" t="str">
        <f>IFERROR(IF(OR($C407="",$C407="No CAS"),INDEX('DEQ Pollutant List'!$A$7:$A$611,MATCH($D407,'DEQ Pollutant List'!$C$7:$C$611,0)),INDEX('DEQ Pollutant List'!$A$7:$A$611,MATCH($C407,'DEQ Pollutant List'!$B$7:$B$611,0))),"")</f>
        <v/>
      </c>
      <c r="F407" s="138"/>
      <c r="G407" s="139"/>
      <c r="H407" s="104"/>
      <c r="I407" s="102"/>
      <c r="J407" s="105"/>
      <c r="K407" s="83"/>
      <c r="L407" s="102"/>
      <c r="M407" s="105"/>
      <c r="N407" s="83"/>
    </row>
    <row r="408" spans="1:14">
      <c r="A408" s="79"/>
      <c r="B408" s="133"/>
      <c r="C408" s="137"/>
      <c r="D408" s="81" t="str">
        <f>IFERROR(IF(C408="No CAS","",INDEX('DEQ Pollutant List'!$C$7:$C$611,MATCH('5. Pollutant Emissions - MB'!C408,'DEQ Pollutant List'!$B$7:$B$611,0))),"")</f>
        <v/>
      </c>
      <c r="E408" s="115" t="str">
        <f>IFERROR(IF(OR($C408="",$C408="No CAS"),INDEX('DEQ Pollutant List'!$A$7:$A$611,MATCH($D408,'DEQ Pollutant List'!$C$7:$C$611,0)),INDEX('DEQ Pollutant List'!$A$7:$A$611,MATCH($C408,'DEQ Pollutant List'!$B$7:$B$611,0))),"")</f>
        <v/>
      </c>
      <c r="F408" s="138"/>
      <c r="G408" s="139"/>
      <c r="H408" s="104"/>
      <c r="I408" s="102"/>
      <c r="J408" s="105"/>
      <c r="K408" s="83"/>
      <c r="L408" s="102"/>
      <c r="M408" s="105"/>
      <c r="N408" s="83"/>
    </row>
    <row r="409" spans="1:14">
      <c r="A409" s="79"/>
      <c r="B409" s="133"/>
      <c r="C409" s="137"/>
      <c r="D409" s="81" t="str">
        <f>IFERROR(IF(C409="No CAS","",INDEX('DEQ Pollutant List'!$C$7:$C$611,MATCH('5. Pollutant Emissions - MB'!C409,'DEQ Pollutant List'!$B$7:$B$611,0))),"")</f>
        <v/>
      </c>
      <c r="E409" s="115" t="str">
        <f>IFERROR(IF(OR($C409="",$C409="No CAS"),INDEX('DEQ Pollutant List'!$A$7:$A$611,MATCH($D409,'DEQ Pollutant List'!$C$7:$C$611,0)),INDEX('DEQ Pollutant List'!$A$7:$A$611,MATCH($C409,'DEQ Pollutant List'!$B$7:$B$611,0))),"")</f>
        <v/>
      </c>
      <c r="F409" s="138"/>
      <c r="G409" s="139"/>
      <c r="H409" s="104"/>
      <c r="I409" s="102"/>
      <c r="J409" s="105"/>
      <c r="K409" s="83"/>
      <c r="L409" s="102"/>
      <c r="M409" s="105"/>
      <c r="N409" s="83"/>
    </row>
    <row r="410" spans="1:14">
      <c r="A410" s="79"/>
      <c r="B410" s="133"/>
      <c r="C410" s="137"/>
      <c r="D410" s="81" t="str">
        <f>IFERROR(IF(C410="No CAS","",INDEX('DEQ Pollutant List'!$C$7:$C$611,MATCH('5. Pollutant Emissions - MB'!C410,'DEQ Pollutant List'!$B$7:$B$611,0))),"")</f>
        <v/>
      </c>
      <c r="E410" s="115" t="str">
        <f>IFERROR(IF(OR($C410="",$C410="No CAS"),INDEX('DEQ Pollutant List'!$A$7:$A$611,MATCH($D410,'DEQ Pollutant List'!$C$7:$C$611,0)),INDEX('DEQ Pollutant List'!$A$7:$A$611,MATCH($C410,'DEQ Pollutant List'!$B$7:$B$611,0))),"")</f>
        <v/>
      </c>
      <c r="F410" s="138"/>
      <c r="G410" s="139"/>
      <c r="H410" s="104"/>
      <c r="I410" s="102"/>
      <c r="J410" s="105"/>
      <c r="K410" s="83"/>
      <c r="L410" s="102"/>
      <c r="M410" s="105"/>
      <c r="N410" s="83"/>
    </row>
    <row r="411" spans="1:14">
      <c r="A411" s="79"/>
      <c r="B411" s="133"/>
      <c r="C411" s="137"/>
      <c r="D411" s="81" t="str">
        <f>IFERROR(IF(C411="No CAS","",INDEX('DEQ Pollutant List'!$C$7:$C$611,MATCH('5. Pollutant Emissions - MB'!C411,'DEQ Pollutant List'!$B$7:$B$611,0))),"")</f>
        <v/>
      </c>
      <c r="E411" s="115" t="str">
        <f>IFERROR(IF(OR($C411="",$C411="No CAS"),INDEX('DEQ Pollutant List'!$A$7:$A$611,MATCH($D411,'DEQ Pollutant List'!$C$7:$C$611,0)),INDEX('DEQ Pollutant List'!$A$7:$A$611,MATCH($C411,'DEQ Pollutant List'!$B$7:$B$611,0))),"")</f>
        <v/>
      </c>
      <c r="F411" s="138"/>
      <c r="G411" s="139"/>
      <c r="H411" s="104"/>
      <c r="I411" s="102"/>
      <c r="J411" s="105"/>
      <c r="K411" s="83"/>
      <c r="L411" s="102"/>
      <c r="M411" s="105"/>
      <c r="N411" s="83"/>
    </row>
    <row r="412" spans="1:14">
      <c r="A412" s="79"/>
      <c r="B412" s="133"/>
      <c r="C412" s="137"/>
      <c r="D412" s="81" t="str">
        <f>IFERROR(IF(C412="No CAS","",INDEX('DEQ Pollutant List'!$C$7:$C$611,MATCH('5. Pollutant Emissions - MB'!C412,'DEQ Pollutant List'!$B$7:$B$611,0))),"")</f>
        <v/>
      </c>
      <c r="E412" s="115" t="str">
        <f>IFERROR(IF(OR($C412="",$C412="No CAS"),INDEX('DEQ Pollutant List'!$A$7:$A$611,MATCH($D412,'DEQ Pollutant List'!$C$7:$C$611,0)),INDEX('DEQ Pollutant List'!$A$7:$A$611,MATCH($C412,'DEQ Pollutant List'!$B$7:$B$611,0))),"")</f>
        <v/>
      </c>
      <c r="F412" s="138"/>
      <c r="G412" s="139"/>
      <c r="H412" s="104"/>
      <c r="I412" s="102"/>
      <c r="J412" s="105"/>
      <c r="K412" s="83"/>
      <c r="L412" s="102"/>
      <c r="M412" s="105"/>
      <c r="N412" s="83"/>
    </row>
    <row r="413" spans="1:14">
      <c r="A413" s="79"/>
      <c r="B413" s="133"/>
      <c r="C413" s="137"/>
      <c r="D413" s="81" t="str">
        <f>IFERROR(IF(C413="No CAS","",INDEX('DEQ Pollutant List'!$C$7:$C$611,MATCH('5. Pollutant Emissions - MB'!C413,'DEQ Pollutant List'!$B$7:$B$611,0))),"")</f>
        <v/>
      </c>
      <c r="E413" s="115" t="str">
        <f>IFERROR(IF(OR($C413="",$C413="No CAS"),INDEX('DEQ Pollutant List'!$A$7:$A$611,MATCH($D413,'DEQ Pollutant List'!$C$7:$C$611,0)),INDEX('DEQ Pollutant List'!$A$7:$A$611,MATCH($C413,'DEQ Pollutant List'!$B$7:$B$611,0))),"")</f>
        <v/>
      </c>
      <c r="F413" s="138"/>
      <c r="G413" s="139"/>
      <c r="H413" s="104"/>
      <c r="I413" s="102"/>
      <c r="J413" s="105"/>
      <c r="K413" s="83"/>
      <c r="L413" s="102"/>
      <c r="M413" s="105"/>
      <c r="N413" s="83"/>
    </row>
    <row r="414" spans="1:14">
      <c r="A414" s="79"/>
      <c r="B414" s="133"/>
      <c r="C414" s="137"/>
      <c r="D414" s="81" t="str">
        <f>IFERROR(IF(C414="No CAS","",INDEX('DEQ Pollutant List'!$C$7:$C$611,MATCH('5. Pollutant Emissions - MB'!C414,'DEQ Pollutant List'!$B$7:$B$611,0))),"")</f>
        <v/>
      </c>
      <c r="E414" s="115" t="str">
        <f>IFERROR(IF(OR($C414="",$C414="No CAS"),INDEX('DEQ Pollutant List'!$A$7:$A$611,MATCH($D414,'DEQ Pollutant List'!$C$7:$C$611,0)),INDEX('DEQ Pollutant List'!$A$7:$A$611,MATCH($C414,'DEQ Pollutant List'!$B$7:$B$611,0))),"")</f>
        <v/>
      </c>
      <c r="F414" s="138"/>
      <c r="G414" s="139"/>
      <c r="H414" s="104"/>
      <c r="I414" s="102"/>
      <c r="J414" s="105"/>
      <c r="K414" s="83"/>
      <c r="L414" s="102"/>
      <c r="M414" s="105"/>
      <c r="N414" s="83"/>
    </row>
    <row r="415" spans="1:14">
      <c r="A415" s="79"/>
      <c r="B415" s="133"/>
      <c r="C415" s="137"/>
      <c r="D415" s="81" t="str">
        <f>IFERROR(IF(C415="No CAS","",INDEX('DEQ Pollutant List'!$C$7:$C$611,MATCH('5. Pollutant Emissions - MB'!C415,'DEQ Pollutant List'!$B$7:$B$611,0))),"")</f>
        <v/>
      </c>
      <c r="E415" s="115" t="str">
        <f>IFERROR(IF(OR($C415="",$C415="No CAS"),INDEX('DEQ Pollutant List'!$A$7:$A$611,MATCH($D415,'DEQ Pollutant List'!$C$7:$C$611,0)),INDEX('DEQ Pollutant List'!$A$7:$A$611,MATCH($C415,'DEQ Pollutant List'!$B$7:$B$611,0))),"")</f>
        <v/>
      </c>
      <c r="F415" s="138"/>
      <c r="G415" s="139"/>
      <c r="H415" s="104"/>
      <c r="I415" s="102"/>
      <c r="J415" s="105"/>
      <c r="K415" s="83"/>
      <c r="L415" s="102"/>
      <c r="M415" s="105"/>
      <c r="N415" s="83"/>
    </row>
    <row r="416" spans="1:14">
      <c r="A416" s="79"/>
      <c r="B416" s="133"/>
      <c r="C416" s="137"/>
      <c r="D416" s="81" t="str">
        <f>IFERROR(IF(C416="No CAS","",INDEX('DEQ Pollutant List'!$C$7:$C$611,MATCH('5. Pollutant Emissions - MB'!C416,'DEQ Pollutant List'!$B$7:$B$611,0))),"")</f>
        <v/>
      </c>
      <c r="E416" s="115" t="str">
        <f>IFERROR(IF(OR($C416="",$C416="No CAS"),INDEX('DEQ Pollutant List'!$A$7:$A$611,MATCH($D416,'DEQ Pollutant List'!$C$7:$C$611,0)),INDEX('DEQ Pollutant List'!$A$7:$A$611,MATCH($C416,'DEQ Pollutant List'!$B$7:$B$611,0))),"")</f>
        <v/>
      </c>
      <c r="F416" s="138"/>
      <c r="G416" s="139"/>
      <c r="H416" s="104"/>
      <c r="I416" s="102"/>
      <c r="J416" s="105"/>
      <c r="K416" s="83"/>
      <c r="L416" s="102"/>
      <c r="M416" s="105"/>
      <c r="N416" s="83"/>
    </row>
    <row r="417" spans="1:14">
      <c r="A417" s="79"/>
      <c r="B417" s="133"/>
      <c r="C417" s="137"/>
      <c r="D417" s="81" t="str">
        <f>IFERROR(IF(C417="No CAS","",INDEX('DEQ Pollutant List'!$C$7:$C$611,MATCH('5. Pollutant Emissions - MB'!C417,'DEQ Pollutant List'!$B$7:$B$611,0))),"")</f>
        <v/>
      </c>
      <c r="E417" s="115" t="str">
        <f>IFERROR(IF(OR($C417="",$C417="No CAS"),INDEX('DEQ Pollutant List'!$A$7:$A$611,MATCH($D417,'DEQ Pollutant List'!$C$7:$C$611,0)),INDEX('DEQ Pollutant List'!$A$7:$A$611,MATCH($C417,'DEQ Pollutant List'!$B$7:$B$611,0))),"")</f>
        <v/>
      </c>
      <c r="F417" s="138"/>
      <c r="G417" s="139"/>
      <c r="H417" s="104"/>
      <c r="I417" s="102"/>
      <c r="J417" s="105"/>
      <c r="K417" s="83"/>
      <c r="L417" s="102"/>
      <c r="M417" s="105"/>
      <c r="N417" s="83"/>
    </row>
    <row r="418" spans="1:14">
      <c r="A418" s="79"/>
      <c r="B418" s="133"/>
      <c r="C418" s="137"/>
      <c r="D418" s="81" t="str">
        <f>IFERROR(IF(C418="No CAS","",INDEX('DEQ Pollutant List'!$C$7:$C$611,MATCH('5. Pollutant Emissions - MB'!C418,'DEQ Pollutant List'!$B$7:$B$611,0))),"")</f>
        <v/>
      </c>
      <c r="E418" s="115" t="str">
        <f>IFERROR(IF(OR($C418="",$C418="No CAS"),INDEX('DEQ Pollutant List'!$A$7:$A$611,MATCH($D418,'DEQ Pollutant List'!$C$7:$C$611,0)),INDEX('DEQ Pollutant List'!$A$7:$A$611,MATCH($C418,'DEQ Pollutant List'!$B$7:$B$611,0))),"")</f>
        <v/>
      </c>
      <c r="F418" s="138"/>
      <c r="G418" s="139"/>
      <c r="H418" s="104"/>
      <c r="I418" s="102"/>
      <c r="J418" s="105"/>
      <c r="K418" s="83"/>
      <c r="L418" s="102"/>
      <c r="M418" s="105"/>
      <c r="N418" s="83"/>
    </row>
    <row r="419" spans="1:14">
      <c r="A419" s="79"/>
      <c r="B419" s="133"/>
      <c r="C419" s="137"/>
      <c r="D419" s="81" t="str">
        <f>IFERROR(IF(C419="No CAS","",INDEX('DEQ Pollutant List'!$C$7:$C$611,MATCH('5. Pollutant Emissions - MB'!C419,'DEQ Pollutant List'!$B$7:$B$611,0))),"")</f>
        <v/>
      </c>
      <c r="E419" s="115" t="str">
        <f>IFERROR(IF(OR($C419="",$C419="No CAS"),INDEX('DEQ Pollutant List'!$A$7:$A$611,MATCH($D419,'DEQ Pollutant List'!$C$7:$C$611,0)),INDEX('DEQ Pollutant List'!$A$7:$A$611,MATCH($C419,'DEQ Pollutant List'!$B$7:$B$611,0))),"")</f>
        <v/>
      </c>
      <c r="F419" s="138"/>
      <c r="G419" s="139"/>
      <c r="H419" s="104"/>
      <c r="I419" s="102"/>
      <c r="J419" s="105"/>
      <c r="K419" s="83"/>
      <c r="L419" s="102"/>
      <c r="M419" s="105"/>
      <c r="N419" s="83"/>
    </row>
    <row r="420" spans="1:14">
      <c r="A420" s="79"/>
      <c r="B420" s="133"/>
      <c r="C420" s="137"/>
      <c r="D420" s="81" t="str">
        <f>IFERROR(IF(C420="No CAS","",INDEX('DEQ Pollutant List'!$C$7:$C$611,MATCH('5. Pollutant Emissions - MB'!C420,'DEQ Pollutant List'!$B$7:$B$611,0))),"")</f>
        <v/>
      </c>
      <c r="E420" s="115" t="str">
        <f>IFERROR(IF(OR($C420="",$C420="No CAS"),INDEX('DEQ Pollutant List'!$A$7:$A$611,MATCH($D420,'DEQ Pollutant List'!$C$7:$C$611,0)),INDEX('DEQ Pollutant List'!$A$7:$A$611,MATCH($C420,'DEQ Pollutant List'!$B$7:$B$611,0))),"")</f>
        <v/>
      </c>
      <c r="F420" s="138"/>
      <c r="G420" s="139"/>
      <c r="H420" s="104"/>
      <c r="I420" s="102"/>
      <c r="J420" s="105"/>
      <c r="K420" s="83"/>
      <c r="L420" s="102"/>
      <c r="M420" s="105"/>
      <c r="N420" s="83"/>
    </row>
    <row r="421" spans="1:14">
      <c r="A421" s="79"/>
      <c r="B421" s="133"/>
      <c r="C421" s="137"/>
      <c r="D421" s="81" t="str">
        <f>IFERROR(IF(C421="No CAS","",INDEX('DEQ Pollutant List'!$C$7:$C$611,MATCH('5. Pollutant Emissions - MB'!C421,'DEQ Pollutant List'!$B$7:$B$611,0))),"")</f>
        <v/>
      </c>
      <c r="E421" s="115" t="str">
        <f>IFERROR(IF(OR($C421="",$C421="No CAS"),INDEX('DEQ Pollutant List'!$A$7:$A$611,MATCH($D421,'DEQ Pollutant List'!$C$7:$C$611,0)),INDEX('DEQ Pollutant List'!$A$7:$A$611,MATCH($C421,'DEQ Pollutant List'!$B$7:$B$611,0))),"")</f>
        <v/>
      </c>
      <c r="F421" s="138"/>
      <c r="G421" s="139"/>
      <c r="H421" s="104"/>
      <c r="I421" s="102"/>
      <c r="J421" s="105"/>
      <c r="K421" s="83"/>
      <c r="L421" s="102"/>
      <c r="M421" s="105"/>
      <c r="N421" s="83"/>
    </row>
    <row r="422" spans="1:14">
      <c r="A422" s="79"/>
      <c r="B422" s="133"/>
      <c r="C422" s="137"/>
      <c r="D422" s="81" t="str">
        <f>IFERROR(IF(C422="No CAS","",INDEX('DEQ Pollutant List'!$C$7:$C$611,MATCH('5. Pollutant Emissions - MB'!C422,'DEQ Pollutant List'!$B$7:$B$611,0))),"")</f>
        <v/>
      </c>
      <c r="E422" s="115" t="str">
        <f>IFERROR(IF(OR($C422="",$C422="No CAS"),INDEX('DEQ Pollutant List'!$A$7:$A$611,MATCH($D422,'DEQ Pollutant List'!$C$7:$C$611,0)),INDEX('DEQ Pollutant List'!$A$7:$A$611,MATCH($C422,'DEQ Pollutant List'!$B$7:$B$611,0))),"")</f>
        <v/>
      </c>
      <c r="F422" s="138"/>
      <c r="G422" s="139"/>
      <c r="H422" s="104"/>
      <c r="I422" s="102"/>
      <c r="J422" s="105"/>
      <c r="K422" s="83"/>
      <c r="L422" s="102"/>
      <c r="M422" s="105"/>
      <c r="N422" s="83"/>
    </row>
    <row r="423" spans="1:14">
      <c r="A423" s="79"/>
      <c r="B423" s="133"/>
      <c r="C423" s="137"/>
      <c r="D423" s="81" t="str">
        <f>IFERROR(IF(C423="No CAS","",INDEX('DEQ Pollutant List'!$C$7:$C$611,MATCH('5. Pollutant Emissions - MB'!C423,'DEQ Pollutant List'!$B$7:$B$611,0))),"")</f>
        <v/>
      </c>
      <c r="E423" s="115" t="str">
        <f>IFERROR(IF(OR($C423="",$C423="No CAS"),INDEX('DEQ Pollutant List'!$A$7:$A$611,MATCH($D423,'DEQ Pollutant List'!$C$7:$C$611,0)),INDEX('DEQ Pollutant List'!$A$7:$A$611,MATCH($C423,'DEQ Pollutant List'!$B$7:$B$611,0))),"")</f>
        <v/>
      </c>
      <c r="F423" s="138"/>
      <c r="G423" s="139"/>
      <c r="H423" s="104"/>
      <c r="I423" s="102"/>
      <c r="J423" s="105"/>
      <c r="K423" s="83"/>
      <c r="L423" s="102"/>
      <c r="M423" s="105"/>
      <c r="N423" s="83"/>
    </row>
    <row r="424" spans="1:14">
      <c r="A424" s="79"/>
      <c r="B424" s="133"/>
      <c r="C424" s="137"/>
      <c r="D424" s="81" t="str">
        <f>IFERROR(IF(C424="No CAS","",INDEX('DEQ Pollutant List'!$C$7:$C$611,MATCH('5. Pollutant Emissions - MB'!C424,'DEQ Pollutant List'!$B$7:$B$611,0))),"")</f>
        <v/>
      </c>
      <c r="E424" s="115" t="str">
        <f>IFERROR(IF(OR($C424="",$C424="No CAS"),INDEX('DEQ Pollutant List'!$A$7:$A$611,MATCH($D424,'DEQ Pollutant List'!$C$7:$C$611,0)),INDEX('DEQ Pollutant List'!$A$7:$A$611,MATCH($C424,'DEQ Pollutant List'!$B$7:$B$611,0))),"")</f>
        <v/>
      </c>
      <c r="F424" s="138"/>
      <c r="G424" s="139"/>
      <c r="H424" s="104"/>
      <c r="I424" s="102"/>
      <c r="J424" s="105"/>
      <c r="K424" s="83"/>
      <c r="L424" s="102"/>
      <c r="M424" s="105"/>
      <c r="N424" s="83"/>
    </row>
    <row r="425" spans="1:14">
      <c r="A425" s="79"/>
      <c r="B425" s="133"/>
      <c r="C425" s="137"/>
      <c r="D425" s="81" t="str">
        <f>IFERROR(IF(C425="No CAS","",INDEX('DEQ Pollutant List'!$C$7:$C$611,MATCH('5. Pollutant Emissions - MB'!C425,'DEQ Pollutant List'!$B$7:$B$611,0))),"")</f>
        <v/>
      </c>
      <c r="E425" s="115" t="str">
        <f>IFERROR(IF(OR($C425="",$C425="No CAS"),INDEX('DEQ Pollutant List'!$A$7:$A$611,MATCH($D425,'DEQ Pollutant List'!$C$7:$C$611,0)),INDEX('DEQ Pollutant List'!$A$7:$A$611,MATCH($C425,'DEQ Pollutant List'!$B$7:$B$611,0))),"")</f>
        <v/>
      </c>
      <c r="F425" s="138"/>
      <c r="G425" s="139"/>
      <c r="H425" s="104"/>
      <c r="I425" s="102"/>
      <c r="J425" s="105"/>
      <c r="K425" s="83"/>
      <c r="L425" s="102"/>
      <c r="M425" s="105"/>
      <c r="N425" s="83"/>
    </row>
    <row r="426" spans="1:14">
      <c r="A426" s="79"/>
      <c r="B426" s="133"/>
      <c r="C426" s="137"/>
      <c r="D426" s="81" t="str">
        <f>IFERROR(IF(C426="No CAS","",INDEX('DEQ Pollutant List'!$C$7:$C$611,MATCH('5. Pollutant Emissions - MB'!C426,'DEQ Pollutant List'!$B$7:$B$611,0))),"")</f>
        <v/>
      </c>
      <c r="E426" s="115" t="str">
        <f>IFERROR(IF(OR($C426="",$C426="No CAS"),INDEX('DEQ Pollutant List'!$A$7:$A$611,MATCH($D426,'DEQ Pollutant List'!$C$7:$C$611,0)),INDEX('DEQ Pollutant List'!$A$7:$A$611,MATCH($C426,'DEQ Pollutant List'!$B$7:$B$611,0))),"")</f>
        <v/>
      </c>
      <c r="F426" s="138"/>
      <c r="G426" s="139"/>
      <c r="H426" s="104"/>
      <c r="I426" s="102"/>
      <c r="J426" s="105"/>
      <c r="K426" s="83"/>
      <c r="L426" s="102"/>
      <c r="M426" s="105"/>
      <c r="N426" s="83"/>
    </row>
    <row r="427" spans="1:14">
      <c r="A427" s="79"/>
      <c r="B427" s="133"/>
      <c r="C427" s="137"/>
      <c r="D427" s="81" t="str">
        <f>IFERROR(IF(C427="No CAS","",INDEX('DEQ Pollutant List'!$C$7:$C$611,MATCH('5. Pollutant Emissions - MB'!C427,'DEQ Pollutant List'!$B$7:$B$611,0))),"")</f>
        <v/>
      </c>
      <c r="E427" s="115" t="str">
        <f>IFERROR(IF(OR($C427="",$C427="No CAS"),INDEX('DEQ Pollutant List'!$A$7:$A$611,MATCH($D427,'DEQ Pollutant List'!$C$7:$C$611,0)),INDEX('DEQ Pollutant List'!$A$7:$A$611,MATCH($C427,'DEQ Pollutant List'!$B$7:$B$611,0))),"")</f>
        <v/>
      </c>
      <c r="F427" s="138"/>
      <c r="G427" s="139"/>
      <c r="H427" s="104"/>
      <c r="I427" s="102"/>
      <c r="J427" s="105"/>
      <c r="K427" s="83"/>
      <c r="L427" s="102"/>
      <c r="M427" s="105"/>
      <c r="N427" s="83"/>
    </row>
    <row r="428" spans="1:14">
      <c r="A428" s="79"/>
      <c r="B428" s="133"/>
      <c r="C428" s="137"/>
      <c r="D428" s="81" t="str">
        <f>IFERROR(IF(C428="No CAS","",INDEX('DEQ Pollutant List'!$C$7:$C$611,MATCH('5. Pollutant Emissions - MB'!C428,'DEQ Pollutant List'!$B$7:$B$611,0))),"")</f>
        <v/>
      </c>
      <c r="E428" s="115" t="str">
        <f>IFERROR(IF(OR($C428="",$C428="No CAS"),INDEX('DEQ Pollutant List'!$A$7:$A$611,MATCH($D428,'DEQ Pollutant List'!$C$7:$C$611,0)),INDEX('DEQ Pollutant List'!$A$7:$A$611,MATCH($C428,'DEQ Pollutant List'!$B$7:$B$611,0))),"")</f>
        <v/>
      </c>
      <c r="F428" s="138"/>
      <c r="G428" s="139"/>
      <c r="H428" s="104"/>
      <c r="I428" s="102"/>
      <c r="J428" s="105"/>
      <c r="K428" s="83"/>
      <c r="L428" s="102"/>
      <c r="M428" s="105"/>
      <c r="N428" s="83"/>
    </row>
    <row r="429" spans="1:14">
      <c r="A429" s="79"/>
      <c r="B429" s="133"/>
      <c r="C429" s="137"/>
      <c r="D429" s="81" t="str">
        <f>IFERROR(IF(C429="No CAS","",INDEX('DEQ Pollutant List'!$C$7:$C$611,MATCH('5. Pollutant Emissions - MB'!C429,'DEQ Pollutant List'!$B$7:$B$611,0))),"")</f>
        <v/>
      </c>
      <c r="E429" s="115" t="str">
        <f>IFERROR(IF(OR($C429="",$C429="No CAS"),INDEX('DEQ Pollutant List'!$A$7:$A$611,MATCH($D429,'DEQ Pollutant List'!$C$7:$C$611,0)),INDEX('DEQ Pollutant List'!$A$7:$A$611,MATCH($C429,'DEQ Pollutant List'!$B$7:$B$611,0))),"")</f>
        <v/>
      </c>
      <c r="F429" s="138"/>
      <c r="G429" s="139"/>
      <c r="H429" s="104"/>
      <c r="I429" s="102"/>
      <c r="J429" s="105"/>
      <c r="K429" s="83"/>
      <c r="L429" s="102"/>
      <c r="M429" s="105"/>
      <c r="N429" s="83"/>
    </row>
    <row r="430" spans="1:14">
      <c r="A430" s="79"/>
      <c r="B430" s="133"/>
      <c r="C430" s="137"/>
      <c r="D430" s="81" t="str">
        <f>IFERROR(IF(C430="No CAS","",INDEX('DEQ Pollutant List'!$C$7:$C$611,MATCH('5. Pollutant Emissions - MB'!C430,'DEQ Pollutant List'!$B$7:$B$611,0))),"")</f>
        <v/>
      </c>
      <c r="E430" s="115" t="str">
        <f>IFERROR(IF(OR($C430="",$C430="No CAS"),INDEX('DEQ Pollutant List'!$A$7:$A$611,MATCH($D430,'DEQ Pollutant List'!$C$7:$C$611,0)),INDEX('DEQ Pollutant List'!$A$7:$A$611,MATCH($C430,'DEQ Pollutant List'!$B$7:$B$611,0))),"")</f>
        <v/>
      </c>
      <c r="F430" s="138"/>
      <c r="G430" s="139"/>
      <c r="H430" s="104"/>
      <c r="I430" s="102"/>
      <c r="J430" s="105"/>
      <c r="K430" s="83"/>
      <c r="L430" s="102"/>
      <c r="M430" s="105"/>
      <c r="N430" s="83"/>
    </row>
    <row r="431" spans="1:14">
      <c r="A431" s="79"/>
      <c r="B431" s="133"/>
      <c r="C431" s="137"/>
      <c r="D431" s="81" t="str">
        <f>IFERROR(IF(C431="No CAS","",INDEX('DEQ Pollutant List'!$C$7:$C$611,MATCH('5. Pollutant Emissions - MB'!C431,'DEQ Pollutant List'!$B$7:$B$611,0))),"")</f>
        <v/>
      </c>
      <c r="E431" s="115" t="str">
        <f>IFERROR(IF(OR($C431="",$C431="No CAS"),INDEX('DEQ Pollutant List'!$A$7:$A$611,MATCH($D431,'DEQ Pollutant List'!$C$7:$C$611,0)),INDEX('DEQ Pollutant List'!$A$7:$A$611,MATCH($C431,'DEQ Pollutant List'!$B$7:$B$611,0))),"")</f>
        <v/>
      </c>
      <c r="F431" s="138"/>
      <c r="G431" s="139"/>
      <c r="H431" s="104"/>
      <c r="I431" s="102"/>
      <c r="J431" s="105"/>
      <c r="K431" s="83"/>
      <c r="L431" s="102"/>
      <c r="M431" s="105"/>
      <c r="N431" s="83"/>
    </row>
    <row r="432" spans="1:14">
      <c r="A432" s="79"/>
      <c r="B432" s="133"/>
      <c r="C432" s="137"/>
      <c r="D432" s="81" t="str">
        <f>IFERROR(IF(C432="No CAS","",INDEX('DEQ Pollutant List'!$C$7:$C$611,MATCH('5. Pollutant Emissions - MB'!C432,'DEQ Pollutant List'!$B$7:$B$611,0))),"")</f>
        <v/>
      </c>
      <c r="E432" s="115" t="str">
        <f>IFERROR(IF(OR($C432="",$C432="No CAS"),INDEX('DEQ Pollutant List'!$A$7:$A$611,MATCH($D432,'DEQ Pollutant List'!$C$7:$C$611,0)),INDEX('DEQ Pollutant List'!$A$7:$A$611,MATCH($C432,'DEQ Pollutant List'!$B$7:$B$611,0))),"")</f>
        <v/>
      </c>
      <c r="F432" s="138"/>
      <c r="G432" s="139"/>
      <c r="H432" s="104"/>
      <c r="I432" s="102"/>
      <c r="J432" s="105"/>
      <c r="K432" s="83"/>
      <c r="L432" s="102"/>
      <c r="M432" s="105"/>
      <c r="N432" s="83"/>
    </row>
    <row r="433" spans="1:14">
      <c r="A433" s="79"/>
      <c r="B433" s="133"/>
      <c r="C433" s="137"/>
      <c r="D433" s="81" t="str">
        <f>IFERROR(IF(C433="No CAS","",INDEX('DEQ Pollutant List'!$C$7:$C$611,MATCH('5. Pollutant Emissions - MB'!C433,'DEQ Pollutant List'!$B$7:$B$611,0))),"")</f>
        <v/>
      </c>
      <c r="E433" s="115" t="str">
        <f>IFERROR(IF(OR($C433="",$C433="No CAS"),INDEX('DEQ Pollutant List'!$A$7:$A$611,MATCH($D433,'DEQ Pollutant List'!$C$7:$C$611,0)),INDEX('DEQ Pollutant List'!$A$7:$A$611,MATCH($C433,'DEQ Pollutant List'!$B$7:$B$611,0))),"")</f>
        <v/>
      </c>
      <c r="F433" s="138"/>
      <c r="G433" s="139"/>
      <c r="H433" s="104"/>
      <c r="I433" s="102"/>
      <c r="J433" s="105"/>
      <c r="K433" s="83"/>
      <c r="L433" s="102"/>
      <c r="M433" s="105"/>
      <c r="N433" s="83"/>
    </row>
    <row r="434" spans="1:14">
      <c r="A434" s="79"/>
      <c r="B434" s="133"/>
      <c r="C434" s="137"/>
      <c r="D434" s="81" t="str">
        <f>IFERROR(IF(C434="No CAS","",INDEX('DEQ Pollutant List'!$C$7:$C$611,MATCH('5. Pollutant Emissions - MB'!C434,'DEQ Pollutant List'!$B$7:$B$611,0))),"")</f>
        <v/>
      </c>
      <c r="E434" s="115" t="str">
        <f>IFERROR(IF(OR($C434="",$C434="No CAS"),INDEX('DEQ Pollutant List'!$A$7:$A$611,MATCH($D434,'DEQ Pollutant List'!$C$7:$C$611,0)),INDEX('DEQ Pollutant List'!$A$7:$A$611,MATCH($C434,'DEQ Pollutant List'!$B$7:$B$611,0))),"")</f>
        <v/>
      </c>
      <c r="F434" s="138"/>
      <c r="G434" s="139"/>
      <c r="H434" s="104"/>
      <c r="I434" s="102"/>
      <c r="J434" s="105"/>
      <c r="K434" s="83"/>
      <c r="L434" s="102"/>
      <c r="M434" s="105"/>
      <c r="N434" s="83"/>
    </row>
    <row r="435" spans="1:14">
      <c r="A435" s="79"/>
      <c r="B435" s="133"/>
      <c r="C435" s="137"/>
      <c r="D435" s="81" t="str">
        <f>IFERROR(IF(C435="No CAS","",INDEX('DEQ Pollutant List'!$C$7:$C$611,MATCH('5. Pollutant Emissions - MB'!C435,'DEQ Pollutant List'!$B$7:$B$611,0))),"")</f>
        <v/>
      </c>
      <c r="E435" s="115" t="str">
        <f>IFERROR(IF(OR($C435="",$C435="No CAS"),INDEX('DEQ Pollutant List'!$A$7:$A$611,MATCH($D435,'DEQ Pollutant List'!$C$7:$C$611,0)),INDEX('DEQ Pollutant List'!$A$7:$A$611,MATCH($C435,'DEQ Pollutant List'!$B$7:$B$611,0))),"")</f>
        <v/>
      </c>
      <c r="F435" s="138"/>
      <c r="G435" s="139"/>
      <c r="H435" s="104"/>
      <c r="I435" s="102"/>
      <c r="J435" s="105"/>
      <c r="K435" s="83"/>
      <c r="L435" s="102"/>
      <c r="M435" s="105"/>
      <c r="N435" s="83"/>
    </row>
    <row r="436" spans="1:14">
      <c r="A436" s="79"/>
      <c r="B436" s="133"/>
      <c r="C436" s="137"/>
      <c r="D436" s="81" t="str">
        <f>IFERROR(IF(C436="No CAS","",INDEX('DEQ Pollutant List'!$C$7:$C$611,MATCH('5. Pollutant Emissions - MB'!C436,'DEQ Pollutant List'!$B$7:$B$611,0))),"")</f>
        <v/>
      </c>
      <c r="E436" s="115" t="str">
        <f>IFERROR(IF(OR($C436="",$C436="No CAS"),INDEX('DEQ Pollutant List'!$A$7:$A$611,MATCH($D436,'DEQ Pollutant List'!$C$7:$C$611,0)),INDEX('DEQ Pollutant List'!$A$7:$A$611,MATCH($C436,'DEQ Pollutant List'!$B$7:$B$611,0))),"")</f>
        <v/>
      </c>
      <c r="F436" s="138"/>
      <c r="G436" s="139"/>
      <c r="H436" s="104"/>
      <c r="I436" s="102"/>
      <c r="J436" s="105"/>
      <c r="K436" s="83"/>
      <c r="L436" s="102"/>
      <c r="M436" s="105"/>
      <c r="N436" s="83"/>
    </row>
    <row r="437" spans="1:14">
      <c r="A437" s="79"/>
      <c r="B437" s="133"/>
      <c r="C437" s="137"/>
      <c r="D437" s="81" t="str">
        <f>IFERROR(IF(C437="No CAS","",INDEX('DEQ Pollutant List'!$C$7:$C$611,MATCH('5. Pollutant Emissions - MB'!C437,'DEQ Pollutant List'!$B$7:$B$611,0))),"")</f>
        <v/>
      </c>
      <c r="E437" s="115" t="str">
        <f>IFERROR(IF(OR($C437="",$C437="No CAS"),INDEX('DEQ Pollutant List'!$A$7:$A$611,MATCH($D437,'DEQ Pollutant List'!$C$7:$C$611,0)),INDEX('DEQ Pollutant List'!$A$7:$A$611,MATCH($C437,'DEQ Pollutant List'!$B$7:$B$611,0))),"")</f>
        <v/>
      </c>
      <c r="F437" s="138"/>
      <c r="G437" s="139"/>
      <c r="H437" s="104"/>
      <c r="I437" s="102"/>
      <c r="J437" s="105"/>
      <c r="K437" s="83"/>
      <c r="L437" s="102"/>
      <c r="M437" s="105"/>
      <c r="N437" s="83"/>
    </row>
    <row r="438" spans="1:14">
      <c r="A438" s="79"/>
      <c r="B438" s="133"/>
      <c r="C438" s="137"/>
      <c r="D438" s="81" t="str">
        <f>IFERROR(IF(C438="No CAS","",INDEX('DEQ Pollutant List'!$C$7:$C$611,MATCH('5. Pollutant Emissions - MB'!C438,'DEQ Pollutant List'!$B$7:$B$611,0))),"")</f>
        <v/>
      </c>
      <c r="E438" s="115" t="str">
        <f>IFERROR(IF(OR($C438="",$C438="No CAS"),INDEX('DEQ Pollutant List'!$A$7:$A$611,MATCH($D438,'DEQ Pollutant List'!$C$7:$C$611,0)),INDEX('DEQ Pollutant List'!$A$7:$A$611,MATCH($C438,'DEQ Pollutant List'!$B$7:$B$611,0))),"")</f>
        <v/>
      </c>
      <c r="F438" s="138"/>
      <c r="G438" s="139"/>
      <c r="H438" s="104"/>
      <c r="I438" s="102"/>
      <c r="J438" s="105"/>
      <c r="K438" s="83"/>
      <c r="L438" s="102"/>
      <c r="M438" s="105"/>
      <c r="N438" s="83"/>
    </row>
    <row r="439" spans="1:14">
      <c r="A439" s="79"/>
      <c r="B439" s="133"/>
      <c r="C439" s="137"/>
      <c r="D439" s="81" t="str">
        <f>IFERROR(IF(C439="No CAS","",INDEX('DEQ Pollutant List'!$C$7:$C$611,MATCH('5. Pollutant Emissions - MB'!C439,'DEQ Pollutant List'!$B$7:$B$611,0))),"")</f>
        <v/>
      </c>
      <c r="E439" s="115" t="str">
        <f>IFERROR(IF(OR($C439="",$C439="No CAS"),INDEX('DEQ Pollutant List'!$A$7:$A$611,MATCH($D439,'DEQ Pollutant List'!$C$7:$C$611,0)),INDEX('DEQ Pollutant List'!$A$7:$A$611,MATCH($C439,'DEQ Pollutant List'!$B$7:$B$611,0))),"")</f>
        <v/>
      </c>
      <c r="F439" s="138"/>
      <c r="G439" s="139"/>
      <c r="H439" s="104"/>
      <c r="I439" s="102"/>
      <c r="J439" s="105"/>
      <c r="K439" s="83"/>
      <c r="L439" s="102"/>
      <c r="M439" s="105"/>
      <c r="N439" s="83"/>
    </row>
    <row r="440" spans="1:14">
      <c r="A440" s="79"/>
      <c r="B440" s="133"/>
      <c r="C440" s="137"/>
      <c r="D440" s="81" t="str">
        <f>IFERROR(IF(C440="No CAS","",INDEX('DEQ Pollutant List'!$C$7:$C$611,MATCH('5. Pollutant Emissions - MB'!C440,'DEQ Pollutant List'!$B$7:$B$611,0))),"")</f>
        <v/>
      </c>
      <c r="E440" s="115" t="str">
        <f>IFERROR(IF(OR($C440="",$C440="No CAS"),INDEX('DEQ Pollutant List'!$A$7:$A$611,MATCH($D440,'DEQ Pollutant List'!$C$7:$C$611,0)),INDEX('DEQ Pollutant List'!$A$7:$A$611,MATCH($C440,'DEQ Pollutant List'!$B$7:$B$611,0))),"")</f>
        <v/>
      </c>
      <c r="F440" s="138"/>
      <c r="G440" s="139"/>
      <c r="H440" s="104"/>
      <c r="I440" s="102"/>
      <c r="J440" s="105"/>
      <c r="K440" s="83"/>
      <c r="L440" s="102"/>
      <c r="M440" s="105"/>
      <c r="N440" s="83"/>
    </row>
    <row r="441" spans="1:14">
      <c r="A441" s="79"/>
      <c r="B441" s="133"/>
      <c r="C441" s="137"/>
      <c r="D441" s="81" t="str">
        <f>IFERROR(IF(C441="No CAS","",INDEX('DEQ Pollutant List'!$C$7:$C$611,MATCH('5. Pollutant Emissions - MB'!C441,'DEQ Pollutant List'!$B$7:$B$611,0))),"")</f>
        <v/>
      </c>
      <c r="E441" s="115" t="str">
        <f>IFERROR(IF(OR($C441="",$C441="No CAS"),INDEX('DEQ Pollutant List'!$A$7:$A$611,MATCH($D441,'DEQ Pollutant List'!$C$7:$C$611,0)),INDEX('DEQ Pollutant List'!$A$7:$A$611,MATCH($C441,'DEQ Pollutant List'!$B$7:$B$611,0))),"")</f>
        <v/>
      </c>
      <c r="F441" s="138"/>
      <c r="G441" s="139"/>
      <c r="H441" s="104"/>
      <c r="I441" s="102"/>
      <c r="J441" s="105"/>
      <c r="K441" s="83"/>
      <c r="L441" s="102"/>
      <c r="M441" s="105"/>
      <c r="N441" s="83"/>
    </row>
    <row r="442" spans="1:14">
      <c r="A442" s="79"/>
      <c r="B442" s="133"/>
      <c r="C442" s="137"/>
      <c r="D442" s="81" t="str">
        <f>IFERROR(IF(C442="No CAS","",INDEX('DEQ Pollutant List'!$C$7:$C$611,MATCH('5. Pollutant Emissions - MB'!C442,'DEQ Pollutant List'!$B$7:$B$611,0))),"")</f>
        <v/>
      </c>
      <c r="E442" s="115" t="str">
        <f>IFERROR(IF(OR($C442="",$C442="No CAS"),INDEX('DEQ Pollutant List'!$A$7:$A$611,MATCH($D442,'DEQ Pollutant List'!$C$7:$C$611,0)),INDEX('DEQ Pollutant List'!$A$7:$A$611,MATCH($C442,'DEQ Pollutant List'!$B$7:$B$611,0))),"")</f>
        <v/>
      </c>
      <c r="F442" s="138"/>
      <c r="G442" s="139"/>
      <c r="H442" s="104"/>
      <c r="I442" s="102"/>
      <c r="J442" s="105"/>
      <c r="K442" s="83"/>
      <c r="L442" s="102"/>
      <c r="M442" s="105"/>
      <c r="N442" s="83"/>
    </row>
    <row r="443" spans="1:14">
      <c r="A443" s="79"/>
      <c r="B443" s="133"/>
      <c r="C443" s="137"/>
      <c r="D443" s="81" t="str">
        <f>IFERROR(IF(C443="No CAS","",INDEX('DEQ Pollutant List'!$C$7:$C$611,MATCH('5. Pollutant Emissions - MB'!C443,'DEQ Pollutant List'!$B$7:$B$611,0))),"")</f>
        <v/>
      </c>
      <c r="E443" s="115" t="str">
        <f>IFERROR(IF(OR($C443="",$C443="No CAS"),INDEX('DEQ Pollutant List'!$A$7:$A$611,MATCH($D443,'DEQ Pollutant List'!$C$7:$C$611,0)),INDEX('DEQ Pollutant List'!$A$7:$A$611,MATCH($C443,'DEQ Pollutant List'!$B$7:$B$611,0))),"")</f>
        <v/>
      </c>
      <c r="F443" s="138"/>
      <c r="G443" s="139"/>
      <c r="H443" s="104"/>
      <c r="I443" s="102"/>
      <c r="J443" s="105"/>
      <c r="K443" s="83"/>
      <c r="L443" s="102"/>
      <c r="M443" s="105"/>
      <c r="N443" s="83"/>
    </row>
    <row r="444" spans="1:14">
      <c r="A444" s="79"/>
      <c r="B444" s="133"/>
      <c r="C444" s="137"/>
      <c r="D444" s="81" t="str">
        <f>IFERROR(IF(C444="No CAS","",INDEX('DEQ Pollutant List'!$C$7:$C$611,MATCH('5. Pollutant Emissions - MB'!C444,'DEQ Pollutant List'!$B$7:$B$611,0))),"")</f>
        <v/>
      </c>
      <c r="E444" s="115" t="str">
        <f>IFERROR(IF(OR($C444="",$C444="No CAS"),INDEX('DEQ Pollutant List'!$A$7:$A$611,MATCH($D444,'DEQ Pollutant List'!$C$7:$C$611,0)),INDEX('DEQ Pollutant List'!$A$7:$A$611,MATCH($C444,'DEQ Pollutant List'!$B$7:$B$611,0))),"")</f>
        <v/>
      </c>
      <c r="F444" s="138"/>
      <c r="G444" s="139"/>
      <c r="H444" s="104"/>
      <c r="I444" s="102"/>
      <c r="J444" s="105"/>
      <c r="K444" s="83"/>
      <c r="L444" s="102"/>
      <c r="M444" s="105"/>
      <c r="N444" s="83"/>
    </row>
    <row r="445" spans="1:14">
      <c r="A445" s="79"/>
      <c r="B445" s="133"/>
      <c r="C445" s="137"/>
      <c r="D445" s="81" t="str">
        <f>IFERROR(IF(C445="No CAS","",INDEX('DEQ Pollutant List'!$C$7:$C$611,MATCH('5. Pollutant Emissions - MB'!C445,'DEQ Pollutant List'!$B$7:$B$611,0))),"")</f>
        <v/>
      </c>
      <c r="E445" s="115" t="str">
        <f>IFERROR(IF(OR($C445="",$C445="No CAS"),INDEX('DEQ Pollutant List'!$A$7:$A$611,MATCH($D445,'DEQ Pollutant List'!$C$7:$C$611,0)),INDEX('DEQ Pollutant List'!$A$7:$A$611,MATCH($C445,'DEQ Pollutant List'!$B$7:$B$611,0))),"")</f>
        <v/>
      </c>
      <c r="F445" s="138"/>
      <c r="G445" s="139"/>
      <c r="H445" s="104"/>
      <c r="I445" s="102"/>
      <c r="J445" s="105"/>
      <c r="K445" s="83"/>
      <c r="L445" s="102"/>
      <c r="M445" s="105"/>
      <c r="N445" s="83"/>
    </row>
    <row r="446" spans="1:14">
      <c r="A446" s="79"/>
      <c r="B446" s="133"/>
      <c r="C446" s="137"/>
      <c r="D446" s="81" t="str">
        <f>IFERROR(IF(C446="No CAS","",INDEX('DEQ Pollutant List'!$C$7:$C$611,MATCH('5. Pollutant Emissions - MB'!C446,'DEQ Pollutant List'!$B$7:$B$611,0))),"")</f>
        <v/>
      </c>
      <c r="E446" s="115" t="str">
        <f>IFERROR(IF(OR($C446="",$C446="No CAS"),INDEX('DEQ Pollutant List'!$A$7:$A$611,MATCH($D446,'DEQ Pollutant List'!$C$7:$C$611,0)),INDEX('DEQ Pollutant List'!$A$7:$A$611,MATCH($C446,'DEQ Pollutant List'!$B$7:$B$611,0))),"")</f>
        <v/>
      </c>
      <c r="F446" s="138"/>
      <c r="G446" s="139"/>
      <c r="H446" s="104"/>
      <c r="I446" s="102"/>
      <c r="J446" s="105"/>
      <c r="K446" s="83"/>
      <c r="L446" s="102"/>
      <c r="M446" s="105"/>
      <c r="N446" s="83"/>
    </row>
    <row r="447" spans="1:14">
      <c r="A447" s="79"/>
      <c r="B447" s="133"/>
      <c r="C447" s="137"/>
      <c r="D447" s="81" t="str">
        <f>IFERROR(IF(C447="No CAS","",INDEX('DEQ Pollutant List'!$C$7:$C$611,MATCH('5. Pollutant Emissions - MB'!C447,'DEQ Pollutant List'!$B$7:$B$611,0))),"")</f>
        <v/>
      </c>
      <c r="E447" s="115" t="str">
        <f>IFERROR(IF(OR($C447="",$C447="No CAS"),INDEX('DEQ Pollutant List'!$A$7:$A$611,MATCH($D447,'DEQ Pollutant List'!$C$7:$C$611,0)),INDEX('DEQ Pollutant List'!$A$7:$A$611,MATCH($C447,'DEQ Pollutant List'!$B$7:$B$611,0))),"")</f>
        <v/>
      </c>
      <c r="F447" s="138"/>
      <c r="G447" s="139"/>
      <c r="H447" s="104"/>
      <c r="I447" s="102"/>
      <c r="J447" s="105"/>
      <c r="K447" s="83"/>
      <c r="L447" s="102"/>
      <c r="M447" s="105"/>
      <c r="N447" s="83"/>
    </row>
    <row r="448" spans="1:14">
      <c r="A448" s="79"/>
      <c r="B448" s="133"/>
      <c r="C448" s="137"/>
      <c r="D448" s="81" t="str">
        <f>IFERROR(IF(C448="No CAS","",INDEX('DEQ Pollutant List'!$C$7:$C$611,MATCH('5. Pollutant Emissions - MB'!C448,'DEQ Pollutant List'!$B$7:$B$611,0))),"")</f>
        <v/>
      </c>
      <c r="E448" s="115" t="str">
        <f>IFERROR(IF(OR($C448="",$C448="No CAS"),INDEX('DEQ Pollutant List'!$A$7:$A$611,MATCH($D448,'DEQ Pollutant List'!$C$7:$C$611,0)),INDEX('DEQ Pollutant List'!$A$7:$A$611,MATCH($C448,'DEQ Pollutant List'!$B$7:$B$611,0))),"")</f>
        <v/>
      </c>
      <c r="F448" s="138"/>
      <c r="G448" s="139"/>
      <c r="H448" s="104"/>
      <c r="I448" s="102"/>
      <c r="J448" s="105"/>
      <c r="K448" s="83"/>
      <c r="L448" s="102"/>
      <c r="M448" s="105"/>
      <c r="N448" s="83"/>
    </row>
    <row r="449" spans="1:14">
      <c r="A449" s="79"/>
      <c r="B449" s="133"/>
      <c r="C449" s="137"/>
      <c r="D449" s="81" t="str">
        <f>IFERROR(IF(C449="No CAS","",INDEX('DEQ Pollutant List'!$C$7:$C$611,MATCH('5. Pollutant Emissions - MB'!C449,'DEQ Pollutant List'!$B$7:$B$611,0))),"")</f>
        <v/>
      </c>
      <c r="E449" s="115" t="str">
        <f>IFERROR(IF(OR($C449="",$C449="No CAS"),INDEX('DEQ Pollutant List'!$A$7:$A$611,MATCH($D449,'DEQ Pollutant List'!$C$7:$C$611,0)),INDEX('DEQ Pollutant List'!$A$7:$A$611,MATCH($C449,'DEQ Pollutant List'!$B$7:$B$611,0))),"")</f>
        <v/>
      </c>
      <c r="F449" s="138"/>
      <c r="G449" s="139"/>
      <c r="H449" s="104"/>
      <c r="I449" s="102"/>
      <c r="J449" s="105"/>
      <c r="K449" s="83"/>
      <c r="L449" s="102"/>
      <c r="M449" s="105"/>
      <c r="N449" s="83"/>
    </row>
    <row r="450" spans="1:14">
      <c r="A450" s="79"/>
      <c r="B450" s="133"/>
      <c r="C450" s="137"/>
      <c r="D450" s="81" t="str">
        <f>IFERROR(IF(C450="No CAS","",INDEX('DEQ Pollutant List'!$C$7:$C$611,MATCH('5. Pollutant Emissions - MB'!C450,'DEQ Pollutant List'!$B$7:$B$611,0))),"")</f>
        <v/>
      </c>
      <c r="E450" s="115" t="str">
        <f>IFERROR(IF(OR($C450="",$C450="No CAS"),INDEX('DEQ Pollutant List'!$A$7:$A$611,MATCH($D450,'DEQ Pollutant List'!$C$7:$C$611,0)),INDEX('DEQ Pollutant List'!$A$7:$A$611,MATCH($C450,'DEQ Pollutant List'!$B$7:$B$611,0))),"")</f>
        <v/>
      </c>
      <c r="F450" s="138"/>
      <c r="G450" s="139"/>
      <c r="H450" s="104"/>
      <c r="I450" s="102"/>
      <c r="J450" s="105"/>
      <c r="K450" s="83"/>
      <c r="L450" s="102"/>
      <c r="M450" s="105"/>
      <c r="N450" s="83"/>
    </row>
    <row r="451" spans="1:14">
      <c r="A451" s="79"/>
      <c r="B451" s="133"/>
      <c r="C451" s="137"/>
      <c r="D451" s="81" t="str">
        <f>IFERROR(IF(C451="No CAS","",INDEX('DEQ Pollutant List'!$C$7:$C$611,MATCH('5. Pollutant Emissions - MB'!C451,'DEQ Pollutant List'!$B$7:$B$611,0))),"")</f>
        <v/>
      </c>
      <c r="E451" s="115" t="str">
        <f>IFERROR(IF(OR($C451="",$C451="No CAS"),INDEX('DEQ Pollutant List'!$A$7:$A$611,MATCH($D451,'DEQ Pollutant List'!$C$7:$C$611,0)),INDEX('DEQ Pollutant List'!$A$7:$A$611,MATCH($C451,'DEQ Pollutant List'!$B$7:$B$611,0))),"")</f>
        <v/>
      </c>
      <c r="F451" s="138"/>
      <c r="G451" s="139"/>
      <c r="H451" s="104"/>
      <c r="I451" s="102"/>
      <c r="J451" s="105"/>
      <c r="K451" s="83"/>
      <c r="L451" s="102"/>
      <c r="M451" s="105"/>
      <c r="N451" s="83"/>
    </row>
    <row r="452" spans="1:14">
      <c r="A452" s="79"/>
      <c r="B452" s="133"/>
      <c r="C452" s="137"/>
      <c r="D452" s="81" t="str">
        <f>IFERROR(IF(C452="No CAS","",INDEX('DEQ Pollutant List'!$C$7:$C$611,MATCH('5. Pollutant Emissions - MB'!C452,'DEQ Pollutant List'!$B$7:$B$611,0))),"")</f>
        <v/>
      </c>
      <c r="E452" s="115" t="str">
        <f>IFERROR(IF(OR($C452="",$C452="No CAS"),INDEX('DEQ Pollutant List'!$A$7:$A$611,MATCH($D452,'DEQ Pollutant List'!$C$7:$C$611,0)),INDEX('DEQ Pollutant List'!$A$7:$A$611,MATCH($C452,'DEQ Pollutant List'!$B$7:$B$611,0))),"")</f>
        <v/>
      </c>
      <c r="F452" s="138"/>
      <c r="G452" s="139"/>
      <c r="H452" s="104"/>
      <c r="I452" s="102"/>
      <c r="J452" s="105"/>
      <c r="K452" s="83"/>
      <c r="L452" s="102"/>
      <c r="M452" s="105"/>
      <c r="N452" s="83"/>
    </row>
    <row r="453" spans="1:14">
      <c r="A453" s="79"/>
      <c r="B453" s="133"/>
      <c r="C453" s="137"/>
      <c r="D453" s="81" t="str">
        <f>IFERROR(IF(C453="No CAS","",INDEX('DEQ Pollutant List'!$C$7:$C$611,MATCH('5. Pollutant Emissions - MB'!C453,'DEQ Pollutant List'!$B$7:$B$611,0))),"")</f>
        <v/>
      </c>
      <c r="E453" s="115" t="str">
        <f>IFERROR(IF(OR($C453="",$C453="No CAS"),INDEX('DEQ Pollutant List'!$A$7:$A$611,MATCH($D453,'DEQ Pollutant List'!$C$7:$C$611,0)),INDEX('DEQ Pollutant List'!$A$7:$A$611,MATCH($C453,'DEQ Pollutant List'!$B$7:$B$611,0))),"")</f>
        <v/>
      </c>
      <c r="F453" s="138"/>
      <c r="G453" s="139"/>
      <c r="H453" s="104"/>
      <c r="I453" s="102"/>
      <c r="J453" s="105"/>
      <c r="K453" s="83"/>
      <c r="L453" s="102"/>
      <c r="M453" s="105"/>
      <c r="N453" s="83"/>
    </row>
    <row r="454" spans="1:14">
      <c r="A454" s="79"/>
      <c r="B454" s="133"/>
      <c r="C454" s="137"/>
      <c r="D454" s="81" t="str">
        <f>IFERROR(IF(C454="No CAS","",INDEX('DEQ Pollutant List'!$C$7:$C$611,MATCH('5. Pollutant Emissions - MB'!C454,'DEQ Pollutant List'!$B$7:$B$611,0))),"")</f>
        <v/>
      </c>
      <c r="E454" s="115" t="str">
        <f>IFERROR(IF(OR($C454="",$C454="No CAS"),INDEX('DEQ Pollutant List'!$A$7:$A$611,MATCH($D454,'DEQ Pollutant List'!$C$7:$C$611,0)),INDEX('DEQ Pollutant List'!$A$7:$A$611,MATCH($C454,'DEQ Pollutant List'!$B$7:$B$611,0))),"")</f>
        <v/>
      </c>
      <c r="F454" s="138"/>
      <c r="G454" s="139"/>
      <c r="H454" s="104"/>
      <c r="I454" s="102"/>
      <c r="J454" s="105"/>
      <c r="K454" s="83"/>
      <c r="L454" s="102"/>
      <c r="M454" s="105"/>
      <c r="N454" s="83"/>
    </row>
    <row r="455" spans="1:14">
      <c r="A455" s="79"/>
      <c r="B455" s="133"/>
      <c r="C455" s="137"/>
      <c r="D455" s="81" t="str">
        <f>IFERROR(IF(C455="No CAS","",INDEX('DEQ Pollutant List'!$C$7:$C$611,MATCH('5. Pollutant Emissions - MB'!C455,'DEQ Pollutant List'!$B$7:$B$611,0))),"")</f>
        <v/>
      </c>
      <c r="E455" s="115" t="str">
        <f>IFERROR(IF(OR($C455="",$C455="No CAS"),INDEX('DEQ Pollutant List'!$A$7:$A$611,MATCH($D455,'DEQ Pollutant List'!$C$7:$C$611,0)),INDEX('DEQ Pollutant List'!$A$7:$A$611,MATCH($C455,'DEQ Pollutant List'!$B$7:$B$611,0))),"")</f>
        <v/>
      </c>
      <c r="F455" s="138"/>
      <c r="G455" s="139"/>
      <c r="H455" s="104"/>
      <c r="I455" s="102"/>
      <c r="J455" s="105"/>
      <c r="K455" s="83"/>
      <c r="L455" s="102"/>
      <c r="M455" s="105"/>
      <c r="N455" s="83"/>
    </row>
    <row r="456" spans="1:14">
      <c r="A456" s="79"/>
      <c r="B456" s="133"/>
      <c r="C456" s="137"/>
      <c r="D456" s="81" t="str">
        <f>IFERROR(IF(C456="No CAS","",INDEX('DEQ Pollutant List'!$C$7:$C$611,MATCH('5. Pollutant Emissions - MB'!C456,'DEQ Pollutant List'!$B$7:$B$611,0))),"")</f>
        <v/>
      </c>
      <c r="E456" s="115" t="str">
        <f>IFERROR(IF(OR($C456="",$C456="No CAS"),INDEX('DEQ Pollutant List'!$A$7:$A$611,MATCH($D456,'DEQ Pollutant List'!$C$7:$C$611,0)),INDEX('DEQ Pollutant List'!$A$7:$A$611,MATCH($C456,'DEQ Pollutant List'!$B$7:$B$611,0))),"")</f>
        <v/>
      </c>
      <c r="F456" s="138"/>
      <c r="G456" s="139"/>
      <c r="H456" s="104"/>
      <c r="I456" s="102"/>
      <c r="J456" s="105"/>
      <c r="K456" s="83"/>
      <c r="L456" s="102"/>
      <c r="M456" s="105"/>
      <c r="N456" s="83"/>
    </row>
    <row r="457" spans="1:14">
      <c r="A457" s="79"/>
      <c r="B457" s="133"/>
      <c r="C457" s="137"/>
      <c r="D457" s="81" t="str">
        <f>IFERROR(IF(C457="No CAS","",INDEX('DEQ Pollutant List'!$C$7:$C$611,MATCH('5. Pollutant Emissions - MB'!C457,'DEQ Pollutant List'!$B$7:$B$611,0))),"")</f>
        <v/>
      </c>
      <c r="E457" s="115" t="str">
        <f>IFERROR(IF(OR($C457="",$C457="No CAS"),INDEX('DEQ Pollutant List'!$A$7:$A$611,MATCH($D457,'DEQ Pollutant List'!$C$7:$C$611,0)),INDEX('DEQ Pollutant List'!$A$7:$A$611,MATCH($C457,'DEQ Pollutant List'!$B$7:$B$611,0))),"")</f>
        <v/>
      </c>
      <c r="F457" s="138"/>
      <c r="G457" s="139"/>
      <c r="H457" s="104"/>
      <c r="I457" s="102"/>
      <c r="J457" s="105"/>
      <c r="K457" s="83"/>
      <c r="L457" s="102"/>
      <c r="M457" s="105"/>
      <c r="N457" s="83"/>
    </row>
    <row r="458" spans="1:14">
      <c r="A458" s="79"/>
      <c r="B458" s="133"/>
      <c r="C458" s="137"/>
      <c r="D458" s="81" t="str">
        <f>IFERROR(IF(C458="No CAS","",INDEX('DEQ Pollutant List'!$C$7:$C$611,MATCH('5. Pollutant Emissions - MB'!C458,'DEQ Pollutant List'!$B$7:$B$611,0))),"")</f>
        <v/>
      </c>
      <c r="E458" s="115" t="str">
        <f>IFERROR(IF(OR($C458="",$C458="No CAS"),INDEX('DEQ Pollutant List'!$A$7:$A$611,MATCH($D458,'DEQ Pollutant List'!$C$7:$C$611,0)),INDEX('DEQ Pollutant List'!$A$7:$A$611,MATCH($C458,'DEQ Pollutant List'!$B$7:$B$611,0))),"")</f>
        <v/>
      </c>
      <c r="F458" s="138"/>
      <c r="G458" s="139"/>
      <c r="H458" s="104"/>
      <c r="I458" s="102"/>
      <c r="J458" s="105"/>
      <c r="K458" s="83"/>
      <c r="L458" s="102"/>
      <c r="M458" s="105"/>
      <c r="N458" s="83"/>
    </row>
    <row r="459" spans="1:14">
      <c r="A459" s="79"/>
      <c r="B459" s="133"/>
      <c r="C459" s="137"/>
      <c r="D459" s="81" t="str">
        <f>IFERROR(IF(C459="No CAS","",INDEX('DEQ Pollutant List'!$C$7:$C$611,MATCH('5. Pollutant Emissions - MB'!C459,'DEQ Pollutant List'!$B$7:$B$611,0))),"")</f>
        <v/>
      </c>
      <c r="E459" s="115" t="str">
        <f>IFERROR(IF(OR($C459="",$C459="No CAS"),INDEX('DEQ Pollutant List'!$A$7:$A$611,MATCH($D459,'DEQ Pollutant List'!$C$7:$C$611,0)),INDEX('DEQ Pollutant List'!$A$7:$A$611,MATCH($C459,'DEQ Pollutant List'!$B$7:$B$611,0))),"")</f>
        <v/>
      </c>
      <c r="F459" s="138"/>
      <c r="G459" s="139"/>
      <c r="H459" s="104"/>
      <c r="I459" s="102"/>
      <c r="J459" s="105"/>
      <c r="K459" s="83"/>
      <c r="L459" s="102"/>
      <c r="M459" s="105"/>
      <c r="N459" s="83"/>
    </row>
    <row r="460" spans="1:14">
      <c r="A460" s="79"/>
      <c r="B460" s="133"/>
      <c r="C460" s="137"/>
      <c r="D460" s="81" t="str">
        <f>IFERROR(IF(C460="No CAS","",INDEX('DEQ Pollutant List'!$C$7:$C$611,MATCH('5. Pollutant Emissions - MB'!C460,'DEQ Pollutant List'!$B$7:$B$611,0))),"")</f>
        <v/>
      </c>
      <c r="E460" s="115" t="str">
        <f>IFERROR(IF(OR($C460="",$C460="No CAS"),INDEX('DEQ Pollutant List'!$A$7:$A$611,MATCH($D460,'DEQ Pollutant List'!$C$7:$C$611,0)),INDEX('DEQ Pollutant List'!$A$7:$A$611,MATCH($C460,'DEQ Pollutant List'!$B$7:$B$611,0))),"")</f>
        <v/>
      </c>
      <c r="F460" s="138"/>
      <c r="G460" s="139"/>
      <c r="H460" s="104"/>
      <c r="I460" s="102"/>
      <c r="J460" s="105"/>
      <c r="K460" s="83"/>
      <c r="L460" s="102"/>
      <c r="M460" s="105"/>
      <c r="N460" s="83"/>
    </row>
    <row r="461" spans="1:14">
      <c r="A461" s="79"/>
      <c r="B461" s="133"/>
      <c r="C461" s="137"/>
      <c r="D461" s="81" t="str">
        <f>IFERROR(IF(C461="No CAS","",INDEX('DEQ Pollutant List'!$C$7:$C$611,MATCH('5. Pollutant Emissions - MB'!C461,'DEQ Pollutant List'!$B$7:$B$611,0))),"")</f>
        <v/>
      </c>
      <c r="E461" s="115" t="str">
        <f>IFERROR(IF(OR($C461="",$C461="No CAS"),INDEX('DEQ Pollutant List'!$A$7:$A$611,MATCH($D461,'DEQ Pollutant List'!$C$7:$C$611,0)),INDEX('DEQ Pollutant List'!$A$7:$A$611,MATCH($C461,'DEQ Pollutant List'!$B$7:$B$611,0))),"")</f>
        <v/>
      </c>
      <c r="F461" s="138"/>
      <c r="G461" s="139"/>
      <c r="H461" s="104"/>
      <c r="I461" s="102"/>
      <c r="J461" s="105"/>
      <c r="K461" s="83"/>
      <c r="L461" s="102"/>
      <c r="M461" s="105"/>
      <c r="N461" s="83"/>
    </row>
    <row r="462" spans="1:14">
      <c r="A462" s="79"/>
      <c r="B462" s="133"/>
      <c r="C462" s="137"/>
      <c r="D462" s="81" t="str">
        <f>IFERROR(IF(C462="No CAS","",INDEX('DEQ Pollutant List'!$C$7:$C$611,MATCH('5. Pollutant Emissions - MB'!C462,'DEQ Pollutant List'!$B$7:$B$611,0))),"")</f>
        <v/>
      </c>
      <c r="E462" s="115" t="str">
        <f>IFERROR(IF(OR($C462="",$C462="No CAS"),INDEX('DEQ Pollutant List'!$A$7:$A$611,MATCH($D462,'DEQ Pollutant List'!$C$7:$C$611,0)),INDEX('DEQ Pollutant List'!$A$7:$A$611,MATCH($C462,'DEQ Pollutant List'!$B$7:$B$611,0))),"")</f>
        <v/>
      </c>
      <c r="F462" s="138"/>
      <c r="G462" s="139"/>
      <c r="H462" s="104"/>
      <c r="I462" s="102"/>
      <c r="J462" s="105"/>
      <c r="K462" s="83"/>
      <c r="L462" s="102"/>
      <c r="M462" s="105"/>
      <c r="N462" s="83"/>
    </row>
    <row r="463" spans="1:14">
      <c r="A463" s="79"/>
      <c r="B463" s="133"/>
      <c r="C463" s="137"/>
      <c r="D463" s="81" t="str">
        <f>IFERROR(IF(C463="No CAS","",INDEX('DEQ Pollutant List'!$C$7:$C$611,MATCH('5. Pollutant Emissions - MB'!C463,'DEQ Pollutant List'!$B$7:$B$611,0))),"")</f>
        <v/>
      </c>
      <c r="E463" s="115" t="str">
        <f>IFERROR(IF(OR($C463="",$C463="No CAS"),INDEX('DEQ Pollutant List'!$A$7:$A$611,MATCH($D463,'DEQ Pollutant List'!$C$7:$C$611,0)),INDEX('DEQ Pollutant List'!$A$7:$A$611,MATCH($C463,'DEQ Pollutant List'!$B$7:$B$611,0))),"")</f>
        <v/>
      </c>
      <c r="F463" s="138"/>
      <c r="G463" s="139"/>
      <c r="H463" s="104"/>
      <c r="I463" s="102"/>
      <c r="J463" s="105"/>
      <c r="K463" s="83"/>
      <c r="L463" s="102"/>
      <c r="M463" s="105"/>
      <c r="N463" s="83"/>
    </row>
    <row r="464" spans="1:14">
      <c r="A464" s="79"/>
      <c r="B464" s="133"/>
      <c r="C464" s="137"/>
      <c r="D464" s="81" t="str">
        <f>IFERROR(IF(C464="No CAS","",INDEX('DEQ Pollutant List'!$C$7:$C$611,MATCH('5. Pollutant Emissions - MB'!C464,'DEQ Pollutant List'!$B$7:$B$611,0))),"")</f>
        <v/>
      </c>
      <c r="E464" s="115" t="str">
        <f>IFERROR(IF(OR($C464="",$C464="No CAS"),INDEX('DEQ Pollutant List'!$A$7:$A$611,MATCH($D464,'DEQ Pollutant List'!$C$7:$C$611,0)),INDEX('DEQ Pollutant List'!$A$7:$A$611,MATCH($C464,'DEQ Pollutant List'!$B$7:$B$611,0))),"")</f>
        <v/>
      </c>
      <c r="F464" s="138"/>
      <c r="G464" s="139"/>
      <c r="H464" s="104"/>
      <c r="I464" s="102"/>
      <c r="J464" s="105"/>
      <c r="K464" s="83"/>
      <c r="L464" s="102"/>
      <c r="M464" s="105"/>
      <c r="N464" s="83"/>
    </row>
    <row r="465" spans="1:14">
      <c r="A465" s="79"/>
      <c r="B465" s="133"/>
      <c r="C465" s="137"/>
      <c r="D465" s="81" t="str">
        <f>IFERROR(IF(C465="No CAS","",INDEX('DEQ Pollutant List'!$C$7:$C$611,MATCH('5. Pollutant Emissions - MB'!C465,'DEQ Pollutant List'!$B$7:$B$611,0))),"")</f>
        <v/>
      </c>
      <c r="E465" s="115" t="str">
        <f>IFERROR(IF(OR($C465="",$C465="No CAS"),INDEX('DEQ Pollutant List'!$A$7:$A$611,MATCH($D465,'DEQ Pollutant List'!$C$7:$C$611,0)),INDEX('DEQ Pollutant List'!$A$7:$A$611,MATCH($C465,'DEQ Pollutant List'!$B$7:$B$611,0))),"")</f>
        <v/>
      </c>
      <c r="F465" s="138"/>
      <c r="G465" s="139"/>
      <c r="H465" s="104"/>
      <c r="I465" s="102"/>
      <c r="J465" s="105"/>
      <c r="K465" s="83"/>
      <c r="L465" s="102"/>
      <c r="M465" s="105"/>
      <c r="N465" s="83"/>
    </row>
    <row r="466" spans="1:14">
      <c r="A466" s="79"/>
      <c r="B466" s="133"/>
      <c r="C466" s="137"/>
      <c r="D466" s="81" t="str">
        <f>IFERROR(IF(C466="No CAS","",INDEX('DEQ Pollutant List'!$C$7:$C$611,MATCH('5. Pollutant Emissions - MB'!C466,'DEQ Pollutant List'!$B$7:$B$611,0))),"")</f>
        <v/>
      </c>
      <c r="E466" s="115" t="str">
        <f>IFERROR(IF(OR($C466="",$C466="No CAS"),INDEX('DEQ Pollutant List'!$A$7:$A$611,MATCH($D466,'DEQ Pollutant List'!$C$7:$C$611,0)),INDEX('DEQ Pollutant List'!$A$7:$A$611,MATCH($C466,'DEQ Pollutant List'!$B$7:$B$611,0))),"")</f>
        <v/>
      </c>
      <c r="F466" s="138"/>
      <c r="G466" s="139"/>
      <c r="H466" s="104"/>
      <c r="I466" s="102"/>
      <c r="J466" s="105"/>
      <c r="K466" s="83"/>
      <c r="L466" s="102"/>
      <c r="M466" s="105"/>
      <c r="N466" s="83"/>
    </row>
    <row r="467" spans="1:14">
      <c r="A467" s="79"/>
      <c r="B467" s="133"/>
      <c r="C467" s="137"/>
      <c r="D467" s="81" t="str">
        <f>IFERROR(IF(C467="No CAS","",INDEX('DEQ Pollutant List'!$C$7:$C$611,MATCH('5. Pollutant Emissions - MB'!C467,'DEQ Pollutant List'!$B$7:$B$611,0))),"")</f>
        <v/>
      </c>
      <c r="E467" s="115" t="str">
        <f>IFERROR(IF(OR($C467="",$C467="No CAS"),INDEX('DEQ Pollutant List'!$A$7:$A$611,MATCH($D467,'DEQ Pollutant List'!$C$7:$C$611,0)),INDEX('DEQ Pollutant List'!$A$7:$A$611,MATCH($C467,'DEQ Pollutant List'!$B$7:$B$611,0))),"")</f>
        <v/>
      </c>
      <c r="F467" s="138"/>
      <c r="G467" s="139"/>
      <c r="H467" s="104"/>
      <c r="I467" s="102"/>
      <c r="J467" s="105"/>
      <c r="K467" s="83"/>
      <c r="L467" s="102"/>
      <c r="M467" s="105"/>
      <c r="N467" s="83"/>
    </row>
    <row r="468" spans="1:14">
      <c r="A468" s="79"/>
      <c r="B468" s="133"/>
      <c r="C468" s="137"/>
      <c r="D468" s="81" t="str">
        <f>IFERROR(IF(C468="No CAS","",INDEX('DEQ Pollutant List'!$C$7:$C$611,MATCH('5. Pollutant Emissions - MB'!C468,'DEQ Pollutant List'!$B$7:$B$611,0))),"")</f>
        <v/>
      </c>
      <c r="E468" s="115" t="str">
        <f>IFERROR(IF(OR($C468="",$C468="No CAS"),INDEX('DEQ Pollutant List'!$A$7:$A$611,MATCH($D468,'DEQ Pollutant List'!$C$7:$C$611,0)),INDEX('DEQ Pollutant List'!$A$7:$A$611,MATCH($C468,'DEQ Pollutant List'!$B$7:$B$611,0))),"")</f>
        <v/>
      </c>
      <c r="F468" s="138"/>
      <c r="G468" s="139"/>
      <c r="H468" s="104"/>
      <c r="I468" s="102"/>
      <c r="J468" s="105"/>
      <c r="K468" s="83"/>
      <c r="L468" s="102"/>
      <c r="M468" s="105"/>
      <c r="N468" s="83"/>
    </row>
    <row r="469" spans="1:14">
      <c r="A469" s="79"/>
      <c r="B469" s="133"/>
      <c r="C469" s="137"/>
      <c r="D469" s="81" t="str">
        <f>IFERROR(IF(C469="No CAS","",INDEX('DEQ Pollutant List'!$C$7:$C$611,MATCH('5. Pollutant Emissions - MB'!C469,'DEQ Pollutant List'!$B$7:$B$611,0))),"")</f>
        <v/>
      </c>
      <c r="E469" s="115" t="str">
        <f>IFERROR(IF(OR($C469="",$C469="No CAS"),INDEX('DEQ Pollutant List'!$A$7:$A$611,MATCH($D469,'DEQ Pollutant List'!$C$7:$C$611,0)),INDEX('DEQ Pollutant List'!$A$7:$A$611,MATCH($C469,'DEQ Pollutant List'!$B$7:$B$611,0))),"")</f>
        <v/>
      </c>
      <c r="F469" s="138"/>
      <c r="G469" s="139"/>
      <c r="H469" s="104"/>
      <c r="I469" s="102"/>
      <c r="J469" s="105"/>
      <c r="K469" s="83"/>
      <c r="L469" s="102"/>
      <c r="M469" s="105"/>
      <c r="N469" s="83"/>
    </row>
    <row r="470" spans="1:14">
      <c r="A470" s="79"/>
      <c r="B470" s="133"/>
      <c r="C470" s="137"/>
      <c r="D470" s="81" t="str">
        <f>IFERROR(IF(C470="No CAS","",INDEX('DEQ Pollutant List'!$C$7:$C$611,MATCH('5. Pollutant Emissions - MB'!C470,'DEQ Pollutant List'!$B$7:$B$611,0))),"")</f>
        <v/>
      </c>
      <c r="E470" s="115" t="str">
        <f>IFERROR(IF(OR($C470="",$C470="No CAS"),INDEX('DEQ Pollutant List'!$A$7:$A$611,MATCH($D470,'DEQ Pollutant List'!$C$7:$C$611,0)),INDEX('DEQ Pollutant List'!$A$7:$A$611,MATCH($C470,'DEQ Pollutant List'!$B$7:$B$611,0))),"")</f>
        <v/>
      </c>
      <c r="F470" s="138"/>
      <c r="G470" s="139"/>
      <c r="H470" s="104"/>
      <c r="I470" s="102"/>
      <c r="J470" s="105"/>
      <c r="K470" s="83"/>
      <c r="L470" s="102"/>
      <c r="M470" s="105"/>
      <c r="N470" s="83"/>
    </row>
    <row r="471" spans="1:14">
      <c r="A471" s="79"/>
      <c r="B471" s="133"/>
      <c r="C471" s="137"/>
      <c r="D471" s="81" t="str">
        <f>IFERROR(IF(C471="No CAS","",INDEX('DEQ Pollutant List'!$C$7:$C$611,MATCH('5. Pollutant Emissions - MB'!C471,'DEQ Pollutant List'!$B$7:$B$611,0))),"")</f>
        <v/>
      </c>
      <c r="E471" s="115" t="str">
        <f>IFERROR(IF(OR($C471="",$C471="No CAS"),INDEX('DEQ Pollutant List'!$A$7:$A$611,MATCH($D471,'DEQ Pollutant List'!$C$7:$C$611,0)),INDEX('DEQ Pollutant List'!$A$7:$A$611,MATCH($C471,'DEQ Pollutant List'!$B$7:$B$611,0))),"")</f>
        <v/>
      </c>
      <c r="F471" s="138"/>
      <c r="G471" s="139"/>
      <c r="H471" s="104"/>
      <c r="I471" s="102"/>
      <c r="J471" s="105"/>
      <c r="K471" s="83"/>
      <c r="L471" s="102"/>
      <c r="M471" s="105"/>
      <c r="N471" s="83"/>
    </row>
    <row r="472" spans="1:14">
      <c r="A472" s="79"/>
      <c r="B472" s="133"/>
      <c r="C472" s="137"/>
      <c r="D472" s="81" t="str">
        <f>IFERROR(IF(C472="No CAS","",INDEX('DEQ Pollutant List'!$C$7:$C$611,MATCH('5. Pollutant Emissions - MB'!C472,'DEQ Pollutant List'!$B$7:$B$611,0))),"")</f>
        <v/>
      </c>
      <c r="E472" s="115" t="str">
        <f>IFERROR(IF(OR($C472="",$C472="No CAS"),INDEX('DEQ Pollutant List'!$A$7:$A$611,MATCH($D472,'DEQ Pollutant List'!$C$7:$C$611,0)),INDEX('DEQ Pollutant List'!$A$7:$A$611,MATCH($C472,'DEQ Pollutant List'!$B$7:$B$611,0))),"")</f>
        <v/>
      </c>
      <c r="F472" s="138"/>
      <c r="G472" s="139"/>
      <c r="H472" s="104"/>
      <c r="I472" s="102"/>
      <c r="J472" s="105"/>
      <c r="K472" s="83"/>
      <c r="L472" s="102"/>
      <c r="M472" s="105"/>
      <c r="N472" s="83"/>
    </row>
    <row r="473" spans="1:14">
      <c r="A473" s="79"/>
      <c r="B473" s="133"/>
      <c r="C473" s="137"/>
      <c r="D473" s="81" t="str">
        <f>IFERROR(IF(C473="No CAS","",INDEX('DEQ Pollutant List'!$C$7:$C$611,MATCH('5. Pollutant Emissions - MB'!C473,'DEQ Pollutant List'!$B$7:$B$611,0))),"")</f>
        <v/>
      </c>
      <c r="E473" s="115" t="str">
        <f>IFERROR(IF(OR($C473="",$C473="No CAS"),INDEX('DEQ Pollutant List'!$A$7:$A$611,MATCH($D473,'DEQ Pollutant List'!$C$7:$C$611,0)),INDEX('DEQ Pollutant List'!$A$7:$A$611,MATCH($C473,'DEQ Pollutant List'!$B$7:$B$611,0))),"")</f>
        <v/>
      </c>
      <c r="F473" s="138"/>
      <c r="G473" s="139"/>
      <c r="H473" s="104"/>
      <c r="I473" s="102"/>
      <c r="J473" s="105"/>
      <c r="K473" s="83"/>
      <c r="L473" s="102"/>
      <c r="M473" s="105"/>
      <c r="N473" s="83"/>
    </row>
    <row r="474" spans="1:14">
      <c r="A474" s="79"/>
      <c r="B474" s="133"/>
      <c r="C474" s="137"/>
      <c r="D474" s="81" t="str">
        <f>IFERROR(IF(C474="No CAS","",INDEX('DEQ Pollutant List'!$C$7:$C$611,MATCH('5. Pollutant Emissions - MB'!C474,'DEQ Pollutant List'!$B$7:$B$611,0))),"")</f>
        <v/>
      </c>
      <c r="E474" s="115" t="str">
        <f>IFERROR(IF(OR($C474="",$C474="No CAS"),INDEX('DEQ Pollutant List'!$A$7:$A$611,MATCH($D474,'DEQ Pollutant List'!$C$7:$C$611,0)),INDEX('DEQ Pollutant List'!$A$7:$A$611,MATCH($C474,'DEQ Pollutant List'!$B$7:$B$611,0))),"")</f>
        <v/>
      </c>
      <c r="F474" s="138"/>
      <c r="G474" s="139"/>
      <c r="H474" s="104"/>
      <c r="I474" s="102"/>
      <c r="J474" s="105"/>
      <c r="K474" s="83"/>
      <c r="L474" s="102"/>
      <c r="M474" s="105"/>
      <c r="N474" s="83"/>
    </row>
    <row r="475" spans="1:14">
      <c r="A475" s="79"/>
      <c r="B475" s="133"/>
      <c r="C475" s="137"/>
      <c r="D475" s="81" t="str">
        <f>IFERROR(IF(C475="No CAS","",INDEX('DEQ Pollutant List'!$C$7:$C$611,MATCH('5. Pollutant Emissions - MB'!C475,'DEQ Pollutant List'!$B$7:$B$611,0))),"")</f>
        <v/>
      </c>
      <c r="E475" s="115" t="str">
        <f>IFERROR(IF(OR($C475="",$C475="No CAS"),INDEX('DEQ Pollutant List'!$A$7:$A$611,MATCH($D475,'DEQ Pollutant List'!$C$7:$C$611,0)),INDEX('DEQ Pollutant List'!$A$7:$A$611,MATCH($C475,'DEQ Pollutant List'!$B$7:$B$611,0))),"")</f>
        <v/>
      </c>
      <c r="F475" s="138"/>
      <c r="G475" s="139"/>
      <c r="H475" s="104"/>
      <c r="I475" s="102"/>
      <c r="J475" s="105"/>
      <c r="K475" s="83"/>
      <c r="L475" s="102"/>
      <c r="M475" s="105"/>
      <c r="N475" s="83"/>
    </row>
    <row r="476" spans="1:14">
      <c r="A476" s="79"/>
      <c r="B476" s="133"/>
      <c r="C476" s="137"/>
      <c r="D476" s="81" t="str">
        <f>IFERROR(IF(C476="No CAS","",INDEX('DEQ Pollutant List'!$C$7:$C$611,MATCH('5. Pollutant Emissions - MB'!C476,'DEQ Pollutant List'!$B$7:$B$611,0))),"")</f>
        <v/>
      </c>
      <c r="E476" s="115" t="str">
        <f>IFERROR(IF(OR($C476="",$C476="No CAS"),INDEX('DEQ Pollutant List'!$A$7:$A$611,MATCH($D476,'DEQ Pollutant List'!$C$7:$C$611,0)),INDEX('DEQ Pollutant List'!$A$7:$A$611,MATCH($C476,'DEQ Pollutant List'!$B$7:$B$611,0))),"")</f>
        <v/>
      </c>
      <c r="F476" s="138"/>
      <c r="G476" s="139"/>
      <c r="H476" s="104"/>
      <c r="I476" s="102"/>
      <c r="J476" s="105"/>
      <c r="K476" s="83"/>
      <c r="L476" s="102"/>
      <c r="M476" s="105"/>
      <c r="N476" s="83"/>
    </row>
    <row r="477" spans="1:14">
      <c r="A477" s="79"/>
      <c r="B477" s="133"/>
      <c r="C477" s="137"/>
      <c r="D477" s="81" t="str">
        <f>IFERROR(IF(C477="No CAS","",INDEX('DEQ Pollutant List'!$C$7:$C$611,MATCH('5. Pollutant Emissions - MB'!C477,'DEQ Pollutant List'!$B$7:$B$611,0))),"")</f>
        <v/>
      </c>
      <c r="E477" s="115" t="str">
        <f>IFERROR(IF(OR($C477="",$C477="No CAS"),INDEX('DEQ Pollutant List'!$A$7:$A$611,MATCH($D477,'DEQ Pollutant List'!$C$7:$C$611,0)),INDEX('DEQ Pollutant List'!$A$7:$A$611,MATCH($C477,'DEQ Pollutant List'!$B$7:$B$611,0))),"")</f>
        <v/>
      </c>
      <c r="F477" s="138"/>
      <c r="G477" s="139"/>
      <c r="H477" s="104"/>
      <c r="I477" s="102"/>
      <c r="J477" s="105"/>
      <c r="K477" s="83"/>
      <c r="L477" s="102"/>
      <c r="M477" s="105"/>
      <c r="N477" s="83"/>
    </row>
    <row r="478" spans="1:14">
      <c r="A478" s="79"/>
      <c r="B478" s="133"/>
      <c r="C478" s="137"/>
      <c r="D478" s="81" t="str">
        <f>IFERROR(IF(C478="No CAS","",INDEX('DEQ Pollutant List'!$C$7:$C$611,MATCH('5. Pollutant Emissions - MB'!C478,'DEQ Pollutant List'!$B$7:$B$611,0))),"")</f>
        <v/>
      </c>
      <c r="E478" s="115" t="str">
        <f>IFERROR(IF(OR($C478="",$C478="No CAS"),INDEX('DEQ Pollutant List'!$A$7:$A$611,MATCH($D478,'DEQ Pollutant List'!$C$7:$C$611,0)),INDEX('DEQ Pollutant List'!$A$7:$A$611,MATCH($C478,'DEQ Pollutant List'!$B$7:$B$611,0))),"")</f>
        <v/>
      </c>
      <c r="F478" s="138"/>
      <c r="G478" s="139"/>
      <c r="H478" s="104"/>
      <c r="I478" s="102"/>
      <c r="J478" s="105"/>
      <c r="K478" s="83"/>
      <c r="L478" s="102"/>
      <c r="M478" s="105"/>
      <c r="N478" s="83"/>
    </row>
    <row r="479" spans="1:14">
      <c r="A479" s="79"/>
      <c r="B479" s="133"/>
      <c r="C479" s="137"/>
      <c r="D479" s="81" t="str">
        <f>IFERROR(IF(C479="No CAS","",INDEX('DEQ Pollutant List'!$C$7:$C$611,MATCH('5. Pollutant Emissions - MB'!C479,'DEQ Pollutant List'!$B$7:$B$611,0))),"")</f>
        <v/>
      </c>
      <c r="E479" s="115" t="str">
        <f>IFERROR(IF(OR($C479="",$C479="No CAS"),INDEX('DEQ Pollutant List'!$A$7:$A$611,MATCH($D479,'DEQ Pollutant List'!$C$7:$C$611,0)),INDEX('DEQ Pollutant List'!$A$7:$A$611,MATCH($C479,'DEQ Pollutant List'!$B$7:$B$611,0))),"")</f>
        <v/>
      </c>
      <c r="F479" s="138"/>
      <c r="G479" s="139"/>
      <c r="H479" s="104"/>
      <c r="I479" s="102"/>
      <c r="J479" s="105"/>
      <c r="K479" s="83"/>
      <c r="L479" s="102"/>
      <c r="M479" s="105"/>
      <c r="N479" s="83"/>
    </row>
    <row r="480" spans="1:14">
      <c r="A480" s="79"/>
      <c r="B480" s="133"/>
      <c r="C480" s="137"/>
      <c r="D480" s="81" t="str">
        <f>IFERROR(IF(C480="No CAS","",INDEX('DEQ Pollutant List'!$C$7:$C$611,MATCH('5. Pollutant Emissions - MB'!C480,'DEQ Pollutant List'!$B$7:$B$611,0))),"")</f>
        <v/>
      </c>
      <c r="E480" s="115" t="str">
        <f>IFERROR(IF(OR($C480="",$C480="No CAS"),INDEX('DEQ Pollutant List'!$A$7:$A$611,MATCH($D480,'DEQ Pollutant List'!$C$7:$C$611,0)),INDEX('DEQ Pollutant List'!$A$7:$A$611,MATCH($C480,'DEQ Pollutant List'!$B$7:$B$611,0))),"")</f>
        <v/>
      </c>
      <c r="F480" s="138"/>
      <c r="G480" s="139"/>
      <c r="H480" s="104"/>
      <c r="I480" s="102"/>
      <c r="J480" s="105"/>
      <c r="K480" s="83"/>
      <c r="L480" s="102"/>
      <c r="M480" s="105"/>
      <c r="N480" s="83"/>
    </row>
    <row r="481" spans="1:14">
      <c r="A481" s="79"/>
      <c r="B481" s="133"/>
      <c r="C481" s="137"/>
      <c r="D481" s="81" t="str">
        <f>IFERROR(IF(C481="No CAS","",INDEX('DEQ Pollutant List'!$C$7:$C$611,MATCH('5. Pollutant Emissions - MB'!C481,'DEQ Pollutant List'!$B$7:$B$611,0))),"")</f>
        <v/>
      </c>
      <c r="E481" s="115" t="str">
        <f>IFERROR(IF(OR($C481="",$C481="No CAS"),INDEX('DEQ Pollutant List'!$A$7:$A$611,MATCH($D481,'DEQ Pollutant List'!$C$7:$C$611,0)),INDEX('DEQ Pollutant List'!$A$7:$A$611,MATCH($C481,'DEQ Pollutant List'!$B$7:$B$611,0))),"")</f>
        <v/>
      </c>
      <c r="F481" s="138"/>
      <c r="G481" s="139"/>
      <c r="H481" s="104"/>
      <c r="I481" s="102"/>
      <c r="J481" s="105"/>
      <c r="K481" s="83"/>
      <c r="L481" s="102"/>
      <c r="M481" s="105"/>
      <c r="N481" s="83"/>
    </row>
    <row r="482" spans="1:14">
      <c r="A482" s="79"/>
      <c r="B482" s="133"/>
      <c r="C482" s="137"/>
      <c r="D482" s="81" t="str">
        <f>IFERROR(IF(C482="No CAS","",INDEX('DEQ Pollutant List'!$C$7:$C$611,MATCH('5. Pollutant Emissions - MB'!C482,'DEQ Pollutant List'!$B$7:$B$611,0))),"")</f>
        <v/>
      </c>
      <c r="E482" s="115" t="str">
        <f>IFERROR(IF(OR($C482="",$C482="No CAS"),INDEX('DEQ Pollutant List'!$A$7:$A$611,MATCH($D482,'DEQ Pollutant List'!$C$7:$C$611,0)),INDEX('DEQ Pollutant List'!$A$7:$A$611,MATCH($C482,'DEQ Pollutant List'!$B$7:$B$611,0))),"")</f>
        <v/>
      </c>
      <c r="F482" s="138"/>
      <c r="G482" s="139"/>
      <c r="H482" s="104"/>
      <c r="I482" s="102"/>
      <c r="J482" s="105"/>
      <c r="K482" s="83"/>
      <c r="L482" s="102"/>
      <c r="M482" s="105"/>
      <c r="N482" s="83"/>
    </row>
    <row r="483" spans="1:14">
      <c r="A483" s="79"/>
      <c r="B483" s="133"/>
      <c r="C483" s="137"/>
      <c r="D483" s="81" t="str">
        <f>IFERROR(IF(C483="No CAS","",INDEX('DEQ Pollutant List'!$C$7:$C$611,MATCH('5. Pollutant Emissions - MB'!C483,'DEQ Pollutant List'!$B$7:$B$611,0))),"")</f>
        <v/>
      </c>
      <c r="E483" s="115" t="str">
        <f>IFERROR(IF(OR($C483="",$C483="No CAS"),INDEX('DEQ Pollutant List'!$A$7:$A$611,MATCH($D483,'DEQ Pollutant List'!$C$7:$C$611,0)),INDEX('DEQ Pollutant List'!$A$7:$A$611,MATCH($C483,'DEQ Pollutant List'!$B$7:$B$611,0))),"")</f>
        <v/>
      </c>
      <c r="F483" s="138"/>
      <c r="G483" s="139"/>
      <c r="H483" s="104"/>
      <c r="I483" s="102"/>
      <c r="J483" s="105"/>
      <c r="K483" s="83"/>
      <c r="L483" s="102"/>
      <c r="M483" s="105"/>
      <c r="N483" s="83"/>
    </row>
    <row r="484" spans="1:14">
      <c r="A484" s="79"/>
      <c r="B484" s="133"/>
      <c r="C484" s="137"/>
      <c r="D484" s="81" t="str">
        <f>IFERROR(IF(C484="No CAS","",INDEX('DEQ Pollutant List'!$C$7:$C$611,MATCH('5. Pollutant Emissions - MB'!C484,'DEQ Pollutant List'!$B$7:$B$611,0))),"")</f>
        <v/>
      </c>
      <c r="E484" s="115" t="str">
        <f>IFERROR(IF(OR($C484="",$C484="No CAS"),INDEX('DEQ Pollutant List'!$A$7:$A$611,MATCH($D484,'DEQ Pollutant List'!$C$7:$C$611,0)),INDEX('DEQ Pollutant List'!$A$7:$A$611,MATCH($C484,'DEQ Pollutant List'!$B$7:$B$611,0))),"")</f>
        <v/>
      </c>
      <c r="F484" s="138"/>
      <c r="G484" s="139"/>
      <c r="H484" s="104"/>
      <c r="I484" s="102"/>
      <c r="J484" s="105"/>
      <c r="K484" s="83"/>
      <c r="L484" s="102"/>
      <c r="M484" s="105"/>
      <c r="N484" s="83"/>
    </row>
    <row r="485" spans="1:14">
      <c r="A485" s="79"/>
      <c r="B485" s="133"/>
      <c r="C485" s="137"/>
      <c r="D485" s="81" t="str">
        <f>IFERROR(IF(C485="No CAS","",INDEX('DEQ Pollutant List'!$C$7:$C$611,MATCH('5. Pollutant Emissions - MB'!C485,'DEQ Pollutant List'!$B$7:$B$611,0))),"")</f>
        <v/>
      </c>
      <c r="E485" s="115" t="str">
        <f>IFERROR(IF(OR($C485="",$C485="No CAS"),INDEX('DEQ Pollutant List'!$A$7:$A$611,MATCH($D485,'DEQ Pollutant List'!$C$7:$C$611,0)),INDEX('DEQ Pollutant List'!$A$7:$A$611,MATCH($C485,'DEQ Pollutant List'!$B$7:$B$611,0))),"")</f>
        <v/>
      </c>
      <c r="F485" s="138"/>
      <c r="G485" s="139"/>
      <c r="H485" s="104"/>
      <c r="I485" s="102"/>
      <c r="J485" s="105"/>
      <c r="K485" s="83"/>
      <c r="L485" s="102"/>
      <c r="M485" s="105"/>
      <c r="N485" s="83"/>
    </row>
    <row r="486" spans="1:14">
      <c r="A486" s="79"/>
      <c r="B486" s="133"/>
      <c r="C486" s="137"/>
      <c r="D486" s="81" t="str">
        <f>IFERROR(IF(C486="No CAS","",INDEX('DEQ Pollutant List'!$C$7:$C$611,MATCH('5. Pollutant Emissions - MB'!C486,'DEQ Pollutant List'!$B$7:$B$611,0))),"")</f>
        <v/>
      </c>
      <c r="E486" s="115" t="str">
        <f>IFERROR(IF(OR($C486="",$C486="No CAS"),INDEX('DEQ Pollutant List'!$A$7:$A$611,MATCH($D486,'DEQ Pollutant List'!$C$7:$C$611,0)),INDEX('DEQ Pollutant List'!$A$7:$A$611,MATCH($C486,'DEQ Pollutant List'!$B$7:$B$611,0))),"")</f>
        <v/>
      </c>
      <c r="F486" s="138"/>
      <c r="G486" s="139"/>
      <c r="H486" s="104"/>
      <c r="I486" s="102"/>
      <c r="J486" s="105"/>
      <c r="K486" s="83"/>
      <c r="L486" s="102"/>
      <c r="M486" s="105"/>
      <c r="N486" s="83"/>
    </row>
    <row r="487" spans="1:14">
      <c r="A487" s="79"/>
      <c r="B487" s="133"/>
      <c r="C487" s="137"/>
      <c r="D487" s="81" t="str">
        <f>IFERROR(IF(C487="No CAS","",INDEX('DEQ Pollutant List'!$C$7:$C$611,MATCH('5. Pollutant Emissions - MB'!C487,'DEQ Pollutant List'!$B$7:$B$611,0))),"")</f>
        <v/>
      </c>
      <c r="E487" s="115" t="str">
        <f>IFERROR(IF(OR($C487="",$C487="No CAS"),INDEX('DEQ Pollutant List'!$A$7:$A$611,MATCH($D487,'DEQ Pollutant List'!$C$7:$C$611,0)),INDEX('DEQ Pollutant List'!$A$7:$A$611,MATCH($C487,'DEQ Pollutant List'!$B$7:$B$611,0))),"")</f>
        <v/>
      </c>
      <c r="F487" s="138"/>
      <c r="G487" s="139"/>
      <c r="H487" s="104"/>
      <c r="I487" s="102"/>
      <c r="J487" s="105"/>
      <c r="K487" s="83"/>
      <c r="L487" s="102"/>
      <c r="M487" s="105"/>
      <c r="N487" s="83"/>
    </row>
    <row r="488" spans="1:14">
      <c r="A488" s="79"/>
      <c r="B488" s="133"/>
      <c r="C488" s="137"/>
      <c r="D488" s="81" t="str">
        <f>IFERROR(IF(C488="No CAS","",INDEX('DEQ Pollutant List'!$C$7:$C$611,MATCH('5. Pollutant Emissions - MB'!C488,'DEQ Pollutant List'!$B$7:$B$611,0))),"")</f>
        <v/>
      </c>
      <c r="E488" s="115" t="str">
        <f>IFERROR(IF(OR($C488="",$C488="No CAS"),INDEX('DEQ Pollutant List'!$A$7:$A$611,MATCH($D488,'DEQ Pollutant List'!$C$7:$C$611,0)),INDEX('DEQ Pollutant List'!$A$7:$A$611,MATCH($C488,'DEQ Pollutant List'!$B$7:$B$611,0))),"")</f>
        <v/>
      </c>
      <c r="F488" s="138"/>
      <c r="G488" s="139"/>
      <c r="H488" s="104"/>
      <c r="I488" s="102"/>
      <c r="J488" s="105"/>
      <c r="K488" s="83"/>
      <c r="L488" s="102"/>
      <c r="M488" s="105"/>
      <c r="N488" s="83"/>
    </row>
    <row r="489" spans="1:14">
      <c r="A489" s="79"/>
      <c r="B489" s="133"/>
      <c r="C489" s="137"/>
      <c r="D489" s="81" t="str">
        <f>IFERROR(IF(C489="No CAS","",INDEX('DEQ Pollutant List'!$C$7:$C$611,MATCH('5. Pollutant Emissions - MB'!C489,'DEQ Pollutant List'!$B$7:$B$611,0))),"")</f>
        <v/>
      </c>
      <c r="E489" s="115" t="str">
        <f>IFERROR(IF(OR($C489="",$C489="No CAS"),INDEX('DEQ Pollutant List'!$A$7:$A$611,MATCH($D489,'DEQ Pollutant List'!$C$7:$C$611,0)),INDEX('DEQ Pollutant List'!$A$7:$A$611,MATCH($C489,'DEQ Pollutant List'!$B$7:$B$611,0))),"")</f>
        <v/>
      </c>
      <c r="F489" s="138"/>
      <c r="G489" s="139"/>
      <c r="H489" s="104"/>
      <c r="I489" s="102"/>
      <c r="J489" s="105"/>
      <c r="K489" s="83"/>
      <c r="L489" s="102"/>
      <c r="M489" s="105"/>
      <c r="N489" s="83"/>
    </row>
    <row r="490" spans="1:14">
      <c r="A490" s="79"/>
      <c r="B490" s="133"/>
      <c r="C490" s="137"/>
      <c r="D490" s="81" t="str">
        <f>IFERROR(IF(C490="No CAS","",INDEX('DEQ Pollutant List'!$C$7:$C$611,MATCH('5. Pollutant Emissions - MB'!C490,'DEQ Pollutant List'!$B$7:$B$611,0))),"")</f>
        <v/>
      </c>
      <c r="E490" s="115" t="str">
        <f>IFERROR(IF(OR($C490="",$C490="No CAS"),INDEX('DEQ Pollutant List'!$A$7:$A$611,MATCH($D490,'DEQ Pollutant List'!$C$7:$C$611,0)),INDEX('DEQ Pollutant List'!$A$7:$A$611,MATCH($C490,'DEQ Pollutant List'!$B$7:$B$611,0))),"")</f>
        <v/>
      </c>
      <c r="F490" s="138"/>
      <c r="G490" s="139"/>
      <c r="H490" s="104"/>
      <c r="I490" s="102"/>
      <c r="J490" s="105"/>
      <c r="K490" s="83"/>
      <c r="L490" s="102"/>
      <c r="M490" s="105"/>
      <c r="N490" s="83"/>
    </row>
    <row r="491" spans="1:14">
      <c r="A491" s="79"/>
      <c r="B491" s="133"/>
      <c r="C491" s="137"/>
      <c r="D491" s="81" t="str">
        <f>IFERROR(IF(C491="No CAS","",INDEX('DEQ Pollutant List'!$C$7:$C$611,MATCH('5. Pollutant Emissions - MB'!C491,'DEQ Pollutant List'!$B$7:$B$611,0))),"")</f>
        <v/>
      </c>
      <c r="E491" s="115" t="str">
        <f>IFERROR(IF(OR($C491="",$C491="No CAS"),INDEX('DEQ Pollutant List'!$A$7:$A$611,MATCH($D491,'DEQ Pollutant List'!$C$7:$C$611,0)),INDEX('DEQ Pollutant List'!$A$7:$A$611,MATCH($C491,'DEQ Pollutant List'!$B$7:$B$611,0))),"")</f>
        <v/>
      </c>
      <c r="F491" s="138"/>
      <c r="G491" s="139"/>
      <c r="H491" s="104"/>
      <c r="I491" s="102"/>
      <c r="J491" s="105"/>
      <c r="K491" s="83"/>
      <c r="L491" s="102"/>
      <c r="M491" s="105"/>
      <c r="N491" s="83"/>
    </row>
    <row r="492" spans="1:14">
      <c r="A492" s="79"/>
      <c r="B492" s="133"/>
      <c r="C492" s="137"/>
      <c r="D492" s="81" t="str">
        <f>IFERROR(IF(C492="No CAS","",INDEX('DEQ Pollutant List'!$C$7:$C$611,MATCH('5. Pollutant Emissions - MB'!C492,'DEQ Pollutant List'!$B$7:$B$611,0))),"")</f>
        <v/>
      </c>
      <c r="E492" s="115" t="str">
        <f>IFERROR(IF(OR($C492="",$C492="No CAS"),INDEX('DEQ Pollutant List'!$A$7:$A$611,MATCH($D492,'DEQ Pollutant List'!$C$7:$C$611,0)),INDEX('DEQ Pollutant List'!$A$7:$A$611,MATCH($C492,'DEQ Pollutant List'!$B$7:$B$611,0))),"")</f>
        <v/>
      </c>
      <c r="F492" s="138"/>
      <c r="G492" s="139"/>
      <c r="H492" s="104"/>
      <c r="I492" s="102"/>
      <c r="J492" s="105"/>
      <c r="K492" s="83"/>
      <c r="L492" s="102"/>
      <c r="M492" s="105"/>
      <c r="N492" s="83"/>
    </row>
    <row r="493" spans="1:14">
      <c r="A493" s="79"/>
      <c r="B493" s="133"/>
      <c r="C493" s="137"/>
      <c r="D493" s="81" t="str">
        <f>IFERROR(IF(C493="No CAS","",INDEX('DEQ Pollutant List'!$C$7:$C$611,MATCH('5. Pollutant Emissions - MB'!C493,'DEQ Pollutant List'!$B$7:$B$611,0))),"")</f>
        <v/>
      </c>
      <c r="E493" s="115" t="str">
        <f>IFERROR(IF(OR($C493="",$C493="No CAS"),INDEX('DEQ Pollutant List'!$A$7:$A$611,MATCH($D493,'DEQ Pollutant List'!$C$7:$C$611,0)),INDEX('DEQ Pollutant List'!$A$7:$A$611,MATCH($C493,'DEQ Pollutant List'!$B$7:$B$611,0))),"")</f>
        <v/>
      </c>
      <c r="F493" s="138"/>
      <c r="G493" s="139"/>
      <c r="H493" s="104"/>
      <c r="I493" s="102"/>
      <c r="J493" s="105"/>
      <c r="K493" s="83"/>
      <c r="L493" s="102"/>
      <c r="M493" s="105"/>
      <c r="N493" s="83"/>
    </row>
    <row r="494" spans="1:14">
      <c r="A494" s="79"/>
      <c r="B494" s="133"/>
      <c r="C494" s="137"/>
      <c r="D494" s="81" t="str">
        <f>IFERROR(IF(C494="No CAS","",INDEX('DEQ Pollutant List'!$C$7:$C$611,MATCH('5. Pollutant Emissions - MB'!C494,'DEQ Pollutant List'!$B$7:$B$611,0))),"")</f>
        <v/>
      </c>
      <c r="E494" s="115" t="str">
        <f>IFERROR(IF(OR($C494="",$C494="No CAS"),INDEX('DEQ Pollutant List'!$A$7:$A$611,MATCH($D494,'DEQ Pollutant List'!$C$7:$C$611,0)),INDEX('DEQ Pollutant List'!$A$7:$A$611,MATCH($C494,'DEQ Pollutant List'!$B$7:$B$611,0))),"")</f>
        <v/>
      </c>
      <c r="F494" s="138"/>
      <c r="G494" s="139"/>
      <c r="H494" s="104"/>
      <c r="I494" s="102"/>
      <c r="J494" s="105"/>
      <c r="K494" s="83"/>
      <c r="L494" s="102"/>
      <c r="M494" s="105"/>
      <c r="N494" s="83"/>
    </row>
    <row r="495" spans="1:14">
      <c r="A495" s="79"/>
      <c r="B495" s="133"/>
      <c r="C495" s="137"/>
      <c r="D495" s="81" t="str">
        <f>IFERROR(IF(C495="No CAS","",INDEX('DEQ Pollutant List'!$C$7:$C$611,MATCH('5. Pollutant Emissions - MB'!C495,'DEQ Pollutant List'!$B$7:$B$611,0))),"")</f>
        <v/>
      </c>
      <c r="E495" s="115" t="str">
        <f>IFERROR(IF(OR($C495="",$C495="No CAS"),INDEX('DEQ Pollutant List'!$A$7:$A$611,MATCH($D495,'DEQ Pollutant List'!$C$7:$C$611,0)),INDEX('DEQ Pollutant List'!$A$7:$A$611,MATCH($C495,'DEQ Pollutant List'!$B$7:$B$611,0))),"")</f>
        <v/>
      </c>
      <c r="F495" s="138"/>
      <c r="G495" s="139"/>
      <c r="H495" s="104"/>
      <c r="I495" s="102"/>
      <c r="J495" s="105"/>
      <c r="K495" s="83"/>
      <c r="L495" s="102"/>
      <c r="M495" s="105"/>
      <c r="N495" s="83"/>
    </row>
    <row r="496" spans="1:14">
      <c r="A496" s="79"/>
      <c r="B496" s="133"/>
      <c r="C496" s="137"/>
      <c r="D496" s="81" t="str">
        <f>IFERROR(IF(C496="No CAS","",INDEX('DEQ Pollutant List'!$C$7:$C$611,MATCH('5. Pollutant Emissions - MB'!C496,'DEQ Pollutant List'!$B$7:$B$611,0))),"")</f>
        <v/>
      </c>
      <c r="E496" s="115" t="str">
        <f>IFERROR(IF(OR($C496="",$C496="No CAS"),INDEX('DEQ Pollutant List'!$A$7:$A$611,MATCH($D496,'DEQ Pollutant List'!$C$7:$C$611,0)),INDEX('DEQ Pollutant List'!$A$7:$A$611,MATCH($C496,'DEQ Pollutant List'!$B$7:$B$611,0))),"")</f>
        <v/>
      </c>
      <c r="F496" s="138"/>
      <c r="G496" s="139"/>
      <c r="H496" s="104"/>
      <c r="I496" s="102"/>
      <c r="J496" s="105"/>
      <c r="K496" s="83"/>
      <c r="L496" s="102"/>
      <c r="M496" s="105"/>
      <c r="N496" s="83"/>
    </row>
    <row r="497" spans="1:14">
      <c r="A497" s="79"/>
      <c r="B497" s="133"/>
      <c r="C497" s="137"/>
      <c r="D497" s="81" t="str">
        <f>IFERROR(IF(C497="No CAS","",INDEX('DEQ Pollutant List'!$C$7:$C$611,MATCH('5. Pollutant Emissions - MB'!C497,'DEQ Pollutant List'!$B$7:$B$611,0))),"")</f>
        <v/>
      </c>
      <c r="E497" s="115" t="str">
        <f>IFERROR(IF(OR($C497="",$C497="No CAS"),INDEX('DEQ Pollutant List'!$A$7:$A$611,MATCH($D497,'DEQ Pollutant List'!$C$7:$C$611,0)),INDEX('DEQ Pollutant List'!$A$7:$A$611,MATCH($C497,'DEQ Pollutant List'!$B$7:$B$611,0))),"")</f>
        <v/>
      </c>
      <c r="F497" s="138"/>
      <c r="G497" s="139"/>
      <c r="H497" s="104"/>
      <c r="I497" s="102"/>
      <c r="J497" s="105"/>
      <c r="K497" s="83"/>
      <c r="L497" s="102"/>
      <c r="M497" s="105"/>
      <c r="N497" s="83"/>
    </row>
    <row r="498" spans="1:14">
      <c r="A498" s="79"/>
      <c r="B498" s="133"/>
      <c r="C498" s="137"/>
      <c r="D498" s="81" t="str">
        <f>IFERROR(IF(C498="No CAS","",INDEX('DEQ Pollutant List'!$C$7:$C$611,MATCH('5. Pollutant Emissions - MB'!C498,'DEQ Pollutant List'!$B$7:$B$611,0))),"")</f>
        <v/>
      </c>
      <c r="E498" s="115" t="str">
        <f>IFERROR(IF(OR($C498="",$C498="No CAS"),INDEX('DEQ Pollutant List'!$A$7:$A$611,MATCH($D498,'DEQ Pollutant List'!$C$7:$C$611,0)),INDEX('DEQ Pollutant List'!$A$7:$A$611,MATCH($C498,'DEQ Pollutant List'!$B$7:$B$611,0))),"")</f>
        <v/>
      </c>
      <c r="F498" s="138"/>
      <c r="G498" s="139"/>
      <c r="H498" s="104"/>
      <c r="I498" s="102"/>
      <c r="J498" s="105"/>
      <c r="K498" s="83"/>
      <c r="L498" s="102"/>
      <c r="M498" s="105"/>
      <c r="N498" s="83"/>
    </row>
    <row r="499" spans="1:14">
      <c r="A499" s="79"/>
      <c r="B499" s="133"/>
      <c r="C499" s="137"/>
      <c r="D499" s="81" t="str">
        <f>IFERROR(IF(C499="No CAS","",INDEX('DEQ Pollutant List'!$C$7:$C$611,MATCH('5. Pollutant Emissions - MB'!C499,'DEQ Pollutant List'!$B$7:$B$611,0))),"")</f>
        <v/>
      </c>
      <c r="E499" s="115" t="str">
        <f>IFERROR(IF(OR($C499="",$C499="No CAS"),INDEX('DEQ Pollutant List'!$A$7:$A$611,MATCH($D499,'DEQ Pollutant List'!$C$7:$C$611,0)),INDEX('DEQ Pollutant List'!$A$7:$A$611,MATCH($C499,'DEQ Pollutant List'!$B$7:$B$611,0))),"")</f>
        <v/>
      </c>
      <c r="F499" s="138"/>
      <c r="G499" s="139"/>
      <c r="H499" s="104"/>
      <c r="I499" s="102"/>
      <c r="J499" s="105"/>
      <c r="K499" s="83"/>
      <c r="L499" s="102"/>
      <c r="M499" s="105"/>
      <c r="N499" s="83"/>
    </row>
    <row r="500" spans="1:14" ht="15.75" thickBot="1">
      <c r="A500" s="87"/>
      <c r="B500" s="135"/>
      <c r="C500" s="140"/>
      <c r="D500" s="81" t="str">
        <f>IFERROR(IF(C500="No CAS","",INDEX('DEQ Pollutant List'!$C$7:$C$611,MATCH('5. Pollutant Emissions - MB'!C500,'DEQ Pollutant List'!$B$7:$B$611,0))),"")</f>
        <v/>
      </c>
      <c r="E500" s="115" t="str">
        <f>IFERROR(IF(OR($C500="",$C500="No CAS"),INDEX('DEQ Pollutant List'!$A$7:$A$611,MATCH($D500,'DEQ Pollutant List'!$C$7:$C$611,0)),INDEX('DEQ Pollutant List'!$A$7:$A$611,MATCH($C500,'DEQ Pollutant List'!$B$7:$B$611,0))),"")</f>
        <v/>
      </c>
      <c r="F500" s="141"/>
      <c r="G500" s="142"/>
      <c r="H500" s="110"/>
      <c r="I500" s="108"/>
      <c r="J500" s="111"/>
      <c r="K500" s="91"/>
      <c r="L500" s="108"/>
      <c r="M500" s="111"/>
      <c r="N500" s="91"/>
    </row>
    <row r="501" spans="1:14">
      <c r="A501" s="239" t="s">
        <v>310</v>
      </c>
      <c r="B501" s="240"/>
      <c r="C501" s="240"/>
      <c r="D501" s="240"/>
      <c r="E501" s="240"/>
      <c r="F501" s="240"/>
      <c r="G501" s="240"/>
      <c r="H501" s="240"/>
      <c r="I501" s="240"/>
      <c r="J501" s="240"/>
      <c r="K501" s="240"/>
      <c r="L501" s="240"/>
      <c r="M501" s="240"/>
      <c r="N501" s="240"/>
    </row>
    <row r="502" spans="1:14">
      <c r="A502" s="242"/>
      <c r="B502" s="243"/>
      <c r="C502" s="243"/>
      <c r="D502" s="243"/>
      <c r="E502" s="243"/>
      <c r="F502" s="243"/>
      <c r="G502" s="243"/>
      <c r="H502" s="243"/>
      <c r="I502" s="243"/>
      <c r="J502" s="243"/>
      <c r="K502" s="243"/>
      <c r="L502" s="243"/>
      <c r="M502" s="243"/>
      <c r="N502" s="243"/>
    </row>
    <row r="503" spans="1:14" ht="15.75" thickBot="1">
      <c r="A503" s="245"/>
      <c r="B503" s="246"/>
      <c r="C503" s="246"/>
      <c r="D503" s="246"/>
      <c r="E503" s="246"/>
      <c r="F503" s="246"/>
      <c r="G503" s="246"/>
      <c r="H503" s="246"/>
      <c r="I503" s="246"/>
      <c r="J503" s="246"/>
      <c r="K503" s="246"/>
      <c r="L503" s="246"/>
      <c r="M503" s="246"/>
      <c r="N503" s="246"/>
    </row>
  </sheetData>
  <sheetProtection sheet="1" objects="1" insertRows="0"/>
  <mergeCells count="8">
    <mergeCell ref="I9:N9"/>
    <mergeCell ref="A501:N503"/>
    <mergeCell ref="F10:H10"/>
    <mergeCell ref="A10:A11"/>
    <mergeCell ref="B10:B11"/>
    <mergeCell ref="I10:K10"/>
    <mergeCell ref="L10:N10"/>
    <mergeCell ref="C10:E10"/>
  </mergeCells>
  <conditionalFormatting sqref="E12:E500">
    <cfRule type="containsBlanks" dxfId="1" priority="8">
      <formula>LEN(TRIM(E12))=0</formula>
    </cfRule>
  </conditionalFormatting>
  <pageMargins left="0.7" right="0.7" top="0.75" bottom="0.75" header="0.3" footer="0.3"/>
  <pageSetup scale="37"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0" id="{8B643416-76DE-4717-B9FA-77A7BEB5B8F5}">
            <xm:f>INDEX('DEQ Pollutant List'!D:D,MATCH(D12,'DEQ Pollutant List'!C:C,0))="Y"</xm:f>
            <x14:dxf>
              <fill>
                <patternFill patternType="solid">
                  <fgColor auto="1"/>
                  <bgColor rgb="FFFFE579"/>
                </patternFill>
              </fill>
            </x14:dxf>
          </x14:cfRule>
          <xm:sqref>D12:D500</xm:sqref>
        </x14:conditionalFormatting>
      </x14:conditionalFormattings>
    </ext>
    <ext xmlns:x14="http://schemas.microsoft.com/office/spreadsheetml/2009/9/main" uri="{CCE6A557-97BC-4b89-ADB6-D9C93CAAB3DF}">
      <x14:dataValidations xmlns:xm="http://schemas.microsoft.com/office/excel/2006/main" count="1">
        <x14:dataValidation type="list" errorStyle="information" allowBlank="1" showErrorMessage="1" errorTitle="Not in list" error="This CAS is not in the DEQ CAO pollutant list." promptTitle="CAS Selection" prompt="Select CAS from the list, or copy and paste directly." xr:uid="{00000000-0002-0000-0500-000000000000}">
          <x14:formula1>
            <xm:f>'DEQ Pollutant List'!$B:$B</xm:f>
          </x14:formula1>
          <xm:sqref>C12:C500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6:D611"/>
  <sheetViews>
    <sheetView topLeftCell="B378" workbookViewId="0">
      <selection activeCell="C155" sqref="C155"/>
    </sheetView>
  </sheetViews>
  <sheetFormatPr defaultColWidth="8.7109375" defaultRowHeight="15"/>
  <cols>
    <col min="1" max="1" width="8.140625" style="145" hidden="1" customWidth="1"/>
    <col min="2" max="2" width="11.85546875" style="145" bestFit="1" customWidth="1"/>
    <col min="3" max="3" width="59.85546875" style="145" customWidth="1"/>
    <col min="4" max="4" width="11.42578125" style="145" hidden="1" customWidth="1"/>
    <col min="5" max="16384" width="8.7109375" style="145"/>
  </cols>
  <sheetData>
    <row r="6" spans="1:4" s="143" customFormat="1" ht="36.75" thickBot="1">
      <c r="A6" s="31" t="s">
        <v>359</v>
      </c>
      <c r="B6" s="31" t="s">
        <v>360</v>
      </c>
      <c r="C6" s="31" t="s">
        <v>162</v>
      </c>
      <c r="D6" s="148" t="s">
        <v>361</v>
      </c>
    </row>
    <row r="7" spans="1:4">
      <c r="A7" s="144">
        <v>115</v>
      </c>
      <c r="B7" s="23" t="s">
        <v>362</v>
      </c>
      <c r="C7" s="25" t="s">
        <v>363</v>
      </c>
      <c r="D7" s="144" t="s">
        <v>364</v>
      </c>
    </row>
    <row r="8" spans="1:4">
      <c r="A8" s="144">
        <v>245</v>
      </c>
      <c r="B8" s="23" t="s">
        <v>365</v>
      </c>
      <c r="C8" s="25" t="s">
        <v>366</v>
      </c>
      <c r="D8" s="144" t="s">
        <v>364</v>
      </c>
    </row>
    <row r="9" spans="1:4">
      <c r="A9" s="144">
        <v>326</v>
      </c>
      <c r="B9" s="23" t="s">
        <v>172</v>
      </c>
      <c r="C9" s="24" t="s">
        <v>367</v>
      </c>
      <c r="D9" s="144" t="s">
        <v>368</v>
      </c>
    </row>
    <row r="10" spans="1:4">
      <c r="A10" s="144">
        <v>594</v>
      </c>
      <c r="B10" s="23" t="s">
        <v>369</v>
      </c>
      <c r="C10" s="24" t="s">
        <v>370</v>
      </c>
      <c r="D10" s="144" t="s">
        <v>368</v>
      </c>
    </row>
    <row r="11" spans="1:4">
      <c r="A11" s="144">
        <v>607</v>
      </c>
      <c r="B11" s="23" t="s">
        <v>371</v>
      </c>
      <c r="C11" s="24" t="s">
        <v>372</v>
      </c>
      <c r="D11" s="144" t="s">
        <v>368</v>
      </c>
    </row>
    <row r="12" spans="1:4">
      <c r="A12" s="144">
        <v>193</v>
      </c>
      <c r="B12" s="23" t="s">
        <v>373</v>
      </c>
      <c r="C12" s="24" t="s">
        <v>374</v>
      </c>
      <c r="D12" s="144" t="s">
        <v>368</v>
      </c>
    </row>
    <row r="13" spans="1:4">
      <c r="A13" s="144">
        <v>244</v>
      </c>
      <c r="B13" s="23" t="s">
        <v>375</v>
      </c>
      <c r="C13" s="25" t="s">
        <v>376</v>
      </c>
      <c r="D13" s="144" t="s">
        <v>364</v>
      </c>
    </row>
    <row r="14" spans="1:4">
      <c r="A14" s="144">
        <v>212</v>
      </c>
      <c r="B14" s="23" t="s">
        <v>377</v>
      </c>
      <c r="C14" s="24" t="s">
        <v>378</v>
      </c>
      <c r="D14" s="144" t="s">
        <v>368</v>
      </c>
    </row>
    <row r="15" spans="1:4">
      <c r="A15" s="144">
        <v>546</v>
      </c>
      <c r="B15" s="23" t="s">
        <v>283</v>
      </c>
      <c r="C15" s="24" t="s">
        <v>379</v>
      </c>
      <c r="D15" s="144" t="s">
        <v>368</v>
      </c>
    </row>
    <row r="16" spans="1:4">
      <c r="A16" s="144">
        <v>532</v>
      </c>
      <c r="B16" s="23" t="s">
        <v>274</v>
      </c>
      <c r="C16" s="24" t="s">
        <v>380</v>
      </c>
      <c r="D16" s="146" t="s">
        <v>368</v>
      </c>
    </row>
    <row r="17" spans="1:4">
      <c r="A17" s="144">
        <v>547</v>
      </c>
      <c r="B17" s="23" t="s">
        <v>284</v>
      </c>
      <c r="C17" s="24" t="s">
        <v>381</v>
      </c>
      <c r="D17" s="144" t="s">
        <v>368</v>
      </c>
    </row>
    <row r="18" spans="1:4">
      <c r="A18" s="144">
        <v>542</v>
      </c>
      <c r="B18" s="23" t="s">
        <v>279</v>
      </c>
      <c r="C18" s="24" t="s">
        <v>382</v>
      </c>
      <c r="D18" s="144" t="s">
        <v>368</v>
      </c>
    </row>
    <row r="19" spans="1:4">
      <c r="A19" s="144">
        <v>529</v>
      </c>
      <c r="B19" s="23" t="s">
        <v>271</v>
      </c>
      <c r="C19" s="24" t="s">
        <v>383</v>
      </c>
      <c r="D19" s="144" t="s">
        <v>368</v>
      </c>
    </row>
    <row r="20" spans="1:4">
      <c r="A20" s="144">
        <v>543</v>
      </c>
      <c r="B20" s="23" t="s">
        <v>280</v>
      </c>
      <c r="C20" s="24" t="s">
        <v>384</v>
      </c>
      <c r="D20" s="144" t="s">
        <v>368</v>
      </c>
    </row>
    <row r="21" spans="1:4">
      <c r="A21" s="144">
        <v>530</v>
      </c>
      <c r="B21" s="23" t="s">
        <v>272</v>
      </c>
      <c r="C21" s="24" t="s">
        <v>385</v>
      </c>
      <c r="D21" s="144" t="s">
        <v>368</v>
      </c>
    </row>
    <row r="22" spans="1:4">
      <c r="A22" s="144">
        <v>544</v>
      </c>
      <c r="B22" s="23" t="s">
        <v>281</v>
      </c>
      <c r="C22" s="24" t="s">
        <v>386</v>
      </c>
      <c r="D22" s="144" t="s">
        <v>368</v>
      </c>
    </row>
    <row r="23" spans="1:4">
      <c r="A23" s="144">
        <v>531</v>
      </c>
      <c r="B23" s="23" t="s">
        <v>273</v>
      </c>
      <c r="C23" s="24" t="s">
        <v>387</v>
      </c>
      <c r="D23" s="144" t="s">
        <v>368</v>
      </c>
    </row>
    <row r="24" spans="1:4">
      <c r="A24" s="144">
        <v>540</v>
      </c>
      <c r="B24" s="23" t="s">
        <v>277</v>
      </c>
      <c r="C24" s="24" t="s">
        <v>388</v>
      </c>
      <c r="D24" s="144" t="s">
        <v>368</v>
      </c>
    </row>
    <row r="25" spans="1:4">
      <c r="A25" s="144">
        <v>528</v>
      </c>
      <c r="B25" s="23" t="s">
        <v>270</v>
      </c>
      <c r="C25" s="24" t="s">
        <v>389</v>
      </c>
      <c r="D25" s="144" t="s">
        <v>368</v>
      </c>
    </row>
    <row r="26" spans="1:4">
      <c r="A26" s="144">
        <v>609</v>
      </c>
      <c r="B26" s="23" t="s">
        <v>390</v>
      </c>
      <c r="C26" s="24" t="s">
        <v>391</v>
      </c>
      <c r="D26" s="144" t="s">
        <v>364</v>
      </c>
    </row>
    <row r="27" spans="1:4">
      <c r="A27" s="144">
        <v>613</v>
      </c>
      <c r="B27" s="23" t="s">
        <v>392</v>
      </c>
      <c r="C27" s="24" t="s">
        <v>393</v>
      </c>
      <c r="D27" s="144" t="s">
        <v>364</v>
      </c>
    </row>
    <row r="28" spans="1:4">
      <c r="A28" s="144">
        <v>113</v>
      </c>
      <c r="B28" s="23" t="s">
        <v>394</v>
      </c>
      <c r="C28" s="24" t="s">
        <v>395</v>
      </c>
      <c r="D28" s="144" t="s">
        <v>368</v>
      </c>
    </row>
    <row r="29" spans="1:4">
      <c r="A29" s="144">
        <v>614</v>
      </c>
      <c r="B29" s="23" t="s">
        <v>396</v>
      </c>
      <c r="C29" s="24" t="s">
        <v>397</v>
      </c>
      <c r="D29" s="144" t="s">
        <v>364</v>
      </c>
    </row>
    <row r="30" spans="1:4">
      <c r="A30" s="144">
        <v>190</v>
      </c>
      <c r="B30" s="23" t="s">
        <v>398</v>
      </c>
      <c r="C30" s="24" t="s">
        <v>399</v>
      </c>
      <c r="D30" s="144" t="s">
        <v>368</v>
      </c>
    </row>
    <row r="31" spans="1:4">
      <c r="A31" s="144">
        <v>110</v>
      </c>
      <c r="B31" s="23" t="s">
        <v>400</v>
      </c>
      <c r="C31" s="24" t="s">
        <v>401</v>
      </c>
      <c r="D31" s="144" t="s">
        <v>364</v>
      </c>
    </row>
    <row r="32" spans="1:4">
      <c r="A32" s="144">
        <v>195</v>
      </c>
      <c r="B32" s="23" t="s">
        <v>175</v>
      </c>
      <c r="C32" s="24" t="s">
        <v>402</v>
      </c>
      <c r="D32" s="144" t="s">
        <v>368</v>
      </c>
    </row>
    <row r="33" spans="1:4">
      <c r="A33" s="144">
        <v>335</v>
      </c>
      <c r="B33" s="23" t="s">
        <v>403</v>
      </c>
      <c r="C33" s="25" t="s">
        <v>404</v>
      </c>
      <c r="D33" s="144" t="s">
        <v>364</v>
      </c>
    </row>
    <row r="34" spans="1:4">
      <c r="A34" s="144">
        <v>222</v>
      </c>
      <c r="B34" s="23" t="s">
        <v>405</v>
      </c>
      <c r="C34" s="24" t="s">
        <v>406</v>
      </c>
      <c r="D34" s="144" t="s">
        <v>368</v>
      </c>
    </row>
    <row r="35" spans="1:4">
      <c r="A35" s="144">
        <v>226</v>
      </c>
      <c r="B35" s="23" t="s">
        <v>407</v>
      </c>
      <c r="C35" s="24" t="s">
        <v>408</v>
      </c>
      <c r="D35" s="144" t="s">
        <v>368</v>
      </c>
    </row>
    <row r="36" spans="1:4">
      <c r="A36" s="144">
        <v>564</v>
      </c>
      <c r="B36" s="23" t="s">
        <v>409</v>
      </c>
      <c r="C36" s="24" t="s">
        <v>410</v>
      </c>
      <c r="D36" s="144" t="s">
        <v>368</v>
      </c>
    </row>
    <row r="37" spans="1:4">
      <c r="A37" s="144">
        <v>615</v>
      </c>
      <c r="B37" s="23" t="s">
        <v>411</v>
      </c>
      <c r="C37" s="24" t="s">
        <v>412</v>
      </c>
      <c r="D37" s="144" t="s">
        <v>364</v>
      </c>
    </row>
    <row r="38" spans="1:4">
      <c r="A38" s="144">
        <v>75</v>
      </c>
      <c r="B38" s="23" t="s">
        <v>413</v>
      </c>
      <c r="C38" s="24" t="s">
        <v>414</v>
      </c>
      <c r="D38" s="144" t="s">
        <v>368</v>
      </c>
    </row>
    <row r="39" spans="1:4">
      <c r="A39" s="144">
        <v>111</v>
      </c>
      <c r="B39" s="23" t="s">
        <v>415</v>
      </c>
      <c r="C39" s="24" t="s">
        <v>416</v>
      </c>
      <c r="D39" s="144" t="s">
        <v>364</v>
      </c>
    </row>
    <row r="40" spans="1:4">
      <c r="A40" s="144">
        <v>196</v>
      </c>
      <c r="B40" s="23" t="s">
        <v>417</v>
      </c>
      <c r="C40" s="24" t="s">
        <v>418</v>
      </c>
      <c r="D40" s="144" t="s">
        <v>368</v>
      </c>
    </row>
    <row r="41" spans="1:4">
      <c r="A41" s="144">
        <v>557</v>
      </c>
      <c r="B41" s="23" t="s">
        <v>419</v>
      </c>
      <c r="C41" s="24" t="s">
        <v>420</v>
      </c>
      <c r="D41" s="144" t="s">
        <v>368</v>
      </c>
    </row>
    <row r="42" spans="1:4">
      <c r="A42" s="144">
        <v>220</v>
      </c>
      <c r="B42" s="23" t="s">
        <v>421</v>
      </c>
      <c r="C42" s="24" t="s">
        <v>422</v>
      </c>
      <c r="D42" s="144" t="s">
        <v>368</v>
      </c>
    </row>
    <row r="43" spans="1:4">
      <c r="A43" s="144">
        <v>437</v>
      </c>
      <c r="B43" s="23" t="s">
        <v>423</v>
      </c>
      <c r="C43" s="24" t="s">
        <v>424</v>
      </c>
      <c r="D43" s="144" t="s">
        <v>368</v>
      </c>
    </row>
    <row r="44" spans="1:4">
      <c r="A44" s="144">
        <v>438</v>
      </c>
      <c r="B44" s="23" t="s">
        <v>425</v>
      </c>
      <c r="C44" s="24" t="s">
        <v>426</v>
      </c>
      <c r="D44" s="144" t="s">
        <v>368</v>
      </c>
    </row>
    <row r="45" spans="1:4">
      <c r="A45" s="144">
        <v>385</v>
      </c>
      <c r="B45" s="23" t="s">
        <v>427</v>
      </c>
      <c r="C45" s="25" t="s">
        <v>428</v>
      </c>
      <c r="D45" s="144" t="s">
        <v>364</v>
      </c>
    </row>
    <row r="46" spans="1:4">
      <c r="A46" s="144">
        <v>20</v>
      </c>
      <c r="B46" s="23" t="s">
        <v>429</v>
      </c>
      <c r="C46" s="25" t="s">
        <v>430</v>
      </c>
      <c r="D46" s="144" t="s">
        <v>364</v>
      </c>
    </row>
    <row r="47" spans="1:4">
      <c r="A47" s="144">
        <v>73</v>
      </c>
      <c r="B47" s="23" t="s">
        <v>431</v>
      </c>
      <c r="C47" s="24" t="s">
        <v>432</v>
      </c>
      <c r="D47" s="144" t="s">
        <v>368</v>
      </c>
    </row>
    <row r="48" spans="1:4">
      <c r="A48" s="144">
        <v>117</v>
      </c>
      <c r="B48" s="23" t="s">
        <v>433</v>
      </c>
      <c r="C48" s="25" t="s">
        <v>434</v>
      </c>
      <c r="D48" s="144" t="s">
        <v>364</v>
      </c>
    </row>
    <row r="49" spans="1:4">
      <c r="A49" s="144">
        <v>343</v>
      </c>
      <c r="B49" s="23" t="s">
        <v>246</v>
      </c>
      <c r="C49" s="26" t="s">
        <v>435</v>
      </c>
      <c r="D49" s="144" t="s">
        <v>368</v>
      </c>
    </row>
    <row r="50" spans="1:4">
      <c r="A50" s="144">
        <v>344</v>
      </c>
      <c r="B50" s="23" t="s">
        <v>436</v>
      </c>
      <c r="C50" s="26" t="s">
        <v>437</v>
      </c>
      <c r="D50" s="144" t="s">
        <v>368</v>
      </c>
    </row>
    <row r="51" spans="1:4">
      <c r="A51" s="144">
        <v>444</v>
      </c>
      <c r="B51" s="23" t="s">
        <v>438</v>
      </c>
      <c r="C51" s="24" t="s">
        <v>439</v>
      </c>
      <c r="D51" s="144" t="s">
        <v>368</v>
      </c>
    </row>
    <row r="52" spans="1:4">
      <c r="A52" s="144">
        <v>616</v>
      </c>
      <c r="B52" s="23" t="s">
        <v>440</v>
      </c>
      <c r="C52" s="24" t="s">
        <v>441</v>
      </c>
      <c r="D52" s="144" t="s">
        <v>368</v>
      </c>
    </row>
    <row r="53" spans="1:4">
      <c r="A53" s="144">
        <v>545</v>
      </c>
      <c r="B53" s="23" t="s">
        <v>282</v>
      </c>
      <c r="C53" s="24" t="s">
        <v>442</v>
      </c>
      <c r="D53" s="144" t="s">
        <v>368</v>
      </c>
    </row>
    <row r="54" spans="1:4">
      <c r="A54" s="144">
        <v>128</v>
      </c>
      <c r="B54" s="23" t="s">
        <v>443</v>
      </c>
      <c r="C54" s="24" t="s">
        <v>444</v>
      </c>
      <c r="D54" s="144" t="s">
        <v>364</v>
      </c>
    </row>
    <row r="55" spans="1:4">
      <c r="A55" s="144">
        <v>541</v>
      </c>
      <c r="B55" s="23" t="s">
        <v>278</v>
      </c>
      <c r="C55" s="24" t="s">
        <v>445</v>
      </c>
      <c r="D55" s="144" t="s">
        <v>368</v>
      </c>
    </row>
    <row r="56" spans="1:4">
      <c r="A56" s="144">
        <v>539</v>
      </c>
      <c r="B56" s="23" t="s">
        <v>276</v>
      </c>
      <c r="C56" s="24" t="s">
        <v>446</v>
      </c>
      <c r="D56" s="144" t="s">
        <v>368</v>
      </c>
    </row>
    <row r="57" spans="1:4">
      <c r="A57" s="144">
        <v>527</v>
      </c>
      <c r="B57" s="23" t="s">
        <v>269</v>
      </c>
      <c r="C57" s="24" t="s">
        <v>447</v>
      </c>
      <c r="D57" s="144" t="s">
        <v>368</v>
      </c>
    </row>
    <row r="58" spans="1:4">
      <c r="A58" s="144">
        <v>191</v>
      </c>
      <c r="B58" s="23" t="s">
        <v>448</v>
      </c>
      <c r="C58" s="24" t="s">
        <v>449</v>
      </c>
      <c r="D58" s="144" t="s">
        <v>364</v>
      </c>
    </row>
    <row r="59" spans="1:4">
      <c r="A59" s="144">
        <v>125</v>
      </c>
      <c r="B59" s="23" t="s">
        <v>450</v>
      </c>
      <c r="C59" s="24" t="s">
        <v>451</v>
      </c>
      <c r="D59" s="144" t="s">
        <v>368</v>
      </c>
    </row>
    <row r="60" spans="1:4">
      <c r="A60" s="144">
        <v>126</v>
      </c>
      <c r="B60" s="23" t="s">
        <v>176</v>
      </c>
      <c r="C60" s="24" t="s">
        <v>452</v>
      </c>
      <c r="D60" s="144" t="s">
        <v>368</v>
      </c>
    </row>
    <row r="61" spans="1:4">
      <c r="A61" s="144">
        <v>171</v>
      </c>
      <c r="B61" s="23" t="s">
        <v>453</v>
      </c>
      <c r="C61" s="27" t="s">
        <v>454</v>
      </c>
      <c r="D61" s="144" t="s">
        <v>364</v>
      </c>
    </row>
    <row r="62" spans="1:4">
      <c r="A62" s="144">
        <v>637</v>
      </c>
      <c r="B62" s="28" t="s">
        <v>455</v>
      </c>
      <c r="C62" s="25" t="s">
        <v>456</v>
      </c>
      <c r="D62" s="144" t="s">
        <v>364</v>
      </c>
    </row>
    <row r="63" spans="1:4">
      <c r="A63" s="144">
        <v>174</v>
      </c>
      <c r="B63" s="23" t="s">
        <v>457</v>
      </c>
      <c r="C63" s="25" t="s">
        <v>458</v>
      </c>
      <c r="D63" s="144" t="s">
        <v>364</v>
      </c>
    </row>
    <row r="64" spans="1:4">
      <c r="A64" s="144">
        <v>183</v>
      </c>
      <c r="B64" s="23" t="s">
        <v>459</v>
      </c>
      <c r="C64" s="24" t="s">
        <v>460</v>
      </c>
      <c r="D64" s="144" t="s">
        <v>364</v>
      </c>
    </row>
    <row r="65" spans="1:4">
      <c r="A65" s="144">
        <v>15</v>
      </c>
      <c r="B65" s="23" t="s">
        <v>461</v>
      </c>
      <c r="C65" s="25" t="s">
        <v>462</v>
      </c>
      <c r="D65" s="144"/>
    </row>
    <row r="66" spans="1:4">
      <c r="A66" s="144">
        <v>184</v>
      </c>
      <c r="B66" s="23" t="s">
        <v>463</v>
      </c>
      <c r="C66" s="24" t="s">
        <v>464</v>
      </c>
      <c r="D66" s="144" t="s">
        <v>368</v>
      </c>
    </row>
    <row r="67" spans="1:4">
      <c r="A67" s="144">
        <v>123</v>
      </c>
      <c r="B67" s="23" t="s">
        <v>465</v>
      </c>
      <c r="C67" s="24" t="s">
        <v>466</v>
      </c>
      <c r="D67" s="144" t="s">
        <v>364</v>
      </c>
    </row>
    <row r="68" spans="1:4">
      <c r="A68" s="144">
        <v>216</v>
      </c>
      <c r="B68" s="23" t="s">
        <v>177</v>
      </c>
      <c r="C68" s="24" t="s">
        <v>467</v>
      </c>
      <c r="D68" s="144" t="s">
        <v>368</v>
      </c>
    </row>
    <row r="69" spans="1:4">
      <c r="A69" s="144">
        <v>218</v>
      </c>
      <c r="B69" s="23" t="s">
        <v>178</v>
      </c>
      <c r="C69" s="24" t="s">
        <v>468</v>
      </c>
      <c r="D69" s="144" t="s">
        <v>368</v>
      </c>
    </row>
    <row r="70" spans="1:4">
      <c r="A70" s="144">
        <v>219</v>
      </c>
      <c r="B70" s="23" t="s">
        <v>469</v>
      </c>
      <c r="C70" s="24" t="s">
        <v>470</v>
      </c>
      <c r="D70" s="144" t="s">
        <v>364</v>
      </c>
    </row>
    <row r="71" spans="1:4">
      <c r="A71" s="144">
        <v>433</v>
      </c>
      <c r="B71" s="23" t="s">
        <v>471</v>
      </c>
      <c r="C71" s="24" t="s">
        <v>472</v>
      </c>
      <c r="D71" s="144" t="s">
        <v>368</v>
      </c>
    </row>
    <row r="72" spans="1:4">
      <c r="A72" s="144">
        <v>19</v>
      </c>
      <c r="B72" s="23" t="s">
        <v>473</v>
      </c>
      <c r="C72" s="25" t="s">
        <v>474</v>
      </c>
      <c r="D72" s="144" t="s">
        <v>364</v>
      </c>
    </row>
    <row r="73" spans="1:4">
      <c r="A73" s="144">
        <v>21</v>
      </c>
      <c r="B73" s="23" t="s">
        <v>475</v>
      </c>
      <c r="C73" s="25" t="s">
        <v>476</v>
      </c>
      <c r="D73" s="144" t="s">
        <v>364</v>
      </c>
    </row>
    <row r="74" spans="1:4">
      <c r="A74" s="144">
        <v>22</v>
      </c>
      <c r="B74" s="23" t="s">
        <v>477</v>
      </c>
      <c r="C74" s="25" t="s">
        <v>478</v>
      </c>
      <c r="D74" s="144" t="s">
        <v>364</v>
      </c>
    </row>
    <row r="75" spans="1:4">
      <c r="A75" s="144">
        <v>434</v>
      </c>
      <c r="B75" s="23" t="s">
        <v>479</v>
      </c>
      <c r="C75" s="24" t="s">
        <v>480</v>
      </c>
      <c r="D75" s="144"/>
    </row>
    <row r="76" spans="1:4">
      <c r="A76" s="144">
        <v>333</v>
      </c>
      <c r="B76" s="23" t="s">
        <v>179</v>
      </c>
      <c r="C76" s="24" t="s">
        <v>481</v>
      </c>
      <c r="D76" s="144" t="s">
        <v>368</v>
      </c>
    </row>
    <row r="77" spans="1:4">
      <c r="A77" s="144">
        <v>104</v>
      </c>
      <c r="B77" s="23" t="s">
        <v>482</v>
      </c>
      <c r="C77" s="24" t="s">
        <v>483</v>
      </c>
      <c r="D77" s="144" t="s">
        <v>368</v>
      </c>
    </row>
    <row r="78" spans="1:4">
      <c r="A78" s="144">
        <v>122</v>
      </c>
      <c r="B78" s="23" t="s">
        <v>180</v>
      </c>
      <c r="C78" s="24" t="s">
        <v>484</v>
      </c>
      <c r="D78" s="144" t="s">
        <v>364</v>
      </c>
    </row>
    <row r="79" spans="1:4">
      <c r="A79" s="144">
        <v>427</v>
      </c>
      <c r="B79" s="23" t="s">
        <v>247</v>
      </c>
      <c r="C79" s="24" t="s">
        <v>485</v>
      </c>
      <c r="D79" s="144" t="s">
        <v>368</v>
      </c>
    </row>
    <row r="80" spans="1:4">
      <c r="A80" s="144">
        <v>341</v>
      </c>
      <c r="B80" s="23" t="s">
        <v>486</v>
      </c>
      <c r="C80" s="25" t="s">
        <v>487</v>
      </c>
      <c r="D80" s="144" t="s">
        <v>364</v>
      </c>
    </row>
    <row r="81" spans="1:4">
      <c r="A81" s="144">
        <v>338</v>
      </c>
      <c r="B81" s="23" t="s">
        <v>488</v>
      </c>
      <c r="C81" s="24" t="s">
        <v>489</v>
      </c>
      <c r="D81" s="144" t="s">
        <v>364</v>
      </c>
    </row>
    <row r="82" spans="1:4">
      <c r="A82" s="144">
        <v>345</v>
      </c>
      <c r="B82" s="23" t="s">
        <v>490</v>
      </c>
      <c r="C82" s="24" t="s">
        <v>491</v>
      </c>
      <c r="D82" s="144" t="s">
        <v>364</v>
      </c>
    </row>
    <row r="83" spans="1:4">
      <c r="A83" s="144">
        <v>363</v>
      </c>
      <c r="B83" s="23" t="s">
        <v>492</v>
      </c>
      <c r="C83" s="25" t="s">
        <v>493</v>
      </c>
      <c r="D83" s="144" t="s">
        <v>364</v>
      </c>
    </row>
    <row r="84" spans="1:4">
      <c r="A84" s="144">
        <v>443</v>
      </c>
      <c r="B84" s="23" t="s">
        <v>494</v>
      </c>
      <c r="C84" s="24" t="s">
        <v>495</v>
      </c>
      <c r="D84" s="144" t="s">
        <v>368</v>
      </c>
    </row>
    <row r="85" spans="1:4">
      <c r="A85" s="144">
        <v>389</v>
      </c>
      <c r="B85" s="23" t="s">
        <v>496</v>
      </c>
      <c r="C85" s="24" t="s">
        <v>497</v>
      </c>
      <c r="D85" s="144" t="s">
        <v>368</v>
      </c>
    </row>
    <row r="86" spans="1:4">
      <c r="A86" s="144">
        <v>502</v>
      </c>
      <c r="B86" s="23" t="s">
        <v>355</v>
      </c>
      <c r="C86" s="24" t="s">
        <v>498</v>
      </c>
      <c r="D86" s="144" t="s">
        <v>364</v>
      </c>
    </row>
    <row r="87" spans="1:4">
      <c r="A87" s="144">
        <v>192</v>
      </c>
      <c r="B87" s="23" t="s">
        <v>499</v>
      </c>
      <c r="C87" s="24" t="s">
        <v>500</v>
      </c>
      <c r="D87" s="144" t="s">
        <v>368</v>
      </c>
    </row>
    <row r="88" spans="1:4">
      <c r="A88" s="144">
        <v>206</v>
      </c>
      <c r="B88" s="23" t="s">
        <v>501</v>
      </c>
      <c r="C88" s="24" t="s">
        <v>502</v>
      </c>
      <c r="D88" s="144" t="s">
        <v>368</v>
      </c>
    </row>
    <row r="89" spans="1:4">
      <c r="A89" s="144">
        <v>209</v>
      </c>
      <c r="B89" s="23" t="s">
        <v>503</v>
      </c>
      <c r="C89" s="24" t="s">
        <v>504</v>
      </c>
      <c r="D89" s="144" t="s">
        <v>368</v>
      </c>
    </row>
    <row r="90" spans="1:4">
      <c r="A90" s="144">
        <v>18</v>
      </c>
      <c r="B90" s="23" t="s">
        <v>505</v>
      </c>
      <c r="C90" s="25" t="s">
        <v>506</v>
      </c>
      <c r="D90" s="144" t="s">
        <v>364</v>
      </c>
    </row>
    <row r="91" spans="1:4">
      <c r="A91" s="144">
        <v>120</v>
      </c>
      <c r="B91" s="23" t="s">
        <v>507</v>
      </c>
      <c r="C91" s="25" t="s">
        <v>508</v>
      </c>
      <c r="D91" s="144" t="s">
        <v>364</v>
      </c>
    </row>
    <row r="92" spans="1:4">
      <c r="A92" s="144">
        <v>439</v>
      </c>
      <c r="B92" s="23" t="s">
        <v>248</v>
      </c>
      <c r="C92" s="24" t="s">
        <v>509</v>
      </c>
      <c r="D92" s="144" t="s">
        <v>368</v>
      </c>
    </row>
    <row r="93" spans="1:4">
      <c r="A93" s="144">
        <v>170</v>
      </c>
      <c r="B93" s="23" t="s">
        <v>510</v>
      </c>
      <c r="C93" s="25" t="s">
        <v>511</v>
      </c>
      <c r="D93" s="144" t="s">
        <v>364</v>
      </c>
    </row>
    <row r="94" spans="1:4">
      <c r="A94" s="144">
        <v>173</v>
      </c>
      <c r="B94" s="23" t="s">
        <v>512</v>
      </c>
      <c r="C94" s="25" t="s">
        <v>513</v>
      </c>
      <c r="D94" s="144" t="s">
        <v>368</v>
      </c>
    </row>
    <row r="95" spans="1:4">
      <c r="A95" s="144">
        <v>17</v>
      </c>
      <c r="B95" s="23" t="s">
        <v>514</v>
      </c>
      <c r="C95" s="25" t="s">
        <v>515</v>
      </c>
      <c r="D95" s="144" t="s">
        <v>364</v>
      </c>
    </row>
    <row r="96" spans="1:4">
      <c r="A96" s="144">
        <v>303</v>
      </c>
      <c r="B96" s="23" t="s">
        <v>516</v>
      </c>
      <c r="C96" s="24" t="s">
        <v>517</v>
      </c>
      <c r="D96" s="144" t="s">
        <v>364</v>
      </c>
    </row>
    <row r="97" spans="1:4">
      <c r="A97" s="144">
        <v>327</v>
      </c>
      <c r="B97" s="23" t="s">
        <v>518</v>
      </c>
      <c r="C97" s="24" t="s">
        <v>519</v>
      </c>
      <c r="D97" s="144" t="s">
        <v>368</v>
      </c>
    </row>
    <row r="98" spans="1:4">
      <c r="A98" s="144">
        <v>331</v>
      </c>
      <c r="B98" s="23" t="s">
        <v>520</v>
      </c>
      <c r="C98" s="25" t="s">
        <v>521</v>
      </c>
      <c r="D98" s="144" t="s">
        <v>364</v>
      </c>
    </row>
    <row r="99" spans="1:4">
      <c r="A99" s="144">
        <v>332</v>
      </c>
      <c r="B99" s="23" t="s">
        <v>522</v>
      </c>
      <c r="C99" s="25" t="s">
        <v>523</v>
      </c>
      <c r="D99" s="144" t="s">
        <v>364</v>
      </c>
    </row>
    <row r="100" spans="1:4">
      <c r="A100" s="144">
        <v>329</v>
      </c>
      <c r="B100" s="23" t="s">
        <v>524</v>
      </c>
      <c r="C100" s="24" t="s">
        <v>525</v>
      </c>
      <c r="D100" s="144" t="s">
        <v>368</v>
      </c>
    </row>
    <row r="101" spans="1:4">
      <c r="A101" s="144">
        <v>330</v>
      </c>
      <c r="B101" s="23" t="s">
        <v>526</v>
      </c>
      <c r="C101" s="25" t="s">
        <v>527</v>
      </c>
      <c r="D101" s="144" t="s">
        <v>364</v>
      </c>
    </row>
    <row r="102" spans="1:4">
      <c r="A102" s="144">
        <v>597</v>
      </c>
      <c r="B102" s="23" t="s">
        <v>528</v>
      </c>
      <c r="C102" s="25" t="s">
        <v>529</v>
      </c>
      <c r="D102" s="144" t="s">
        <v>364</v>
      </c>
    </row>
    <row r="103" spans="1:4">
      <c r="A103" s="144">
        <v>215</v>
      </c>
      <c r="B103" s="23" t="s">
        <v>181</v>
      </c>
      <c r="C103" s="24" t="s">
        <v>530</v>
      </c>
      <c r="D103" s="144" t="s">
        <v>368</v>
      </c>
    </row>
    <row r="104" spans="1:4">
      <c r="A104" s="144">
        <v>24</v>
      </c>
      <c r="B104" s="23" t="s">
        <v>531</v>
      </c>
      <c r="C104" s="24" t="s">
        <v>532</v>
      </c>
      <c r="D104" s="144" t="s">
        <v>368</v>
      </c>
    </row>
    <row r="105" spans="1:4">
      <c r="A105" s="144">
        <v>129</v>
      </c>
      <c r="B105" s="23" t="s">
        <v>533</v>
      </c>
      <c r="C105" s="24" t="s">
        <v>534</v>
      </c>
      <c r="D105" s="144" t="s">
        <v>364</v>
      </c>
    </row>
    <row r="106" spans="1:4">
      <c r="A106" s="144">
        <v>207</v>
      </c>
      <c r="B106" s="23" t="s">
        <v>535</v>
      </c>
      <c r="C106" s="24" t="s">
        <v>536</v>
      </c>
      <c r="D106" s="144" t="s">
        <v>368</v>
      </c>
    </row>
    <row r="107" spans="1:4">
      <c r="A107" s="144">
        <v>382</v>
      </c>
      <c r="B107" s="23" t="s">
        <v>537</v>
      </c>
      <c r="C107" s="24" t="s">
        <v>538</v>
      </c>
      <c r="D107" s="144" t="s">
        <v>368</v>
      </c>
    </row>
    <row r="108" spans="1:4">
      <c r="A108" s="144">
        <v>388</v>
      </c>
      <c r="B108" s="23" t="s">
        <v>182</v>
      </c>
      <c r="C108" s="24" t="s">
        <v>539</v>
      </c>
      <c r="D108" s="144" t="s">
        <v>368</v>
      </c>
    </row>
    <row r="109" spans="1:4">
      <c r="A109" s="144">
        <v>445</v>
      </c>
      <c r="B109" s="23" t="s">
        <v>540</v>
      </c>
      <c r="C109" s="24" t="s">
        <v>541</v>
      </c>
      <c r="D109" s="144" t="s">
        <v>368</v>
      </c>
    </row>
    <row r="110" spans="1:4">
      <c r="A110" s="144">
        <v>400</v>
      </c>
      <c r="B110" s="23" t="s">
        <v>542</v>
      </c>
      <c r="C110" s="27" t="s">
        <v>543</v>
      </c>
      <c r="D110" s="144" t="s">
        <v>364</v>
      </c>
    </row>
    <row r="111" spans="1:4">
      <c r="A111" s="144">
        <v>625</v>
      </c>
      <c r="B111" s="23" t="s">
        <v>353</v>
      </c>
      <c r="C111" s="24" t="s">
        <v>544</v>
      </c>
      <c r="D111" s="144"/>
    </row>
    <row r="112" spans="1:4">
      <c r="A112" s="144">
        <v>440</v>
      </c>
      <c r="B112" s="23" t="s">
        <v>545</v>
      </c>
      <c r="C112" s="24" t="s">
        <v>546</v>
      </c>
      <c r="D112" s="144" t="s">
        <v>368</v>
      </c>
    </row>
    <row r="113" spans="1:4">
      <c r="A113" s="144">
        <v>441</v>
      </c>
      <c r="B113" s="23" t="s">
        <v>547</v>
      </c>
      <c r="C113" s="24" t="s">
        <v>548</v>
      </c>
      <c r="D113" s="144" t="s">
        <v>368</v>
      </c>
    </row>
    <row r="114" spans="1:4">
      <c r="A114" s="144">
        <v>380</v>
      </c>
      <c r="B114" s="23" t="s">
        <v>549</v>
      </c>
      <c r="C114" s="25" t="s">
        <v>550</v>
      </c>
      <c r="D114" s="144"/>
    </row>
    <row r="115" spans="1:4">
      <c r="A115" s="144">
        <v>442</v>
      </c>
      <c r="B115" s="29" t="s">
        <v>551</v>
      </c>
      <c r="C115" s="24" t="s">
        <v>552</v>
      </c>
      <c r="D115" s="144" t="s">
        <v>368</v>
      </c>
    </row>
    <row r="116" spans="1:4">
      <c r="A116" s="144">
        <v>436</v>
      </c>
      <c r="B116" s="23" t="s">
        <v>249</v>
      </c>
      <c r="C116" s="24" t="s">
        <v>553</v>
      </c>
      <c r="D116" s="144" t="s">
        <v>368</v>
      </c>
    </row>
    <row r="117" spans="1:4">
      <c r="A117" s="144">
        <v>418</v>
      </c>
      <c r="B117" s="23" t="s">
        <v>554</v>
      </c>
      <c r="C117" s="24" t="s">
        <v>555</v>
      </c>
      <c r="D117" s="144" t="s">
        <v>368</v>
      </c>
    </row>
    <row r="118" spans="1:4">
      <c r="A118" s="144">
        <v>23</v>
      </c>
      <c r="B118" s="23" t="s">
        <v>556</v>
      </c>
      <c r="C118" s="25" t="s">
        <v>557</v>
      </c>
      <c r="D118" s="144"/>
    </row>
    <row r="119" spans="1:4">
      <c r="A119" s="144">
        <v>402</v>
      </c>
      <c r="B119" s="23" t="s">
        <v>250</v>
      </c>
      <c r="C119" s="24" t="s">
        <v>558</v>
      </c>
      <c r="D119" s="144" t="s">
        <v>368</v>
      </c>
    </row>
    <row r="120" spans="1:4">
      <c r="A120" s="144">
        <v>403</v>
      </c>
      <c r="B120" s="23" t="s">
        <v>251</v>
      </c>
      <c r="C120" s="24" t="s">
        <v>559</v>
      </c>
      <c r="D120" s="144" t="s">
        <v>368</v>
      </c>
    </row>
    <row r="121" spans="1:4">
      <c r="A121" s="144">
        <v>1</v>
      </c>
      <c r="B121" s="23" t="s">
        <v>183</v>
      </c>
      <c r="C121" s="24" t="s">
        <v>560</v>
      </c>
      <c r="D121" s="144" t="s">
        <v>368</v>
      </c>
    </row>
    <row r="122" spans="1:4">
      <c r="A122" s="144">
        <v>2</v>
      </c>
      <c r="B122" s="23" t="s">
        <v>561</v>
      </c>
      <c r="C122" s="24" t="s">
        <v>562</v>
      </c>
      <c r="D122" s="144" t="s">
        <v>368</v>
      </c>
    </row>
    <row r="123" spans="1:4">
      <c r="A123" s="144">
        <v>634</v>
      </c>
      <c r="B123" s="23" t="s">
        <v>184</v>
      </c>
      <c r="C123" s="24" t="s">
        <v>563</v>
      </c>
      <c r="D123" s="144"/>
    </row>
    <row r="124" spans="1:4">
      <c r="A124" s="144">
        <v>3</v>
      </c>
      <c r="B124" s="23" t="s">
        <v>564</v>
      </c>
      <c r="C124" s="24" t="s">
        <v>565</v>
      </c>
      <c r="D124" s="144" t="s">
        <v>368</v>
      </c>
    </row>
    <row r="125" spans="1:4">
      <c r="A125" s="144">
        <v>4</v>
      </c>
      <c r="B125" s="23" t="s">
        <v>185</v>
      </c>
      <c r="C125" s="24" t="s">
        <v>566</v>
      </c>
      <c r="D125" s="144" t="s">
        <v>368</v>
      </c>
    </row>
    <row r="126" spans="1:4">
      <c r="A126" s="144">
        <v>5</v>
      </c>
      <c r="B126" s="23" t="s">
        <v>186</v>
      </c>
      <c r="C126" s="24" t="s">
        <v>567</v>
      </c>
      <c r="D126" s="144" t="s">
        <v>368</v>
      </c>
    </row>
    <row r="127" spans="1:4">
      <c r="A127" s="144">
        <v>6</v>
      </c>
      <c r="B127" s="23" t="s">
        <v>568</v>
      </c>
      <c r="C127" s="24" t="s">
        <v>569</v>
      </c>
      <c r="D127" s="144" t="s">
        <v>368</v>
      </c>
    </row>
    <row r="128" spans="1:4">
      <c r="A128" s="144">
        <v>7</v>
      </c>
      <c r="B128" s="23" t="s">
        <v>570</v>
      </c>
      <c r="C128" s="24" t="s">
        <v>571</v>
      </c>
      <c r="D128" s="144" t="s">
        <v>368</v>
      </c>
    </row>
    <row r="129" spans="1:4">
      <c r="A129" s="144">
        <v>8</v>
      </c>
      <c r="B129" s="23" t="s">
        <v>572</v>
      </c>
      <c r="C129" s="24" t="s">
        <v>573</v>
      </c>
      <c r="D129" s="144" t="s">
        <v>368</v>
      </c>
    </row>
    <row r="130" spans="1:4">
      <c r="A130" s="144">
        <v>9</v>
      </c>
      <c r="B130" s="23" t="s">
        <v>574</v>
      </c>
      <c r="C130" s="25" t="s">
        <v>575</v>
      </c>
      <c r="D130" s="144" t="s">
        <v>364</v>
      </c>
    </row>
    <row r="131" spans="1:4">
      <c r="A131" s="144">
        <v>10</v>
      </c>
      <c r="B131" s="23" t="s">
        <v>576</v>
      </c>
      <c r="C131" s="25" t="s">
        <v>577</v>
      </c>
      <c r="D131" s="144" t="s">
        <v>364</v>
      </c>
    </row>
    <row r="132" spans="1:4">
      <c r="A132" s="144">
        <v>11</v>
      </c>
      <c r="B132" s="23" t="s">
        <v>578</v>
      </c>
      <c r="C132" s="25" t="s">
        <v>579</v>
      </c>
      <c r="D132" s="144"/>
    </row>
    <row r="133" spans="1:4">
      <c r="A133" s="144">
        <v>12</v>
      </c>
      <c r="B133" s="23" t="s">
        <v>580</v>
      </c>
      <c r="C133" s="24" t="s">
        <v>581</v>
      </c>
      <c r="D133" s="144" t="s">
        <v>368</v>
      </c>
    </row>
    <row r="134" spans="1:4">
      <c r="A134" s="144">
        <v>283</v>
      </c>
      <c r="B134" s="23" t="s">
        <v>582</v>
      </c>
      <c r="C134" s="24" t="s">
        <v>583</v>
      </c>
      <c r="D134" s="144"/>
    </row>
    <row r="135" spans="1:4">
      <c r="A135" s="144">
        <v>13</v>
      </c>
      <c r="B135" s="23" t="s">
        <v>584</v>
      </c>
      <c r="C135" s="24" t="s">
        <v>585</v>
      </c>
      <c r="D135" s="144" t="s">
        <v>364</v>
      </c>
    </row>
    <row r="136" spans="1:4">
      <c r="A136" s="144">
        <v>14</v>
      </c>
      <c r="B136" s="23" t="s">
        <v>586</v>
      </c>
      <c r="C136" s="24" t="s">
        <v>587</v>
      </c>
      <c r="D136" s="144" t="s">
        <v>364</v>
      </c>
    </row>
    <row r="137" spans="1:4">
      <c r="A137" s="144">
        <v>25</v>
      </c>
      <c r="B137" s="23" t="s">
        <v>167</v>
      </c>
      <c r="C137" s="24" t="s">
        <v>588</v>
      </c>
      <c r="D137" s="144" t="s">
        <v>364</v>
      </c>
    </row>
    <row r="138" spans="1:4">
      <c r="A138" s="144">
        <v>26</v>
      </c>
      <c r="B138" s="23" t="s">
        <v>297</v>
      </c>
      <c r="C138" s="24" t="s">
        <v>589</v>
      </c>
      <c r="D138" s="144" t="s">
        <v>364</v>
      </c>
    </row>
    <row r="139" spans="1:4">
      <c r="A139" s="144">
        <v>27</v>
      </c>
      <c r="B139" s="23" t="s">
        <v>590</v>
      </c>
      <c r="C139" s="25" t="s">
        <v>591</v>
      </c>
      <c r="D139" s="144" t="s">
        <v>364</v>
      </c>
    </row>
    <row r="140" spans="1:4">
      <c r="A140" s="144">
        <v>28</v>
      </c>
      <c r="B140" s="23" t="s">
        <v>592</v>
      </c>
      <c r="C140" s="24" t="s">
        <v>593</v>
      </c>
      <c r="D140" s="144"/>
    </row>
    <row r="141" spans="1:4">
      <c r="A141" s="144">
        <v>29</v>
      </c>
      <c r="B141" s="23" t="s">
        <v>594</v>
      </c>
      <c r="C141" s="24" t="s">
        <v>595</v>
      </c>
      <c r="D141" s="144"/>
    </row>
    <row r="142" spans="1:4">
      <c r="A142" s="144">
        <v>30</v>
      </c>
      <c r="B142" s="23" t="s">
        <v>596</v>
      </c>
      <c r="C142" s="24" t="s">
        <v>597</v>
      </c>
      <c r="D142" s="144" t="s">
        <v>368</v>
      </c>
    </row>
    <row r="143" spans="1:4">
      <c r="A143" s="144">
        <v>635</v>
      </c>
      <c r="B143" s="23" t="s">
        <v>598</v>
      </c>
      <c r="C143" s="24" t="s">
        <v>599</v>
      </c>
      <c r="D143" s="144"/>
    </row>
    <row r="144" spans="1:4">
      <c r="A144" s="144">
        <v>404</v>
      </c>
      <c r="B144" s="23" t="s">
        <v>252</v>
      </c>
      <c r="C144" s="24" t="s">
        <v>600</v>
      </c>
      <c r="D144" s="144" t="s">
        <v>368</v>
      </c>
    </row>
    <row r="145" spans="1:4">
      <c r="A145" s="147">
        <v>33</v>
      </c>
      <c r="B145" s="23" t="s">
        <v>225</v>
      </c>
      <c r="C145" s="24" t="s">
        <v>601</v>
      </c>
      <c r="D145" s="144" t="s">
        <v>368</v>
      </c>
    </row>
    <row r="146" spans="1:4">
      <c r="A146" s="144">
        <v>35</v>
      </c>
      <c r="B146" s="23" t="s">
        <v>602</v>
      </c>
      <c r="C146" s="24" t="s">
        <v>603</v>
      </c>
      <c r="D146" s="144"/>
    </row>
    <row r="147" spans="1:4">
      <c r="A147" s="144">
        <v>36</v>
      </c>
      <c r="B147" s="23" t="s">
        <v>604</v>
      </c>
      <c r="C147" s="25" t="s">
        <v>605</v>
      </c>
      <c r="D147" s="144"/>
    </row>
    <row r="148" spans="1:4">
      <c r="A148" s="144">
        <v>37</v>
      </c>
      <c r="B148" s="23" t="s">
        <v>170</v>
      </c>
      <c r="C148" s="24" t="s">
        <v>606</v>
      </c>
      <c r="D148" s="144" t="s">
        <v>368</v>
      </c>
    </row>
    <row r="149" spans="1:4">
      <c r="A149" s="144">
        <v>39</v>
      </c>
      <c r="B149" s="23" t="s">
        <v>607</v>
      </c>
      <c r="C149" s="24" t="s">
        <v>608</v>
      </c>
      <c r="D149" s="144" t="s">
        <v>364</v>
      </c>
    </row>
    <row r="150" spans="1:4">
      <c r="A150" s="144">
        <v>356</v>
      </c>
      <c r="B150" s="23" t="s">
        <v>609</v>
      </c>
      <c r="C150" s="24" t="s">
        <v>610</v>
      </c>
      <c r="D150" s="144" t="s">
        <v>368</v>
      </c>
    </row>
    <row r="151" spans="1:4">
      <c r="A151" s="144">
        <v>40</v>
      </c>
      <c r="B151" s="23" t="s">
        <v>611</v>
      </c>
      <c r="C151" s="25" t="s">
        <v>612</v>
      </c>
      <c r="D151" s="144" t="s">
        <v>364</v>
      </c>
    </row>
    <row r="152" spans="1:4">
      <c r="A152" s="144">
        <v>41</v>
      </c>
      <c r="B152" s="23" t="s">
        <v>613</v>
      </c>
      <c r="C152" s="25" t="s">
        <v>614</v>
      </c>
      <c r="D152" s="144" t="s">
        <v>364</v>
      </c>
    </row>
    <row r="153" spans="1:4">
      <c r="A153" s="144">
        <v>42</v>
      </c>
      <c r="B153" s="23" t="s">
        <v>615</v>
      </c>
      <c r="C153" s="25" t="s">
        <v>616</v>
      </c>
      <c r="D153" s="144" t="s">
        <v>364</v>
      </c>
    </row>
    <row r="154" spans="1:4">
      <c r="A154" s="144">
        <v>44</v>
      </c>
      <c r="B154" s="23" t="s">
        <v>617</v>
      </c>
      <c r="C154" s="25" t="s">
        <v>618</v>
      </c>
      <c r="D154" s="144"/>
    </row>
    <row r="155" spans="1:4">
      <c r="A155" s="144">
        <v>45</v>
      </c>
      <c r="B155" s="23" t="s">
        <v>226</v>
      </c>
      <c r="C155" s="24" t="s">
        <v>619</v>
      </c>
      <c r="D155" s="144"/>
    </row>
    <row r="156" spans="1:4">
      <c r="A156" s="144">
        <v>405</v>
      </c>
      <c r="B156" s="23" t="s">
        <v>253</v>
      </c>
      <c r="C156" s="24" t="s">
        <v>620</v>
      </c>
      <c r="D156" s="144" t="s">
        <v>368</v>
      </c>
    </row>
    <row r="157" spans="1:4">
      <c r="A157" s="144">
        <v>46</v>
      </c>
      <c r="B157" s="23" t="s">
        <v>189</v>
      </c>
      <c r="C157" s="24" t="s">
        <v>621</v>
      </c>
      <c r="D157" s="144" t="s">
        <v>368</v>
      </c>
    </row>
    <row r="158" spans="1:4">
      <c r="A158" s="144">
        <v>47</v>
      </c>
      <c r="B158" s="23" t="s">
        <v>622</v>
      </c>
      <c r="C158" s="24" t="s">
        <v>623</v>
      </c>
      <c r="D158" s="144" t="s">
        <v>368</v>
      </c>
    </row>
    <row r="159" spans="1:4">
      <c r="A159" s="144">
        <v>406</v>
      </c>
      <c r="B159" s="23" t="s">
        <v>254</v>
      </c>
      <c r="C159" s="24" t="s">
        <v>624</v>
      </c>
      <c r="D159" s="144" t="s">
        <v>368</v>
      </c>
    </row>
    <row r="160" spans="1:4">
      <c r="A160" s="144">
        <v>407</v>
      </c>
      <c r="B160" s="23" t="s">
        <v>255</v>
      </c>
      <c r="C160" s="24" t="s">
        <v>625</v>
      </c>
      <c r="D160" s="144" t="s">
        <v>368</v>
      </c>
    </row>
    <row r="161" spans="1:4">
      <c r="A161" s="144">
        <v>408</v>
      </c>
      <c r="B161" s="23" t="s">
        <v>626</v>
      </c>
      <c r="C161" s="24" t="s">
        <v>627</v>
      </c>
      <c r="D161" s="144"/>
    </row>
    <row r="162" spans="1:4">
      <c r="A162" s="144">
        <v>409</v>
      </c>
      <c r="B162" s="23" t="s">
        <v>256</v>
      </c>
      <c r="C162" s="24" t="s">
        <v>628</v>
      </c>
      <c r="D162" s="144" t="s">
        <v>368</v>
      </c>
    </row>
    <row r="163" spans="1:4">
      <c r="A163" s="144">
        <v>410</v>
      </c>
      <c r="B163" s="23" t="s">
        <v>257</v>
      </c>
      <c r="C163" s="24" t="s">
        <v>629</v>
      </c>
      <c r="D163" s="144" t="s">
        <v>368</v>
      </c>
    </row>
    <row r="164" spans="1:4">
      <c r="A164" s="144">
        <v>411</v>
      </c>
      <c r="B164" s="23" t="s">
        <v>258</v>
      </c>
      <c r="C164" s="24" t="s">
        <v>630</v>
      </c>
      <c r="D164" s="144" t="s">
        <v>368</v>
      </c>
    </row>
    <row r="165" spans="1:4">
      <c r="A165" s="144">
        <v>412</v>
      </c>
      <c r="B165" s="23" t="s">
        <v>259</v>
      </c>
      <c r="C165" s="24" t="s">
        <v>631</v>
      </c>
      <c r="D165" s="144" t="s">
        <v>368</v>
      </c>
    </row>
    <row r="166" spans="1:4">
      <c r="A166" s="144">
        <v>52</v>
      </c>
      <c r="B166" s="23" t="s">
        <v>632</v>
      </c>
      <c r="C166" s="24" t="s">
        <v>633</v>
      </c>
      <c r="D166" s="144" t="s">
        <v>364</v>
      </c>
    </row>
    <row r="167" spans="1:4">
      <c r="A167" s="144">
        <v>53</v>
      </c>
      <c r="B167" s="23" t="s">
        <v>634</v>
      </c>
      <c r="C167" s="24" t="s">
        <v>635</v>
      </c>
      <c r="D167" s="144" t="s">
        <v>368</v>
      </c>
    </row>
    <row r="168" spans="1:4">
      <c r="A168" s="144">
        <v>54</v>
      </c>
      <c r="B168" s="23" t="s">
        <v>636</v>
      </c>
      <c r="C168" s="24" t="s">
        <v>637</v>
      </c>
      <c r="D168" s="144"/>
    </row>
    <row r="169" spans="1:4">
      <c r="A169" s="144">
        <v>55</v>
      </c>
      <c r="B169" s="23" t="s">
        <v>638</v>
      </c>
      <c r="C169" s="24" t="s">
        <v>639</v>
      </c>
      <c r="D169" s="144" t="s">
        <v>364</v>
      </c>
    </row>
    <row r="170" spans="1:4">
      <c r="A170" s="144">
        <v>56</v>
      </c>
      <c r="B170" s="23" t="s">
        <v>640</v>
      </c>
      <c r="C170" s="24" t="s">
        <v>641</v>
      </c>
      <c r="D170" s="144" t="s">
        <v>368</v>
      </c>
    </row>
    <row r="171" spans="1:4">
      <c r="A171" s="144">
        <v>57</v>
      </c>
      <c r="B171" s="23" t="s">
        <v>642</v>
      </c>
      <c r="C171" s="25" t="s">
        <v>643</v>
      </c>
      <c r="D171" s="144"/>
    </row>
    <row r="172" spans="1:4">
      <c r="A172" s="144">
        <v>58</v>
      </c>
      <c r="B172" s="23" t="s">
        <v>227</v>
      </c>
      <c r="C172" s="24" t="s">
        <v>644</v>
      </c>
      <c r="D172" s="144" t="s">
        <v>368</v>
      </c>
    </row>
    <row r="173" spans="1:4">
      <c r="A173" s="144">
        <v>60</v>
      </c>
      <c r="B173" s="23" t="s">
        <v>645</v>
      </c>
      <c r="C173" s="25" t="s">
        <v>646</v>
      </c>
      <c r="D173" s="144" t="s">
        <v>364</v>
      </c>
    </row>
    <row r="174" spans="1:4">
      <c r="A174" s="144">
        <v>61</v>
      </c>
      <c r="B174" s="23" t="s">
        <v>647</v>
      </c>
      <c r="C174" s="25" t="s">
        <v>648</v>
      </c>
      <c r="D174" s="144"/>
    </row>
    <row r="175" spans="1:4">
      <c r="A175" s="144">
        <v>82</v>
      </c>
      <c r="B175" s="23" t="s">
        <v>649</v>
      </c>
      <c r="C175" s="25" t="s">
        <v>650</v>
      </c>
      <c r="D175" s="144"/>
    </row>
    <row r="176" spans="1:4">
      <c r="A176" s="144">
        <v>284</v>
      </c>
      <c r="B176" s="23" t="s">
        <v>651</v>
      </c>
      <c r="C176" s="24" t="s">
        <v>652</v>
      </c>
      <c r="D176" s="144"/>
    </row>
    <row r="177" spans="1:4">
      <c r="A177" s="144">
        <v>558</v>
      </c>
      <c r="B177" s="23" t="s">
        <v>653</v>
      </c>
      <c r="C177" s="24" t="s">
        <v>654</v>
      </c>
      <c r="D177" s="144" t="s">
        <v>368</v>
      </c>
    </row>
    <row r="178" spans="1:4">
      <c r="A178" s="144">
        <v>62</v>
      </c>
      <c r="B178" s="23" t="s">
        <v>655</v>
      </c>
      <c r="C178" s="24" t="s">
        <v>656</v>
      </c>
      <c r="D178" s="144" t="s">
        <v>368</v>
      </c>
    </row>
    <row r="179" spans="1:4">
      <c r="A179" s="144">
        <v>63</v>
      </c>
      <c r="B179" s="23" t="s">
        <v>657</v>
      </c>
      <c r="C179" s="24" t="s">
        <v>658</v>
      </c>
      <c r="D179" s="144" t="s">
        <v>368</v>
      </c>
    </row>
    <row r="180" spans="1:4">
      <c r="A180" s="144">
        <v>65</v>
      </c>
      <c r="B180" s="23" t="s">
        <v>659</v>
      </c>
      <c r="C180" s="24" t="s">
        <v>660</v>
      </c>
      <c r="D180" s="144" t="s">
        <v>364</v>
      </c>
    </row>
    <row r="181" spans="1:4">
      <c r="A181" s="144">
        <v>522</v>
      </c>
      <c r="B181" s="23" t="s">
        <v>190</v>
      </c>
      <c r="C181" s="24" t="s">
        <v>661</v>
      </c>
      <c r="D181" s="144" t="s">
        <v>368</v>
      </c>
    </row>
    <row r="182" spans="1:4">
      <c r="A182" s="144">
        <v>64</v>
      </c>
      <c r="B182" s="23" t="s">
        <v>662</v>
      </c>
      <c r="C182" s="24" t="s">
        <v>663</v>
      </c>
      <c r="D182" s="144" t="s">
        <v>368</v>
      </c>
    </row>
    <row r="183" spans="1:4">
      <c r="A183" s="144">
        <v>66</v>
      </c>
      <c r="B183" s="23" t="s">
        <v>664</v>
      </c>
      <c r="C183" s="24" t="s">
        <v>665</v>
      </c>
      <c r="D183" s="144"/>
    </row>
    <row r="184" spans="1:4">
      <c r="A184" s="144">
        <v>68</v>
      </c>
      <c r="B184" s="23" t="s">
        <v>666</v>
      </c>
      <c r="C184" s="24" t="s">
        <v>667</v>
      </c>
      <c r="D184" s="144"/>
    </row>
    <row r="185" spans="1:4">
      <c r="A185" s="144">
        <v>71</v>
      </c>
      <c r="B185" s="23" t="s">
        <v>668</v>
      </c>
      <c r="C185" s="25" t="s">
        <v>669</v>
      </c>
      <c r="D185" s="144" t="s">
        <v>364</v>
      </c>
    </row>
    <row r="186" spans="1:4">
      <c r="A186" s="144">
        <v>72</v>
      </c>
      <c r="B186" s="23" t="s">
        <v>670</v>
      </c>
      <c r="C186" s="24" t="s">
        <v>671</v>
      </c>
      <c r="D186" s="144" t="s">
        <v>368</v>
      </c>
    </row>
    <row r="187" spans="1:4">
      <c r="A187" s="144">
        <v>324</v>
      </c>
      <c r="B187" s="23" t="s">
        <v>191</v>
      </c>
      <c r="C187" s="24" t="s">
        <v>672</v>
      </c>
      <c r="D187" s="144" t="s">
        <v>368</v>
      </c>
    </row>
    <row r="188" spans="1:4">
      <c r="A188" s="144">
        <v>77</v>
      </c>
      <c r="B188" s="23" t="s">
        <v>673</v>
      </c>
      <c r="C188" s="24" t="s">
        <v>674</v>
      </c>
      <c r="D188" s="144" t="s">
        <v>364</v>
      </c>
    </row>
    <row r="189" spans="1:4">
      <c r="A189" s="144">
        <v>519</v>
      </c>
      <c r="B189" s="23" t="s">
        <v>192</v>
      </c>
      <c r="C189" s="24" t="s">
        <v>675</v>
      </c>
      <c r="D189" s="144"/>
    </row>
    <row r="190" spans="1:4">
      <c r="A190" s="144">
        <v>81</v>
      </c>
      <c r="B190" s="23" t="s">
        <v>676</v>
      </c>
      <c r="C190" s="25" t="s">
        <v>677</v>
      </c>
      <c r="D190" s="144"/>
    </row>
    <row r="191" spans="1:4">
      <c r="A191" s="144">
        <v>144</v>
      </c>
      <c r="B191" s="23" t="s">
        <v>678</v>
      </c>
      <c r="C191" s="25" t="s">
        <v>679</v>
      </c>
      <c r="D191" s="144" t="s">
        <v>364</v>
      </c>
    </row>
    <row r="192" spans="1:4">
      <c r="A192" s="144">
        <v>83</v>
      </c>
      <c r="B192" s="23" t="s">
        <v>228</v>
      </c>
      <c r="C192" s="24" t="s">
        <v>680</v>
      </c>
      <c r="D192" s="144" t="s">
        <v>368</v>
      </c>
    </row>
    <row r="193" spans="1:4">
      <c r="A193" s="144">
        <v>85</v>
      </c>
      <c r="B193" s="23" t="s">
        <v>681</v>
      </c>
      <c r="C193" s="24" t="s">
        <v>682</v>
      </c>
      <c r="D193" s="144" t="s">
        <v>368</v>
      </c>
    </row>
    <row r="194" spans="1:4">
      <c r="A194" s="144">
        <v>86</v>
      </c>
      <c r="B194" s="23" t="s">
        <v>683</v>
      </c>
      <c r="C194" s="24" t="s">
        <v>684</v>
      </c>
      <c r="D194" s="144"/>
    </row>
    <row r="195" spans="1:4">
      <c r="A195" s="144">
        <v>87</v>
      </c>
      <c r="B195" s="29" t="s">
        <v>685</v>
      </c>
      <c r="C195" s="24" t="s">
        <v>686</v>
      </c>
      <c r="D195" s="144"/>
    </row>
    <row r="196" spans="1:4">
      <c r="A196" s="144">
        <v>88</v>
      </c>
      <c r="B196" s="23" t="s">
        <v>687</v>
      </c>
      <c r="C196" s="24" t="s">
        <v>688</v>
      </c>
      <c r="D196" s="144" t="s">
        <v>368</v>
      </c>
    </row>
    <row r="197" spans="1:4">
      <c r="A197" s="144">
        <v>435</v>
      </c>
      <c r="B197" s="23" t="s">
        <v>689</v>
      </c>
      <c r="C197" s="24" t="s">
        <v>690</v>
      </c>
      <c r="D197" s="144" t="s">
        <v>368</v>
      </c>
    </row>
    <row r="198" spans="1:4">
      <c r="A198" s="144">
        <v>413</v>
      </c>
      <c r="B198" s="23" t="s">
        <v>691</v>
      </c>
      <c r="C198" s="24" t="s">
        <v>692</v>
      </c>
      <c r="D198" s="144" t="s">
        <v>368</v>
      </c>
    </row>
    <row r="199" spans="1:4">
      <c r="A199" s="144">
        <v>89</v>
      </c>
      <c r="B199" s="23">
        <v>89</v>
      </c>
      <c r="C199" s="24" t="s">
        <v>693</v>
      </c>
      <c r="D199" s="144"/>
    </row>
    <row r="200" spans="1:4">
      <c r="A200" s="144">
        <v>90</v>
      </c>
      <c r="B200" s="23" t="s">
        <v>694</v>
      </c>
      <c r="C200" s="24" t="s">
        <v>695</v>
      </c>
      <c r="D200" s="144" t="s">
        <v>368</v>
      </c>
    </row>
    <row r="201" spans="1:4">
      <c r="A201" s="144">
        <v>91</v>
      </c>
      <c r="B201" s="23" t="s">
        <v>193</v>
      </c>
      <c r="C201" s="24" t="s">
        <v>696</v>
      </c>
      <c r="D201" s="144" t="s">
        <v>368</v>
      </c>
    </row>
    <row r="202" spans="1:4">
      <c r="A202" s="144">
        <v>92</v>
      </c>
      <c r="B202" s="23" t="s">
        <v>697</v>
      </c>
      <c r="C202" s="24" t="s">
        <v>698</v>
      </c>
      <c r="D202" s="144" t="s">
        <v>368</v>
      </c>
    </row>
    <row r="203" spans="1:4">
      <c r="A203" s="144">
        <v>93</v>
      </c>
      <c r="B203" s="29" t="s">
        <v>699</v>
      </c>
      <c r="C203" s="24" t="s">
        <v>700</v>
      </c>
      <c r="D203" s="144"/>
    </row>
    <row r="204" spans="1:4">
      <c r="A204" s="144">
        <v>94</v>
      </c>
      <c r="B204" s="23" t="s">
        <v>701</v>
      </c>
      <c r="C204" s="24" t="s">
        <v>702</v>
      </c>
      <c r="D204" s="144" t="s">
        <v>368</v>
      </c>
    </row>
    <row r="205" spans="1:4">
      <c r="A205" s="144">
        <v>351</v>
      </c>
      <c r="B205" s="23">
        <v>351</v>
      </c>
      <c r="C205" s="24" t="s">
        <v>703</v>
      </c>
      <c r="D205" s="144" t="s">
        <v>368</v>
      </c>
    </row>
    <row r="206" spans="1:4">
      <c r="A206" s="144">
        <v>95</v>
      </c>
      <c r="B206" s="23" t="s">
        <v>704</v>
      </c>
      <c r="C206" s="24" t="s">
        <v>705</v>
      </c>
      <c r="D206" s="144" t="s">
        <v>368</v>
      </c>
    </row>
    <row r="207" spans="1:4">
      <c r="A207" s="144">
        <v>96</v>
      </c>
      <c r="B207" s="23" t="s">
        <v>706</v>
      </c>
      <c r="C207" s="25" t="s">
        <v>707</v>
      </c>
      <c r="D207" s="144" t="s">
        <v>364</v>
      </c>
    </row>
    <row r="208" spans="1:4">
      <c r="A208" s="144">
        <v>97</v>
      </c>
      <c r="B208" s="23" t="s">
        <v>708</v>
      </c>
      <c r="C208" s="24" t="s">
        <v>709</v>
      </c>
      <c r="D208" s="144" t="s">
        <v>368</v>
      </c>
    </row>
    <row r="209" spans="1:4">
      <c r="A209" s="144">
        <v>98</v>
      </c>
      <c r="B209" s="23" t="s">
        <v>710</v>
      </c>
      <c r="C209" s="25" t="s">
        <v>711</v>
      </c>
      <c r="D209" s="144" t="s">
        <v>364</v>
      </c>
    </row>
    <row r="210" spans="1:4">
      <c r="A210" s="144">
        <v>99</v>
      </c>
      <c r="B210" s="23" t="s">
        <v>712</v>
      </c>
      <c r="C210" s="25" t="s">
        <v>713</v>
      </c>
      <c r="D210" s="144"/>
    </row>
    <row r="211" spans="1:4">
      <c r="A211" s="144">
        <v>243</v>
      </c>
      <c r="B211" s="23" t="s">
        <v>714</v>
      </c>
      <c r="C211" s="24" t="s">
        <v>715</v>
      </c>
      <c r="D211" s="144" t="s">
        <v>364</v>
      </c>
    </row>
    <row r="212" spans="1:4">
      <c r="A212" s="144">
        <v>100</v>
      </c>
      <c r="B212" s="23" t="s">
        <v>716</v>
      </c>
      <c r="C212" s="24" t="s">
        <v>717</v>
      </c>
      <c r="D212" s="144"/>
    </row>
    <row r="213" spans="1:4">
      <c r="A213" s="144">
        <v>101</v>
      </c>
      <c r="B213" s="23" t="s">
        <v>194</v>
      </c>
      <c r="C213" s="24" t="s">
        <v>718</v>
      </c>
      <c r="D213" s="144" t="s">
        <v>368</v>
      </c>
    </row>
    <row r="214" spans="1:4">
      <c r="A214" s="144">
        <v>102</v>
      </c>
      <c r="B214" s="23" t="s">
        <v>719</v>
      </c>
      <c r="C214" s="24" t="s">
        <v>720</v>
      </c>
      <c r="D214" s="144"/>
    </row>
    <row r="215" spans="1:4">
      <c r="A215" s="144">
        <v>103</v>
      </c>
      <c r="B215" s="23" t="s">
        <v>721</v>
      </c>
      <c r="C215" s="24" t="s">
        <v>722</v>
      </c>
      <c r="D215" s="144" t="s">
        <v>368</v>
      </c>
    </row>
    <row r="216" spans="1:4">
      <c r="A216" s="144">
        <v>105</v>
      </c>
      <c r="B216" s="23" t="s">
        <v>723</v>
      </c>
      <c r="C216" s="25" t="s">
        <v>724</v>
      </c>
      <c r="D216" s="144" t="s">
        <v>364</v>
      </c>
    </row>
    <row r="217" spans="1:4">
      <c r="A217" s="144">
        <v>108</v>
      </c>
      <c r="B217" s="23" t="s">
        <v>196</v>
      </c>
      <c r="C217" s="24" t="s">
        <v>725</v>
      </c>
      <c r="D217" s="144" t="s">
        <v>368</v>
      </c>
    </row>
    <row r="218" spans="1:4">
      <c r="A218" s="144">
        <v>114</v>
      </c>
      <c r="B218" s="23" t="s">
        <v>726</v>
      </c>
      <c r="C218" s="24" t="s">
        <v>727</v>
      </c>
      <c r="D218" s="144" t="s">
        <v>368</v>
      </c>
    </row>
    <row r="219" spans="1:4">
      <c r="A219" s="144">
        <v>246</v>
      </c>
      <c r="B219" s="23" t="s">
        <v>728</v>
      </c>
      <c r="C219" s="24" t="s">
        <v>729</v>
      </c>
      <c r="D219" s="144"/>
    </row>
    <row r="220" spans="1:4">
      <c r="A220" s="144">
        <v>230</v>
      </c>
      <c r="B220" s="23" t="s">
        <v>730</v>
      </c>
      <c r="C220" s="24" t="s">
        <v>731</v>
      </c>
      <c r="D220" s="144" t="s">
        <v>368</v>
      </c>
    </row>
    <row r="221" spans="1:4">
      <c r="A221" s="144">
        <v>118</v>
      </c>
      <c r="B221" s="23" t="s">
        <v>197</v>
      </c>
      <c r="C221" s="24" t="s">
        <v>732</v>
      </c>
      <c r="D221" s="144" t="s">
        <v>368</v>
      </c>
    </row>
    <row r="222" spans="1:4">
      <c r="A222" s="144">
        <v>325</v>
      </c>
      <c r="B222" s="23" t="s">
        <v>198</v>
      </c>
      <c r="C222" s="24" t="s">
        <v>733</v>
      </c>
      <c r="D222" s="144" t="s">
        <v>368</v>
      </c>
    </row>
    <row r="223" spans="1:4">
      <c r="A223" s="144">
        <v>119</v>
      </c>
      <c r="B223" s="23" t="s">
        <v>734</v>
      </c>
      <c r="C223" s="24" t="s">
        <v>735</v>
      </c>
      <c r="D223" s="144" t="s">
        <v>368</v>
      </c>
    </row>
    <row r="224" spans="1:4">
      <c r="A224" s="144">
        <v>130</v>
      </c>
      <c r="B224" s="23" t="s">
        <v>736</v>
      </c>
      <c r="C224" s="24" t="s">
        <v>737</v>
      </c>
      <c r="D224" s="144" t="s">
        <v>364</v>
      </c>
    </row>
    <row r="225" spans="1:4">
      <c r="A225" s="144">
        <v>131</v>
      </c>
      <c r="B225" s="23" t="s">
        <v>738</v>
      </c>
      <c r="C225" s="24" t="s">
        <v>739</v>
      </c>
      <c r="D225" s="144" t="s">
        <v>368</v>
      </c>
    </row>
    <row r="226" spans="1:4">
      <c r="A226" s="144">
        <v>132</v>
      </c>
      <c r="B226" s="23" t="s">
        <v>740</v>
      </c>
      <c r="C226" s="25" t="s">
        <v>741</v>
      </c>
      <c r="D226" s="144"/>
    </row>
    <row r="227" spans="1:4">
      <c r="A227" s="144">
        <v>134</v>
      </c>
      <c r="B227" s="23" t="s">
        <v>742</v>
      </c>
      <c r="C227" s="25" t="s">
        <v>743</v>
      </c>
      <c r="D227" s="144"/>
    </row>
    <row r="228" spans="1:4">
      <c r="A228" s="144">
        <v>140</v>
      </c>
      <c r="B228" s="23" t="s">
        <v>744</v>
      </c>
      <c r="C228" s="27" t="s">
        <v>745</v>
      </c>
      <c r="D228" s="144" t="s">
        <v>368</v>
      </c>
    </row>
    <row r="229" spans="1:4">
      <c r="A229" s="144">
        <v>136</v>
      </c>
      <c r="B229" s="23" t="s">
        <v>229</v>
      </c>
      <c r="C229" s="27" t="s">
        <v>746</v>
      </c>
      <c r="D229" s="144" t="s">
        <v>368</v>
      </c>
    </row>
    <row r="230" spans="1:4">
      <c r="A230" s="144">
        <v>414</v>
      </c>
      <c r="B230" s="23" t="s">
        <v>260</v>
      </c>
      <c r="C230" s="24" t="s">
        <v>747</v>
      </c>
      <c r="D230" s="144" t="s">
        <v>368</v>
      </c>
    </row>
    <row r="231" spans="1:4">
      <c r="A231" s="144">
        <v>145</v>
      </c>
      <c r="B231" s="23" t="s">
        <v>748</v>
      </c>
      <c r="C231" s="25" t="s">
        <v>749</v>
      </c>
      <c r="D231" s="144" t="s">
        <v>364</v>
      </c>
    </row>
    <row r="232" spans="1:4">
      <c r="A232" s="144">
        <v>146</v>
      </c>
      <c r="B232" s="23" t="s">
        <v>230</v>
      </c>
      <c r="C232" s="24" t="s">
        <v>358</v>
      </c>
      <c r="D232" s="144" t="s">
        <v>368</v>
      </c>
    </row>
    <row r="233" spans="1:4">
      <c r="A233" s="144">
        <v>148</v>
      </c>
      <c r="B233" s="23">
        <v>148</v>
      </c>
      <c r="C233" s="24" t="s">
        <v>750</v>
      </c>
      <c r="D233" s="144" t="s">
        <v>368</v>
      </c>
    </row>
    <row r="234" spans="1:4">
      <c r="A234" s="144">
        <v>149</v>
      </c>
      <c r="B234" s="23" t="s">
        <v>231</v>
      </c>
      <c r="C234" s="24" t="s">
        <v>751</v>
      </c>
      <c r="D234" s="144" t="s">
        <v>364</v>
      </c>
    </row>
    <row r="235" spans="1:4">
      <c r="A235" s="144">
        <v>150</v>
      </c>
      <c r="B235" s="23">
        <v>150</v>
      </c>
      <c r="C235" s="24" t="s">
        <v>752</v>
      </c>
      <c r="D235" s="144"/>
    </row>
    <row r="236" spans="1:4">
      <c r="A236" s="144">
        <v>152</v>
      </c>
      <c r="B236" s="23" t="s">
        <v>753</v>
      </c>
      <c r="C236" s="24" t="s">
        <v>754</v>
      </c>
      <c r="D236" s="144" t="s">
        <v>368</v>
      </c>
    </row>
    <row r="237" spans="1:4">
      <c r="A237" s="144">
        <v>156</v>
      </c>
      <c r="B237" s="23" t="s">
        <v>199</v>
      </c>
      <c r="C237" s="24" t="s">
        <v>755</v>
      </c>
      <c r="D237" s="144"/>
    </row>
    <row r="238" spans="1:4">
      <c r="A238" s="144">
        <v>158</v>
      </c>
      <c r="B238" s="23" t="s">
        <v>756</v>
      </c>
      <c r="C238" s="24" t="s">
        <v>757</v>
      </c>
      <c r="D238" s="144"/>
    </row>
    <row r="239" spans="1:4">
      <c r="A239" s="144">
        <v>159</v>
      </c>
      <c r="B239" s="23" t="s">
        <v>758</v>
      </c>
      <c r="C239" s="24" t="s">
        <v>759</v>
      </c>
      <c r="D239" s="144" t="s">
        <v>364</v>
      </c>
    </row>
    <row r="240" spans="1:4">
      <c r="A240" s="144">
        <v>161</v>
      </c>
      <c r="B240" s="23" t="s">
        <v>200</v>
      </c>
      <c r="C240" s="24" t="s">
        <v>760</v>
      </c>
      <c r="D240" s="144" t="s">
        <v>368</v>
      </c>
    </row>
    <row r="241" spans="1:4">
      <c r="A241" s="144">
        <v>162</v>
      </c>
      <c r="B241" s="23" t="s">
        <v>761</v>
      </c>
      <c r="C241" s="24" t="s">
        <v>762</v>
      </c>
      <c r="D241" s="144"/>
    </row>
    <row r="242" spans="1:4">
      <c r="A242" s="144">
        <v>163</v>
      </c>
      <c r="B242" s="23" t="s">
        <v>763</v>
      </c>
      <c r="C242" s="24" t="s">
        <v>764</v>
      </c>
      <c r="D242" s="144" t="s">
        <v>364</v>
      </c>
    </row>
    <row r="243" spans="1:4">
      <c r="A243" s="144">
        <v>164</v>
      </c>
      <c r="B243" s="23" t="s">
        <v>765</v>
      </c>
      <c r="C243" s="24" t="s">
        <v>766</v>
      </c>
      <c r="D243" s="144" t="s">
        <v>364</v>
      </c>
    </row>
    <row r="244" spans="1:4">
      <c r="A244" s="144">
        <v>415</v>
      </c>
      <c r="B244" s="23" t="s">
        <v>767</v>
      </c>
      <c r="C244" s="24" t="s">
        <v>768</v>
      </c>
      <c r="D244" s="144" t="s">
        <v>364</v>
      </c>
    </row>
    <row r="245" spans="1:4">
      <c r="A245" s="144">
        <v>165</v>
      </c>
      <c r="B245" s="23" t="s">
        <v>769</v>
      </c>
      <c r="C245" s="25" t="s">
        <v>770</v>
      </c>
      <c r="D245" s="144" t="s">
        <v>364</v>
      </c>
    </row>
    <row r="246" spans="1:4">
      <c r="A246" s="144">
        <v>166</v>
      </c>
      <c r="B246" s="23" t="s">
        <v>771</v>
      </c>
      <c r="C246" s="25" t="s">
        <v>772</v>
      </c>
      <c r="D246" s="144" t="s">
        <v>364</v>
      </c>
    </row>
    <row r="247" spans="1:4">
      <c r="A247" s="144">
        <v>167</v>
      </c>
      <c r="B247" s="29" t="s">
        <v>773</v>
      </c>
      <c r="C247" s="25" t="s">
        <v>774</v>
      </c>
      <c r="D247" s="144"/>
    </row>
    <row r="248" spans="1:4">
      <c r="A248" s="144">
        <v>168</v>
      </c>
      <c r="B248" s="29" t="s">
        <v>775</v>
      </c>
      <c r="C248" s="25" t="s">
        <v>776</v>
      </c>
      <c r="D248" s="144" t="s">
        <v>364</v>
      </c>
    </row>
    <row r="249" spans="1:4">
      <c r="A249" s="144">
        <v>169</v>
      </c>
      <c r="B249" s="23" t="s">
        <v>777</v>
      </c>
      <c r="C249" s="25" t="s">
        <v>778</v>
      </c>
      <c r="D249" s="144" t="s">
        <v>364</v>
      </c>
    </row>
    <row r="250" spans="1:4">
      <c r="A250" s="144">
        <v>172</v>
      </c>
      <c r="B250" s="28" t="s">
        <v>779</v>
      </c>
      <c r="C250" s="25" t="s">
        <v>780</v>
      </c>
      <c r="D250" s="144" t="s">
        <v>368</v>
      </c>
    </row>
    <row r="251" spans="1:4">
      <c r="A251" s="144">
        <v>175</v>
      </c>
      <c r="B251" s="23" t="s">
        <v>781</v>
      </c>
      <c r="C251" s="25" t="s">
        <v>782</v>
      </c>
      <c r="D251" s="144"/>
    </row>
    <row r="252" spans="1:4">
      <c r="A252" s="144">
        <v>186</v>
      </c>
      <c r="B252" s="23" t="s">
        <v>783</v>
      </c>
      <c r="C252" s="25" t="s">
        <v>784</v>
      </c>
      <c r="D252" s="144"/>
    </row>
    <row r="253" spans="1:4">
      <c r="A253" s="144">
        <v>185</v>
      </c>
      <c r="B253" s="23" t="s">
        <v>785</v>
      </c>
      <c r="C253" s="24" t="s">
        <v>786</v>
      </c>
      <c r="D253" s="144" t="s">
        <v>368</v>
      </c>
    </row>
    <row r="254" spans="1:4">
      <c r="A254" s="144">
        <v>416</v>
      </c>
      <c r="B254" s="23" t="s">
        <v>787</v>
      </c>
      <c r="C254" s="24" t="s">
        <v>788</v>
      </c>
      <c r="D254" s="144" t="s">
        <v>368</v>
      </c>
    </row>
    <row r="255" spans="1:4">
      <c r="A255" s="144">
        <v>419</v>
      </c>
      <c r="B255" s="23" t="s">
        <v>268</v>
      </c>
      <c r="C255" s="24" t="s">
        <v>789</v>
      </c>
      <c r="D255" s="144" t="s">
        <v>368</v>
      </c>
    </row>
    <row r="256" spans="1:4">
      <c r="A256" s="144">
        <v>417</v>
      </c>
      <c r="B256" s="23" t="s">
        <v>790</v>
      </c>
      <c r="C256" s="24" t="s">
        <v>791</v>
      </c>
      <c r="D256" s="144" t="s">
        <v>368</v>
      </c>
    </row>
    <row r="257" spans="1:4">
      <c r="A257" s="144">
        <v>187</v>
      </c>
      <c r="B257" s="23" t="s">
        <v>792</v>
      </c>
      <c r="C257" s="26" t="s">
        <v>793</v>
      </c>
      <c r="D257" s="144"/>
    </row>
    <row r="258" spans="1:4">
      <c r="A258" s="144">
        <v>420</v>
      </c>
      <c r="B258" s="23" t="s">
        <v>794</v>
      </c>
      <c r="C258" s="24" t="s">
        <v>795</v>
      </c>
      <c r="D258" s="144" t="s">
        <v>368</v>
      </c>
    </row>
    <row r="259" spans="1:4">
      <c r="A259" s="144">
        <v>421</v>
      </c>
      <c r="B259" s="23" t="s">
        <v>796</v>
      </c>
      <c r="C259" s="24" t="s">
        <v>797</v>
      </c>
      <c r="D259" s="144" t="s">
        <v>368</v>
      </c>
    </row>
    <row r="260" spans="1:4">
      <c r="A260" s="144">
        <v>422</v>
      </c>
      <c r="B260" s="23" t="s">
        <v>798</v>
      </c>
      <c r="C260" s="24" t="s">
        <v>799</v>
      </c>
      <c r="D260" s="144" t="s">
        <v>368</v>
      </c>
    </row>
    <row r="261" spans="1:4">
      <c r="A261" s="144">
        <v>423</v>
      </c>
      <c r="B261" s="23" t="s">
        <v>800</v>
      </c>
      <c r="C261" s="24" t="s">
        <v>801</v>
      </c>
      <c r="D261" s="144" t="s">
        <v>368</v>
      </c>
    </row>
    <row r="262" spans="1:4">
      <c r="A262" s="144">
        <v>188</v>
      </c>
      <c r="B262" s="23" t="s">
        <v>802</v>
      </c>
      <c r="C262" s="24" t="s">
        <v>803</v>
      </c>
      <c r="D262" s="144" t="s">
        <v>368</v>
      </c>
    </row>
    <row r="263" spans="1:4">
      <c r="A263" s="144">
        <v>189</v>
      </c>
      <c r="B263" s="23" t="s">
        <v>804</v>
      </c>
      <c r="C263" s="25" t="s">
        <v>805</v>
      </c>
      <c r="D263" s="144" t="s">
        <v>364</v>
      </c>
    </row>
    <row r="264" spans="1:4">
      <c r="A264" s="144">
        <v>520</v>
      </c>
      <c r="B264" s="23" t="s">
        <v>201</v>
      </c>
      <c r="C264" s="24" t="s">
        <v>806</v>
      </c>
      <c r="D264" s="144" t="s">
        <v>368</v>
      </c>
    </row>
    <row r="265" spans="1:4">
      <c r="A265" s="144">
        <v>247</v>
      </c>
      <c r="B265" s="23" t="s">
        <v>807</v>
      </c>
      <c r="C265" s="24" t="s">
        <v>808</v>
      </c>
      <c r="D265" s="144"/>
    </row>
    <row r="266" spans="1:4">
      <c r="A266" s="144">
        <v>248</v>
      </c>
      <c r="B266" s="23" t="s">
        <v>809</v>
      </c>
      <c r="C266" s="24" t="s">
        <v>810</v>
      </c>
      <c r="D266" s="144"/>
    </row>
    <row r="267" spans="1:4">
      <c r="A267" s="144">
        <v>328</v>
      </c>
      <c r="B267" s="23" t="s">
        <v>202</v>
      </c>
      <c r="C267" s="24" t="s">
        <v>811</v>
      </c>
      <c r="D267" s="144" t="s">
        <v>368</v>
      </c>
    </row>
    <row r="268" spans="1:4">
      <c r="A268" s="144">
        <v>194</v>
      </c>
      <c r="B268" s="23" t="s">
        <v>812</v>
      </c>
      <c r="C268" s="24" t="s">
        <v>813</v>
      </c>
      <c r="D268" s="144" t="s">
        <v>368</v>
      </c>
    </row>
    <row r="269" spans="1:4">
      <c r="A269" s="144">
        <v>197</v>
      </c>
      <c r="B269" s="23" t="s">
        <v>814</v>
      </c>
      <c r="C269" s="24" t="s">
        <v>815</v>
      </c>
      <c r="D269" s="144" t="s">
        <v>368</v>
      </c>
    </row>
    <row r="270" spans="1:4">
      <c r="A270" s="144">
        <v>198</v>
      </c>
      <c r="B270" s="23" t="s">
        <v>816</v>
      </c>
      <c r="C270" s="24" t="s">
        <v>817</v>
      </c>
      <c r="D270" s="144" t="s">
        <v>364</v>
      </c>
    </row>
    <row r="271" spans="1:4">
      <c r="A271" s="144">
        <v>521</v>
      </c>
      <c r="B271" s="23" t="s">
        <v>818</v>
      </c>
      <c r="C271" s="27" t="s">
        <v>819</v>
      </c>
      <c r="D271" s="144"/>
    </row>
    <row r="272" spans="1:4">
      <c r="A272" s="144">
        <v>199</v>
      </c>
      <c r="B272" s="23" t="s">
        <v>820</v>
      </c>
      <c r="C272" s="25" t="s">
        <v>821</v>
      </c>
      <c r="D272" s="144"/>
    </row>
    <row r="273" spans="1:4">
      <c r="A273" s="144">
        <v>200</v>
      </c>
      <c r="B273" s="23">
        <v>200</v>
      </c>
      <c r="C273" s="25" t="s">
        <v>822</v>
      </c>
      <c r="D273" s="144" t="s">
        <v>364</v>
      </c>
    </row>
    <row r="274" spans="1:4">
      <c r="A274" s="144">
        <v>201</v>
      </c>
      <c r="B274" s="23" t="s">
        <v>823</v>
      </c>
      <c r="C274" s="24" t="s">
        <v>824</v>
      </c>
      <c r="D274" s="144" t="s">
        <v>368</v>
      </c>
    </row>
    <row r="275" spans="1:4">
      <c r="A275" s="144">
        <v>202</v>
      </c>
      <c r="B275" s="23" t="s">
        <v>825</v>
      </c>
      <c r="C275" s="24" t="s">
        <v>826</v>
      </c>
      <c r="D275" s="144" t="s">
        <v>368</v>
      </c>
    </row>
    <row r="276" spans="1:4">
      <c r="A276" s="144">
        <v>258</v>
      </c>
      <c r="B276" s="23" t="s">
        <v>827</v>
      </c>
      <c r="C276" s="24" t="s">
        <v>828</v>
      </c>
      <c r="D276" s="144"/>
    </row>
    <row r="277" spans="1:4">
      <c r="A277" s="144">
        <v>259</v>
      </c>
      <c r="B277" s="23" t="s">
        <v>829</v>
      </c>
      <c r="C277" s="24" t="s">
        <v>830</v>
      </c>
      <c r="D277" s="144" t="s">
        <v>368</v>
      </c>
    </row>
    <row r="278" spans="1:4">
      <c r="A278" s="144">
        <v>260</v>
      </c>
      <c r="B278" s="23" t="s">
        <v>831</v>
      </c>
      <c r="C278" s="24" t="s">
        <v>832</v>
      </c>
      <c r="D278" s="144" t="s">
        <v>368</v>
      </c>
    </row>
    <row r="279" spans="1:4">
      <c r="A279" s="144">
        <v>261</v>
      </c>
      <c r="B279" s="23" t="s">
        <v>833</v>
      </c>
      <c r="C279" s="24" t="s">
        <v>834</v>
      </c>
      <c r="D279" s="144" t="s">
        <v>368</v>
      </c>
    </row>
    <row r="280" spans="1:4">
      <c r="A280" s="144">
        <v>262</v>
      </c>
      <c r="B280" s="23" t="s">
        <v>835</v>
      </c>
      <c r="C280" s="24" t="s">
        <v>836</v>
      </c>
      <c r="D280" s="144" t="s">
        <v>368</v>
      </c>
    </row>
    <row r="281" spans="1:4">
      <c r="A281" s="144">
        <v>320</v>
      </c>
      <c r="B281" s="23" t="s">
        <v>837</v>
      </c>
      <c r="C281" s="25" t="s">
        <v>838</v>
      </c>
      <c r="D281" s="144" t="s">
        <v>364</v>
      </c>
    </row>
    <row r="282" spans="1:4">
      <c r="A282" s="144">
        <v>523</v>
      </c>
      <c r="B282" s="23" t="s">
        <v>203</v>
      </c>
      <c r="C282" s="27" t="s">
        <v>839</v>
      </c>
      <c r="D282" s="144" t="s">
        <v>364</v>
      </c>
    </row>
    <row r="283" spans="1:4">
      <c r="A283" s="144">
        <v>204</v>
      </c>
      <c r="B283" s="23" t="s">
        <v>840</v>
      </c>
      <c r="C283" s="25" t="s">
        <v>841</v>
      </c>
      <c r="D283" s="144"/>
    </row>
    <row r="284" spans="1:4">
      <c r="A284" s="144">
        <v>205</v>
      </c>
      <c r="B284" s="23" t="s">
        <v>842</v>
      </c>
      <c r="C284" s="25" t="s">
        <v>843</v>
      </c>
      <c r="D284" s="144"/>
    </row>
    <row r="285" spans="1:4">
      <c r="A285" s="144">
        <v>210</v>
      </c>
      <c r="B285" s="23" t="s">
        <v>844</v>
      </c>
      <c r="C285" s="24" t="s">
        <v>845</v>
      </c>
      <c r="D285" s="144" t="s">
        <v>368</v>
      </c>
    </row>
    <row r="286" spans="1:4">
      <c r="A286" s="144">
        <v>211</v>
      </c>
      <c r="B286" s="23" t="s">
        <v>846</v>
      </c>
      <c r="C286" s="24" t="s">
        <v>847</v>
      </c>
      <c r="D286" s="144" t="s">
        <v>368</v>
      </c>
    </row>
    <row r="287" spans="1:4">
      <c r="A287" s="144">
        <v>524</v>
      </c>
      <c r="B287" s="23" t="s">
        <v>848</v>
      </c>
      <c r="C287" s="24" t="s">
        <v>849</v>
      </c>
      <c r="D287" s="144" t="s">
        <v>368</v>
      </c>
    </row>
    <row r="288" spans="1:4">
      <c r="A288" s="144">
        <v>213</v>
      </c>
      <c r="B288" s="23" t="s">
        <v>850</v>
      </c>
      <c r="C288" s="24" t="s">
        <v>851</v>
      </c>
      <c r="D288" s="144" t="s">
        <v>368</v>
      </c>
    </row>
    <row r="289" spans="1:4">
      <c r="A289" s="144">
        <v>319</v>
      </c>
      <c r="B289" s="23" t="s">
        <v>852</v>
      </c>
      <c r="C289" s="24" t="s">
        <v>853</v>
      </c>
      <c r="D289" s="144" t="s">
        <v>364</v>
      </c>
    </row>
    <row r="290" spans="1:4">
      <c r="A290" s="144">
        <v>214</v>
      </c>
      <c r="B290" s="23" t="s">
        <v>854</v>
      </c>
      <c r="C290" s="25" t="s">
        <v>855</v>
      </c>
      <c r="D290" s="144" t="s">
        <v>364</v>
      </c>
    </row>
    <row r="291" spans="1:4">
      <c r="A291" s="144">
        <v>221</v>
      </c>
      <c r="B291" s="23" t="s">
        <v>856</v>
      </c>
      <c r="C291" s="24" t="s">
        <v>857</v>
      </c>
      <c r="D291" s="144" t="s">
        <v>364</v>
      </c>
    </row>
    <row r="292" spans="1:4">
      <c r="A292" s="144">
        <v>263</v>
      </c>
      <c r="B292" s="23" t="s">
        <v>858</v>
      </c>
      <c r="C292" s="24" t="s">
        <v>859</v>
      </c>
      <c r="D292" s="144" t="s">
        <v>364</v>
      </c>
    </row>
    <row r="293" spans="1:4">
      <c r="A293" s="144">
        <v>264</v>
      </c>
      <c r="B293" s="23" t="s">
        <v>860</v>
      </c>
      <c r="C293" s="24" t="s">
        <v>861</v>
      </c>
      <c r="D293" s="144" t="s">
        <v>364</v>
      </c>
    </row>
    <row r="294" spans="1:4">
      <c r="A294" s="144">
        <v>49</v>
      </c>
      <c r="B294" s="23" t="s">
        <v>862</v>
      </c>
      <c r="C294" s="24" t="s">
        <v>863</v>
      </c>
      <c r="D294" s="144" t="s">
        <v>364</v>
      </c>
    </row>
    <row r="295" spans="1:4">
      <c r="A295" s="144">
        <v>50</v>
      </c>
      <c r="B295" s="23" t="s">
        <v>864</v>
      </c>
      <c r="C295" s="24" t="s">
        <v>865</v>
      </c>
      <c r="D295" s="144" t="s">
        <v>364</v>
      </c>
    </row>
    <row r="296" spans="1:4">
      <c r="A296" s="144">
        <v>51</v>
      </c>
      <c r="B296" s="23" t="s">
        <v>866</v>
      </c>
      <c r="C296" s="24" t="s">
        <v>867</v>
      </c>
      <c r="D296" s="144"/>
    </row>
    <row r="297" spans="1:4">
      <c r="A297" s="144">
        <v>223</v>
      </c>
      <c r="B297" s="23" t="s">
        <v>868</v>
      </c>
      <c r="C297" s="25" t="s">
        <v>869</v>
      </c>
      <c r="D297" s="144" t="s">
        <v>364</v>
      </c>
    </row>
    <row r="298" spans="1:4">
      <c r="A298" s="144">
        <v>224</v>
      </c>
      <c r="B298" s="23" t="s">
        <v>870</v>
      </c>
      <c r="C298" s="25" t="s">
        <v>871</v>
      </c>
      <c r="D298" s="144" t="s">
        <v>364</v>
      </c>
    </row>
    <row r="299" spans="1:4">
      <c r="A299" s="144">
        <v>225</v>
      </c>
      <c r="B299" s="23" t="s">
        <v>872</v>
      </c>
      <c r="C299" s="24" t="s">
        <v>873</v>
      </c>
      <c r="D299" s="144" t="s">
        <v>368</v>
      </c>
    </row>
    <row r="300" spans="1:4">
      <c r="A300" s="144">
        <v>227</v>
      </c>
      <c r="B300" s="23">
        <v>227</v>
      </c>
      <c r="C300" s="24" t="s">
        <v>874</v>
      </c>
      <c r="D300" s="144"/>
    </row>
    <row r="301" spans="1:4">
      <c r="A301" s="144">
        <v>357</v>
      </c>
      <c r="B301" s="23" t="s">
        <v>875</v>
      </c>
      <c r="C301" s="24" t="s">
        <v>876</v>
      </c>
      <c r="D301" s="144" t="s">
        <v>364</v>
      </c>
    </row>
    <row r="302" spans="1:4">
      <c r="A302" s="144">
        <v>228</v>
      </c>
      <c r="B302" s="23" t="s">
        <v>877</v>
      </c>
      <c r="C302" s="24" t="s">
        <v>878</v>
      </c>
      <c r="D302" s="144" t="s">
        <v>368</v>
      </c>
    </row>
    <row r="303" spans="1:4">
      <c r="A303" s="144">
        <v>229</v>
      </c>
      <c r="B303" s="23" t="s">
        <v>204</v>
      </c>
      <c r="C303" s="24" t="s">
        <v>879</v>
      </c>
      <c r="D303" s="144" t="s">
        <v>368</v>
      </c>
    </row>
    <row r="304" spans="1:4">
      <c r="A304" s="144">
        <v>231</v>
      </c>
      <c r="B304" s="23" t="s">
        <v>880</v>
      </c>
      <c r="C304" s="24" t="s">
        <v>881</v>
      </c>
      <c r="D304" s="144"/>
    </row>
    <row r="305" spans="1:4">
      <c r="A305" s="144">
        <v>232</v>
      </c>
      <c r="B305" s="23" t="s">
        <v>882</v>
      </c>
      <c r="C305" s="24" t="s">
        <v>883</v>
      </c>
      <c r="D305" s="144" t="s">
        <v>368</v>
      </c>
    </row>
    <row r="306" spans="1:4">
      <c r="A306" s="144">
        <v>233</v>
      </c>
      <c r="B306" s="23" t="s">
        <v>205</v>
      </c>
      <c r="C306" s="24" t="s">
        <v>884</v>
      </c>
      <c r="D306" s="144" t="s">
        <v>368</v>
      </c>
    </row>
    <row r="307" spans="1:4">
      <c r="A307" s="144">
        <v>234</v>
      </c>
      <c r="B307" s="23" t="s">
        <v>885</v>
      </c>
      <c r="C307" s="24" t="s">
        <v>886</v>
      </c>
      <c r="D307" s="144" t="s">
        <v>368</v>
      </c>
    </row>
    <row r="308" spans="1:4">
      <c r="A308" s="144">
        <v>265</v>
      </c>
      <c r="B308" s="23" t="s">
        <v>887</v>
      </c>
      <c r="C308" s="24" t="s">
        <v>888</v>
      </c>
      <c r="D308" s="144" t="s">
        <v>368</v>
      </c>
    </row>
    <row r="309" spans="1:4">
      <c r="A309" s="144">
        <v>266</v>
      </c>
      <c r="B309" s="23" t="s">
        <v>889</v>
      </c>
      <c r="C309" s="24" t="s">
        <v>890</v>
      </c>
      <c r="D309" s="144" t="s">
        <v>368</v>
      </c>
    </row>
    <row r="310" spans="1:4">
      <c r="A310" s="144">
        <v>267</v>
      </c>
      <c r="B310" s="23" t="s">
        <v>891</v>
      </c>
      <c r="C310" s="24" t="s">
        <v>892</v>
      </c>
      <c r="D310" s="144"/>
    </row>
    <row r="311" spans="1:4">
      <c r="A311" s="144">
        <v>268</v>
      </c>
      <c r="B311" s="23" t="s">
        <v>893</v>
      </c>
      <c r="C311" s="24" t="s">
        <v>894</v>
      </c>
      <c r="D311" s="144" t="s">
        <v>368</v>
      </c>
    </row>
    <row r="312" spans="1:4">
      <c r="A312" s="144">
        <v>269</v>
      </c>
      <c r="B312" s="23" t="s">
        <v>895</v>
      </c>
      <c r="C312" s="24" t="s">
        <v>896</v>
      </c>
      <c r="D312" s="144" t="s">
        <v>368</v>
      </c>
    </row>
    <row r="313" spans="1:4">
      <c r="A313" s="144">
        <v>270</v>
      </c>
      <c r="B313" s="23" t="s">
        <v>897</v>
      </c>
      <c r="C313" s="24" t="s">
        <v>898</v>
      </c>
      <c r="D313" s="144" t="s">
        <v>368</v>
      </c>
    </row>
    <row r="314" spans="1:4">
      <c r="A314" s="144">
        <v>271</v>
      </c>
      <c r="B314" s="23" t="s">
        <v>899</v>
      </c>
      <c r="C314" s="24" t="s">
        <v>900</v>
      </c>
      <c r="D314" s="144" t="s">
        <v>368</v>
      </c>
    </row>
    <row r="315" spans="1:4">
      <c r="A315" s="144">
        <v>272</v>
      </c>
      <c r="B315" s="23" t="s">
        <v>901</v>
      </c>
      <c r="C315" s="24" t="s">
        <v>902</v>
      </c>
      <c r="D315" s="144" t="s">
        <v>368</v>
      </c>
    </row>
    <row r="316" spans="1:4">
      <c r="A316" s="144">
        <v>236</v>
      </c>
      <c r="B316" s="23" t="s">
        <v>903</v>
      </c>
      <c r="C316" s="24" t="s">
        <v>904</v>
      </c>
      <c r="D316" s="144" t="s">
        <v>368</v>
      </c>
    </row>
    <row r="317" spans="1:4">
      <c r="A317" s="144">
        <v>237</v>
      </c>
      <c r="B317" s="23" t="s">
        <v>905</v>
      </c>
      <c r="C317" s="24" t="s">
        <v>906</v>
      </c>
      <c r="D317" s="144" t="s">
        <v>368</v>
      </c>
    </row>
    <row r="318" spans="1:4">
      <c r="A318" s="144">
        <v>235</v>
      </c>
      <c r="B318" s="23" t="s">
        <v>907</v>
      </c>
      <c r="C318" s="24" t="s">
        <v>908</v>
      </c>
      <c r="D318" s="144" t="s">
        <v>368</v>
      </c>
    </row>
    <row r="319" spans="1:4">
      <c r="A319" s="144">
        <v>238</v>
      </c>
      <c r="B319" s="23" t="s">
        <v>909</v>
      </c>
      <c r="C319" s="25" t="s">
        <v>910</v>
      </c>
      <c r="D319" s="144">
        <v>0</v>
      </c>
    </row>
    <row r="320" spans="1:4">
      <c r="A320" s="144">
        <v>424</v>
      </c>
      <c r="B320" s="23" t="s">
        <v>261</v>
      </c>
      <c r="C320" s="24" t="s">
        <v>911</v>
      </c>
      <c r="D320" s="144" t="s">
        <v>368</v>
      </c>
    </row>
    <row r="321" spans="1:4">
      <c r="A321" s="144">
        <v>425</v>
      </c>
      <c r="B321" s="23" t="s">
        <v>262</v>
      </c>
      <c r="C321" s="24" t="s">
        <v>912</v>
      </c>
      <c r="D321" s="144" t="s">
        <v>368</v>
      </c>
    </row>
    <row r="322" spans="1:4">
      <c r="A322" s="144">
        <v>239</v>
      </c>
      <c r="B322" s="23">
        <v>239</v>
      </c>
      <c r="C322" s="24" t="s">
        <v>913</v>
      </c>
      <c r="D322" s="144" t="s">
        <v>364</v>
      </c>
    </row>
    <row r="323" spans="1:4">
      <c r="A323" s="144">
        <v>241</v>
      </c>
      <c r="B323" s="23" t="s">
        <v>914</v>
      </c>
      <c r="C323" s="25" t="s">
        <v>915</v>
      </c>
      <c r="D323" s="144" t="s">
        <v>364</v>
      </c>
    </row>
    <row r="324" spans="1:4">
      <c r="A324" s="144">
        <v>250</v>
      </c>
      <c r="B324" s="23" t="s">
        <v>206</v>
      </c>
      <c r="C324" s="24" t="s">
        <v>916</v>
      </c>
      <c r="D324" s="144" t="s">
        <v>368</v>
      </c>
    </row>
    <row r="325" spans="1:4">
      <c r="A325" s="144">
        <v>251</v>
      </c>
      <c r="B325" s="23" t="s">
        <v>917</v>
      </c>
      <c r="C325" s="24" t="s">
        <v>918</v>
      </c>
      <c r="D325" s="144" t="s">
        <v>364</v>
      </c>
    </row>
    <row r="326" spans="1:4">
      <c r="A326" s="144">
        <v>252</v>
      </c>
      <c r="B326" s="23" t="s">
        <v>919</v>
      </c>
      <c r="C326" s="25" t="s">
        <v>920</v>
      </c>
      <c r="D326" s="144" t="s">
        <v>364</v>
      </c>
    </row>
    <row r="327" spans="1:4">
      <c r="A327" s="144">
        <v>253</v>
      </c>
      <c r="B327" s="23" t="s">
        <v>921</v>
      </c>
      <c r="C327" s="25" t="s">
        <v>922</v>
      </c>
      <c r="D327" s="144" t="s">
        <v>364</v>
      </c>
    </row>
    <row r="328" spans="1:4">
      <c r="A328" s="144">
        <v>285</v>
      </c>
      <c r="B328" s="23" t="s">
        <v>923</v>
      </c>
      <c r="C328" s="24" t="s">
        <v>924</v>
      </c>
      <c r="D328" s="144" t="s">
        <v>368</v>
      </c>
    </row>
    <row r="329" spans="1:4">
      <c r="A329" s="144">
        <v>352</v>
      </c>
      <c r="B329" s="23">
        <v>352</v>
      </c>
      <c r="C329" s="24" t="s">
        <v>925</v>
      </c>
      <c r="D329" s="144" t="s">
        <v>368</v>
      </c>
    </row>
    <row r="330" spans="1:4">
      <c r="A330" s="144">
        <v>255</v>
      </c>
      <c r="B330" s="23" t="s">
        <v>926</v>
      </c>
      <c r="C330" s="25" t="s">
        <v>927</v>
      </c>
      <c r="D330" s="144" t="s">
        <v>364</v>
      </c>
    </row>
    <row r="331" spans="1:4">
      <c r="A331" s="144">
        <v>256</v>
      </c>
      <c r="B331" s="23" t="s">
        <v>928</v>
      </c>
      <c r="C331" s="25" t="s">
        <v>929</v>
      </c>
      <c r="D331" s="144"/>
    </row>
    <row r="332" spans="1:4">
      <c r="A332" s="144">
        <v>254</v>
      </c>
      <c r="B332" s="23" t="s">
        <v>930</v>
      </c>
      <c r="C332" s="24" t="s">
        <v>931</v>
      </c>
      <c r="D332" s="144" t="s">
        <v>364</v>
      </c>
    </row>
    <row r="333" spans="1:4">
      <c r="A333" s="144">
        <v>276</v>
      </c>
      <c r="B333" s="23" t="s">
        <v>932</v>
      </c>
      <c r="C333" s="25" t="s">
        <v>933</v>
      </c>
      <c r="D333" s="144"/>
    </row>
    <row r="334" spans="1:4">
      <c r="A334" s="144">
        <v>277</v>
      </c>
      <c r="B334" s="23" t="s">
        <v>934</v>
      </c>
      <c r="C334" s="25" t="s">
        <v>935</v>
      </c>
      <c r="D334" s="144"/>
    </row>
    <row r="335" spans="1:4">
      <c r="A335" s="144">
        <v>278</v>
      </c>
      <c r="B335" s="23" t="s">
        <v>936</v>
      </c>
      <c r="C335" s="24" t="s">
        <v>937</v>
      </c>
      <c r="D335" s="144" t="s">
        <v>368</v>
      </c>
    </row>
    <row r="336" spans="1:4">
      <c r="A336" s="144">
        <v>279</v>
      </c>
      <c r="B336" s="23" t="s">
        <v>938</v>
      </c>
      <c r="C336" s="25" t="s">
        <v>939</v>
      </c>
      <c r="D336" s="144"/>
    </row>
    <row r="337" spans="1:4">
      <c r="A337" s="144">
        <v>280</v>
      </c>
      <c r="B337" s="23" t="s">
        <v>940</v>
      </c>
      <c r="C337" s="24" t="s">
        <v>941</v>
      </c>
      <c r="D337" s="144" t="s">
        <v>368</v>
      </c>
    </row>
    <row r="338" spans="1:4">
      <c r="A338" s="144">
        <v>281</v>
      </c>
      <c r="B338" s="23" t="s">
        <v>942</v>
      </c>
      <c r="C338" s="24" t="s">
        <v>943</v>
      </c>
      <c r="D338" s="144" t="s">
        <v>368</v>
      </c>
    </row>
    <row r="339" spans="1:4">
      <c r="A339" s="144">
        <v>282</v>
      </c>
      <c r="B339" s="23" t="s">
        <v>944</v>
      </c>
      <c r="C339" s="24" t="s">
        <v>945</v>
      </c>
      <c r="D339" s="144"/>
    </row>
    <row r="340" spans="1:4">
      <c r="A340" s="144">
        <v>286</v>
      </c>
      <c r="B340" s="23" t="s">
        <v>946</v>
      </c>
      <c r="C340" s="24" t="s">
        <v>947</v>
      </c>
      <c r="D340" s="144" t="s">
        <v>368</v>
      </c>
    </row>
    <row r="341" spans="1:4">
      <c r="A341" s="144">
        <v>287</v>
      </c>
      <c r="B341" s="23" t="s">
        <v>948</v>
      </c>
      <c r="C341" s="24" t="s">
        <v>949</v>
      </c>
      <c r="D341" s="144" t="s">
        <v>368</v>
      </c>
    </row>
    <row r="342" spans="1:4">
      <c r="A342" s="144">
        <v>297</v>
      </c>
      <c r="B342" s="23" t="s">
        <v>950</v>
      </c>
      <c r="C342" s="24" t="s">
        <v>951</v>
      </c>
      <c r="D342" s="144" t="s">
        <v>368</v>
      </c>
    </row>
    <row r="343" spans="1:4">
      <c r="A343" s="144">
        <v>288</v>
      </c>
      <c r="B343" s="23" t="s">
        <v>952</v>
      </c>
      <c r="C343" s="24" t="s">
        <v>953</v>
      </c>
      <c r="D343" s="144" t="s">
        <v>368</v>
      </c>
    </row>
    <row r="344" spans="1:4">
      <c r="A344" s="144">
        <v>289</v>
      </c>
      <c r="B344" s="23" t="s">
        <v>207</v>
      </c>
      <c r="C344" s="24" t="s">
        <v>954</v>
      </c>
      <c r="D344" s="144" t="s">
        <v>368</v>
      </c>
    </row>
    <row r="345" spans="1:4">
      <c r="A345" s="144">
        <v>290</v>
      </c>
      <c r="B345" s="23" t="s">
        <v>955</v>
      </c>
      <c r="C345" s="24" t="s">
        <v>956</v>
      </c>
      <c r="D345" s="144" t="s">
        <v>368</v>
      </c>
    </row>
    <row r="346" spans="1:4">
      <c r="A346" s="144">
        <v>291</v>
      </c>
      <c r="B346" s="23" t="s">
        <v>957</v>
      </c>
      <c r="C346" s="25" t="s">
        <v>958</v>
      </c>
      <c r="D346" s="144" t="s">
        <v>364</v>
      </c>
    </row>
    <row r="347" spans="1:4">
      <c r="A347" s="144">
        <v>292</v>
      </c>
      <c r="B347" s="23" t="s">
        <v>208</v>
      </c>
      <c r="C347" s="24" t="s">
        <v>959</v>
      </c>
      <c r="D347" s="144" t="s">
        <v>368</v>
      </c>
    </row>
    <row r="348" spans="1:4">
      <c r="A348" s="144">
        <v>69</v>
      </c>
      <c r="B348" s="23" t="s">
        <v>960</v>
      </c>
      <c r="C348" s="24" t="s">
        <v>961</v>
      </c>
      <c r="D348" s="144"/>
    </row>
    <row r="349" spans="1:4">
      <c r="A349" s="144">
        <v>240</v>
      </c>
      <c r="B349" s="23" t="s">
        <v>209</v>
      </c>
      <c r="C349" s="24" t="s">
        <v>962</v>
      </c>
      <c r="D349" s="144" t="s">
        <v>368</v>
      </c>
    </row>
    <row r="350" spans="1:4">
      <c r="A350" s="144">
        <v>293</v>
      </c>
      <c r="B350" s="29" t="s">
        <v>963</v>
      </c>
      <c r="C350" s="24" t="s">
        <v>964</v>
      </c>
      <c r="D350" s="144" t="s">
        <v>364</v>
      </c>
    </row>
    <row r="351" spans="1:4">
      <c r="A351" s="144">
        <v>294</v>
      </c>
      <c r="B351" s="23" t="s">
        <v>965</v>
      </c>
      <c r="C351" s="24" t="s">
        <v>966</v>
      </c>
      <c r="D351" s="144" t="s">
        <v>368</v>
      </c>
    </row>
    <row r="352" spans="1:4">
      <c r="A352" s="144">
        <v>426</v>
      </c>
      <c r="B352" s="23" t="s">
        <v>263</v>
      </c>
      <c r="C352" s="24" t="s">
        <v>967</v>
      </c>
      <c r="D352" s="144" t="s">
        <v>368</v>
      </c>
    </row>
    <row r="353" spans="1:4">
      <c r="A353" s="144">
        <v>570</v>
      </c>
      <c r="B353" s="23" t="s">
        <v>968</v>
      </c>
      <c r="C353" s="24" t="s">
        <v>969</v>
      </c>
      <c r="D353" s="144" t="s">
        <v>368</v>
      </c>
    </row>
    <row r="354" spans="1:4">
      <c r="A354" s="144">
        <v>295</v>
      </c>
      <c r="B354" s="23" t="s">
        <v>970</v>
      </c>
      <c r="C354" s="24" t="s">
        <v>971</v>
      </c>
      <c r="D354" s="144"/>
    </row>
    <row r="355" spans="1:4">
      <c r="A355" s="144">
        <v>300</v>
      </c>
      <c r="B355" s="23" t="s">
        <v>972</v>
      </c>
      <c r="C355" s="24" t="s">
        <v>973</v>
      </c>
      <c r="D355" s="144" t="s">
        <v>368</v>
      </c>
    </row>
    <row r="356" spans="1:4">
      <c r="A356" s="144">
        <v>301</v>
      </c>
      <c r="B356" s="23" t="s">
        <v>974</v>
      </c>
      <c r="C356" s="24" t="s">
        <v>975</v>
      </c>
      <c r="D356" s="144"/>
    </row>
    <row r="357" spans="1:4">
      <c r="A357" s="144">
        <v>302</v>
      </c>
      <c r="B357" s="23" t="s">
        <v>210</v>
      </c>
      <c r="C357" s="24" t="s">
        <v>976</v>
      </c>
      <c r="D357" s="144"/>
    </row>
    <row r="358" spans="1:4">
      <c r="A358" s="144">
        <v>157</v>
      </c>
      <c r="B358" s="23" t="s">
        <v>211</v>
      </c>
      <c r="C358" s="24" t="s">
        <v>977</v>
      </c>
      <c r="D358" s="144" t="s">
        <v>368</v>
      </c>
    </row>
    <row r="359" spans="1:4">
      <c r="A359" s="144">
        <v>304</v>
      </c>
      <c r="B359" s="23" t="s">
        <v>978</v>
      </c>
      <c r="C359" s="25" t="s">
        <v>979</v>
      </c>
      <c r="D359" s="144"/>
    </row>
    <row r="360" spans="1:4">
      <c r="A360" s="144">
        <v>305</v>
      </c>
      <c r="B360" s="23" t="s">
        <v>232</v>
      </c>
      <c r="C360" s="24" t="s">
        <v>980</v>
      </c>
      <c r="D360" s="144" t="s">
        <v>368</v>
      </c>
    </row>
    <row r="361" spans="1:4">
      <c r="A361" s="144">
        <v>306</v>
      </c>
      <c r="B361" s="23" t="s">
        <v>981</v>
      </c>
      <c r="C361" s="25" t="s">
        <v>982</v>
      </c>
      <c r="D361" s="144" t="s">
        <v>364</v>
      </c>
    </row>
    <row r="362" spans="1:4">
      <c r="A362" s="144">
        <v>311</v>
      </c>
      <c r="B362" s="23" t="s">
        <v>983</v>
      </c>
      <c r="C362" s="24" t="s">
        <v>984</v>
      </c>
      <c r="D362" s="144" t="s">
        <v>368</v>
      </c>
    </row>
    <row r="363" spans="1:4">
      <c r="A363" s="144">
        <v>312</v>
      </c>
      <c r="B363" s="23" t="s">
        <v>233</v>
      </c>
      <c r="C363" s="24" t="s">
        <v>985</v>
      </c>
      <c r="D363" s="144" t="s">
        <v>368</v>
      </c>
    </row>
    <row r="364" spans="1:4">
      <c r="A364" s="144">
        <v>153</v>
      </c>
      <c r="B364" s="23" t="s">
        <v>986</v>
      </c>
      <c r="C364" s="24" t="s">
        <v>987</v>
      </c>
      <c r="D364" s="144" t="s">
        <v>368</v>
      </c>
    </row>
    <row r="365" spans="1:4">
      <c r="A365" s="144">
        <v>314</v>
      </c>
      <c r="B365" s="23" t="s">
        <v>988</v>
      </c>
      <c r="C365" s="25" t="s">
        <v>989</v>
      </c>
      <c r="D365" s="144"/>
    </row>
    <row r="366" spans="1:4">
      <c r="A366" s="144">
        <v>315</v>
      </c>
      <c r="B366" s="29" t="s">
        <v>990</v>
      </c>
      <c r="C366" s="25" t="s">
        <v>991</v>
      </c>
      <c r="D366" s="144"/>
    </row>
    <row r="367" spans="1:4">
      <c r="A367" s="144">
        <v>316</v>
      </c>
      <c r="B367" s="23" t="s">
        <v>234</v>
      </c>
      <c r="C367" s="24" t="s">
        <v>992</v>
      </c>
      <c r="D367" s="144" t="s">
        <v>368</v>
      </c>
    </row>
    <row r="368" spans="1:4">
      <c r="A368" s="144">
        <v>321</v>
      </c>
      <c r="B368" s="23" t="s">
        <v>212</v>
      </c>
      <c r="C368" s="24" t="s">
        <v>307</v>
      </c>
      <c r="D368" s="144" t="s">
        <v>368</v>
      </c>
    </row>
    <row r="369" spans="1:4">
      <c r="A369" s="144">
        <v>322</v>
      </c>
      <c r="B369" s="23" t="s">
        <v>993</v>
      </c>
      <c r="C369" s="24" t="s">
        <v>994</v>
      </c>
      <c r="D369" s="144" t="s">
        <v>368</v>
      </c>
    </row>
    <row r="370" spans="1:4">
      <c r="A370" s="144">
        <v>334</v>
      </c>
      <c r="B370" s="23" t="s">
        <v>995</v>
      </c>
      <c r="C370" s="24" t="s">
        <v>996</v>
      </c>
      <c r="D370" s="144" t="s">
        <v>368</v>
      </c>
    </row>
    <row r="371" spans="1:4">
      <c r="A371" s="144">
        <v>336</v>
      </c>
      <c r="B371" s="23" t="s">
        <v>997</v>
      </c>
      <c r="C371" s="24" t="s">
        <v>998</v>
      </c>
      <c r="D371" s="144" t="s">
        <v>368</v>
      </c>
    </row>
    <row r="372" spans="1:4">
      <c r="A372" s="144">
        <v>337</v>
      </c>
      <c r="B372" s="23" t="s">
        <v>213</v>
      </c>
      <c r="C372" s="24" t="s">
        <v>999</v>
      </c>
      <c r="D372" s="144" t="s">
        <v>368</v>
      </c>
    </row>
    <row r="373" spans="1:4">
      <c r="A373" s="144">
        <v>299</v>
      </c>
      <c r="B373" s="23" t="s">
        <v>1000</v>
      </c>
      <c r="C373" s="24" t="s">
        <v>1001</v>
      </c>
      <c r="D373" s="144" t="s">
        <v>368</v>
      </c>
    </row>
    <row r="374" spans="1:4">
      <c r="A374" s="144">
        <v>339</v>
      </c>
      <c r="B374" s="23" t="s">
        <v>1002</v>
      </c>
      <c r="C374" s="24" t="s">
        <v>1003</v>
      </c>
      <c r="D374" s="144" t="s">
        <v>368</v>
      </c>
    </row>
    <row r="375" spans="1:4">
      <c r="A375" s="144">
        <v>340</v>
      </c>
      <c r="B375" s="23" t="s">
        <v>1004</v>
      </c>
      <c r="C375" s="25" t="s">
        <v>1005</v>
      </c>
      <c r="D375" s="144" t="s">
        <v>364</v>
      </c>
    </row>
    <row r="376" spans="1:4">
      <c r="A376" s="144">
        <v>346</v>
      </c>
      <c r="B376" s="23" t="s">
        <v>1006</v>
      </c>
      <c r="C376" s="24" t="s">
        <v>1007</v>
      </c>
      <c r="D376" s="144" t="s">
        <v>368</v>
      </c>
    </row>
    <row r="377" spans="1:4">
      <c r="A377" s="144">
        <v>298</v>
      </c>
      <c r="B377" s="23" t="s">
        <v>356</v>
      </c>
      <c r="C377" s="24" t="s">
        <v>1008</v>
      </c>
      <c r="D377" s="144" t="s">
        <v>368</v>
      </c>
    </row>
    <row r="378" spans="1:4">
      <c r="A378" s="144">
        <v>638</v>
      </c>
      <c r="B378" s="23" t="s">
        <v>1009</v>
      </c>
      <c r="C378" s="24" t="s">
        <v>1010</v>
      </c>
      <c r="D378" s="144" t="s">
        <v>364</v>
      </c>
    </row>
    <row r="379" spans="1:4">
      <c r="A379" s="144">
        <v>347</v>
      </c>
      <c r="B379" s="23" t="s">
        <v>1011</v>
      </c>
      <c r="C379" s="25" t="s">
        <v>1012</v>
      </c>
      <c r="D379" s="144" t="s">
        <v>364</v>
      </c>
    </row>
    <row r="380" spans="1:4">
      <c r="A380" s="144">
        <v>348</v>
      </c>
      <c r="B380" s="23" t="s">
        <v>1013</v>
      </c>
      <c r="C380" s="24" t="s">
        <v>1014</v>
      </c>
      <c r="D380" s="144" t="s">
        <v>364</v>
      </c>
    </row>
    <row r="381" spans="1:4">
      <c r="A381" s="23">
        <v>349</v>
      </c>
      <c r="B381" s="23">
        <v>349</v>
      </c>
      <c r="C381" s="24" t="s">
        <v>1015</v>
      </c>
      <c r="D381" s="144" t="s">
        <v>368</v>
      </c>
    </row>
    <row r="382" spans="1:4">
      <c r="A382" s="23">
        <v>350</v>
      </c>
      <c r="B382" s="23">
        <v>350</v>
      </c>
      <c r="C382" s="24" t="s">
        <v>1016</v>
      </c>
      <c r="D382" s="144" t="s">
        <v>364</v>
      </c>
    </row>
    <row r="383" spans="1:4">
      <c r="A383" s="144">
        <v>359</v>
      </c>
      <c r="B383" s="23" t="s">
        <v>1017</v>
      </c>
      <c r="C383" s="25" t="s">
        <v>1018</v>
      </c>
      <c r="D383" s="144"/>
    </row>
    <row r="384" spans="1:4">
      <c r="A384" s="144">
        <v>360</v>
      </c>
      <c r="B384" s="23" t="s">
        <v>1019</v>
      </c>
      <c r="C384" s="25" t="s">
        <v>1020</v>
      </c>
      <c r="D384" s="144"/>
    </row>
    <row r="385" spans="1:4">
      <c r="A385" s="144">
        <v>361</v>
      </c>
      <c r="B385" s="23" t="s">
        <v>235</v>
      </c>
      <c r="C385" s="24" t="s">
        <v>1021</v>
      </c>
      <c r="D385" s="144" t="s">
        <v>364</v>
      </c>
    </row>
    <row r="386" spans="1:4">
      <c r="A386" s="144">
        <v>362</v>
      </c>
      <c r="B386" s="23" t="s">
        <v>1022</v>
      </c>
      <c r="C386" s="25" t="s">
        <v>1023</v>
      </c>
      <c r="D386" s="144"/>
    </row>
    <row r="387" spans="1:4">
      <c r="A387" s="144">
        <v>629</v>
      </c>
      <c r="B387" s="23" t="s">
        <v>1024</v>
      </c>
      <c r="C387" s="24" t="s">
        <v>1025</v>
      </c>
      <c r="D387" s="144" t="s">
        <v>368</v>
      </c>
    </row>
    <row r="388" spans="1:4">
      <c r="A388" s="144">
        <v>203</v>
      </c>
      <c r="B388" s="23" t="s">
        <v>1026</v>
      </c>
      <c r="C388" s="27" t="s">
        <v>1027</v>
      </c>
      <c r="D388" s="144"/>
    </row>
    <row r="389" spans="1:4">
      <c r="A389" s="144">
        <v>208</v>
      </c>
      <c r="B389" s="23" t="s">
        <v>1028</v>
      </c>
      <c r="C389" s="24" t="s">
        <v>1029</v>
      </c>
      <c r="D389" s="144" t="s">
        <v>368</v>
      </c>
    </row>
    <row r="390" spans="1:4">
      <c r="A390" s="144">
        <v>386</v>
      </c>
      <c r="B390" s="23" t="s">
        <v>1030</v>
      </c>
      <c r="C390" s="25" t="s">
        <v>1031</v>
      </c>
      <c r="D390" s="144"/>
    </row>
    <row r="391" spans="1:4">
      <c r="A391" s="144">
        <v>428</v>
      </c>
      <c r="B391" s="23" t="s">
        <v>264</v>
      </c>
      <c r="C391" s="24" t="s">
        <v>1032</v>
      </c>
      <c r="D391" s="144" t="s">
        <v>368</v>
      </c>
    </row>
    <row r="392" spans="1:4">
      <c r="A392" s="144">
        <v>78</v>
      </c>
      <c r="B392" s="23" t="s">
        <v>1033</v>
      </c>
      <c r="C392" s="24" t="s">
        <v>1034</v>
      </c>
      <c r="D392" s="144"/>
    </row>
    <row r="393" spans="1:4">
      <c r="A393" s="144">
        <v>369</v>
      </c>
      <c r="B393" s="23" t="s">
        <v>1035</v>
      </c>
      <c r="C393" s="24" t="s">
        <v>1036</v>
      </c>
      <c r="D393" s="144"/>
    </row>
    <row r="394" spans="1:4">
      <c r="A394" s="144">
        <v>364</v>
      </c>
      <c r="B394" s="23" t="s">
        <v>237</v>
      </c>
      <c r="C394" s="24" t="s">
        <v>1037</v>
      </c>
      <c r="D394" s="144" t="s">
        <v>368</v>
      </c>
    </row>
    <row r="395" spans="1:4">
      <c r="A395" s="144">
        <v>370</v>
      </c>
      <c r="B395" s="23" t="s">
        <v>1038</v>
      </c>
      <c r="C395" s="24" t="s">
        <v>1039</v>
      </c>
      <c r="D395" s="144" t="s">
        <v>368</v>
      </c>
    </row>
    <row r="396" spans="1:4">
      <c r="A396" s="144">
        <v>640</v>
      </c>
      <c r="B396" s="23" t="s">
        <v>1040</v>
      </c>
      <c r="C396" s="24" t="s">
        <v>1041</v>
      </c>
      <c r="D396" s="144" t="s">
        <v>368</v>
      </c>
    </row>
    <row r="397" spans="1:4">
      <c r="A397" s="144">
        <v>371</v>
      </c>
      <c r="B397" s="23" t="s">
        <v>1042</v>
      </c>
      <c r="C397" s="24" t="s">
        <v>1043</v>
      </c>
      <c r="D397" s="144" t="s">
        <v>368</v>
      </c>
    </row>
    <row r="398" spans="1:4">
      <c r="A398" s="144">
        <v>641</v>
      </c>
      <c r="B398" s="23" t="s">
        <v>1044</v>
      </c>
      <c r="C398" s="24" t="s">
        <v>1045</v>
      </c>
      <c r="D398" s="144" t="s">
        <v>368</v>
      </c>
    </row>
    <row r="399" spans="1:4">
      <c r="A399" s="144">
        <v>365</v>
      </c>
      <c r="B399" s="23">
        <v>365</v>
      </c>
      <c r="C399" s="24" t="s">
        <v>1046</v>
      </c>
      <c r="D399" s="144" t="s">
        <v>368</v>
      </c>
    </row>
    <row r="400" spans="1:4">
      <c r="A400" s="144">
        <v>368</v>
      </c>
      <c r="B400" s="23">
        <v>368</v>
      </c>
      <c r="C400" s="24" t="s">
        <v>1047</v>
      </c>
      <c r="D400" s="144" t="s">
        <v>368</v>
      </c>
    </row>
    <row r="401" spans="1:4">
      <c r="A401" s="144">
        <v>372</v>
      </c>
      <c r="B401" s="23" t="s">
        <v>1048</v>
      </c>
      <c r="C401" s="24" t="s">
        <v>1049</v>
      </c>
      <c r="D401" s="144" t="s">
        <v>368</v>
      </c>
    </row>
    <row r="402" spans="1:4">
      <c r="A402" s="144">
        <v>644</v>
      </c>
      <c r="B402" s="23" t="s">
        <v>1050</v>
      </c>
      <c r="C402" s="24" t="s">
        <v>1051</v>
      </c>
      <c r="D402" s="144" t="s">
        <v>368</v>
      </c>
    </row>
    <row r="403" spans="1:4">
      <c r="A403" s="144">
        <v>366</v>
      </c>
      <c r="B403" s="23" t="s">
        <v>1052</v>
      </c>
      <c r="C403" s="24" t="s">
        <v>1053</v>
      </c>
      <c r="D403" s="144" t="s">
        <v>368</v>
      </c>
    </row>
    <row r="404" spans="1:4">
      <c r="A404" s="144">
        <v>367</v>
      </c>
      <c r="B404" s="23" t="s">
        <v>1054</v>
      </c>
      <c r="C404" s="24" t="s">
        <v>1055</v>
      </c>
      <c r="D404" s="144" t="s">
        <v>368</v>
      </c>
    </row>
    <row r="405" spans="1:4">
      <c r="A405" s="144">
        <v>642</v>
      </c>
      <c r="B405" s="23" t="s">
        <v>1056</v>
      </c>
      <c r="C405" s="24" t="s">
        <v>1057</v>
      </c>
      <c r="D405" s="144" t="s">
        <v>368</v>
      </c>
    </row>
    <row r="406" spans="1:4">
      <c r="A406" s="144">
        <v>643</v>
      </c>
      <c r="B406" s="23" t="s">
        <v>1058</v>
      </c>
      <c r="C406" s="24" t="s">
        <v>1059</v>
      </c>
      <c r="D406" s="144" t="s">
        <v>368</v>
      </c>
    </row>
    <row r="407" spans="1:4">
      <c r="A407" s="144">
        <v>639</v>
      </c>
      <c r="B407" s="23" t="s">
        <v>1060</v>
      </c>
      <c r="C407" s="24" t="s">
        <v>1061</v>
      </c>
      <c r="D407" s="144" t="s">
        <v>368</v>
      </c>
    </row>
    <row r="408" spans="1:4">
      <c r="A408" s="144">
        <v>373</v>
      </c>
      <c r="B408" s="23" t="s">
        <v>1062</v>
      </c>
      <c r="C408" s="24" t="s">
        <v>1063</v>
      </c>
      <c r="D408" s="144" t="s">
        <v>368</v>
      </c>
    </row>
    <row r="409" spans="1:4">
      <c r="A409" s="144">
        <v>376</v>
      </c>
      <c r="B409" s="23" t="s">
        <v>1064</v>
      </c>
      <c r="C409" s="25" t="s">
        <v>1065</v>
      </c>
      <c r="D409" s="144" t="s">
        <v>364</v>
      </c>
    </row>
    <row r="410" spans="1:4">
      <c r="A410" s="144">
        <v>377</v>
      </c>
      <c r="B410" s="23" t="s">
        <v>1066</v>
      </c>
      <c r="C410" s="24" t="s">
        <v>1067</v>
      </c>
      <c r="D410" s="144" t="s">
        <v>364</v>
      </c>
    </row>
    <row r="411" spans="1:4">
      <c r="A411" s="144">
        <v>378</v>
      </c>
      <c r="B411" s="23" t="s">
        <v>1068</v>
      </c>
      <c r="C411" s="24" t="s">
        <v>1069</v>
      </c>
      <c r="D411" s="144" t="s">
        <v>364</v>
      </c>
    </row>
    <row r="412" spans="1:4">
      <c r="A412" s="144">
        <v>379</v>
      </c>
      <c r="B412" s="23" t="s">
        <v>1070</v>
      </c>
      <c r="C412" s="25" t="s">
        <v>1071</v>
      </c>
      <c r="D412" s="144" t="s">
        <v>364</v>
      </c>
    </row>
    <row r="413" spans="1:4">
      <c r="A413" s="144">
        <v>381</v>
      </c>
      <c r="B413" s="23" t="s">
        <v>1072</v>
      </c>
      <c r="C413" s="24" t="s">
        <v>1073</v>
      </c>
      <c r="D413" s="144" t="s">
        <v>368</v>
      </c>
    </row>
    <row r="414" spans="1:4">
      <c r="A414" s="144">
        <v>383</v>
      </c>
      <c r="B414" s="23" t="s">
        <v>1074</v>
      </c>
      <c r="C414" s="25" t="s">
        <v>1075</v>
      </c>
      <c r="D414" s="144" t="s">
        <v>364</v>
      </c>
    </row>
    <row r="415" spans="1:4">
      <c r="A415" s="144">
        <v>384</v>
      </c>
      <c r="B415" s="23" t="s">
        <v>1076</v>
      </c>
      <c r="C415" s="25" t="s">
        <v>1077</v>
      </c>
      <c r="D415" s="144"/>
    </row>
    <row r="416" spans="1:4">
      <c r="A416" s="144">
        <v>387</v>
      </c>
      <c r="B416" s="23" t="s">
        <v>1078</v>
      </c>
      <c r="C416" s="24" t="s">
        <v>1079</v>
      </c>
      <c r="D416" s="144" t="s">
        <v>364</v>
      </c>
    </row>
    <row r="417" spans="1:4">
      <c r="A417" s="144">
        <v>342</v>
      </c>
      <c r="B417" s="23" t="s">
        <v>1080</v>
      </c>
      <c r="C417" s="25" t="s">
        <v>1081</v>
      </c>
      <c r="D417" s="144" t="s">
        <v>364</v>
      </c>
    </row>
    <row r="418" spans="1:4">
      <c r="A418" s="144">
        <v>178</v>
      </c>
      <c r="B418" s="23" t="s">
        <v>1082</v>
      </c>
      <c r="C418" s="24" t="s">
        <v>1083</v>
      </c>
      <c r="D418" s="144" t="s">
        <v>364</v>
      </c>
    </row>
    <row r="419" spans="1:4">
      <c r="A419" s="144">
        <v>179</v>
      </c>
      <c r="B419" s="23" t="s">
        <v>1084</v>
      </c>
      <c r="C419" s="24" t="s">
        <v>1085</v>
      </c>
      <c r="D419" s="144" t="s">
        <v>364</v>
      </c>
    </row>
    <row r="420" spans="1:4">
      <c r="A420" s="144">
        <v>180</v>
      </c>
      <c r="B420" s="23" t="s">
        <v>1086</v>
      </c>
      <c r="C420" s="24" t="s">
        <v>1087</v>
      </c>
      <c r="D420" s="144" t="s">
        <v>368</v>
      </c>
    </row>
    <row r="421" spans="1:4">
      <c r="A421" s="144">
        <v>177</v>
      </c>
      <c r="B421" s="23" t="s">
        <v>1088</v>
      </c>
      <c r="C421" s="24" t="s">
        <v>1089</v>
      </c>
      <c r="D421" s="144" t="s">
        <v>364</v>
      </c>
    </row>
    <row r="422" spans="1:4">
      <c r="A422" s="144">
        <v>390</v>
      </c>
      <c r="B422" s="23" t="s">
        <v>1090</v>
      </c>
      <c r="C422" s="24" t="s">
        <v>1091</v>
      </c>
      <c r="D422" s="144"/>
    </row>
    <row r="423" spans="1:4">
      <c r="A423" s="144">
        <v>181</v>
      </c>
      <c r="B423" s="23" t="s">
        <v>1092</v>
      </c>
      <c r="C423" s="24" t="s">
        <v>1093</v>
      </c>
      <c r="D423" s="144"/>
    </row>
    <row r="424" spans="1:4">
      <c r="A424" s="144">
        <v>182</v>
      </c>
      <c r="B424" s="23" t="s">
        <v>1094</v>
      </c>
      <c r="C424" s="24" t="s">
        <v>1095</v>
      </c>
      <c r="D424" s="144" t="s">
        <v>364</v>
      </c>
    </row>
    <row r="425" spans="1:4">
      <c r="A425" s="144">
        <v>395</v>
      </c>
      <c r="B425" s="23" t="s">
        <v>1096</v>
      </c>
      <c r="C425" s="24" t="s">
        <v>1097</v>
      </c>
      <c r="D425" s="144" t="s">
        <v>368</v>
      </c>
    </row>
    <row r="426" spans="1:4">
      <c r="A426" s="144">
        <v>392</v>
      </c>
      <c r="B426" s="23" t="s">
        <v>1098</v>
      </c>
      <c r="C426" s="25" t="s">
        <v>1099</v>
      </c>
      <c r="D426" s="144" t="s">
        <v>364</v>
      </c>
    </row>
    <row r="427" spans="1:4">
      <c r="A427" s="144">
        <v>394</v>
      </c>
      <c r="B427" s="23" t="s">
        <v>1100</v>
      </c>
      <c r="C427" s="24" t="s">
        <v>1101</v>
      </c>
      <c r="D427" s="144" t="s">
        <v>368</v>
      </c>
    </row>
    <row r="428" spans="1:4">
      <c r="A428" s="144">
        <v>393</v>
      </c>
      <c r="B428" s="23" t="s">
        <v>1102</v>
      </c>
      <c r="C428" s="25" t="s">
        <v>1103</v>
      </c>
      <c r="D428" s="144"/>
    </row>
    <row r="429" spans="1:4">
      <c r="A429" s="144">
        <v>396</v>
      </c>
      <c r="B429" s="23" t="s">
        <v>1104</v>
      </c>
      <c r="C429" s="25" t="s">
        <v>1105</v>
      </c>
      <c r="D429" s="144" t="s">
        <v>364</v>
      </c>
    </row>
    <row r="430" spans="1:4">
      <c r="A430" s="144">
        <v>397</v>
      </c>
      <c r="B430" s="23" t="s">
        <v>1106</v>
      </c>
      <c r="C430" s="24" t="s">
        <v>1107</v>
      </c>
      <c r="D430" s="144"/>
    </row>
    <row r="431" spans="1:4">
      <c r="A431" s="144">
        <v>398</v>
      </c>
      <c r="B431" s="23" t="s">
        <v>1108</v>
      </c>
      <c r="C431" s="24" t="s">
        <v>1109</v>
      </c>
      <c r="D431" s="144"/>
    </row>
    <row r="432" spans="1:4">
      <c r="A432" s="144">
        <v>31</v>
      </c>
      <c r="B432" s="23" t="s">
        <v>1110</v>
      </c>
      <c r="C432" s="24" t="s">
        <v>1111</v>
      </c>
      <c r="D432" s="144" t="s">
        <v>368</v>
      </c>
    </row>
    <row r="433" spans="1:4">
      <c r="A433" s="144">
        <v>32</v>
      </c>
      <c r="B433" s="23" t="s">
        <v>1112</v>
      </c>
      <c r="C433" s="25" t="s">
        <v>1113</v>
      </c>
      <c r="D433" s="144" t="s">
        <v>364</v>
      </c>
    </row>
    <row r="434" spans="1:4">
      <c r="A434" s="144">
        <v>154</v>
      </c>
      <c r="B434" s="23" t="s">
        <v>1114</v>
      </c>
      <c r="C434" s="24" t="s">
        <v>1115</v>
      </c>
      <c r="D434" s="144" t="s">
        <v>368</v>
      </c>
    </row>
    <row r="435" spans="1:4">
      <c r="A435" s="144">
        <v>548</v>
      </c>
      <c r="B435" s="23" t="s">
        <v>285</v>
      </c>
      <c r="C435" s="24" t="s">
        <v>1116</v>
      </c>
      <c r="D435" s="144" t="s">
        <v>368</v>
      </c>
    </row>
    <row r="436" spans="1:4">
      <c r="A436" s="144">
        <v>533</v>
      </c>
      <c r="B436" s="23" t="s">
        <v>275</v>
      </c>
      <c r="C436" s="24" t="s">
        <v>1117</v>
      </c>
      <c r="D436" s="144" t="s">
        <v>368</v>
      </c>
    </row>
    <row r="437" spans="1:4">
      <c r="A437" s="144">
        <v>589</v>
      </c>
      <c r="B437" s="23" t="s">
        <v>1118</v>
      </c>
      <c r="C437" s="24" t="s">
        <v>1119</v>
      </c>
      <c r="D437" s="144"/>
    </row>
    <row r="438" spans="1:4">
      <c r="A438" s="144">
        <v>501</v>
      </c>
      <c r="B438" s="23" t="s">
        <v>1120</v>
      </c>
      <c r="C438" s="25" t="s">
        <v>1121</v>
      </c>
      <c r="D438" s="144"/>
    </row>
    <row r="439" spans="1:4">
      <c r="A439" s="144">
        <v>16</v>
      </c>
      <c r="B439" s="23" t="s">
        <v>1122</v>
      </c>
      <c r="C439" s="25" t="s">
        <v>1123</v>
      </c>
      <c r="D439" s="144" t="s">
        <v>364</v>
      </c>
    </row>
    <row r="440" spans="1:4">
      <c r="A440" s="144">
        <v>604</v>
      </c>
      <c r="B440" s="23" t="s">
        <v>1124</v>
      </c>
      <c r="C440" s="24" t="s">
        <v>1125</v>
      </c>
      <c r="D440" s="144" t="s">
        <v>368</v>
      </c>
    </row>
    <row r="441" spans="1:4">
      <c r="A441" s="144">
        <v>605</v>
      </c>
      <c r="B441" s="23" t="s">
        <v>1126</v>
      </c>
      <c r="C441" s="25" t="s">
        <v>1127</v>
      </c>
      <c r="D441" s="144" t="s">
        <v>364</v>
      </c>
    </row>
    <row r="442" spans="1:4">
      <c r="A442" s="144">
        <v>630</v>
      </c>
      <c r="B442" s="23" t="s">
        <v>301</v>
      </c>
      <c r="C442" s="24" t="s">
        <v>1128</v>
      </c>
      <c r="D442" s="144" t="s">
        <v>368</v>
      </c>
    </row>
    <row r="443" spans="1:4">
      <c r="A443" s="144">
        <v>446</v>
      </c>
      <c r="B443" s="23" t="s">
        <v>1129</v>
      </c>
      <c r="C443" s="24" t="s">
        <v>1130</v>
      </c>
      <c r="D443" s="144" t="s">
        <v>368</v>
      </c>
    </row>
    <row r="444" spans="1:4">
      <c r="A444" s="144">
        <v>450</v>
      </c>
      <c r="B444" s="23" t="s">
        <v>1131</v>
      </c>
      <c r="C444" s="27" t="s">
        <v>1132</v>
      </c>
      <c r="D444" s="144" t="s">
        <v>364</v>
      </c>
    </row>
    <row r="445" spans="1:4">
      <c r="A445" s="144">
        <v>451</v>
      </c>
      <c r="B445" s="23" t="s">
        <v>1133</v>
      </c>
      <c r="C445" s="27" t="s">
        <v>1134</v>
      </c>
      <c r="D445" s="144" t="s">
        <v>364</v>
      </c>
    </row>
    <row r="446" spans="1:4">
      <c r="A446" s="144">
        <v>452</v>
      </c>
      <c r="B446" s="23" t="s">
        <v>1135</v>
      </c>
      <c r="C446" s="27" t="s">
        <v>1136</v>
      </c>
      <c r="D446" s="144" t="s">
        <v>364</v>
      </c>
    </row>
    <row r="447" spans="1:4">
      <c r="A447" s="144">
        <v>453</v>
      </c>
      <c r="B447" s="23" t="s">
        <v>1137</v>
      </c>
      <c r="C447" s="27" t="s">
        <v>1138</v>
      </c>
      <c r="D447" s="144"/>
    </row>
    <row r="448" spans="1:4">
      <c r="A448" s="144">
        <v>454</v>
      </c>
      <c r="B448" s="23" t="s">
        <v>1139</v>
      </c>
      <c r="C448" s="27" t="s">
        <v>1140</v>
      </c>
      <c r="D448" s="144"/>
    </row>
    <row r="449" spans="1:4">
      <c r="A449" s="144">
        <v>455</v>
      </c>
      <c r="B449" s="23" t="s">
        <v>1141</v>
      </c>
      <c r="C449" s="27" t="s">
        <v>1142</v>
      </c>
      <c r="D449" s="144"/>
    </row>
    <row r="450" spans="1:4">
      <c r="A450" s="144">
        <v>448</v>
      </c>
      <c r="B450" s="23" t="s">
        <v>1143</v>
      </c>
      <c r="C450" s="27" t="s">
        <v>1144</v>
      </c>
      <c r="D450" s="144"/>
    </row>
    <row r="451" spans="1:4">
      <c r="A451" s="144">
        <v>449</v>
      </c>
      <c r="B451" s="23" t="s">
        <v>1145</v>
      </c>
      <c r="C451" s="27" t="s">
        <v>1146</v>
      </c>
      <c r="D451" s="144"/>
    </row>
    <row r="452" spans="1:4">
      <c r="A452" s="144">
        <v>466</v>
      </c>
      <c r="B452" s="23" t="s">
        <v>1147</v>
      </c>
      <c r="C452" s="30" t="s">
        <v>1148</v>
      </c>
      <c r="D452" s="144" t="s">
        <v>368</v>
      </c>
    </row>
    <row r="453" spans="1:4">
      <c r="A453" s="144">
        <v>467</v>
      </c>
      <c r="B453" s="23" t="s">
        <v>1149</v>
      </c>
      <c r="C453" s="30" t="s">
        <v>1150</v>
      </c>
      <c r="D453" s="144" t="s">
        <v>368</v>
      </c>
    </row>
    <row r="454" spans="1:4">
      <c r="A454" s="144">
        <v>468</v>
      </c>
      <c r="B454" s="23" t="s">
        <v>1151</v>
      </c>
      <c r="C454" s="30" t="s">
        <v>1152</v>
      </c>
      <c r="D454" s="144" t="s">
        <v>368</v>
      </c>
    </row>
    <row r="455" spans="1:4">
      <c r="A455" s="144">
        <v>469</v>
      </c>
      <c r="B455" s="23" t="s">
        <v>1153</v>
      </c>
      <c r="C455" s="30" t="s">
        <v>1154</v>
      </c>
      <c r="D455" s="144" t="s">
        <v>368</v>
      </c>
    </row>
    <row r="456" spans="1:4">
      <c r="A456" s="144">
        <v>470</v>
      </c>
      <c r="B456" s="23" t="s">
        <v>1155</v>
      </c>
      <c r="C456" s="30" t="s">
        <v>1156</v>
      </c>
      <c r="D456" s="144" t="s">
        <v>368</v>
      </c>
    </row>
    <row r="457" spans="1:4">
      <c r="A457" s="144">
        <v>474</v>
      </c>
      <c r="B457" s="23" t="s">
        <v>1157</v>
      </c>
      <c r="C457" s="30" t="s">
        <v>1158</v>
      </c>
      <c r="D457" s="144" t="s">
        <v>368</v>
      </c>
    </row>
    <row r="458" spans="1:4">
      <c r="A458" s="144">
        <v>475</v>
      </c>
      <c r="B458" s="23" t="s">
        <v>1159</v>
      </c>
      <c r="C458" s="30" t="s">
        <v>1160</v>
      </c>
      <c r="D458" s="144" t="s">
        <v>368</v>
      </c>
    </row>
    <row r="459" spans="1:4">
      <c r="A459" s="144">
        <v>476</v>
      </c>
      <c r="B459" s="23" t="s">
        <v>1161</v>
      </c>
      <c r="C459" s="30" t="s">
        <v>1162</v>
      </c>
      <c r="D459" s="144" t="s">
        <v>368</v>
      </c>
    </row>
    <row r="460" spans="1:4">
      <c r="A460" s="144">
        <v>477</v>
      </c>
      <c r="B460" s="23" t="s">
        <v>1163</v>
      </c>
      <c r="C460" s="30" t="s">
        <v>1164</v>
      </c>
      <c r="D460" s="144" t="s">
        <v>368</v>
      </c>
    </row>
    <row r="461" spans="1:4">
      <c r="A461" s="144">
        <v>458</v>
      </c>
      <c r="B461" s="23" t="s">
        <v>1165</v>
      </c>
      <c r="C461" s="27" t="s">
        <v>1166</v>
      </c>
      <c r="D461" s="144" t="s">
        <v>368</v>
      </c>
    </row>
    <row r="462" spans="1:4">
      <c r="A462" s="144">
        <v>481</v>
      </c>
      <c r="B462" s="23" t="s">
        <v>1167</v>
      </c>
      <c r="C462" s="30" t="s">
        <v>1168</v>
      </c>
      <c r="D462" s="144" t="s">
        <v>368</v>
      </c>
    </row>
    <row r="463" spans="1:4">
      <c r="A463" s="144">
        <v>463</v>
      </c>
      <c r="B463" s="23" t="s">
        <v>1169</v>
      </c>
      <c r="C463" s="30" t="s">
        <v>1170</v>
      </c>
      <c r="D463" s="144" t="s">
        <v>368</v>
      </c>
    </row>
    <row r="464" spans="1:4">
      <c r="A464" s="144">
        <v>464</v>
      </c>
      <c r="B464" s="23" t="s">
        <v>1171</v>
      </c>
      <c r="C464" s="30" t="s">
        <v>1172</v>
      </c>
      <c r="D464" s="144" t="s">
        <v>368</v>
      </c>
    </row>
    <row r="465" spans="1:4">
      <c r="A465" s="144">
        <v>465</v>
      </c>
      <c r="B465" s="23" t="s">
        <v>1173</v>
      </c>
      <c r="C465" s="27" t="s">
        <v>1174</v>
      </c>
      <c r="D465" s="144" t="s">
        <v>368</v>
      </c>
    </row>
    <row r="466" spans="1:4">
      <c r="A466" s="144">
        <v>471</v>
      </c>
      <c r="B466" s="23" t="s">
        <v>1175</v>
      </c>
      <c r="C466" s="27" t="s">
        <v>1176</v>
      </c>
      <c r="D466" s="144" t="s">
        <v>368</v>
      </c>
    </row>
    <row r="467" spans="1:4">
      <c r="A467" s="144">
        <v>472</v>
      </c>
      <c r="B467" s="23" t="s">
        <v>1177</v>
      </c>
      <c r="C467" s="27" t="s">
        <v>1178</v>
      </c>
      <c r="D467" s="144" t="s">
        <v>368</v>
      </c>
    </row>
    <row r="468" spans="1:4">
      <c r="A468" s="144">
        <v>473</v>
      </c>
      <c r="B468" s="23" t="s">
        <v>1179</v>
      </c>
      <c r="C468" s="27" t="s">
        <v>1180</v>
      </c>
      <c r="D468" s="144" t="s">
        <v>368</v>
      </c>
    </row>
    <row r="469" spans="1:4">
      <c r="A469" s="144">
        <v>478</v>
      </c>
      <c r="B469" s="23" t="s">
        <v>1181</v>
      </c>
      <c r="C469" s="27" t="s">
        <v>1182</v>
      </c>
      <c r="D469" s="144" t="s">
        <v>368</v>
      </c>
    </row>
    <row r="470" spans="1:4">
      <c r="A470" s="144">
        <v>479</v>
      </c>
      <c r="B470" s="23" t="s">
        <v>1183</v>
      </c>
      <c r="C470" s="27" t="s">
        <v>1184</v>
      </c>
      <c r="D470" s="144" t="s">
        <v>368</v>
      </c>
    </row>
    <row r="471" spans="1:4">
      <c r="A471" s="144">
        <v>480</v>
      </c>
      <c r="B471" s="23" t="s">
        <v>1185</v>
      </c>
      <c r="C471" s="27" t="s">
        <v>1186</v>
      </c>
      <c r="D471" s="144" t="s">
        <v>368</v>
      </c>
    </row>
    <row r="472" spans="1:4">
      <c r="A472" s="144">
        <v>482</v>
      </c>
      <c r="B472" s="23" t="s">
        <v>1187</v>
      </c>
      <c r="C472" s="27" t="s">
        <v>1188</v>
      </c>
      <c r="D472" s="144" t="s">
        <v>368</v>
      </c>
    </row>
    <row r="473" spans="1:4">
      <c r="A473" s="144">
        <v>483</v>
      </c>
      <c r="B473" s="23" t="s">
        <v>1189</v>
      </c>
      <c r="C473" s="27" t="s">
        <v>1190</v>
      </c>
      <c r="D473" s="144" t="s">
        <v>368</v>
      </c>
    </row>
    <row r="474" spans="1:4">
      <c r="A474" s="144">
        <v>484</v>
      </c>
      <c r="B474" s="23" t="s">
        <v>1191</v>
      </c>
      <c r="C474" s="27" t="s">
        <v>1192</v>
      </c>
      <c r="D474" s="144" t="s">
        <v>368</v>
      </c>
    </row>
    <row r="475" spans="1:4">
      <c r="A475" s="144">
        <v>459</v>
      </c>
      <c r="B475" s="23" t="s">
        <v>1193</v>
      </c>
      <c r="C475" s="27" t="s">
        <v>1194</v>
      </c>
      <c r="D475" s="144" t="s">
        <v>368</v>
      </c>
    </row>
    <row r="476" spans="1:4">
      <c r="A476" s="144">
        <v>460</v>
      </c>
      <c r="B476" s="23" t="s">
        <v>1195</v>
      </c>
      <c r="C476" s="27" t="s">
        <v>1196</v>
      </c>
      <c r="D476" s="144" t="s">
        <v>368</v>
      </c>
    </row>
    <row r="477" spans="1:4">
      <c r="A477" s="144">
        <v>461</v>
      </c>
      <c r="B477" s="23" t="s">
        <v>1197</v>
      </c>
      <c r="C477" s="27" t="s">
        <v>1198</v>
      </c>
      <c r="D477" s="144" t="s">
        <v>368</v>
      </c>
    </row>
    <row r="478" spans="1:4">
      <c r="A478" s="144">
        <v>462</v>
      </c>
      <c r="B478" s="23" t="s">
        <v>1199</v>
      </c>
      <c r="C478" s="27" t="s">
        <v>1200</v>
      </c>
      <c r="D478" s="144" t="s">
        <v>368</v>
      </c>
    </row>
    <row r="479" spans="1:4">
      <c r="A479" s="144">
        <v>457</v>
      </c>
      <c r="B479" s="23" t="s">
        <v>1201</v>
      </c>
      <c r="C479" s="27" t="s">
        <v>1202</v>
      </c>
      <c r="D479" s="144" t="s">
        <v>368</v>
      </c>
    </row>
    <row r="480" spans="1:4">
      <c r="A480" s="144">
        <v>106</v>
      </c>
      <c r="B480" s="23" t="s">
        <v>1203</v>
      </c>
      <c r="C480" s="24" t="s">
        <v>1204</v>
      </c>
      <c r="D480" s="144" t="s">
        <v>364</v>
      </c>
    </row>
    <row r="481" spans="1:4">
      <c r="A481" s="144">
        <v>133</v>
      </c>
      <c r="B481" s="23" t="s">
        <v>1205</v>
      </c>
      <c r="C481" s="24" t="s">
        <v>1206</v>
      </c>
      <c r="D481" s="144"/>
    </row>
    <row r="482" spans="1:4">
      <c r="A482" s="144">
        <v>151</v>
      </c>
      <c r="B482" s="23" t="s">
        <v>1207</v>
      </c>
      <c r="C482" s="24" t="s">
        <v>1208</v>
      </c>
      <c r="D482" s="144"/>
    </row>
    <row r="483" spans="1:4">
      <c r="A483" s="144">
        <v>155</v>
      </c>
      <c r="B483" s="23" t="s">
        <v>1209</v>
      </c>
      <c r="C483" s="24" t="s">
        <v>1210</v>
      </c>
      <c r="D483" s="144" t="s">
        <v>368</v>
      </c>
    </row>
    <row r="484" spans="1:4">
      <c r="A484" s="144">
        <v>112</v>
      </c>
      <c r="B484" s="23" t="s">
        <v>214</v>
      </c>
      <c r="C484" s="24" t="s">
        <v>1211</v>
      </c>
      <c r="D484" s="144" t="s">
        <v>368</v>
      </c>
    </row>
    <row r="485" spans="1:4">
      <c r="A485" s="144">
        <v>485</v>
      </c>
      <c r="B485" s="23" t="s">
        <v>1212</v>
      </c>
      <c r="C485" s="25" t="s">
        <v>1213</v>
      </c>
      <c r="D485" s="144" t="s">
        <v>364</v>
      </c>
    </row>
    <row r="486" spans="1:4">
      <c r="A486" s="144">
        <v>486</v>
      </c>
      <c r="B486" s="23" t="s">
        <v>1214</v>
      </c>
      <c r="C486" s="24" t="s">
        <v>1215</v>
      </c>
      <c r="D486" s="144" t="s">
        <v>368</v>
      </c>
    </row>
    <row r="487" spans="1:4">
      <c r="A487" s="144">
        <v>124</v>
      </c>
      <c r="B487" s="23" t="s">
        <v>215</v>
      </c>
      <c r="C487" s="24" t="s">
        <v>1216</v>
      </c>
      <c r="D487" s="144" t="s">
        <v>368</v>
      </c>
    </row>
    <row r="488" spans="1:4">
      <c r="A488" s="144">
        <v>487</v>
      </c>
      <c r="B488" s="23" t="s">
        <v>1217</v>
      </c>
      <c r="C488" s="24" t="s">
        <v>1218</v>
      </c>
      <c r="D488" s="144" t="s">
        <v>364</v>
      </c>
    </row>
    <row r="489" spans="1:4">
      <c r="A489" s="144">
        <v>489</v>
      </c>
      <c r="B489" s="23">
        <v>489</v>
      </c>
      <c r="C489" s="24" t="s">
        <v>1219</v>
      </c>
      <c r="D489" s="144"/>
    </row>
    <row r="490" spans="1:4">
      <c r="A490" s="144">
        <v>491</v>
      </c>
      <c r="B490" s="23" t="s">
        <v>1220</v>
      </c>
      <c r="C490" s="24" t="s">
        <v>1221</v>
      </c>
      <c r="D490" s="144" t="s">
        <v>364</v>
      </c>
    </row>
    <row r="491" spans="1:4">
      <c r="A491" s="144">
        <v>490</v>
      </c>
      <c r="B491" s="23" t="s">
        <v>1222</v>
      </c>
      <c r="C491" s="24" t="s">
        <v>1223</v>
      </c>
      <c r="D491" s="144" t="s">
        <v>364</v>
      </c>
    </row>
    <row r="492" spans="1:4">
      <c r="A492" s="144">
        <v>429</v>
      </c>
      <c r="B492" s="23" t="s">
        <v>265</v>
      </c>
      <c r="C492" s="24" t="s">
        <v>1224</v>
      </c>
      <c r="D492" s="144" t="s">
        <v>368</v>
      </c>
    </row>
    <row r="493" spans="1:4">
      <c r="A493" s="144">
        <v>492</v>
      </c>
      <c r="B493" s="23" t="s">
        <v>1225</v>
      </c>
      <c r="C493" s="25" t="s">
        <v>1226</v>
      </c>
      <c r="D493" s="144" t="s">
        <v>364</v>
      </c>
    </row>
    <row r="494" spans="1:4">
      <c r="A494" s="144">
        <v>430</v>
      </c>
      <c r="B494" s="23" t="s">
        <v>266</v>
      </c>
      <c r="C494" s="24" t="s">
        <v>1227</v>
      </c>
      <c r="D494" s="144" t="s">
        <v>368</v>
      </c>
    </row>
    <row r="495" spans="1:4">
      <c r="A495" s="144">
        <v>493</v>
      </c>
      <c r="B495" s="23" t="s">
        <v>1228</v>
      </c>
      <c r="C495" s="25" t="s">
        <v>1229</v>
      </c>
      <c r="D495" s="144" t="s">
        <v>364</v>
      </c>
    </row>
    <row r="496" spans="1:4">
      <c r="A496" s="144">
        <v>494</v>
      </c>
      <c r="B496" s="23" t="s">
        <v>1230</v>
      </c>
      <c r="C496" s="25" t="s">
        <v>1231</v>
      </c>
      <c r="D496" s="144" t="s">
        <v>364</v>
      </c>
    </row>
    <row r="497" spans="1:4">
      <c r="A497" s="144">
        <v>495</v>
      </c>
      <c r="B497" s="29" t="s">
        <v>1232</v>
      </c>
      <c r="C497" s="25" t="s">
        <v>1233</v>
      </c>
      <c r="D497" s="144"/>
    </row>
    <row r="498" spans="1:4">
      <c r="A498" s="144">
        <v>496</v>
      </c>
      <c r="B498" s="23" t="s">
        <v>1234</v>
      </c>
      <c r="C498" s="25" t="s">
        <v>1235</v>
      </c>
      <c r="D498" s="144"/>
    </row>
    <row r="499" spans="1:4">
      <c r="A499" s="144">
        <v>497</v>
      </c>
      <c r="B499" s="23" t="s">
        <v>216</v>
      </c>
      <c r="C499" s="24" t="s">
        <v>1236</v>
      </c>
      <c r="D499" s="144" t="s">
        <v>368</v>
      </c>
    </row>
    <row r="500" spans="1:4">
      <c r="A500" s="144">
        <v>498</v>
      </c>
      <c r="B500" s="23" t="s">
        <v>1237</v>
      </c>
      <c r="C500" s="25" t="s">
        <v>1238</v>
      </c>
      <c r="D500" s="144"/>
    </row>
    <row r="501" spans="1:4">
      <c r="A501" s="144">
        <v>499</v>
      </c>
      <c r="B501" s="23" t="s">
        <v>1239</v>
      </c>
      <c r="C501" s="25" t="s">
        <v>1240</v>
      </c>
      <c r="D501" s="144"/>
    </row>
    <row r="502" spans="1:4">
      <c r="A502" s="144">
        <v>503</v>
      </c>
      <c r="B502" s="23" t="s">
        <v>1241</v>
      </c>
      <c r="C502" s="24" t="s">
        <v>1242</v>
      </c>
      <c r="D502" s="144" t="s">
        <v>368</v>
      </c>
    </row>
    <row r="503" spans="1:4">
      <c r="A503" s="144">
        <v>506</v>
      </c>
      <c r="B503" s="23" t="s">
        <v>1243</v>
      </c>
      <c r="C503" s="24" t="s">
        <v>1244</v>
      </c>
      <c r="D503" s="144" t="s">
        <v>368</v>
      </c>
    </row>
    <row r="504" spans="1:4">
      <c r="A504" s="144">
        <v>507</v>
      </c>
      <c r="B504" s="23" t="s">
        <v>1245</v>
      </c>
      <c r="C504" s="24" t="s">
        <v>1246</v>
      </c>
      <c r="D504" s="144"/>
    </row>
    <row r="505" spans="1:4">
      <c r="A505" s="144">
        <v>504</v>
      </c>
      <c r="B505" s="144">
        <v>504</v>
      </c>
      <c r="C505" s="24" t="s">
        <v>239</v>
      </c>
      <c r="D505" s="144" t="s">
        <v>368</v>
      </c>
    </row>
    <row r="506" spans="1:4">
      <c r="A506" s="144">
        <v>508</v>
      </c>
      <c r="B506" s="23" t="s">
        <v>1247</v>
      </c>
      <c r="C506" s="24" t="s">
        <v>1248</v>
      </c>
      <c r="D506" s="144"/>
    </row>
    <row r="507" spans="1:4">
      <c r="A507" s="144">
        <v>509</v>
      </c>
      <c r="B507" s="23" t="s">
        <v>1249</v>
      </c>
      <c r="C507" s="24" t="s">
        <v>1250</v>
      </c>
      <c r="D507" s="144"/>
    </row>
    <row r="508" spans="1:4">
      <c r="A508" s="144">
        <v>510</v>
      </c>
      <c r="B508" s="23" t="s">
        <v>1251</v>
      </c>
      <c r="C508" s="24" t="s">
        <v>1252</v>
      </c>
      <c r="D508" s="144" t="s">
        <v>364</v>
      </c>
    </row>
    <row r="509" spans="1:4">
      <c r="A509" s="144">
        <v>511</v>
      </c>
      <c r="B509" s="29" t="s">
        <v>1253</v>
      </c>
      <c r="C509" s="24" t="s">
        <v>1254</v>
      </c>
      <c r="D509" s="144" t="s">
        <v>364</v>
      </c>
    </row>
    <row r="510" spans="1:4">
      <c r="A510" s="144">
        <v>636</v>
      </c>
      <c r="B510" s="23" t="s">
        <v>1255</v>
      </c>
      <c r="C510" s="24" t="s">
        <v>1256</v>
      </c>
      <c r="D510" s="144"/>
    </row>
    <row r="511" spans="1:4">
      <c r="A511" s="144">
        <v>518</v>
      </c>
      <c r="B511" s="23">
        <v>518</v>
      </c>
      <c r="C511" s="24" t="s">
        <v>1257</v>
      </c>
      <c r="D511" s="144"/>
    </row>
    <row r="512" spans="1:4">
      <c r="A512" s="144">
        <v>525</v>
      </c>
      <c r="B512" s="23" t="s">
        <v>1258</v>
      </c>
      <c r="C512" s="24" t="s">
        <v>1259</v>
      </c>
      <c r="D512" s="144" t="s">
        <v>368</v>
      </c>
    </row>
    <row r="513" spans="1:4">
      <c r="A513" s="144">
        <v>391</v>
      </c>
      <c r="B513" s="23" t="s">
        <v>1260</v>
      </c>
      <c r="C513" s="24" t="s">
        <v>1261</v>
      </c>
      <c r="D513" s="144"/>
    </row>
    <row r="514" spans="1:4">
      <c r="A514" s="144">
        <v>447</v>
      </c>
      <c r="B514" s="23">
        <v>447</v>
      </c>
      <c r="C514" s="24" t="s">
        <v>1262</v>
      </c>
      <c r="D514" s="144"/>
    </row>
    <row r="515" spans="1:4">
      <c r="A515" s="144">
        <v>456</v>
      </c>
      <c r="B515" s="23" t="s">
        <v>286</v>
      </c>
      <c r="C515" s="24" t="s">
        <v>1263</v>
      </c>
      <c r="D515" s="144" t="s">
        <v>368</v>
      </c>
    </row>
    <row r="516" spans="1:4">
      <c r="A516" s="144">
        <v>645</v>
      </c>
      <c r="B516" s="23">
        <v>645</v>
      </c>
      <c r="C516" s="24" t="s">
        <v>1264</v>
      </c>
      <c r="D516" s="144" t="s">
        <v>364</v>
      </c>
    </row>
    <row r="517" spans="1:4">
      <c r="A517" s="144">
        <v>646</v>
      </c>
      <c r="B517" s="23">
        <v>646</v>
      </c>
      <c r="C517" s="24" t="s">
        <v>1265</v>
      </c>
      <c r="D517" s="144" t="s">
        <v>368</v>
      </c>
    </row>
    <row r="518" spans="1:4">
      <c r="A518" s="144">
        <v>432</v>
      </c>
      <c r="B518" s="23">
        <v>432</v>
      </c>
      <c r="C518" s="24" t="s">
        <v>1266</v>
      </c>
      <c r="D518" s="144" t="s">
        <v>368</v>
      </c>
    </row>
    <row r="519" spans="1:4">
      <c r="A519" s="144">
        <v>401</v>
      </c>
      <c r="B519" s="23">
        <v>401</v>
      </c>
      <c r="C519" s="24" t="s">
        <v>1267</v>
      </c>
      <c r="D519" s="144" t="s">
        <v>368</v>
      </c>
    </row>
    <row r="520" spans="1:4">
      <c r="A520" s="144">
        <v>553</v>
      </c>
      <c r="B520" s="29" t="s">
        <v>1268</v>
      </c>
      <c r="C520" s="25" t="s">
        <v>1269</v>
      </c>
      <c r="D520" s="144" t="s">
        <v>364</v>
      </c>
    </row>
    <row r="521" spans="1:4">
      <c r="A521" s="144">
        <v>554</v>
      </c>
      <c r="B521" s="23" t="s">
        <v>1270</v>
      </c>
      <c r="C521" s="25" t="s">
        <v>1271</v>
      </c>
      <c r="D521" s="144"/>
    </row>
    <row r="522" spans="1:4">
      <c r="A522" s="144">
        <v>70</v>
      </c>
      <c r="B522" s="29" t="s">
        <v>1272</v>
      </c>
      <c r="C522" s="24" t="s">
        <v>1273</v>
      </c>
      <c r="D522" s="144"/>
    </row>
    <row r="523" spans="1:4">
      <c r="A523" s="144">
        <v>500</v>
      </c>
      <c r="B523" s="23" t="s">
        <v>1274</v>
      </c>
      <c r="C523" s="24" t="s">
        <v>1275</v>
      </c>
      <c r="D523" s="144" t="s">
        <v>368</v>
      </c>
    </row>
    <row r="524" spans="1:4">
      <c r="A524" s="144">
        <v>555</v>
      </c>
      <c r="B524" s="23" t="s">
        <v>1276</v>
      </c>
      <c r="C524" s="25" t="s">
        <v>1277</v>
      </c>
      <c r="D524" s="144" t="s">
        <v>364</v>
      </c>
    </row>
    <row r="525" spans="1:4">
      <c r="A525" s="144">
        <v>556</v>
      </c>
      <c r="B525" s="23" t="s">
        <v>1278</v>
      </c>
      <c r="C525" s="25" t="s">
        <v>1279</v>
      </c>
      <c r="D525" s="144" t="s">
        <v>364</v>
      </c>
    </row>
    <row r="526" spans="1:4">
      <c r="A526" s="144">
        <v>559</v>
      </c>
      <c r="B526" s="23" t="s">
        <v>217</v>
      </c>
      <c r="C526" s="24" t="s">
        <v>1280</v>
      </c>
      <c r="D526" s="144" t="s">
        <v>368</v>
      </c>
    </row>
    <row r="527" spans="1:4">
      <c r="A527" s="144">
        <v>560</v>
      </c>
      <c r="B527" s="23" t="s">
        <v>1281</v>
      </c>
      <c r="C527" s="24" t="s">
        <v>1282</v>
      </c>
      <c r="D527" s="144" t="s">
        <v>368</v>
      </c>
    </row>
    <row r="528" spans="1:4">
      <c r="A528" s="144">
        <v>561</v>
      </c>
      <c r="B528" s="23" t="s">
        <v>1283</v>
      </c>
      <c r="C528" s="24" t="s">
        <v>1284</v>
      </c>
      <c r="D528" s="144" t="s">
        <v>364</v>
      </c>
    </row>
    <row r="529" spans="1:4">
      <c r="A529" s="144">
        <v>562</v>
      </c>
      <c r="B529" s="23" t="s">
        <v>1285</v>
      </c>
      <c r="C529" s="25" t="s">
        <v>1286</v>
      </c>
      <c r="D529" s="144"/>
    </row>
    <row r="530" spans="1:4">
      <c r="A530" s="144">
        <v>273</v>
      </c>
      <c r="B530" s="23" t="s">
        <v>1287</v>
      </c>
      <c r="C530" s="24" t="s">
        <v>1288</v>
      </c>
      <c r="D530" s="144"/>
    </row>
    <row r="531" spans="1:4">
      <c r="A531" s="144">
        <v>274</v>
      </c>
      <c r="B531" s="23" t="s">
        <v>1289</v>
      </c>
      <c r="C531" s="24" t="s">
        <v>1290</v>
      </c>
      <c r="D531" s="144" t="s">
        <v>364</v>
      </c>
    </row>
    <row r="532" spans="1:4">
      <c r="A532" s="144">
        <v>563</v>
      </c>
      <c r="B532" s="23" t="s">
        <v>1291</v>
      </c>
      <c r="C532" s="24" t="s">
        <v>1292</v>
      </c>
      <c r="D532" s="144" t="s">
        <v>368</v>
      </c>
    </row>
    <row r="533" spans="1:4">
      <c r="A533" s="144">
        <v>565</v>
      </c>
      <c r="B533" s="23" t="s">
        <v>1293</v>
      </c>
      <c r="C533" s="25" t="s">
        <v>1294</v>
      </c>
      <c r="D533" s="144"/>
    </row>
    <row r="534" spans="1:4">
      <c r="A534" s="144">
        <v>631</v>
      </c>
      <c r="B534" s="23" t="s">
        <v>1295</v>
      </c>
      <c r="C534" s="24" t="s">
        <v>1296</v>
      </c>
      <c r="D534" s="144" t="s">
        <v>368</v>
      </c>
    </row>
    <row r="535" spans="1:4">
      <c r="A535" s="144">
        <v>431</v>
      </c>
      <c r="B535" s="23" t="s">
        <v>267</v>
      </c>
      <c r="C535" s="24" t="s">
        <v>1297</v>
      </c>
      <c r="D535" s="144" t="s">
        <v>368</v>
      </c>
    </row>
    <row r="536" spans="1:4">
      <c r="A536" s="144">
        <v>566</v>
      </c>
      <c r="B536" s="23" t="s">
        <v>1298</v>
      </c>
      <c r="C536" s="24" t="s">
        <v>1299</v>
      </c>
      <c r="D536" s="144" t="s">
        <v>364</v>
      </c>
    </row>
    <row r="537" spans="1:4">
      <c r="A537" s="144">
        <v>567</v>
      </c>
      <c r="B537" s="23" t="s">
        <v>1300</v>
      </c>
      <c r="C537" s="24" t="s">
        <v>1301</v>
      </c>
      <c r="D537" s="144" t="s">
        <v>368</v>
      </c>
    </row>
    <row r="538" spans="1:4">
      <c r="A538" s="144">
        <v>568</v>
      </c>
      <c r="B538" s="23" t="s">
        <v>1302</v>
      </c>
      <c r="C538" s="24" t="s">
        <v>1303</v>
      </c>
      <c r="D538" s="144" t="s">
        <v>368</v>
      </c>
    </row>
    <row r="539" spans="1:4">
      <c r="A539" s="144">
        <v>571</v>
      </c>
      <c r="B539" s="23">
        <v>571</v>
      </c>
      <c r="C539" s="24" t="s">
        <v>1304</v>
      </c>
      <c r="D539" s="144" t="s">
        <v>368</v>
      </c>
    </row>
    <row r="540" spans="1:4">
      <c r="A540" s="144">
        <v>572</v>
      </c>
      <c r="B540" s="23">
        <v>572</v>
      </c>
      <c r="C540" s="24" t="s">
        <v>1305</v>
      </c>
      <c r="D540" s="144"/>
    </row>
    <row r="541" spans="1:4">
      <c r="A541" s="144">
        <v>573</v>
      </c>
      <c r="B541" s="23" t="s">
        <v>1306</v>
      </c>
      <c r="C541" s="24" t="s">
        <v>1307</v>
      </c>
      <c r="D541" s="144"/>
    </row>
    <row r="542" spans="1:4">
      <c r="A542" s="144">
        <v>353</v>
      </c>
      <c r="B542" s="23">
        <v>353</v>
      </c>
      <c r="C542" s="24" t="s">
        <v>1308</v>
      </c>
      <c r="D542" s="144" t="s">
        <v>368</v>
      </c>
    </row>
    <row r="543" spans="1:4">
      <c r="A543" s="144">
        <v>574</v>
      </c>
      <c r="B543" s="23" t="s">
        <v>1309</v>
      </c>
      <c r="C543" s="25" t="s">
        <v>1310</v>
      </c>
      <c r="D543" s="144" t="s">
        <v>364</v>
      </c>
    </row>
    <row r="544" spans="1:4">
      <c r="A544" s="144">
        <v>79</v>
      </c>
      <c r="B544" s="23" t="s">
        <v>1311</v>
      </c>
      <c r="C544" s="24" t="s">
        <v>1312</v>
      </c>
      <c r="D544" s="144" t="s">
        <v>364</v>
      </c>
    </row>
    <row r="545" spans="1:4">
      <c r="A545" s="144">
        <v>577</v>
      </c>
      <c r="B545" s="29" t="s">
        <v>1313</v>
      </c>
      <c r="C545" s="24" t="s">
        <v>1314</v>
      </c>
      <c r="D545" s="144" t="s">
        <v>364</v>
      </c>
    </row>
    <row r="546" spans="1:4">
      <c r="A546" s="144">
        <v>575</v>
      </c>
      <c r="B546" s="23" t="s">
        <v>240</v>
      </c>
      <c r="C546" s="24" t="s">
        <v>1315</v>
      </c>
      <c r="D546" s="144" t="s">
        <v>368</v>
      </c>
    </row>
    <row r="547" spans="1:4">
      <c r="A547" s="144">
        <v>578</v>
      </c>
      <c r="B547" s="23" t="s">
        <v>1316</v>
      </c>
      <c r="C547" s="24" t="s">
        <v>1317</v>
      </c>
      <c r="D547" s="144" t="s">
        <v>364</v>
      </c>
    </row>
    <row r="548" spans="1:4">
      <c r="A548" s="144">
        <v>579</v>
      </c>
      <c r="B548" s="23" t="s">
        <v>1318</v>
      </c>
      <c r="C548" s="25" t="s">
        <v>1319</v>
      </c>
      <c r="D548" s="144" t="s">
        <v>364</v>
      </c>
    </row>
    <row r="549" spans="1:4">
      <c r="A549" s="144">
        <v>580</v>
      </c>
      <c r="B549" s="23" t="s">
        <v>241</v>
      </c>
      <c r="C549" s="24" t="s">
        <v>1320</v>
      </c>
      <c r="D549" s="144"/>
    </row>
    <row r="550" spans="1:4">
      <c r="A550" s="144">
        <v>354</v>
      </c>
      <c r="B550" s="23">
        <v>354</v>
      </c>
      <c r="C550" s="24" t="s">
        <v>1321</v>
      </c>
      <c r="D550" s="144" t="s">
        <v>368</v>
      </c>
    </row>
    <row r="551" spans="1:4">
      <c r="A551" s="144">
        <v>582</v>
      </c>
      <c r="B551" s="23" t="s">
        <v>1322</v>
      </c>
      <c r="C551" s="24" t="s">
        <v>1323</v>
      </c>
      <c r="D551" s="144" t="s">
        <v>364</v>
      </c>
    </row>
    <row r="552" spans="1:4">
      <c r="A552" s="144">
        <v>583</v>
      </c>
      <c r="B552" s="23" t="s">
        <v>1324</v>
      </c>
      <c r="C552" s="25" t="s">
        <v>1325</v>
      </c>
      <c r="D552" s="144" t="s">
        <v>364</v>
      </c>
    </row>
    <row r="553" spans="1:4">
      <c r="A553" s="144">
        <v>584</v>
      </c>
      <c r="B553" s="23" t="s">
        <v>1326</v>
      </c>
      <c r="C553" s="25" t="s">
        <v>1327</v>
      </c>
      <c r="D553" s="144" t="s">
        <v>364</v>
      </c>
    </row>
    <row r="554" spans="1:4">
      <c r="A554" s="144">
        <v>585</v>
      </c>
      <c r="B554" s="23" t="s">
        <v>218</v>
      </c>
      <c r="C554" s="24" t="s">
        <v>1328</v>
      </c>
      <c r="D554" s="144" t="s">
        <v>368</v>
      </c>
    </row>
    <row r="555" spans="1:4">
      <c r="A555" s="144">
        <v>586</v>
      </c>
      <c r="B555" s="23" t="s">
        <v>1329</v>
      </c>
      <c r="C555" s="24" t="s">
        <v>1330</v>
      </c>
      <c r="D555" s="144" t="s">
        <v>368</v>
      </c>
    </row>
    <row r="556" spans="1:4">
      <c r="A556" s="144">
        <v>587</v>
      </c>
      <c r="B556" s="23" t="s">
        <v>1331</v>
      </c>
      <c r="C556" s="25" t="s">
        <v>1332</v>
      </c>
      <c r="D556" s="144" t="s">
        <v>364</v>
      </c>
    </row>
    <row r="557" spans="1:4">
      <c r="A557" s="144">
        <v>588</v>
      </c>
      <c r="B557" s="23" t="s">
        <v>1333</v>
      </c>
      <c r="C557" s="25" t="s">
        <v>1334</v>
      </c>
      <c r="D557" s="144"/>
    </row>
    <row r="558" spans="1:4">
      <c r="A558" s="144">
        <v>590</v>
      </c>
      <c r="B558" s="29" t="s">
        <v>1335</v>
      </c>
      <c r="C558" s="24" t="s">
        <v>1336</v>
      </c>
      <c r="D558" s="144" t="s">
        <v>364</v>
      </c>
    </row>
    <row r="559" spans="1:4">
      <c r="A559" s="144">
        <v>591</v>
      </c>
      <c r="B559" s="23" t="s">
        <v>1337</v>
      </c>
      <c r="C559" s="24" t="s">
        <v>1338</v>
      </c>
      <c r="D559" s="144" t="s">
        <v>364</v>
      </c>
    </row>
    <row r="560" spans="1:4">
      <c r="A560" s="144">
        <v>358</v>
      </c>
      <c r="B560" s="23">
        <v>358</v>
      </c>
      <c r="C560" s="24" t="s">
        <v>1339</v>
      </c>
      <c r="D560" s="144"/>
    </row>
    <row r="561" spans="1:4">
      <c r="A561" s="144">
        <v>76</v>
      </c>
      <c r="B561" s="23" t="s">
        <v>1340</v>
      </c>
      <c r="C561" s="24" t="s">
        <v>1341</v>
      </c>
      <c r="D561" s="144" t="s">
        <v>368</v>
      </c>
    </row>
    <row r="562" spans="1:4">
      <c r="A562" s="144">
        <v>592</v>
      </c>
      <c r="B562" s="23" t="s">
        <v>1342</v>
      </c>
      <c r="C562" s="24" t="s">
        <v>1343</v>
      </c>
      <c r="D562" s="144" t="s">
        <v>364</v>
      </c>
    </row>
    <row r="563" spans="1:4">
      <c r="A563" s="144">
        <v>80</v>
      </c>
      <c r="B563" s="23" t="s">
        <v>1344</v>
      </c>
      <c r="C563" s="24" t="s">
        <v>1345</v>
      </c>
      <c r="D563" s="144" t="s">
        <v>364</v>
      </c>
    </row>
    <row r="564" spans="1:4">
      <c r="A564" s="144">
        <v>593</v>
      </c>
      <c r="B564" s="23" t="s">
        <v>1346</v>
      </c>
      <c r="C564" s="25" t="s">
        <v>1347</v>
      </c>
      <c r="D564" s="144"/>
    </row>
    <row r="565" spans="1:4">
      <c r="A565" s="144">
        <v>488</v>
      </c>
      <c r="B565" s="23" t="s">
        <v>219</v>
      </c>
      <c r="C565" s="24" t="s">
        <v>1348</v>
      </c>
      <c r="D565" s="144" t="s">
        <v>368</v>
      </c>
    </row>
    <row r="566" spans="1:4">
      <c r="A566" s="144">
        <v>595</v>
      </c>
      <c r="B566" s="23" t="s">
        <v>242</v>
      </c>
      <c r="C566" s="24" t="s">
        <v>1349</v>
      </c>
      <c r="D566" s="144" t="s">
        <v>364</v>
      </c>
    </row>
    <row r="567" spans="1:4">
      <c r="A567" s="144">
        <v>596</v>
      </c>
      <c r="B567" s="23" t="s">
        <v>1350</v>
      </c>
      <c r="C567" s="24" t="s">
        <v>1351</v>
      </c>
      <c r="D567" s="144"/>
    </row>
    <row r="568" spans="1:4">
      <c r="A568" s="144">
        <v>598</v>
      </c>
      <c r="B568" s="23" t="s">
        <v>1352</v>
      </c>
      <c r="C568" s="24" t="s">
        <v>1353</v>
      </c>
      <c r="D568" s="144" t="s">
        <v>364</v>
      </c>
    </row>
    <row r="569" spans="1:4">
      <c r="A569" s="144">
        <v>599</v>
      </c>
      <c r="B569" s="23" t="s">
        <v>1354</v>
      </c>
      <c r="C569" s="24" t="s">
        <v>1355</v>
      </c>
      <c r="D569" s="144" t="s">
        <v>368</v>
      </c>
    </row>
    <row r="570" spans="1:4">
      <c r="A570" s="144">
        <v>600</v>
      </c>
      <c r="B570" s="23" t="s">
        <v>220</v>
      </c>
      <c r="C570" s="24" t="s">
        <v>1356</v>
      </c>
      <c r="D570" s="144" t="s">
        <v>368</v>
      </c>
    </row>
    <row r="571" spans="1:4">
      <c r="A571" s="144">
        <v>601</v>
      </c>
      <c r="B571" s="23" t="s">
        <v>1357</v>
      </c>
      <c r="C571" s="24" t="s">
        <v>1358</v>
      </c>
      <c r="D571" s="144"/>
    </row>
    <row r="572" spans="1:4">
      <c r="A572" s="144">
        <v>602</v>
      </c>
      <c r="B572" s="23" t="s">
        <v>1359</v>
      </c>
      <c r="C572" s="24" t="s">
        <v>1360</v>
      </c>
      <c r="D572" s="144" t="s">
        <v>368</v>
      </c>
    </row>
    <row r="573" spans="1:4">
      <c r="A573" s="144">
        <v>603</v>
      </c>
      <c r="B573" s="23" t="s">
        <v>1361</v>
      </c>
      <c r="C573" s="24" t="s">
        <v>1362</v>
      </c>
      <c r="D573" s="144"/>
    </row>
    <row r="574" spans="1:4">
      <c r="A574" s="144">
        <v>552</v>
      </c>
      <c r="B574" s="23" t="s">
        <v>1363</v>
      </c>
      <c r="C574" s="24" t="s">
        <v>1364</v>
      </c>
      <c r="D574" s="144"/>
    </row>
    <row r="575" spans="1:4">
      <c r="A575" s="144">
        <v>537</v>
      </c>
      <c r="B575" s="23" t="s">
        <v>1365</v>
      </c>
      <c r="C575" s="24" t="s">
        <v>1366</v>
      </c>
      <c r="D575" s="144"/>
    </row>
    <row r="576" spans="1:4">
      <c r="A576" s="144">
        <v>551</v>
      </c>
      <c r="B576" s="23" t="s">
        <v>1367</v>
      </c>
      <c r="C576" s="24" t="s">
        <v>1368</v>
      </c>
      <c r="D576" s="144"/>
    </row>
    <row r="577" spans="1:4">
      <c r="A577" s="144">
        <v>536</v>
      </c>
      <c r="B577" s="23" t="s">
        <v>1369</v>
      </c>
      <c r="C577" s="24" t="s">
        <v>1370</v>
      </c>
      <c r="D577" s="144"/>
    </row>
    <row r="578" spans="1:4">
      <c r="A578" s="144">
        <v>550</v>
      </c>
      <c r="B578" s="23" t="s">
        <v>1371</v>
      </c>
      <c r="C578" s="24" t="s">
        <v>1372</v>
      </c>
      <c r="D578" s="144" t="s">
        <v>364</v>
      </c>
    </row>
    <row r="579" spans="1:4">
      <c r="A579" s="144">
        <v>535</v>
      </c>
      <c r="B579" s="23" t="s">
        <v>1373</v>
      </c>
      <c r="C579" s="24" t="s">
        <v>1374</v>
      </c>
      <c r="D579" s="144" t="s">
        <v>364</v>
      </c>
    </row>
    <row r="580" spans="1:4">
      <c r="A580" s="144">
        <v>549</v>
      </c>
      <c r="B580" s="23" t="s">
        <v>1375</v>
      </c>
      <c r="C580" s="24" t="s">
        <v>1376</v>
      </c>
      <c r="D580" s="144" t="s">
        <v>364</v>
      </c>
    </row>
    <row r="581" spans="1:4">
      <c r="A581" s="144">
        <v>534</v>
      </c>
      <c r="B581" s="23" t="s">
        <v>1377</v>
      </c>
      <c r="C581" s="24" t="s">
        <v>1378</v>
      </c>
      <c r="D581" s="144" t="s">
        <v>364</v>
      </c>
    </row>
    <row r="582" spans="1:4">
      <c r="A582" s="144">
        <v>606</v>
      </c>
      <c r="B582" s="23" t="s">
        <v>1379</v>
      </c>
      <c r="C582" s="24" t="s">
        <v>1380</v>
      </c>
      <c r="D582" s="144" t="s">
        <v>368</v>
      </c>
    </row>
    <row r="583" spans="1:4">
      <c r="A583" s="144">
        <v>116</v>
      </c>
      <c r="B583" s="23" t="s">
        <v>1381</v>
      </c>
      <c r="C583" s="25" t="s">
        <v>1382</v>
      </c>
      <c r="D583" s="144" t="s">
        <v>364</v>
      </c>
    </row>
    <row r="584" spans="1:4">
      <c r="A584" s="23">
        <v>323</v>
      </c>
      <c r="B584" s="23" t="s">
        <v>1383</v>
      </c>
      <c r="C584" s="25" t="s">
        <v>1384</v>
      </c>
      <c r="D584" s="144" t="s">
        <v>364</v>
      </c>
    </row>
    <row r="585" spans="1:4">
      <c r="A585" s="144">
        <v>399</v>
      </c>
      <c r="B585" s="23" t="s">
        <v>1385</v>
      </c>
      <c r="C585" s="27" t="s">
        <v>1386</v>
      </c>
      <c r="D585" s="144"/>
    </row>
    <row r="586" spans="1:4">
      <c r="A586" s="144">
        <v>512</v>
      </c>
      <c r="B586" s="23" t="s">
        <v>1387</v>
      </c>
      <c r="C586" s="24" t="s">
        <v>1388</v>
      </c>
      <c r="D586" s="144"/>
    </row>
    <row r="587" spans="1:4">
      <c r="A587" s="144">
        <v>608</v>
      </c>
      <c r="B587" s="23" t="s">
        <v>221</v>
      </c>
      <c r="C587" s="24" t="s">
        <v>1389</v>
      </c>
      <c r="D587" s="144" t="s">
        <v>368</v>
      </c>
    </row>
    <row r="588" spans="1:4">
      <c r="A588" s="144">
        <v>249</v>
      </c>
      <c r="B588" s="23" t="s">
        <v>222</v>
      </c>
      <c r="C588" s="24" t="s">
        <v>1390</v>
      </c>
      <c r="D588" s="144" t="s">
        <v>364</v>
      </c>
    </row>
    <row r="589" spans="1:4">
      <c r="A589" s="144">
        <v>513</v>
      </c>
      <c r="B589" s="23" t="s">
        <v>1391</v>
      </c>
      <c r="C589" s="24" t="s">
        <v>1392</v>
      </c>
      <c r="D589" s="144" t="s">
        <v>364</v>
      </c>
    </row>
    <row r="590" spans="1:4">
      <c r="A590" s="144">
        <v>610</v>
      </c>
      <c r="B590" s="23" t="s">
        <v>1393</v>
      </c>
      <c r="C590" s="24" t="s">
        <v>1394</v>
      </c>
      <c r="D590" s="144" t="s">
        <v>368</v>
      </c>
    </row>
    <row r="591" spans="1:4">
      <c r="A591" s="144">
        <v>275</v>
      </c>
      <c r="B591" s="23" t="s">
        <v>1395</v>
      </c>
      <c r="C591" s="24" t="s">
        <v>1396</v>
      </c>
      <c r="D591" s="144" t="s">
        <v>368</v>
      </c>
    </row>
    <row r="592" spans="1:4">
      <c r="A592" s="144">
        <v>611</v>
      </c>
      <c r="B592" s="23" t="s">
        <v>1397</v>
      </c>
      <c r="C592" s="24" t="s">
        <v>1398</v>
      </c>
      <c r="D592" s="144" t="s">
        <v>368</v>
      </c>
    </row>
    <row r="593" spans="1:4">
      <c r="A593" s="144">
        <v>514</v>
      </c>
      <c r="B593" s="23" t="s">
        <v>1399</v>
      </c>
      <c r="C593" s="24" t="s">
        <v>1400</v>
      </c>
      <c r="D593" s="144" t="s">
        <v>364</v>
      </c>
    </row>
    <row r="594" spans="1:4">
      <c r="A594" s="144">
        <v>515</v>
      </c>
      <c r="B594" s="23" t="s">
        <v>1401</v>
      </c>
      <c r="C594" s="24" t="s">
        <v>1402</v>
      </c>
      <c r="D594" s="144" t="s">
        <v>364</v>
      </c>
    </row>
    <row r="595" spans="1:4">
      <c r="A595" s="144">
        <v>516</v>
      </c>
      <c r="B595" s="23" t="s">
        <v>1403</v>
      </c>
      <c r="C595" s="24" t="s">
        <v>1404</v>
      </c>
      <c r="D595" s="144" t="s">
        <v>364</v>
      </c>
    </row>
    <row r="596" spans="1:4">
      <c r="A596" s="144">
        <v>517</v>
      </c>
      <c r="B596" s="23" t="s">
        <v>1405</v>
      </c>
      <c r="C596" s="24" t="s">
        <v>1406</v>
      </c>
      <c r="D596" s="144"/>
    </row>
    <row r="597" spans="1:4">
      <c r="A597" s="144">
        <v>43</v>
      </c>
      <c r="B597" s="23" t="s">
        <v>1407</v>
      </c>
      <c r="C597" s="25" t="s">
        <v>1408</v>
      </c>
      <c r="D597" s="144" t="s">
        <v>364</v>
      </c>
    </row>
    <row r="598" spans="1:4">
      <c r="A598" s="144">
        <v>74</v>
      </c>
      <c r="B598" s="23" t="s">
        <v>1409</v>
      </c>
      <c r="C598" s="25" t="s">
        <v>1410</v>
      </c>
      <c r="D598" s="144" t="s">
        <v>364</v>
      </c>
    </row>
    <row r="599" spans="1:4">
      <c r="A599" s="144">
        <v>617</v>
      </c>
      <c r="B599" s="23" t="s">
        <v>1411</v>
      </c>
      <c r="C599" s="25" t="s">
        <v>1412</v>
      </c>
      <c r="D599" s="144"/>
    </row>
    <row r="600" spans="1:4">
      <c r="A600" s="144">
        <v>618</v>
      </c>
      <c r="B600" s="23" t="s">
        <v>1413</v>
      </c>
      <c r="C600" s="25" t="s">
        <v>1414</v>
      </c>
      <c r="D600" s="144"/>
    </row>
    <row r="601" spans="1:4">
      <c r="A601" s="144">
        <v>619</v>
      </c>
      <c r="B601" s="23" t="s">
        <v>1415</v>
      </c>
      <c r="C601" s="24" t="s">
        <v>1416</v>
      </c>
      <c r="D601" s="144" t="s">
        <v>368</v>
      </c>
    </row>
    <row r="602" spans="1:4">
      <c r="A602" s="144">
        <v>620</v>
      </c>
      <c r="B602" s="23" t="s">
        <v>243</v>
      </c>
      <c r="C602" s="24" t="s">
        <v>1417</v>
      </c>
      <c r="D602" s="144" t="s">
        <v>364</v>
      </c>
    </row>
    <row r="603" spans="1:4">
      <c r="A603" s="144">
        <v>621</v>
      </c>
      <c r="B603" s="23" t="s">
        <v>1418</v>
      </c>
      <c r="C603" s="24" t="s">
        <v>1419</v>
      </c>
      <c r="D603" s="144"/>
    </row>
    <row r="604" spans="1:4">
      <c r="A604" s="144">
        <v>622</v>
      </c>
      <c r="B604" s="23" t="s">
        <v>1420</v>
      </c>
      <c r="C604" s="24" t="s">
        <v>1421</v>
      </c>
      <c r="D604" s="144" t="s">
        <v>368</v>
      </c>
    </row>
    <row r="605" spans="1:4">
      <c r="A605" s="144">
        <v>623</v>
      </c>
      <c r="B605" s="23" t="s">
        <v>1422</v>
      </c>
      <c r="C605" s="24" t="s">
        <v>1423</v>
      </c>
      <c r="D605" s="144" t="s">
        <v>368</v>
      </c>
    </row>
    <row r="606" spans="1:4">
      <c r="A606" s="144">
        <v>624</v>
      </c>
      <c r="B606" s="23" t="s">
        <v>223</v>
      </c>
      <c r="C606" s="24" t="s">
        <v>1424</v>
      </c>
      <c r="D606" s="144" t="s">
        <v>368</v>
      </c>
    </row>
    <row r="607" spans="1:4">
      <c r="A607" s="144">
        <v>626</v>
      </c>
      <c r="B607" s="23" t="s">
        <v>1425</v>
      </c>
      <c r="C607" s="24" t="s">
        <v>1426</v>
      </c>
      <c r="D607" s="144" t="s">
        <v>364</v>
      </c>
    </row>
    <row r="608" spans="1:4">
      <c r="A608" s="144">
        <v>627</v>
      </c>
      <c r="B608" s="23" t="s">
        <v>1427</v>
      </c>
      <c r="C608" s="24" t="s">
        <v>1428</v>
      </c>
      <c r="D608" s="144" t="s">
        <v>368</v>
      </c>
    </row>
    <row r="609" spans="1:4">
      <c r="A609" s="144">
        <v>628</v>
      </c>
      <c r="B609" s="23" t="s">
        <v>224</v>
      </c>
      <c r="C609" s="24" t="s">
        <v>1429</v>
      </c>
      <c r="D609" s="144" t="s">
        <v>368</v>
      </c>
    </row>
    <row r="610" spans="1:4">
      <c r="A610" s="144">
        <v>632</v>
      </c>
      <c r="B610" s="23" t="s">
        <v>245</v>
      </c>
      <c r="C610" s="24" t="s">
        <v>1430</v>
      </c>
      <c r="D610" s="144"/>
    </row>
    <row r="611" spans="1:4">
      <c r="A611" s="144">
        <v>633</v>
      </c>
      <c r="B611" s="23" t="s">
        <v>1431</v>
      </c>
      <c r="C611" s="24" t="s">
        <v>1432</v>
      </c>
      <c r="D611" s="144"/>
    </row>
  </sheetData>
  <sheetProtection algorithmName="SHA-512" hashValue="4EpGaG/mFxKn98dsXCeuEc6sJat4XCAd22URMylEopWGCp2f7sjnskMRPSxGz1fsQ0gBHqKInIn18gVuE3e2zw==" saltValue="l+itqcqhES/U3ex/cNX8aw==" spinCount="100000" sheet="1" objects="1" scenarios="1"/>
  <autoFilter ref="A6:D611" xr:uid="{00000000-0009-0000-0000-000006000000}"/>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C3:E15"/>
  <sheetViews>
    <sheetView topLeftCell="A10" zoomScale="140" zoomScaleNormal="140" workbookViewId="0">
      <selection activeCell="E15" sqref="E15"/>
    </sheetView>
  </sheetViews>
  <sheetFormatPr defaultRowHeight="15"/>
  <cols>
    <col min="3" max="3" width="9.140625" style="4"/>
    <col min="4" max="4" width="24" bestFit="1" customWidth="1"/>
    <col min="5" max="5" width="108.140625" customWidth="1"/>
  </cols>
  <sheetData>
    <row r="3" spans="3:5" s="6" customFormat="1">
      <c r="C3" s="5" t="s">
        <v>1433</v>
      </c>
      <c r="D3" s="6" t="s">
        <v>1434</v>
      </c>
      <c r="E3" s="6" t="s">
        <v>1435</v>
      </c>
    </row>
    <row r="4" spans="3:5">
      <c r="C4" s="4">
        <v>0</v>
      </c>
      <c r="D4" t="s">
        <v>1436</v>
      </c>
      <c r="E4" t="s">
        <v>1437</v>
      </c>
    </row>
    <row r="5" spans="3:5" ht="45">
      <c r="C5" s="4">
        <v>1</v>
      </c>
      <c r="D5" t="s">
        <v>1438</v>
      </c>
      <c r="E5" s="2" t="s">
        <v>1439</v>
      </c>
    </row>
    <row r="6" spans="3:5" ht="30">
      <c r="C6" s="4">
        <v>1.2</v>
      </c>
      <c r="D6" t="s">
        <v>1438</v>
      </c>
      <c r="E6" s="2" t="s">
        <v>1440</v>
      </c>
    </row>
    <row r="7" spans="3:5" ht="75">
      <c r="C7" s="4">
        <v>1.3</v>
      </c>
      <c r="D7" t="s">
        <v>1441</v>
      </c>
      <c r="E7" s="2" t="s">
        <v>1442</v>
      </c>
    </row>
    <row r="8" spans="3:5">
      <c r="C8" s="4">
        <v>1.4</v>
      </c>
      <c r="D8" t="s">
        <v>1436</v>
      </c>
      <c r="E8" s="2" t="s">
        <v>1443</v>
      </c>
    </row>
    <row r="9" spans="3:5" ht="45">
      <c r="C9" s="21">
        <v>1.5</v>
      </c>
      <c r="D9" t="s">
        <v>1444</v>
      </c>
      <c r="E9" s="2" t="s">
        <v>1445</v>
      </c>
    </row>
    <row r="10" spans="3:5">
      <c r="C10" s="21">
        <v>1.51</v>
      </c>
      <c r="D10" t="s">
        <v>1436</v>
      </c>
      <c r="E10" s="2" t="s">
        <v>1446</v>
      </c>
    </row>
    <row r="11" spans="3:5">
      <c r="C11" s="21">
        <v>1.52</v>
      </c>
      <c r="D11" t="s">
        <v>1436</v>
      </c>
      <c r="E11" s="2" t="s">
        <v>1447</v>
      </c>
    </row>
    <row r="12" spans="3:5">
      <c r="C12" s="21">
        <v>1.53</v>
      </c>
      <c r="D12" t="s">
        <v>1436</v>
      </c>
      <c r="E12" s="2" t="s">
        <v>1448</v>
      </c>
    </row>
    <row r="13" spans="3:5">
      <c r="C13" s="21">
        <v>1.54</v>
      </c>
      <c r="D13" t="s">
        <v>1436</v>
      </c>
      <c r="E13" s="2" t="s">
        <v>1449</v>
      </c>
    </row>
    <row r="14" spans="3:5">
      <c r="C14" s="21">
        <v>1.55</v>
      </c>
      <c r="D14" t="s">
        <v>1450</v>
      </c>
      <c r="E14" s="2" t="s">
        <v>1451</v>
      </c>
    </row>
    <row r="15" spans="3:5" ht="210">
      <c r="C15" s="4">
        <v>1.6</v>
      </c>
      <c r="D15" t="s">
        <v>1452</v>
      </c>
      <c r="E15" s="2" t="s">
        <v>1453</v>
      </c>
    </row>
  </sheetData>
  <sheetProtection algorithmName="SHA-512" hashValue="E6pyUUcuUSy0u6UM5PbO4A9VOILrvrYKjI/sxSJ0O1UcP49tdSsWx6LwAlwChGcaYjWS2+kiLGGl9a6TNiDZbw==" saltValue="taRdmPPOFlsEkO+XRtDoa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acdbbdb-263d-41d2-aea7-b3a976a729aa" xsi:nil="true"/>
    <lcf76f155ced4ddcb4097134ff3c332f xmlns="75b8bca9-d629-4254-9366-a9fef854d522">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04D6580A378B147B620DF54ED58162B" ma:contentTypeVersion="16" ma:contentTypeDescription="Create a new document." ma:contentTypeScope="" ma:versionID="2363a1f97cc4719dcaf47b8c5564614f">
  <xsd:schema xmlns:xsd="http://www.w3.org/2001/XMLSchema" xmlns:xs="http://www.w3.org/2001/XMLSchema" xmlns:p="http://schemas.microsoft.com/office/2006/metadata/properties" xmlns:ns2="75b8bca9-d629-4254-9366-a9fef854d522" xmlns:ns3="2acdbbdb-263d-41d2-aea7-b3a976a729aa" targetNamespace="http://schemas.microsoft.com/office/2006/metadata/properties" ma:root="true" ma:fieldsID="41668a15e119e97a322a868c7fc22e8a" ns2:_="" ns3:_="">
    <xsd:import namespace="75b8bca9-d629-4254-9366-a9fef854d522"/>
    <xsd:import namespace="2acdbbdb-263d-41d2-aea7-b3a976a729a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ServiceSearchProperties" minOccurs="0"/>
                <xsd:element ref="ns2:MediaServiceObjectDetectorVersion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b8bca9-d629-4254-9366-a9fef854d52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aac244c-09f3-41c0-a84d-da3aec2a982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acdbbdb-263d-41d2-aea7-b3a976a729a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1f266d-917a-4c8f-acd6-c98e70fefcc1}" ma:internalName="TaxCatchAll" ma:showField="CatchAllData" ma:web="2acdbbdb-263d-41d2-aea7-b3a976a729a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30CE87-5566-4B65-B9AB-B9964C923CAB}"/>
</file>

<file path=customXml/itemProps2.xml><?xml version="1.0" encoding="utf-8"?>
<ds:datastoreItem xmlns:ds="http://schemas.openxmlformats.org/officeDocument/2006/customXml" ds:itemID="{B109E766-2BDA-4129-9A73-694C71718DF9}"/>
</file>

<file path=customXml/itemProps3.xml><?xml version="1.0" encoding="utf-8"?>
<ds:datastoreItem xmlns:ds="http://schemas.openxmlformats.org/officeDocument/2006/customXml" ds:itemID="{E821942E-9967-4479-918C-BE0F6E20E70F}"/>
</file>

<file path=docProps/app.xml><?xml version="1.0" encoding="utf-8"?>
<Properties xmlns="http://schemas.openxmlformats.org/officeDocument/2006/extended-properties" xmlns:vt="http://schemas.openxmlformats.org/officeDocument/2006/docPropsVTypes">
  <Application>Microsoft Excel Online</Application>
  <Manager/>
  <Company>Oregon Department of Environmental Quality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GISKA Jonathan</dc:creator>
  <cp:keywords/>
  <dc:description/>
  <cp:lastModifiedBy>Biomass One, LP Conference Room</cp:lastModifiedBy>
  <cp:revision/>
  <dcterms:created xsi:type="dcterms:W3CDTF">2018-11-29T22:27:46Z</dcterms:created>
  <dcterms:modified xsi:type="dcterms:W3CDTF">2024-12-20T22:09:55Z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0x010100104D6580A378B147B620DF54ED58162B</vt:lpwstr>
  </property>
</Properties>
</file>