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hdrinc-my.sharepoint.com/personal/graetz_hdrinc_com/Documents/Cabinetworks Independence Air Toxics/"/>
    </mc:Choice>
  </mc:AlternateContent>
  <xr:revisionPtr revIDLastSave="6358" documentId="13_ncr:1_{E51A2D00-FF75-4335-B94D-C6B0DD00B38D}" xr6:coauthVersionLast="47" xr6:coauthVersionMax="47" xr10:uidLastSave="{6EACFB07-FD46-4EEA-B688-168E045834CC}"/>
  <bookViews>
    <workbookView xWindow="-120" yWindow="-120" windowWidth="29040" windowHeight="15840" tabRatio="925" activeTab="6"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6. Summary" sheetId="18" r:id="rId7"/>
    <sheet name="DEQ Pollutant List" sheetId="17" r:id="rId8"/>
    <sheet name="RevHistory" sheetId="13" state="hidden" r:id="rId9"/>
  </sheets>
  <definedNames>
    <definedName name="_xlnm._FilterDatabase" localSheetId="7"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4" i="11" l="1" a="1"/>
  <c r="I274" i="11"/>
  <c r="L274" i="11" a="1"/>
  <c r="L274" i="11" s="1"/>
  <c r="I1755" i="11" a="1"/>
  <c r="I1755" i="11" s="1"/>
  <c r="L1755" i="11" a="1"/>
  <c r="L1755" i="11" s="1"/>
  <c r="I1756" i="11" a="1"/>
  <c r="I1756" i="11" s="1"/>
  <c r="L1756" i="11" a="1"/>
  <c r="L1756" i="11" s="1"/>
  <c r="I1757" i="11" a="1"/>
  <c r="I1757" i="11"/>
  <c r="L1757" i="11" a="1"/>
  <c r="L1757" i="11" s="1"/>
  <c r="I1758" i="11" a="1"/>
  <c r="I1758" i="11"/>
  <c r="L1758" i="11" a="1"/>
  <c r="L1758" i="11" s="1"/>
  <c r="D1758" i="11"/>
  <c r="D1757" i="11"/>
  <c r="D1756" i="11"/>
  <c r="D1755" i="11"/>
  <c r="L1141" i="11" a="1"/>
  <c r="L1141" i="11" s="1"/>
  <c r="L1142" i="11" a="1"/>
  <c r="L1142" i="11"/>
  <c r="L1143" i="11" a="1"/>
  <c r="L1143" i="11"/>
  <c r="L1144" i="11" a="1"/>
  <c r="L1144" i="11" s="1"/>
  <c r="I1141" i="11" a="1"/>
  <c r="I1141" i="11"/>
  <c r="I1142" i="11" a="1"/>
  <c r="I1142" i="11"/>
  <c r="I1143" i="11" a="1"/>
  <c r="I1143" i="11" s="1"/>
  <c r="I1144" i="11" a="1"/>
  <c r="I1144" i="11" s="1"/>
  <c r="D1144" i="11"/>
  <c r="D1143" i="11"/>
  <c r="D1142" i="11"/>
  <c r="D1141" i="11"/>
  <c r="I527" i="11" a="1"/>
  <c r="I527" i="11" s="1"/>
  <c r="L527" i="11" a="1"/>
  <c r="L527" i="11" s="1"/>
  <c r="I528" i="11" a="1"/>
  <c r="I528" i="11" s="1"/>
  <c r="L528" i="11" a="1"/>
  <c r="L528" i="11" s="1"/>
  <c r="I529" i="11" a="1"/>
  <c r="I529" i="11" s="1"/>
  <c r="L529" i="11" a="1"/>
  <c r="L529" i="11" s="1"/>
  <c r="I530" i="11" a="1"/>
  <c r="I530" i="11" s="1"/>
  <c r="L530" i="11" a="1"/>
  <c r="L530" i="11" s="1"/>
  <c r="D530" i="11"/>
  <c r="D529" i="11"/>
  <c r="D528" i="11"/>
  <c r="D527" i="11"/>
  <c r="I2053" i="11" l="1" a="1"/>
  <c r="I2053" i="11" s="1"/>
  <c r="L2053" i="11" a="1"/>
  <c r="L2053" i="11" s="1"/>
  <c r="D2053" i="11"/>
  <c r="I1502" i="11" a="1"/>
  <c r="I1502" i="11" s="1"/>
  <c r="L1502" i="11" a="1"/>
  <c r="L1502" i="11" s="1"/>
  <c r="D1502" i="11"/>
  <c r="L888" i="11" a="1"/>
  <c r="L888" i="11" s="1"/>
  <c r="I888" i="11" a="1"/>
  <c r="I888" i="11" s="1"/>
  <c r="D888" i="11"/>
  <c r="D274" i="11"/>
  <c r="I2230" i="11" a="1"/>
  <c r="I2230" i="11" s="1"/>
  <c r="L2230" i="11" a="1"/>
  <c r="L2230" i="11" s="1"/>
  <c r="D2230" i="11"/>
  <c r="I1679" i="11" a="1"/>
  <c r="I1679" i="11" s="1"/>
  <c r="L1679" i="11" a="1"/>
  <c r="L1679" i="11" s="1"/>
  <c r="D1679" i="11"/>
  <c r="I1065" i="11" a="1"/>
  <c r="I1065" i="11" s="1"/>
  <c r="L1065" i="11" a="1"/>
  <c r="L1065" i="11" s="1"/>
  <c r="D1065" i="11"/>
  <c r="L451" i="11" a="1"/>
  <c r="L451" i="11" s="1"/>
  <c r="I451" i="11" a="1"/>
  <c r="I451" i="11" s="1"/>
  <c r="D451" i="11"/>
  <c r="I1915" i="11" a="1"/>
  <c r="I1915" i="11" s="1"/>
  <c r="L1915" i="11" a="1"/>
  <c r="L1915" i="11" s="1"/>
  <c r="I1914" i="11" a="1"/>
  <c r="I1914" i="11" s="1"/>
  <c r="D1915" i="11"/>
  <c r="L1334" i="11" a="1"/>
  <c r="L1334" i="11" s="1"/>
  <c r="I1334" i="11" a="1"/>
  <c r="I1334" i="11" s="1"/>
  <c r="D1334" i="11"/>
  <c r="D720" i="11"/>
  <c r="L720" i="11" a="1"/>
  <c r="L720" i="11" s="1"/>
  <c r="I720" i="11" a="1"/>
  <c r="I720" i="11" s="1"/>
  <c r="L94" i="11" a="1"/>
  <c r="L94" i="11" s="1"/>
  <c r="I94" i="11" a="1"/>
  <c r="I94" i="11" s="1"/>
  <c r="D94" i="11"/>
  <c r="D1082" i="11" l="1"/>
  <c r="D1081" i="11"/>
  <c r="D1063" i="11"/>
  <c r="D1062" i="11"/>
  <c r="D1058" i="11"/>
  <c r="D1057" i="11"/>
  <c r="D1052" i="11"/>
  <c r="D1047" i="11"/>
  <c r="D1043" i="11"/>
  <c r="D1042" i="11"/>
  <c r="D1037" i="11"/>
  <c r="D1033" i="11"/>
  <c r="D1032" i="11"/>
  <c r="D1028" i="11"/>
  <c r="D1027" i="11"/>
  <c r="D1023" i="11"/>
  <c r="D1022" i="11"/>
  <c r="D1018" i="11"/>
  <c r="D1017" i="11"/>
  <c r="D1012" i="11"/>
  <c r="D1007" i="11"/>
  <c r="D1003" i="11"/>
  <c r="D1002" i="11"/>
  <c r="D999" i="11"/>
  <c r="D998" i="11"/>
  <c r="D994" i="11"/>
  <c r="D989" i="11"/>
  <c r="D988" i="11"/>
  <c r="D984" i="11"/>
  <c r="D983" i="11"/>
  <c r="D980" i="11"/>
  <c r="D979" i="11"/>
  <c r="D974" i="11"/>
  <c r="D969" i="11"/>
  <c r="D965" i="11"/>
  <c r="D964" i="11"/>
  <c r="D960" i="11"/>
  <c r="D959" i="11"/>
  <c r="D955" i="11"/>
  <c r="D954" i="11"/>
  <c r="D950" i="11"/>
  <c r="D949" i="11"/>
  <c r="D946" i="11"/>
  <c r="D945" i="11"/>
  <c r="D941" i="11"/>
  <c r="D940" i="11"/>
  <c r="D935" i="11"/>
  <c r="D930" i="11"/>
  <c r="D929" i="11"/>
  <c r="D925" i="11"/>
  <c r="D924" i="11"/>
  <c r="D920" i="11"/>
  <c r="D919" i="11"/>
  <c r="D915" i="11"/>
  <c r="D914" i="11"/>
  <c r="D910" i="11"/>
  <c r="D909" i="11"/>
  <c r="D905" i="11"/>
  <c r="D904" i="11"/>
  <c r="D902" i="11"/>
  <c r="D901" i="11"/>
  <c r="D898" i="11"/>
  <c r="D894" i="11"/>
  <c r="D890" i="11"/>
  <c r="D889" i="11"/>
  <c r="D885" i="11"/>
  <c r="D884" i="11"/>
  <c r="D857" i="11"/>
  <c r="D852" i="11"/>
  <c r="D851" i="11"/>
  <c r="D849" i="11"/>
  <c r="D845" i="11"/>
  <c r="D844" i="11"/>
  <c r="D843" i="11"/>
  <c r="D842" i="11"/>
  <c r="D828" i="11"/>
  <c r="D827" i="11"/>
  <c r="D826" i="11"/>
  <c r="D825" i="11"/>
  <c r="D824" i="11"/>
  <c r="D823" i="11"/>
  <c r="D822" i="11"/>
  <c r="D821" i="11"/>
  <c r="D820" i="11"/>
  <c r="D818" i="11"/>
  <c r="D817" i="11"/>
  <c r="D816" i="11"/>
  <c r="D815" i="11"/>
  <c r="D814" i="11"/>
  <c r="D813" i="11"/>
  <c r="D812" i="11"/>
  <c r="D811" i="11"/>
  <c r="D810" i="11"/>
  <c r="D809" i="11"/>
  <c r="D808" i="11"/>
  <c r="D807" i="11"/>
  <c r="D805" i="11"/>
  <c r="D804" i="11"/>
  <c r="D803" i="11"/>
  <c r="D802" i="11"/>
  <c r="D801" i="11"/>
  <c r="D800" i="11"/>
  <c r="D799" i="11"/>
  <c r="D798" i="11"/>
  <c r="D795" i="11"/>
  <c r="D794" i="11"/>
  <c r="D793" i="11"/>
  <c r="D792" i="11"/>
  <c r="D791" i="11"/>
  <c r="D790" i="11"/>
  <c r="D788" i="11"/>
  <c r="D787" i="11"/>
  <c r="D786" i="11"/>
  <c r="D785" i="11"/>
  <c r="D784" i="11"/>
  <c r="D782" i="11"/>
  <c r="D781" i="11"/>
  <c r="D780" i="11"/>
  <c r="D779" i="11"/>
  <c r="D778" i="11"/>
  <c r="D776" i="11"/>
  <c r="D775" i="11"/>
  <c r="D774" i="11"/>
  <c r="D773" i="11"/>
  <c r="D771" i="11"/>
  <c r="D770" i="11"/>
  <c r="D769" i="11"/>
  <c r="D768" i="11"/>
  <c r="D767" i="11"/>
  <c r="D765" i="11"/>
  <c r="D764" i="11"/>
  <c r="D763" i="11"/>
  <c r="D762" i="11"/>
  <c r="D761" i="11"/>
  <c r="D760" i="11"/>
  <c r="D759" i="11"/>
  <c r="D757" i="11"/>
  <c r="D756" i="11"/>
  <c r="D755" i="11"/>
  <c r="D752" i="11"/>
  <c r="D750" i="11"/>
  <c r="D748" i="11"/>
  <c r="D746" i="11"/>
  <c r="D744" i="11"/>
  <c r="D742" i="11"/>
  <c r="D741" i="11"/>
  <c r="D740" i="11"/>
  <c r="D739" i="11"/>
  <c r="D738" i="11"/>
  <c r="D737" i="11"/>
  <c r="D736" i="11"/>
  <c r="D735" i="11"/>
  <c r="D734" i="11"/>
  <c r="D733" i="11"/>
  <c r="D732" i="11"/>
  <c r="D731" i="11"/>
  <c r="D730" i="11"/>
  <c r="D729" i="11"/>
  <c r="D728" i="11"/>
  <c r="D727" i="11"/>
  <c r="D726" i="11"/>
  <c r="D725" i="11"/>
  <c r="D724" i="11"/>
  <c r="D723" i="11"/>
  <c r="D721" i="11"/>
  <c r="D719" i="11"/>
  <c r="D685" i="11"/>
  <c r="D682" i="11"/>
  <c r="D675" i="11"/>
  <c r="D674" i="11"/>
  <c r="D672" i="11"/>
  <c r="D671" i="11"/>
  <c r="D668" i="11"/>
  <c r="D667" i="11"/>
  <c r="D665" i="11"/>
  <c r="D663" i="11"/>
  <c r="D660" i="11"/>
  <c r="D659" i="11"/>
  <c r="D656" i="11"/>
  <c r="D655" i="11"/>
  <c r="D652" i="11"/>
  <c r="D649" i="11"/>
  <c r="D648" i="11"/>
  <c r="D645" i="11"/>
  <c r="D644" i="11"/>
  <c r="D641" i="11"/>
  <c r="D600" i="11"/>
  <c r="D598" i="11"/>
  <c r="D597" i="11"/>
  <c r="D596" i="11"/>
  <c r="D595" i="11"/>
  <c r="D594" i="11"/>
  <c r="D593" i="11"/>
  <c r="D558" i="11"/>
  <c r="D557" i="11"/>
  <c r="D554" i="11"/>
  <c r="D553" i="11"/>
  <c r="D550" i="11"/>
  <c r="D549" i="11"/>
  <c r="D547" i="11"/>
  <c r="D544" i="11"/>
  <c r="D543" i="11"/>
  <c r="D542" i="11"/>
  <c r="D539" i="11"/>
  <c r="D538" i="11"/>
  <c r="D535" i="11"/>
  <c r="D534" i="11"/>
  <c r="D533" i="11"/>
  <c r="D531" i="11"/>
  <c r="D526" i="11"/>
  <c r="D525" i="11"/>
  <c r="D524" i="11"/>
  <c r="D523" i="11"/>
  <c r="D521" i="11"/>
  <c r="D520" i="11"/>
  <c r="D519" i="11"/>
  <c r="D518" i="11"/>
  <c r="D517" i="11"/>
  <c r="D514" i="11"/>
  <c r="D511" i="11"/>
  <c r="D510" i="11"/>
  <c r="D477" i="11"/>
  <c r="D476" i="11"/>
  <c r="D475" i="11"/>
  <c r="D474" i="11"/>
  <c r="D473" i="11"/>
  <c r="D472" i="11"/>
  <c r="D471" i="11"/>
  <c r="D470" i="11"/>
  <c r="D469" i="11"/>
  <c r="D468" i="11"/>
  <c r="D467" i="11"/>
  <c r="D466" i="11"/>
  <c r="D465" i="11"/>
  <c r="D464" i="11"/>
  <c r="D463" i="11"/>
  <c r="D462" i="11"/>
  <c r="D461" i="11"/>
  <c r="D460" i="11"/>
  <c r="D459" i="11"/>
  <c r="D458" i="11"/>
  <c r="D457" i="11"/>
  <c r="D456" i="11"/>
  <c r="D455" i="11"/>
  <c r="D454" i="11"/>
  <c r="D453" i="11"/>
  <c r="D452" i="11"/>
  <c r="D450" i="11"/>
  <c r="D449" i="11"/>
  <c r="D448" i="11"/>
  <c r="D447" i="11"/>
  <c r="D446" i="11"/>
  <c r="D445" i="11"/>
  <c r="D444" i="11"/>
  <c r="D443" i="11"/>
  <c r="D442" i="11"/>
  <c r="D441" i="11"/>
  <c r="D440" i="11"/>
  <c r="D439" i="11"/>
  <c r="D437" i="11"/>
  <c r="D436" i="11"/>
  <c r="D435" i="11"/>
  <c r="D434" i="11"/>
  <c r="D432" i="11"/>
  <c r="D431" i="11"/>
  <c r="D430" i="11"/>
  <c r="D427" i="11"/>
  <c r="D426" i="11"/>
  <c r="D425" i="11"/>
  <c r="D424" i="11"/>
  <c r="D422" i="11"/>
  <c r="D421" i="11"/>
  <c r="D420" i="11"/>
  <c r="D417" i="11"/>
  <c r="D416" i="11"/>
  <c r="D415" i="11"/>
  <c r="D412" i="11"/>
  <c r="D411" i="11"/>
  <c r="D410" i="11"/>
  <c r="D407" i="11"/>
  <c r="D406" i="11"/>
  <c r="D405" i="11"/>
  <c r="D402" i="11"/>
  <c r="D401" i="11"/>
  <c r="D400" i="11"/>
  <c r="D399" i="11"/>
  <c r="D397" i="11"/>
  <c r="D396" i="11"/>
  <c r="D395" i="11"/>
  <c r="D394" i="11"/>
  <c r="D392" i="11"/>
  <c r="D391" i="11"/>
  <c r="D390" i="11"/>
  <c r="D387" i="11"/>
  <c r="D386" i="11"/>
  <c r="D383" i="11"/>
  <c r="D382" i="11"/>
  <c r="D381" i="11"/>
  <c r="D379" i="11"/>
  <c r="D378" i="11"/>
  <c r="D376" i="11"/>
  <c r="D438" i="11"/>
  <c r="D433" i="11"/>
  <c r="D429" i="11"/>
  <c r="D428" i="11"/>
  <c r="D423" i="11"/>
  <c r="D419" i="11"/>
  <c r="D418" i="11"/>
  <c r="D414" i="11"/>
  <c r="D413" i="11"/>
  <c r="D409" i="11"/>
  <c r="D408" i="11"/>
  <c r="D404" i="11"/>
  <c r="D403" i="11"/>
  <c r="D398" i="11"/>
  <c r="D393" i="11"/>
  <c r="D389" i="11"/>
  <c r="D388" i="11"/>
  <c r="D385" i="11"/>
  <c r="D384" i="11"/>
  <c r="D380" i="11"/>
  <c r="D375" i="11"/>
  <c r="D374" i="11"/>
  <c r="D366" i="11"/>
  <c r="D365" i="11"/>
  <c r="D360" i="11"/>
  <c r="D355" i="11"/>
  <c r="D351" i="11"/>
  <c r="D350" i="11"/>
  <c r="D345" i="11"/>
  <c r="D341" i="11"/>
  <c r="D340" i="11"/>
  <c r="D336" i="11"/>
  <c r="D335" i="11"/>
  <c r="D332" i="11"/>
  <c r="D331" i="11"/>
  <c r="D327" i="11"/>
  <c r="D326" i="11"/>
  <c r="D321" i="11"/>
  <c r="D316" i="11"/>
  <c r="D315" i="11"/>
  <c r="D310" i="11"/>
  <c r="D306" i="11"/>
  <c r="D305" i="11"/>
  <c r="D301" i="11"/>
  <c r="D300" i="11"/>
  <c r="D296" i="11"/>
  <c r="D295" i="11"/>
  <c r="D291" i="11"/>
  <c r="D290" i="11"/>
  <c r="D288" i="11"/>
  <c r="D287" i="11"/>
  <c r="D284" i="11"/>
  <c r="D280" i="11"/>
  <c r="D277" i="11"/>
  <c r="D276" i="11"/>
  <c r="D275" i="11"/>
  <c r="D271" i="11"/>
  <c r="D243" i="11"/>
  <c r="D238" i="11"/>
  <c r="D237" i="11"/>
  <c r="D234" i="11"/>
  <c r="D226" i="11"/>
  <c r="D225" i="11"/>
  <c r="D218" i="11"/>
  <c r="D217" i="11"/>
  <c r="D216"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1" i="11"/>
  <c r="D130" i="11"/>
  <c r="D129" i="11"/>
  <c r="D126" i="11"/>
  <c r="D124" i="11"/>
  <c r="D122" i="11"/>
  <c r="D120" i="11"/>
  <c r="D118" i="11"/>
  <c r="D116" i="11"/>
  <c r="D115" i="11"/>
  <c r="D114" i="11"/>
  <c r="D113" i="11"/>
  <c r="D112" i="11"/>
  <c r="D111" i="11"/>
  <c r="D110" i="11"/>
  <c r="D109" i="11"/>
  <c r="D108" i="11"/>
  <c r="D107" i="11"/>
  <c r="D106" i="11"/>
  <c r="D105" i="11"/>
  <c r="D104" i="11"/>
  <c r="D103" i="11"/>
  <c r="D102" i="11"/>
  <c r="D101" i="11"/>
  <c r="D100" i="11"/>
  <c r="D99" i="11"/>
  <c r="D98" i="11"/>
  <c r="D97" i="11"/>
  <c r="D95" i="11"/>
  <c r="D93" i="11"/>
  <c r="D92" i="11"/>
  <c r="D65" i="11"/>
  <c r="D62" i="11"/>
  <c r="D61" i="11"/>
  <c r="D60" i="11"/>
  <c r="D58" i="11"/>
  <c r="D57"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373" i="11"/>
  <c r="D372" i="11"/>
  <c r="D371" i="11"/>
  <c r="D370" i="11"/>
  <c r="D369" i="11"/>
  <c r="D21" i="11"/>
  <c r="J81" i="9"/>
  <c r="J57" i="9"/>
  <c r="L57" i="9"/>
  <c r="M57" i="9"/>
  <c r="O57" i="9"/>
  <c r="J58" i="9"/>
  <c r="L58" i="9"/>
  <c r="M58" i="9"/>
  <c r="O58" i="9"/>
  <c r="J59" i="9"/>
  <c r="L59" i="9"/>
  <c r="M59" i="9"/>
  <c r="O59" i="9"/>
  <c r="J60" i="9"/>
  <c r="L60" i="9"/>
  <c r="M60" i="9"/>
  <c r="O60" i="9"/>
  <c r="J61" i="9"/>
  <c r="L61" i="9"/>
  <c r="M61" i="9"/>
  <c r="O61" i="9"/>
  <c r="J62" i="9"/>
  <c r="L62" i="9"/>
  <c r="M62" i="9"/>
  <c r="O62" i="9"/>
  <c r="J63" i="9"/>
  <c r="L63" i="9"/>
  <c r="M63" i="9"/>
  <c r="O63" i="9"/>
  <c r="J64" i="9"/>
  <c r="L64" i="9"/>
  <c r="M64" i="9"/>
  <c r="O64" i="9"/>
  <c r="J65" i="9"/>
  <c r="L65" i="9"/>
  <c r="M65" i="9"/>
  <c r="O65" i="9"/>
  <c r="J66" i="9"/>
  <c r="L66" i="9"/>
  <c r="M66" i="9"/>
  <c r="O66" i="9"/>
  <c r="J67" i="9"/>
  <c r="L67" i="9"/>
  <c r="M67" i="9"/>
  <c r="O67" i="9"/>
  <c r="J68" i="9"/>
  <c r="L68" i="9"/>
  <c r="M68" i="9"/>
  <c r="O68" i="9"/>
  <c r="J69" i="9"/>
  <c r="L69" i="9"/>
  <c r="M69" i="9"/>
  <c r="O69" i="9"/>
  <c r="J70" i="9"/>
  <c r="L70" i="9"/>
  <c r="M70" i="9"/>
  <c r="O70" i="9"/>
  <c r="J71" i="9"/>
  <c r="L71" i="9"/>
  <c r="M71" i="9"/>
  <c r="O71" i="9"/>
  <c r="J72" i="9"/>
  <c r="L72" i="9"/>
  <c r="M72" i="9"/>
  <c r="O72" i="9"/>
  <c r="J73" i="9"/>
  <c r="L73" i="9"/>
  <c r="M73" i="9"/>
  <c r="O73" i="9"/>
  <c r="J74" i="9"/>
  <c r="L74" i="9"/>
  <c r="M74" i="9"/>
  <c r="O74" i="9"/>
  <c r="J75" i="9"/>
  <c r="L75" i="9"/>
  <c r="M75" i="9"/>
  <c r="O75" i="9"/>
  <c r="J76" i="9"/>
  <c r="L76" i="9"/>
  <c r="M76" i="9"/>
  <c r="O76" i="9"/>
  <c r="J77" i="9"/>
  <c r="L77" i="9"/>
  <c r="M77" i="9"/>
  <c r="O77" i="9"/>
  <c r="J78" i="9"/>
  <c r="L78" i="9"/>
  <c r="M78" i="9"/>
  <c r="O78" i="9"/>
  <c r="J79" i="9"/>
  <c r="L79" i="9"/>
  <c r="M79" i="9"/>
  <c r="O79" i="9"/>
  <c r="J80" i="9"/>
  <c r="L80" i="9"/>
  <c r="M80" i="9"/>
  <c r="O80" i="9"/>
  <c r="L81" i="9"/>
  <c r="M81" i="9"/>
  <c r="O81" i="9"/>
  <c r="O56" i="9"/>
  <c r="M56" i="9"/>
  <c r="L56" i="9"/>
  <c r="J56" i="9"/>
  <c r="O54" i="9"/>
  <c r="O53" i="9"/>
  <c r="M53" i="9"/>
  <c r="M54" i="9"/>
  <c r="L54" i="9"/>
  <c r="L53" i="9"/>
  <c r="J54" i="9"/>
  <c r="J53" i="9"/>
  <c r="O51" i="9"/>
  <c r="O50" i="9"/>
  <c r="O49" i="9"/>
  <c r="M49" i="9"/>
  <c r="M50" i="9"/>
  <c r="M51" i="9"/>
  <c r="L51" i="9"/>
  <c r="L50" i="9"/>
  <c r="L49" i="9"/>
  <c r="J51" i="9"/>
  <c r="J50" i="9"/>
  <c r="J49" i="9"/>
  <c r="O45" i="9"/>
  <c r="O46" i="9"/>
  <c r="O47" i="9"/>
  <c r="O44" i="9"/>
  <c r="M44" i="9"/>
  <c r="M45" i="9"/>
  <c r="M46" i="9"/>
  <c r="M47" i="9"/>
  <c r="L45" i="9"/>
  <c r="L46" i="9"/>
  <c r="L47" i="9"/>
  <c r="L44" i="9"/>
  <c r="L43" i="9"/>
  <c r="L48" i="9"/>
  <c r="J45" i="9"/>
  <c r="J46" i="9"/>
  <c r="J47" i="9"/>
  <c r="J44" i="9"/>
  <c r="O42" i="9"/>
  <c r="O41" i="9"/>
  <c r="O40" i="9"/>
  <c r="O39" i="9"/>
  <c r="M39" i="9"/>
  <c r="M40" i="9"/>
  <c r="M41" i="9"/>
  <c r="M42" i="9"/>
  <c r="L40" i="9"/>
  <c r="L41" i="9"/>
  <c r="L42" i="9"/>
  <c r="L39" i="9"/>
  <c r="J40" i="9"/>
  <c r="J41" i="9"/>
  <c r="J42" i="9"/>
  <c r="J39" i="9"/>
  <c r="O37" i="9"/>
  <c r="O36" i="9"/>
  <c r="M36" i="9"/>
  <c r="M37" i="9"/>
  <c r="L37" i="9"/>
  <c r="L36" i="9"/>
  <c r="J37" i="9"/>
  <c r="J36" i="9"/>
  <c r="O55" i="9"/>
  <c r="M55" i="9"/>
  <c r="L55" i="9"/>
  <c r="J55" i="9"/>
  <c r="O52" i="9"/>
  <c r="M52" i="9"/>
  <c r="L52" i="9"/>
  <c r="J52" i="9"/>
  <c r="O48" i="9"/>
  <c r="M48" i="9"/>
  <c r="J48" i="9"/>
  <c r="O43" i="9"/>
  <c r="M43" i="9"/>
  <c r="J43" i="9"/>
  <c r="O38" i="9"/>
  <c r="M38" i="9"/>
  <c r="L38" i="9"/>
  <c r="J38" i="9"/>
  <c r="O34" i="9"/>
  <c r="O33" i="9"/>
  <c r="M33" i="9"/>
  <c r="M34" i="9"/>
  <c r="L34" i="9"/>
  <c r="L33" i="9"/>
  <c r="O35" i="9"/>
  <c r="M35" i="9"/>
  <c r="L35" i="9"/>
  <c r="J35" i="9"/>
  <c r="J34" i="9"/>
  <c r="J33" i="9"/>
  <c r="O31" i="9"/>
  <c r="O30" i="9"/>
  <c r="O29" i="9"/>
  <c r="O32" i="9"/>
  <c r="M29" i="9"/>
  <c r="M30" i="9"/>
  <c r="M31" i="9"/>
  <c r="M32" i="9"/>
  <c r="L32" i="9"/>
  <c r="L31" i="9"/>
  <c r="L30" i="9"/>
  <c r="L29" i="9"/>
  <c r="J31" i="9"/>
  <c r="J32" i="9"/>
  <c r="J30" i="9"/>
  <c r="J29" i="9"/>
  <c r="O25" i="9"/>
  <c r="O26" i="9"/>
  <c r="O27" i="9"/>
  <c r="O24" i="9"/>
  <c r="M24" i="9"/>
  <c r="M25" i="9"/>
  <c r="M26" i="9"/>
  <c r="M27" i="9"/>
  <c r="L25" i="9"/>
  <c r="L26" i="9"/>
  <c r="L27" i="9"/>
  <c r="L24" i="9"/>
  <c r="O28" i="9"/>
  <c r="M28" i="9"/>
  <c r="L28" i="9"/>
  <c r="J28" i="9"/>
  <c r="J25" i="9"/>
  <c r="J26" i="9"/>
  <c r="J27" i="9"/>
  <c r="J24" i="9"/>
  <c r="O20" i="9"/>
  <c r="O21" i="9"/>
  <c r="O22" i="9"/>
  <c r="O19" i="9"/>
  <c r="M19" i="9"/>
  <c r="M20" i="9"/>
  <c r="M21" i="9"/>
  <c r="M22" i="9"/>
  <c r="L20" i="9"/>
  <c r="L21" i="9"/>
  <c r="L22" i="9"/>
  <c r="L19" i="9"/>
  <c r="O23" i="9"/>
  <c r="M23" i="9"/>
  <c r="L23" i="9"/>
  <c r="J23" i="9"/>
  <c r="J20" i="9"/>
  <c r="J21" i="9"/>
  <c r="J22" i="9"/>
  <c r="J19" i="9"/>
  <c r="O17" i="9"/>
  <c r="O16" i="9"/>
  <c r="O18" i="9"/>
  <c r="M17" i="9"/>
  <c r="M16" i="9"/>
  <c r="M18" i="9" s="1"/>
  <c r="L18" i="9"/>
  <c r="J18" i="9"/>
  <c r="L17" i="9"/>
  <c r="L16" i="9"/>
  <c r="J17" i="9"/>
  <c r="J16" i="9"/>
  <c r="L1863" i="11" a="1"/>
  <c r="L1863" i="11" s="1"/>
  <c r="L1864" i="11" a="1"/>
  <c r="L1864" i="11" s="1"/>
  <c r="L1865" i="11" a="1"/>
  <c r="L1865" i="11" s="1"/>
  <c r="L1867" i="11" a="1"/>
  <c r="L1867" i="11" s="1"/>
  <c r="L1868" i="11" a="1"/>
  <c r="L1868" i="11" s="1"/>
  <c r="L1871" i="11" a="1"/>
  <c r="L1871" i="11" s="1"/>
  <c r="L1872" i="11" a="1"/>
  <c r="L1872" i="11" s="1"/>
  <c r="L1875" i="11" a="1"/>
  <c r="L1875" i="11" s="1"/>
  <c r="L1876" i="11" a="1"/>
  <c r="L1876" i="11" s="1"/>
  <c r="L1879" i="11" a="1"/>
  <c r="L1879" i="11" s="1"/>
  <c r="L1880" i="11" a="1"/>
  <c r="L1880" i="11" s="1"/>
  <c r="L1882" i="11" a="1"/>
  <c r="L1882" i="11" s="1"/>
  <c r="L1883" i="11" a="1"/>
  <c r="L1883" i="11" s="1"/>
  <c r="L1886" i="11" a="1"/>
  <c r="L1886" i="11" s="1"/>
  <c r="L1887" i="11" a="1"/>
  <c r="L1887" i="11" s="1"/>
  <c r="L1890" i="11" a="1"/>
  <c r="L1890" i="11" s="1"/>
  <c r="L1891" i="11" a="1"/>
  <c r="L1891" i="11" s="1"/>
  <c r="L1893" i="11" a="1"/>
  <c r="L1893" i="11" s="1"/>
  <c r="L1894" i="11" a="1"/>
  <c r="L1894" i="11" s="1"/>
  <c r="L1896" i="11" a="1"/>
  <c r="L1896" i="11" s="1"/>
  <c r="L1898" i="11" a="1"/>
  <c r="L1898" i="11" s="1"/>
  <c r="L1899" i="11" a="1"/>
  <c r="L1899" i="11" s="1"/>
  <c r="L1901" i="11" a="1"/>
  <c r="L1901" i="11" s="1"/>
  <c r="L1902" i="11" a="1"/>
  <c r="L1902" i="11" s="1"/>
  <c r="L1904" i="11" a="1"/>
  <c r="L1904" i="11" s="1"/>
  <c r="L1907" i="11" a="1"/>
  <c r="L1907" i="11" s="1"/>
  <c r="L1908" i="11" a="1"/>
  <c r="L1908" i="11" s="1"/>
  <c r="L1909" i="11" a="1"/>
  <c r="L1909" i="11" s="1"/>
  <c r="L1910" i="11" a="1"/>
  <c r="L1910" i="11" s="1"/>
  <c r="L1913" i="11" a="1"/>
  <c r="L1913" i="11" s="1"/>
  <c r="L1914" i="11" a="1"/>
  <c r="L1914" i="11" s="1"/>
  <c r="L1916" i="11" a="1"/>
  <c r="L1916" i="11" s="1"/>
  <c r="L1917" i="11" a="1"/>
  <c r="L1917" i="11" s="1"/>
  <c r="L1918" i="11" a="1"/>
  <c r="L1918" i="11" s="1"/>
  <c r="L1919" i="11" a="1"/>
  <c r="L1919" i="11" s="1"/>
  <c r="L1920" i="11" a="1"/>
  <c r="L1920" i="11" s="1"/>
  <c r="L1921" i="11" a="1"/>
  <c r="L1921" i="11" s="1"/>
  <c r="L1923" i="11" a="1"/>
  <c r="L1923" i="11" s="1"/>
  <c r="L1924" i="11" a="1"/>
  <c r="L1924" i="11" s="1"/>
  <c r="L1926" i="11" a="1"/>
  <c r="L1926" i="11" s="1"/>
  <c r="L1927" i="11" a="1"/>
  <c r="L1927" i="11" s="1"/>
  <c r="L1928" i="11" a="1"/>
  <c r="L1928" i="11" s="1"/>
  <c r="L1929" i="11" a="1"/>
  <c r="L1929" i="11" s="1"/>
  <c r="L1931" i="11" a="1"/>
  <c r="L1931" i="11" s="1"/>
  <c r="L1932" i="11" a="1"/>
  <c r="L1932" i="11" s="1"/>
  <c r="L1934" i="11" a="1"/>
  <c r="L1934" i="11" s="1"/>
  <c r="L1935" i="11" a="1"/>
  <c r="L1935" i="11" s="1"/>
  <c r="L1936" i="11" a="1"/>
  <c r="L1936" i="11" s="1"/>
  <c r="L1937" i="11" a="1"/>
  <c r="L1937" i="11" s="1"/>
  <c r="L1938" i="11" a="1"/>
  <c r="L1938" i="11" s="1"/>
  <c r="L1939" i="11" a="1"/>
  <c r="L1939" i="11" s="1"/>
  <c r="L1940" i="11" a="1"/>
  <c r="L1940" i="11" s="1"/>
  <c r="L1941" i="11" a="1"/>
  <c r="L1941" i="11" s="1"/>
  <c r="L1942" i="11" a="1"/>
  <c r="L1942" i="11" s="1"/>
  <c r="L1943" i="11" a="1"/>
  <c r="L1943" i="11" s="1"/>
  <c r="L1944" i="11" a="1"/>
  <c r="L1944" i="11" s="1"/>
  <c r="L1945" i="11" a="1"/>
  <c r="L1945" i="11" s="1"/>
  <c r="L1946" i="11" a="1"/>
  <c r="L1946" i="11" s="1"/>
  <c r="L1947" i="11" a="1"/>
  <c r="L1947" i="11" s="1"/>
  <c r="L1948" i="11" a="1"/>
  <c r="L1948" i="11" s="1"/>
  <c r="L1950" i="11" a="1"/>
  <c r="L1950" i="11" s="1"/>
  <c r="L1951" i="11" a="1"/>
  <c r="L1951" i="11" s="1"/>
  <c r="L1952" i="11" a="1"/>
  <c r="L1952" i="11" s="1"/>
  <c r="L1953" i="11" a="1"/>
  <c r="L1953" i="11" s="1"/>
  <c r="L1954" i="11" a="1"/>
  <c r="L1954" i="11" s="1"/>
  <c r="L1957" i="11" a="1"/>
  <c r="L1957" i="11" s="1"/>
  <c r="L1958" i="11" a="1"/>
  <c r="L1958" i="11" s="1"/>
  <c r="L1959" i="11" a="1"/>
  <c r="L1959" i="11" s="1"/>
  <c r="L1960" i="11" a="1"/>
  <c r="L1960" i="11" s="1"/>
  <c r="L1961" i="11" a="1"/>
  <c r="L1961" i="11" s="1"/>
  <c r="L1962" i="11" a="1"/>
  <c r="L1962" i="11" s="1"/>
  <c r="L1963" i="11" a="1"/>
  <c r="L1963" i="11" s="1"/>
  <c r="L1964" i="11" a="1"/>
  <c r="L1964" i="11" s="1"/>
  <c r="L1965" i="11" a="1"/>
  <c r="L1965" i="11" s="1"/>
  <c r="L1966" i="11" a="1"/>
  <c r="L1966" i="11" s="1"/>
  <c r="L1967" i="11" a="1"/>
  <c r="L1967" i="11" s="1"/>
  <c r="L1968" i="11" a="1"/>
  <c r="L1968" i="11" s="1"/>
  <c r="L1969" i="11" a="1"/>
  <c r="L1969" i="11" s="1"/>
  <c r="L1970" i="11" a="1"/>
  <c r="L1970" i="11" s="1"/>
  <c r="L1971" i="11" a="1"/>
  <c r="L1971" i="11" s="1"/>
  <c r="L1972" i="11" a="1"/>
  <c r="L1972" i="11" s="1"/>
  <c r="L1973" i="11" a="1"/>
  <c r="L1973" i="11" s="1"/>
  <c r="L1974" i="11" a="1"/>
  <c r="L1974" i="11" s="1"/>
  <c r="L1975" i="11" a="1"/>
  <c r="L1975" i="11" s="1"/>
  <c r="L1976" i="11" a="1"/>
  <c r="L1976" i="11" s="1"/>
  <c r="L1977" i="11" a="1"/>
  <c r="L1977" i="11" s="1"/>
  <c r="L1978" i="11" a="1"/>
  <c r="L1978" i="11" s="1"/>
  <c r="L1979" i="11" a="1"/>
  <c r="L1979" i="11" s="1"/>
  <c r="L1980" i="11" a="1"/>
  <c r="L1980" i="11" s="1"/>
  <c r="L1981" i="11" a="1"/>
  <c r="L1981" i="11" s="1"/>
  <c r="L1982" i="11" a="1"/>
  <c r="L1982" i="11" s="1"/>
  <c r="L1983" i="11" a="1"/>
  <c r="L1983" i="11" s="1"/>
  <c r="L1984" i="11" a="1"/>
  <c r="L1984" i="11" s="1"/>
  <c r="L1985" i="11" a="1"/>
  <c r="L1985" i="11" s="1"/>
  <c r="L1986" i="11" a="1"/>
  <c r="L1986" i="11" s="1"/>
  <c r="L1987" i="11" a="1"/>
  <c r="L1987" i="11" s="1"/>
  <c r="L1988" i="11" a="1"/>
  <c r="L1988" i="11" s="1"/>
  <c r="L1989" i="11" a="1"/>
  <c r="L1989" i="11" s="1"/>
  <c r="L1990" i="11" a="1"/>
  <c r="L1990" i="11" s="1"/>
  <c r="L1992" i="11" a="1"/>
  <c r="L1992" i="11" s="1"/>
  <c r="L1993" i="11" a="1"/>
  <c r="L1993" i="11" s="1"/>
  <c r="L1995" i="11" a="1"/>
  <c r="L1995" i="11" s="1"/>
  <c r="L1996" i="11" a="1"/>
  <c r="L1996" i="11" s="1"/>
  <c r="L1997" i="11" a="1"/>
  <c r="L1997" i="11" s="1"/>
  <c r="L1998" i="11" a="1"/>
  <c r="L1998" i="11" s="1"/>
  <c r="L1999" i="11" a="1"/>
  <c r="L1999" i="11" s="1"/>
  <c r="L2000" i="11" a="1"/>
  <c r="L2000" i="11" s="1"/>
  <c r="L2001" i="11" a="1"/>
  <c r="L2001" i="11" s="1"/>
  <c r="L2002" i="11" a="1"/>
  <c r="L2002" i="11" s="1"/>
  <c r="L2003" i="11" a="1"/>
  <c r="L2003" i="11" s="1"/>
  <c r="L2004" i="11" a="1"/>
  <c r="L2004" i="11" s="1"/>
  <c r="L2005" i="11" a="1"/>
  <c r="L2005" i="11" s="1"/>
  <c r="L2006" i="11" a="1"/>
  <c r="L2006" i="11" s="1"/>
  <c r="L2007" i="11" a="1"/>
  <c r="L2007" i="11" s="1"/>
  <c r="L2008" i="11" a="1"/>
  <c r="L2008" i="11" s="1"/>
  <c r="L2009" i="11" a="1"/>
  <c r="L2009" i="11" s="1"/>
  <c r="L2010" i="11" a="1"/>
  <c r="L2010" i="11" s="1"/>
  <c r="L2011" i="11" a="1"/>
  <c r="L2011" i="11" s="1"/>
  <c r="L2012" i="11" a="1"/>
  <c r="L2012" i="11" s="1"/>
  <c r="L2013" i="11" a="1"/>
  <c r="L2013" i="11" s="1"/>
  <c r="L2014" i="11" a="1"/>
  <c r="L2014" i="11" s="1"/>
  <c r="L2015" i="11" a="1"/>
  <c r="L2015" i="11" s="1"/>
  <c r="L2016" i="11" a="1"/>
  <c r="L2016" i="11" s="1"/>
  <c r="L2017" i="11" a="1"/>
  <c r="L2017" i="11" s="1"/>
  <c r="L2018" i="11" a="1"/>
  <c r="L2018" i="11" s="1"/>
  <c r="L2019" i="11" a="1"/>
  <c r="L2019" i="11" s="1"/>
  <c r="L2020" i="11" a="1"/>
  <c r="L2020" i="11" s="1"/>
  <c r="L2021" i="11" a="1"/>
  <c r="L2021" i="11" s="1"/>
  <c r="L2022" i="11" a="1"/>
  <c r="L2022" i="11" s="1"/>
  <c r="L2024" i="11" a="1"/>
  <c r="L2024" i="11" s="1"/>
  <c r="L2025" i="11" a="1"/>
  <c r="L2025" i="11" s="1"/>
  <c r="L2027" i="11" a="1"/>
  <c r="L2027" i="11" s="1"/>
  <c r="L2030" i="11" a="1"/>
  <c r="L2030" i="11" s="1"/>
  <c r="L2033" i="11" a="1"/>
  <c r="L2033" i="11" s="1"/>
  <c r="L2034" i="11" a="1"/>
  <c r="L2034" i="11" s="1"/>
  <c r="L2037" i="11" a="1"/>
  <c r="L2037" i="11" s="1"/>
  <c r="L2038" i="11" a="1"/>
  <c r="L2038" i="11" s="1"/>
  <c r="L2039" i="11" a="1"/>
  <c r="L2039" i="11" s="1"/>
  <c r="L2040" i="11" a="1"/>
  <c r="L2040" i="11" s="1"/>
  <c r="L2044" i="11" a="1"/>
  <c r="L2044" i="11" s="1"/>
  <c r="L2046" i="11" a="1"/>
  <c r="L2046" i="11" s="1"/>
  <c r="L2049" i="11" a="1"/>
  <c r="L2049" i="11" s="1"/>
  <c r="L2050" i="11" a="1"/>
  <c r="L2050" i="11" s="1"/>
  <c r="L2051" i="11" a="1"/>
  <c r="L2051" i="11" s="1"/>
  <c r="L2052" i="11" a="1"/>
  <c r="L2052" i="11" s="1"/>
  <c r="L2054" i="11" a="1"/>
  <c r="L2054" i="11" s="1"/>
  <c r="L2055" i="11" a="1"/>
  <c r="L2055" i="11" s="1"/>
  <c r="L2056" i="11" a="1"/>
  <c r="L2056" i="11" s="1"/>
  <c r="L2057" i="11" a="1"/>
  <c r="L2057" i="11" s="1"/>
  <c r="L2058" i="11" a="1"/>
  <c r="L2058" i="11" s="1"/>
  <c r="L2059" i="11" a="1"/>
  <c r="L2059" i="11" s="1"/>
  <c r="L2060" i="11" a="1"/>
  <c r="L2060" i="11" s="1"/>
  <c r="L2061" i="11" a="1"/>
  <c r="L2061" i="11" s="1"/>
  <c r="L2062" i="11" a="1"/>
  <c r="L2062" i="11" s="1"/>
  <c r="L2063" i="11" a="1"/>
  <c r="L2063" i="11" s="1"/>
  <c r="L2064" i="11" a="1"/>
  <c r="L2064" i="11" s="1"/>
  <c r="L2065" i="11" a="1"/>
  <c r="L2065" i="11" s="1"/>
  <c r="L2066" i="11" a="1"/>
  <c r="L2066" i="11" s="1"/>
  <c r="L2067" i="11" a="1"/>
  <c r="L2067" i="11" s="1"/>
  <c r="L2068" i="11" a="1"/>
  <c r="L2068" i="11" s="1"/>
  <c r="L2069" i="11" a="1"/>
  <c r="L2069" i="11" s="1"/>
  <c r="L2070" i="11" a="1"/>
  <c r="L2070" i="11" s="1"/>
  <c r="L2071" i="11" a="1"/>
  <c r="L2071" i="11" s="1"/>
  <c r="L2072" i="11" a="1"/>
  <c r="L2072" i="11" s="1"/>
  <c r="L2073" i="11" a="1"/>
  <c r="L2073" i="11" s="1"/>
  <c r="L2074" i="11" a="1"/>
  <c r="L2074" i="11" s="1"/>
  <c r="L2075" i="11" a="1"/>
  <c r="L2075" i="11" s="1"/>
  <c r="L2076" i="11" a="1"/>
  <c r="L2076" i="11" s="1"/>
  <c r="L2077" i="11" a="1"/>
  <c r="L2077" i="11" s="1"/>
  <c r="L2078" i="11" a="1"/>
  <c r="L2078" i="11" s="1"/>
  <c r="L2079" i="11" a="1"/>
  <c r="L2079" i="11" s="1"/>
  <c r="L2080" i="11" a="1"/>
  <c r="L2080" i="11" s="1"/>
  <c r="L2081" i="11" a="1"/>
  <c r="L2081" i="11" s="1"/>
  <c r="L2082" i="11" a="1"/>
  <c r="L2082" i="11" s="1"/>
  <c r="L2083" i="11" a="1"/>
  <c r="L2083" i="11" s="1"/>
  <c r="L2084" i="11" a="1"/>
  <c r="L2084" i="11" s="1"/>
  <c r="L2085" i="11" a="1"/>
  <c r="L2085" i="11" s="1"/>
  <c r="L2086" i="11" a="1"/>
  <c r="L2086" i="11" s="1"/>
  <c r="L2087" i="11" a="1"/>
  <c r="L2087" i="11" s="1"/>
  <c r="L2088" i="11" a="1"/>
  <c r="L2088" i="11" s="1"/>
  <c r="L2089" i="11" a="1"/>
  <c r="L2089" i="11" s="1"/>
  <c r="L2090" i="11" a="1"/>
  <c r="L2090" i="11" s="1"/>
  <c r="L2091" i="11" a="1"/>
  <c r="L2091" i="11" s="1"/>
  <c r="L2092" i="11" a="1"/>
  <c r="L2092" i="11" s="1"/>
  <c r="L2093" i="11" a="1"/>
  <c r="L2093" i="11" s="1"/>
  <c r="L2094" i="11" a="1"/>
  <c r="L2094" i="11" s="1"/>
  <c r="L2095" i="11" a="1"/>
  <c r="L2095" i="11" s="1"/>
  <c r="L2096" i="11" a="1"/>
  <c r="L2096" i="11" s="1"/>
  <c r="L2097" i="11" a="1"/>
  <c r="L2097" i="11" s="1"/>
  <c r="L2098" i="11" a="1"/>
  <c r="L2098" i="11" s="1"/>
  <c r="L2099" i="11" a="1"/>
  <c r="L2099" i="11" s="1"/>
  <c r="L2100" i="11" a="1"/>
  <c r="L2100" i="11" s="1"/>
  <c r="L2101" i="11" a="1"/>
  <c r="L2101" i="11" s="1"/>
  <c r="L2102" i="11" a="1"/>
  <c r="L2102" i="11" s="1"/>
  <c r="L2103" i="11" a="1"/>
  <c r="L2103" i="11" s="1"/>
  <c r="L2104" i="11" a="1"/>
  <c r="L2104" i="11" s="1"/>
  <c r="L2105" i="11" a="1"/>
  <c r="L2105" i="11" s="1"/>
  <c r="L2106" i="11" a="1"/>
  <c r="L2106" i="11" s="1"/>
  <c r="L2107" i="11" a="1"/>
  <c r="L2107" i="11" s="1"/>
  <c r="L2108" i="11" a="1"/>
  <c r="L2108" i="11" s="1"/>
  <c r="L2109" i="11" a="1"/>
  <c r="L2109" i="11" s="1"/>
  <c r="L2110" i="11" a="1"/>
  <c r="L2110" i="11" s="1"/>
  <c r="L2111" i="11" a="1"/>
  <c r="L2111" i="11" s="1"/>
  <c r="L2112" i="11" a="1"/>
  <c r="L2112" i="11" s="1"/>
  <c r="L2113" i="11" a="1"/>
  <c r="L2113" i="11" s="1"/>
  <c r="L2114" i="11" a="1"/>
  <c r="L2114" i="11" s="1"/>
  <c r="L2115" i="11" a="1"/>
  <c r="L2115" i="11" s="1"/>
  <c r="L2116" i="11" a="1"/>
  <c r="L2116" i="11" s="1"/>
  <c r="L2117" i="11" a="1"/>
  <c r="L2117" i="11" s="1"/>
  <c r="L2118" i="11" a="1"/>
  <c r="L2118" i="11" s="1"/>
  <c r="L2119" i="11" a="1"/>
  <c r="L2119" i="11" s="1"/>
  <c r="L2120" i="11" a="1"/>
  <c r="L2120" i="11" s="1"/>
  <c r="L2121" i="11" a="1"/>
  <c r="L2121" i="11" s="1"/>
  <c r="L2122" i="11" a="1"/>
  <c r="L2122" i="11" s="1"/>
  <c r="L2123" i="11" a="1"/>
  <c r="L2123" i="11" s="1"/>
  <c r="L2124" i="11" a="1"/>
  <c r="L2124" i="11" s="1"/>
  <c r="L2125" i="11" a="1"/>
  <c r="L2125" i="11" s="1"/>
  <c r="L2126" i="11" a="1"/>
  <c r="L2126" i="11" s="1"/>
  <c r="L2127" i="11" a="1"/>
  <c r="L2127" i="11" s="1"/>
  <c r="L2128" i="11" a="1"/>
  <c r="L2128" i="11" s="1"/>
  <c r="L2129" i="11" a="1"/>
  <c r="L2129" i="11" s="1"/>
  <c r="L2130" i="11" a="1"/>
  <c r="L2130" i="11" s="1"/>
  <c r="L2131" i="11" a="1"/>
  <c r="L2131" i="11" s="1"/>
  <c r="L2132" i="11" a="1"/>
  <c r="L2132" i="11" s="1"/>
  <c r="L2133" i="11" a="1"/>
  <c r="L2133" i="11" s="1"/>
  <c r="L2134" i="11" a="1"/>
  <c r="L2134" i="11" s="1"/>
  <c r="L2135" i="11" a="1"/>
  <c r="L2135" i="11" s="1"/>
  <c r="L2136" i="11" a="1"/>
  <c r="L2136" i="11" s="1"/>
  <c r="L2137" i="11" a="1"/>
  <c r="L2137" i="11" s="1"/>
  <c r="L2138" i="11" a="1"/>
  <c r="L2138" i="11" s="1"/>
  <c r="L2139" i="11" a="1"/>
  <c r="L2139" i="11" s="1"/>
  <c r="L2140" i="11" a="1"/>
  <c r="L2140" i="11" s="1"/>
  <c r="L2141" i="11" a="1"/>
  <c r="L2141" i="11" s="1"/>
  <c r="L2142" i="11" a="1"/>
  <c r="L2142" i="11" s="1"/>
  <c r="L2143" i="11" a="1"/>
  <c r="L2143" i="11" s="1"/>
  <c r="L2144" i="11" a="1"/>
  <c r="L2144" i="11" s="1"/>
  <c r="L2145" i="11" a="1"/>
  <c r="L2145" i="11" s="1"/>
  <c r="L2146" i="11" a="1"/>
  <c r="L2146" i="11" s="1"/>
  <c r="L2147" i="11" a="1"/>
  <c r="L2147" i="11" s="1"/>
  <c r="L2148" i="11" a="1"/>
  <c r="L2148" i="11" s="1"/>
  <c r="L2149" i="11" a="1"/>
  <c r="L2149" i="11" s="1"/>
  <c r="L2150" i="11" a="1"/>
  <c r="L2150" i="11" s="1"/>
  <c r="L2151" i="11" a="1"/>
  <c r="L2151" i="11" s="1"/>
  <c r="L2152" i="11" a="1"/>
  <c r="L2152" i="11" s="1"/>
  <c r="L2153" i="11" a="1"/>
  <c r="L2153" i="11" s="1"/>
  <c r="L2154" i="11" a="1"/>
  <c r="L2154" i="11" s="1"/>
  <c r="L2155" i="11" a="1"/>
  <c r="L2155" i="11" s="1"/>
  <c r="L2156" i="11" a="1"/>
  <c r="L2156" i="11" s="1"/>
  <c r="L2157" i="11" a="1"/>
  <c r="L2157" i="11" s="1"/>
  <c r="L2158" i="11" a="1"/>
  <c r="L2158" i="11" s="1"/>
  <c r="L2159" i="11" a="1"/>
  <c r="L2159" i="11" s="1"/>
  <c r="L2160" i="11" a="1"/>
  <c r="L2160" i="11" s="1"/>
  <c r="L2161" i="11" a="1"/>
  <c r="L2161" i="11" s="1"/>
  <c r="L2162" i="11" a="1"/>
  <c r="L2162" i="11" s="1"/>
  <c r="L2163" i="11" a="1"/>
  <c r="L2163" i="11" s="1"/>
  <c r="L2164" i="11" a="1"/>
  <c r="L2164" i="11" s="1"/>
  <c r="L2165" i="11" a="1"/>
  <c r="L2165" i="11" s="1"/>
  <c r="L2166" i="11" a="1"/>
  <c r="L2166" i="11" s="1"/>
  <c r="L2167" i="11" a="1"/>
  <c r="L2167" i="11" s="1"/>
  <c r="L2168" i="11" a="1"/>
  <c r="L2168" i="11" s="1"/>
  <c r="L2169" i="11" a="1"/>
  <c r="L2169" i="11" s="1"/>
  <c r="L2170" i="11" a="1"/>
  <c r="L2170" i="11" s="1"/>
  <c r="L2171" i="11" a="1"/>
  <c r="L2171" i="11" s="1"/>
  <c r="L2172" i="11" a="1"/>
  <c r="L2172" i="11" s="1"/>
  <c r="L2173" i="11" a="1"/>
  <c r="L2173" i="11" s="1"/>
  <c r="L2174" i="11" a="1"/>
  <c r="L2174" i="11" s="1"/>
  <c r="L2175" i="11" a="1"/>
  <c r="L2175" i="11" s="1"/>
  <c r="L2176" i="11" a="1"/>
  <c r="L2176" i="11" s="1"/>
  <c r="L2177" i="11" a="1"/>
  <c r="L2177" i="11" s="1"/>
  <c r="L2178" i="11" a="1"/>
  <c r="L2178" i="11" s="1"/>
  <c r="L2179" i="11" a="1"/>
  <c r="L2179" i="11" s="1"/>
  <c r="L2180" i="11" a="1"/>
  <c r="L2180" i="11" s="1"/>
  <c r="L2181" i="11" a="1"/>
  <c r="L2181" i="11" s="1"/>
  <c r="L2182" i="11" a="1"/>
  <c r="L2182" i="11" s="1"/>
  <c r="L2183" i="11" a="1"/>
  <c r="L2183" i="11" s="1"/>
  <c r="L2184" i="11" a="1"/>
  <c r="L2184" i="11" s="1"/>
  <c r="L2185" i="11" a="1"/>
  <c r="L2185" i="11" s="1"/>
  <c r="L2186" i="11" a="1"/>
  <c r="L2186" i="11" s="1"/>
  <c r="L2187" i="11" a="1"/>
  <c r="L2187" i="11" s="1"/>
  <c r="L2188" i="11" a="1"/>
  <c r="L2188" i="11" s="1"/>
  <c r="L2189" i="11" a="1"/>
  <c r="L2189" i="11" s="1"/>
  <c r="L2190" i="11" a="1"/>
  <c r="L2190" i="11" s="1"/>
  <c r="L2191" i="11" a="1"/>
  <c r="L2191" i="11" s="1"/>
  <c r="L2192" i="11" a="1"/>
  <c r="L2192" i="11" s="1"/>
  <c r="L2193" i="11" a="1"/>
  <c r="L2193" i="11" s="1"/>
  <c r="L2194" i="11" a="1"/>
  <c r="L2194" i="11" s="1"/>
  <c r="L2195" i="11" a="1"/>
  <c r="L2195" i="11" s="1"/>
  <c r="L2196" i="11" a="1"/>
  <c r="L2196" i="11" s="1"/>
  <c r="L2197" i="11" a="1"/>
  <c r="L2197" i="11" s="1"/>
  <c r="L2198" i="11" a="1"/>
  <c r="L2198" i="11" s="1"/>
  <c r="L2199" i="11" a="1"/>
  <c r="L2199" i="11" s="1"/>
  <c r="L2200" i="11" a="1"/>
  <c r="L2200" i="11" s="1"/>
  <c r="L2201" i="11" a="1"/>
  <c r="L2201" i="11" s="1"/>
  <c r="L2202" i="11" a="1"/>
  <c r="L2202" i="11" s="1"/>
  <c r="L2203" i="11" a="1"/>
  <c r="L2203" i="11" s="1"/>
  <c r="L2204" i="11" a="1"/>
  <c r="L2204" i="11" s="1"/>
  <c r="L2205" i="11" a="1"/>
  <c r="L2205" i="11" s="1"/>
  <c r="L2206" i="11" a="1"/>
  <c r="L2206" i="11" s="1"/>
  <c r="L2207" i="11" a="1"/>
  <c r="L2207" i="11" s="1"/>
  <c r="L2208" i="11" a="1"/>
  <c r="L2208" i="11" s="1"/>
  <c r="L2209" i="11" a="1"/>
  <c r="L2209" i="11" s="1"/>
  <c r="L2210" i="11" a="1"/>
  <c r="L2210" i="11" s="1"/>
  <c r="L2211" i="11" a="1"/>
  <c r="L2211" i="11" s="1"/>
  <c r="L2212" i="11" a="1"/>
  <c r="L2212" i="11" s="1"/>
  <c r="L2213" i="11" a="1"/>
  <c r="L2213" i="11" s="1"/>
  <c r="L2214" i="11" a="1"/>
  <c r="L2214" i="11" s="1"/>
  <c r="L2215" i="11" a="1"/>
  <c r="L2215" i="11" s="1"/>
  <c r="L2216" i="11" a="1"/>
  <c r="L2216" i="11" s="1"/>
  <c r="L2217" i="11" a="1"/>
  <c r="L2217" i="11" s="1"/>
  <c r="L2218" i="11" a="1"/>
  <c r="L2218" i="11" s="1"/>
  <c r="L2219" i="11" a="1"/>
  <c r="L2219" i="11" s="1"/>
  <c r="L2220" i="11" a="1"/>
  <c r="L2220" i="11" s="1"/>
  <c r="L2221" i="11" a="1"/>
  <c r="L2221" i="11" s="1"/>
  <c r="L2222" i="11" a="1"/>
  <c r="L2222" i="11" s="1"/>
  <c r="L2223" i="11" a="1"/>
  <c r="L2223" i="11" s="1"/>
  <c r="L2224" i="11" a="1"/>
  <c r="L2224" i="11" s="1"/>
  <c r="L2225" i="11" a="1"/>
  <c r="L2225" i="11" s="1"/>
  <c r="L2226" i="11" a="1"/>
  <c r="L2226" i="11" s="1"/>
  <c r="L2227" i="11" a="1"/>
  <c r="L2227" i="11" s="1"/>
  <c r="L2228" i="11" a="1"/>
  <c r="L2228" i="11" s="1"/>
  <c r="L2229" i="11" a="1"/>
  <c r="L2229" i="11" s="1"/>
  <c r="L2231" i="11" a="1"/>
  <c r="L2231" i="11" s="1"/>
  <c r="L2232" i="11" a="1"/>
  <c r="L2232" i="11" s="1"/>
  <c r="L2233" i="11" a="1"/>
  <c r="L2233" i="11" s="1"/>
  <c r="L2234" i="11" a="1"/>
  <c r="L2234" i="11" s="1"/>
  <c r="L2235" i="11" a="1"/>
  <c r="L2235" i="11" s="1"/>
  <c r="L2236" i="11" a="1"/>
  <c r="L2236" i="11" s="1"/>
  <c r="L2237" i="11" a="1"/>
  <c r="L2237" i="11" s="1"/>
  <c r="L2238" i="11" a="1"/>
  <c r="L2238" i="11" s="1"/>
  <c r="L2239" i="11" a="1"/>
  <c r="L2239" i="11" s="1"/>
  <c r="L2240" i="11" a="1"/>
  <c r="L2240" i="11" s="1"/>
  <c r="L2241" i="11" a="1"/>
  <c r="L2241" i="11" s="1"/>
  <c r="L2242" i="11" a="1"/>
  <c r="L2242" i="11" s="1"/>
  <c r="L2243" i="11" a="1"/>
  <c r="L2243" i="11" s="1"/>
  <c r="L2244" i="11" a="1"/>
  <c r="L2244" i="11" s="1"/>
  <c r="L2245" i="11" a="1"/>
  <c r="L2245" i="11" s="1"/>
  <c r="L2246" i="11" a="1"/>
  <c r="L2246" i="11" s="1"/>
  <c r="L2247" i="11" a="1"/>
  <c r="L2247" i="11" s="1"/>
  <c r="L2248" i="11" a="1"/>
  <c r="L2248" i="11" s="1"/>
  <c r="L2249" i="11" a="1"/>
  <c r="L2249" i="11" s="1"/>
  <c r="L2250" i="11" a="1"/>
  <c r="L2250" i="11" s="1"/>
  <c r="L2251" i="11" a="1"/>
  <c r="L2251" i="11" s="1"/>
  <c r="L2255" i="11" a="1"/>
  <c r="L2255" i="11" s="1"/>
  <c r="L2256" i="11" a="1"/>
  <c r="L2256" i="11" s="1"/>
  <c r="L2257" i="11" a="1"/>
  <c r="L2257" i="11" s="1"/>
  <c r="L2258" i="11" a="1"/>
  <c r="L2258" i="11" s="1"/>
  <c r="L2259" i="11" a="1"/>
  <c r="L2259" i="11" s="1"/>
  <c r="L2260" i="11" a="1"/>
  <c r="L2260" i="11" s="1"/>
  <c r="L2261" i="11" a="1"/>
  <c r="L2261" i="11" s="1"/>
  <c r="L2262" i="11" a="1"/>
  <c r="L2262" i="11" s="1"/>
  <c r="L2263" i="11" a="1"/>
  <c r="L2263" i="11" s="1"/>
  <c r="L2264" i="11" a="1"/>
  <c r="L2264" i="11" s="1"/>
  <c r="L2265" i="11" a="1"/>
  <c r="L2265" i="11" s="1"/>
  <c r="L2266" i="11" a="1"/>
  <c r="L2266" i="11" s="1"/>
  <c r="L2267" i="11" a="1"/>
  <c r="L2267" i="11" s="1"/>
  <c r="L2268" i="11" a="1"/>
  <c r="L2268" i="11" s="1"/>
  <c r="L2269" i="11" a="1"/>
  <c r="L2269" i="11" s="1"/>
  <c r="L2270" i="11" a="1"/>
  <c r="L2270" i="11" s="1"/>
  <c r="L2271" i="11" a="1"/>
  <c r="L2271" i="11" s="1"/>
  <c r="L2272" i="11" a="1"/>
  <c r="L2272" i="11" s="1"/>
  <c r="L2273" i="11" a="1"/>
  <c r="L2273" i="11" s="1"/>
  <c r="L2274" i="11" a="1"/>
  <c r="L2274" i="11" s="1"/>
  <c r="L2275" i="11" a="1"/>
  <c r="L2275" i="11" s="1"/>
  <c r="L2276" i="11" a="1"/>
  <c r="L2276" i="11" s="1"/>
  <c r="L2277" i="11" a="1"/>
  <c r="L2277" i="11" s="1"/>
  <c r="L2279" i="11" a="1"/>
  <c r="L2279" i="11" s="1"/>
  <c r="L2280" i="11" a="1"/>
  <c r="L2280" i="11" s="1"/>
  <c r="L2281" i="11" a="1"/>
  <c r="L2281" i="11" s="1"/>
  <c r="L2282" i="11" a="1"/>
  <c r="L2282" i="11" s="1"/>
  <c r="L2283" i="11" a="1"/>
  <c r="L2283" i="11" s="1"/>
  <c r="L2284" i="11" a="1"/>
  <c r="L2284" i="11" s="1"/>
  <c r="L2285" i="11" a="1"/>
  <c r="L2285" i="11" s="1"/>
  <c r="L2286" i="11" a="1"/>
  <c r="L2286" i="11" s="1"/>
  <c r="L2287" i="11" a="1"/>
  <c r="L2287" i="11" s="1"/>
  <c r="L2288" i="11" a="1"/>
  <c r="L2288" i="11" s="1"/>
  <c r="L2289" i="11" a="1"/>
  <c r="L2289" i="11" s="1"/>
  <c r="L2290" i="11" a="1"/>
  <c r="L2290" i="11" s="1"/>
  <c r="L2291" i="11" a="1"/>
  <c r="L2291" i="11" s="1"/>
  <c r="L2292" i="11" a="1"/>
  <c r="L2292" i="11" s="1"/>
  <c r="L2293" i="11" a="1"/>
  <c r="L2293" i="11" s="1"/>
  <c r="L2295" i="11" a="1"/>
  <c r="L2295" i="11" s="1"/>
  <c r="L2296" i="11" a="1"/>
  <c r="L2296" i="11" s="1"/>
  <c r="L2297" i="11" a="1"/>
  <c r="L2297" i="11" s="1"/>
  <c r="L2298" i="11" a="1"/>
  <c r="L2298" i="11" s="1"/>
  <c r="L2299" i="11" a="1"/>
  <c r="L2299" i="11" s="1"/>
  <c r="L2300" i="11" a="1"/>
  <c r="L2300" i="11" s="1"/>
  <c r="L2301" i="11" a="1"/>
  <c r="L2301" i="11" s="1"/>
  <c r="L2302" i="11" a="1"/>
  <c r="L2302" i="11" s="1"/>
  <c r="L2303" i="11" a="1"/>
  <c r="L2303" i="11" s="1"/>
  <c r="L2304" i="11" a="1"/>
  <c r="L2304" i="11" s="1"/>
  <c r="L2305" i="11" a="1"/>
  <c r="L2305" i="11" s="1"/>
  <c r="L2306" i="11" a="1"/>
  <c r="L2306" i="11" s="1"/>
  <c r="L2307" i="11" a="1"/>
  <c r="L2307" i="11" s="1"/>
  <c r="L2308" i="11" a="1"/>
  <c r="L2308" i="11" s="1"/>
  <c r="L2309" i="11" a="1"/>
  <c r="L2309" i="11" s="1"/>
  <c r="L2310" i="11" a="1"/>
  <c r="L2310" i="11" s="1"/>
  <c r="L2311" i="11" a="1"/>
  <c r="L2311" i="11" s="1"/>
  <c r="L2312" i="11" a="1"/>
  <c r="L2312" i="11" s="1"/>
  <c r="L2313" i="11" a="1"/>
  <c r="L2313" i="11" s="1"/>
  <c r="L2314" i="11" a="1"/>
  <c r="L2314" i="11" s="1"/>
  <c r="L2315" i="11" a="1"/>
  <c r="L2315" i="11" s="1"/>
  <c r="L2316" i="11" a="1"/>
  <c r="L2316" i="11" s="1"/>
  <c r="L2317" i="11" a="1"/>
  <c r="L2317" i="11" s="1"/>
  <c r="L2318" i="11" a="1"/>
  <c r="L2318" i="11" s="1"/>
  <c r="L2319" i="11" a="1"/>
  <c r="L2319" i="11" s="1"/>
  <c r="L2320" i="11" a="1"/>
  <c r="L2320" i="11" s="1"/>
  <c r="L2321" i="11" a="1"/>
  <c r="L2321" i="11" s="1"/>
  <c r="L2322" i="11" a="1"/>
  <c r="L2322" i="11" s="1"/>
  <c r="L2323" i="11" a="1"/>
  <c r="L2323" i="11" s="1"/>
  <c r="L1861" i="11" a="1"/>
  <c r="L1861" i="11" s="1"/>
  <c r="I1863" i="11" a="1"/>
  <c r="I1863" i="11" s="1"/>
  <c r="I1864" i="11" a="1"/>
  <c r="I1864" i="11" s="1"/>
  <c r="I1865" i="11" a="1"/>
  <c r="I1865" i="11" s="1"/>
  <c r="I1867" i="11" a="1"/>
  <c r="I1867" i="11" s="1"/>
  <c r="I1868" i="11" a="1"/>
  <c r="I1868" i="11" s="1"/>
  <c r="I1871" i="11" a="1"/>
  <c r="I1871" i="11" s="1"/>
  <c r="I1872" i="11" a="1"/>
  <c r="I1872" i="11" s="1"/>
  <c r="I1875" i="11" a="1"/>
  <c r="I1875" i="11" s="1"/>
  <c r="I1876" i="11" a="1"/>
  <c r="I1876" i="11" s="1"/>
  <c r="I1879" i="11" a="1"/>
  <c r="I1879" i="11" s="1"/>
  <c r="I1880" i="11" a="1"/>
  <c r="I1880" i="11" s="1"/>
  <c r="I1882" i="11" a="1"/>
  <c r="I1882" i="11" s="1"/>
  <c r="I1883" i="11" a="1"/>
  <c r="I1883" i="11" s="1"/>
  <c r="I1886" i="11" a="1"/>
  <c r="I1886" i="11" s="1"/>
  <c r="I1887" i="11" a="1"/>
  <c r="I1887" i="11" s="1"/>
  <c r="I1890" i="11" a="1"/>
  <c r="I1890" i="11" s="1"/>
  <c r="I1891" i="11" a="1"/>
  <c r="I1891" i="11" s="1"/>
  <c r="I1893" i="11" a="1"/>
  <c r="I1893" i="11" s="1"/>
  <c r="I1894" i="11" a="1"/>
  <c r="I1894" i="11" s="1"/>
  <c r="I1896" i="11" a="1"/>
  <c r="I1896" i="11" s="1"/>
  <c r="I1898" i="11" a="1"/>
  <c r="I1898" i="11" s="1"/>
  <c r="I1899" i="11" a="1"/>
  <c r="I1899" i="11" s="1"/>
  <c r="I1901" i="11" a="1"/>
  <c r="I1901" i="11" s="1"/>
  <c r="I1902" i="11" a="1"/>
  <c r="I1902" i="11" s="1"/>
  <c r="I1904" i="11" a="1"/>
  <c r="I1904" i="11" s="1"/>
  <c r="I1907" i="11" a="1"/>
  <c r="I1907" i="11" s="1"/>
  <c r="I1908" i="11" a="1"/>
  <c r="I1908" i="11" s="1"/>
  <c r="I1909" i="11" a="1"/>
  <c r="I1909" i="11" s="1"/>
  <c r="I1910" i="11" a="1"/>
  <c r="I1910" i="11" s="1"/>
  <c r="I1913" i="11" a="1"/>
  <c r="I1913" i="11" s="1"/>
  <c r="I1916" i="11" a="1"/>
  <c r="I1916" i="11" s="1"/>
  <c r="I1917" i="11" a="1"/>
  <c r="I1917" i="11" s="1"/>
  <c r="I1918" i="11" a="1"/>
  <c r="I1918" i="11" s="1"/>
  <c r="I1919" i="11" a="1"/>
  <c r="I1919" i="11" s="1"/>
  <c r="I1920" i="11" a="1"/>
  <c r="I1920" i="11" s="1"/>
  <c r="I1921" i="11" a="1"/>
  <c r="I1921" i="11" s="1"/>
  <c r="I1923" i="11" a="1"/>
  <c r="I1923" i="11" s="1"/>
  <c r="I1924" i="11" a="1"/>
  <c r="I1924" i="11" s="1"/>
  <c r="I1926" i="11" a="1"/>
  <c r="I1926" i="11" s="1"/>
  <c r="I1927" i="11" a="1"/>
  <c r="I1927" i="11" s="1"/>
  <c r="I1928" i="11" a="1"/>
  <c r="I1928" i="11" s="1"/>
  <c r="I1929" i="11" a="1"/>
  <c r="I1929" i="11" s="1"/>
  <c r="I1931" i="11" a="1"/>
  <c r="I1931" i="11" s="1"/>
  <c r="I1932" i="11" a="1"/>
  <c r="I1932" i="11" s="1"/>
  <c r="I1934" i="11" a="1"/>
  <c r="I1934" i="11" s="1"/>
  <c r="I1935" i="11" a="1"/>
  <c r="I1935" i="11" s="1"/>
  <c r="I1936" i="11" a="1"/>
  <c r="I1936" i="11" s="1"/>
  <c r="I1937" i="11" a="1"/>
  <c r="I1937" i="11" s="1"/>
  <c r="I1938" i="11" a="1"/>
  <c r="I1938" i="11" s="1"/>
  <c r="I1939" i="11" a="1"/>
  <c r="I1939" i="11" s="1"/>
  <c r="I1940" i="11" a="1"/>
  <c r="I1940" i="11" s="1"/>
  <c r="I1941" i="11" a="1"/>
  <c r="I1941" i="11" s="1"/>
  <c r="I1942" i="11" a="1"/>
  <c r="I1942" i="11" s="1"/>
  <c r="I1943" i="11" a="1"/>
  <c r="I1943" i="11" s="1"/>
  <c r="I1944" i="11" a="1"/>
  <c r="I1944" i="11" s="1"/>
  <c r="I1945" i="11" a="1"/>
  <c r="I1945" i="11" s="1"/>
  <c r="I1946" i="11" a="1"/>
  <c r="I1946" i="11" s="1"/>
  <c r="I1947" i="11" a="1"/>
  <c r="I1947" i="11" s="1"/>
  <c r="I1948" i="11" a="1"/>
  <c r="I1948" i="11" s="1"/>
  <c r="I1950" i="11" a="1"/>
  <c r="I1950" i="11" s="1"/>
  <c r="I1951" i="11" a="1"/>
  <c r="I1951" i="11" s="1"/>
  <c r="I1952" i="11" a="1"/>
  <c r="I1952" i="11" s="1"/>
  <c r="I1953" i="11" a="1"/>
  <c r="I1953" i="11" s="1"/>
  <c r="I1954" i="11" a="1"/>
  <c r="I1954" i="11" s="1"/>
  <c r="I1957" i="11" a="1"/>
  <c r="I1957" i="11" s="1"/>
  <c r="I1958" i="11" a="1"/>
  <c r="I1958" i="11" s="1"/>
  <c r="I1959" i="11" a="1"/>
  <c r="I1959" i="11" s="1"/>
  <c r="I1960" i="11" a="1"/>
  <c r="I1960" i="11" s="1"/>
  <c r="I1961" i="11" a="1"/>
  <c r="I1961" i="11" s="1"/>
  <c r="I1962" i="11" a="1"/>
  <c r="I1962" i="11" s="1"/>
  <c r="I1963" i="11" a="1"/>
  <c r="I1963" i="11" s="1"/>
  <c r="I1964" i="11" a="1"/>
  <c r="I1964" i="11" s="1"/>
  <c r="I1965" i="11" a="1"/>
  <c r="I1965" i="11" s="1"/>
  <c r="I1966" i="11" a="1"/>
  <c r="I1966" i="11" s="1"/>
  <c r="I1967" i="11" a="1"/>
  <c r="I1967" i="11" s="1"/>
  <c r="I1968" i="11" a="1"/>
  <c r="I1968" i="11" s="1"/>
  <c r="I1969" i="11" a="1"/>
  <c r="I1969" i="11" s="1"/>
  <c r="I1970" i="11" a="1"/>
  <c r="I1970" i="11" s="1"/>
  <c r="I1971" i="11" a="1"/>
  <c r="I1971" i="11" s="1"/>
  <c r="I1972" i="11" a="1"/>
  <c r="I1972" i="11" s="1"/>
  <c r="I1973" i="11" a="1"/>
  <c r="I1973" i="11" s="1"/>
  <c r="I1974" i="11" a="1"/>
  <c r="I1974" i="11" s="1"/>
  <c r="I1975" i="11" a="1"/>
  <c r="I1975" i="11" s="1"/>
  <c r="I1976" i="11" a="1"/>
  <c r="I1976" i="11" s="1"/>
  <c r="I1977" i="11" a="1"/>
  <c r="I1977" i="11" s="1"/>
  <c r="I1978" i="11" a="1"/>
  <c r="I1978" i="11" s="1"/>
  <c r="I1979" i="11" a="1"/>
  <c r="I1979" i="11" s="1"/>
  <c r="I1980" i="11" a="1"/>
  <c r="I1980" i="11" s="1"/>
  <c r="I1981" i="11" a="1"/>
  <c r="I1981" i="11" s="1"/>
  <c r="I1982" i="11" a="1"/>
  <c r="I1982" i="11" s="1"/>
  <c r="I1983" i="11" a="1"/>
  <c r="I1983" i="11" s="1"/>
  <c r="I1984" i="11" a="1"/>
  <c r="I1984" i="11" s="1"/>
  <c r="I1985" i="11" a="1"/>
  <c r="I1985" i="11" s="1"/>
  <c r="I1986" i="11" a="1"/>
  <c r="I1986" i="11" s="1"/>
  <c r="I1987" i="11" a="1"/>
  <c r="I1987" i="11" s="1"/>
  <c r="I1988" i="11" a="1"/>
  <c r="I1988" i="11" s="1"/>
  <c r="I1989" i="11" a="1"/>
  <c r="I1989" i="11" s="1"/>
  <c r="I1990" i="11" a="1"/>
  <c r="I1990" i="11" s="1"/>
  <c r="I1992" i="11" a="1"/>
  <c r="I1992" i="11" s="1"/>
  <c r="I1993" i="11" a="1"/>
  <c r="I1993" i="11" s="1"/>
  <c r="I1995" i="11" a="1"/>
  <c r="I1995" i="11" s="1"/>
  <c r="I1996" i="11" a="1"/>
  <c r="I1996" i="11" s="1"/>
  <c r="I1997" i="11" a="1"/>
  <c r="I1997" i="11" s="1"/>
  <c r="I1998" i="11" a="1"/>
  <c r="I1998" i="11" s="1"/>
  <c r="I1999" i="11" a="1"/>
  <c r="I1999" i="11" s="1"/>
  <c r="I2000" i="11" a="1"/>
  <c r="I2000" i="11" s="1"/>
  <c r="I2001" i="11" a="1"/>
  <c r="I2001" i="11" s="1"/>
  <c r="I2002" i="11" a="1"/>
  <c r="I2002" i="11" s="1"/>
  <c r="I2003" i="11" a="1"/>
  <c r="I2003" i="11" s="1"/>
  <c r="I2004" i="11" a="1"/>
  <c r="I2004" i="11" s="1"/>
  <c r="I2005" i="11" a="1"/>
  <c r="I2005" i="11" s="1"/>
  <c r="I2006" i="11" a="1"/>
  <c r="I2006" i="11" s="1"/>
  <c r="I2007" i="11" a="1"/>
  <c r="I2007" i="11" s="1"/>
  <c r="I2008" i="11" a="1"/>
  <c r="I2008" i="11" s="1"/>
  <c r="I2009" i="11" a="1"/>
  <c r="I2009" i="11" s="1"/>
  <c r="I2010" i="11" a="1"/>
  <c r="I2010" i="11" s="1"/>
  <c r="I2011" i="11" a="1"/>
  <c r="I2011" i="11" s="1"/>
  <c r="I2012" i="11" a="1"/>
  <c r="I2012" i="11" s="1"/>
  <c r="I2013" i="11" a="1"/>
  <c r="I2013" i="11" s="1"/>
  <c r="I2014" i="11" a="1"/>
  <c r="I2014" i="11" s="1"/>
  <c r="I2015" i="11" a="1"/>
  <c r="I2015" i="11" s="1"/>
  <c r="I2016" i="11" a="1"/>
  <c r="I2016" i="11" s="1"/>
  <c r="I2017" i="11" a="1"/>
  <c r="I2017" i="11" s="1"/>
  <c r="I2018" i="11" a="1"/>
  <c r="I2018" i="11" s="1"/>
  <c r="I2019" i="11" a="1"/>
  <c r="I2019" i="11" s="1"/>
  <c r="I2020" i="11" a="1"/>
  <c r="I2020" i="11" s="1"/>
  <c r="I2021" i="11" a="1"/>
  <c r="I2021" i="11" s="1"/>
  <c r="I2022" i="11" a="1"/>
  <c r="I2022" i="11" s="1"/>
  <c r="I2024" i="11" a="1"/>
  <c r="I2024" i="11" s="1"/>
  <c r="I2025" i="11" a="1"/>
  <c r="I2025" i="11" s="1"/>
  <c r="I2027" i="11" a="1"/>
  <c r="I2027" i="11" s="1"/>
  <c r="I2030" i="11" a="1"/>
  <c r="I2030" i="11" s="1"/>
  <c r="I2033" i="11" a="1"/>
  <c r="I2033" i="11" s="1"/>
  <c r="I2034" i="11" a="1"/>
  <c r="I2034" i="11" s="1"/>
  <c r="I2037" i="11" a="1"/>
  <c r="I2037" i="11" s="1"/>
  <c r="I2038" i="11" a="1"/>
  <c r="I2038" i="11" s="1"/>
  <c r="I2039" i="11" a="1"/>
  <c r="I2039" i="11" s="1"/>
  <c r="I2040" i="11" a="1"/>
  <c r="I2040" i="11" s="1"/>
  <c r="I2044" i="11" a="1"/>
  <c r="I2044" i="11" s="1"/>
  <c r="I2046" i="11" a="1"/>
  <c r="I2046" i="11" s="1"/>
  <c r="I2049" i="11" a="1"/>
  <c r="I2049" i="11" s="1"/>
  <c r="I2050" i="11" a="1"/>
  <c r="I2050" i="11" s="1"/>
  <c r="I2051" i="11" a="1"/>
  <c r="I2051" i="11" s="1"/>
  <c r="I2052" i="11" a="1"/>
  <c r="I2052" i="11" s="1"/>
  <c r="I2054" i="11" a="1"/>
  <c r="I2054" i="11" s="1"/>
  <c r="I2055" i="11" a="1"/>
  <c r="I2055" i="11" s="1"/>
  <c r="I2056" i="11" a="1"/>
  <c r="I2056" i="11" s="1"/>
  <c r="I2057" i="11" a="1"/>
  <c r="I2057" i="11" s="1"/>
  <c r="I2058" i="11" a="1"/>
  <c r="I2058" i="11" s="1"/>
  <c r="I2059" i="11" a="1"/>
  <c r="I2059" i="11" s="1"/>
  <c r="I2060" i="11" a="1"/>
  <c r="I2060" i="11" s="1"/>
  <c r="I2061" i="11" a="1"/>
  <c r="I2061" i="11" s="1"/>
  <c r="I2062" i="11" a="1"/>
  <c r="I2062" i="11" s="1"/>
  <c r="I2063" i="11" a="1"/>
  <c r="I2063" i="11" s="1"/>
  <c r="I2064" i="11" a="1"/>
  <c r="I2064" i="11" s="1"/>
  <c r="I2065" i="11" a="1"/>
  <c r="I2065" i="11" s="1"/>
  <c r="I2066" i="11" a="1"/>
  <c r="I2066" i="11" s="1"/>
  <c r="I2067" i="11" a="1"/>
  <c r="I2067" i="11" s="1"/>
  <c r="I2068" i="11" a="1"/>
  <c r="I2068" i="11" s="1"/>
  <c r="I2069" i="11" a="1"/>
  <c r="I2069" i="11" s="1"/>
  <c r="I2070" i="11" a="1"/>
  <c r="I2070" i="11" s="1"/>
  <c r="I2071" i="11" a="1"/>
  <c r="I2071" i="11" s="1"/>
  <c r="I2072" i="11" a="1"/>
  <c r="I2072" i="11" s="1"/>
  <c r="I2073" i="11" a="1"/>
  <c r="I2073" i="11" s="1"/>
  <c r="I2074" i="11" a="1"/>
  <c r="I2074" i="11" s="1"/>
  <c r="I2075" i="11" a="1"/>
  <c r="I2075" i="11" s="1"/>
  <c r="I2076" i="11" a="1"/>
  <c r="I2076" i="11" s="1"/>
  <c r="I2077" i="11" a="1"/>
  <c r="I2077" i="11" s="1"/>
  <c r="I2078" i="11" a="1"/>
  <c r="I2078" i="11" s="1"/>
  <c r="I2079" i="11" a="1"/>
  <c r="I2079" i="11" s="1"/>
  <c r="I2080" i="11" a="1"/>
  <c r="I2080" i="11" s="1"/>
  <c r="I2081" i="11" a="1"/>
  <c r="I2081" i="11" s="1"/>
  <c r="I2082" i="11" a="1"/>
  <c r="I2082" i="11" s="1"/>
  <c r="I2083" i="11" a="1"/>
  <c r="I2083" i="11" s="1"/>
  <c r="I2084" i="11" a="1"/>
  <c r="I2084" i="11" s="1"/>
  <c r="I2085" i="11" a="1"/>
  <c r="I2085" i="11" s="1"/>
  <c r="I2086" i="11" a="1"/>
  <c r="I2086" i="11" s="1"/>
  <c r="I2087" i="11" a="1"/>
  <c r="I2087" i="11" s="1"/>
  <c r="I2088" i="11" a="1"/>
  <c r="I2088" i="11" s="1"/>
  <c r="I2089" i="11" a="1"/>
  <c r="I2089" i="11" s="1"/>
  <c r="I2090" i="11" a="1"/>
  <c r="I2090" i="11" s="1"/>
  <c r="I2091" i="11" a="1"/>
  <c r="I2091" i="11" s="1"/>
  <c r="I2092" i="11" a="1"/>
  <c r="I2092" i="11" s="1"/>
  <c r="I2093" i="11" a="1"/>
  <c r="I2093" i="11" s="1"/>
  <c r="I2094" i="11" a="1"/>
  <c r="I2094" i="11" s="1"/>
  <c r="I2095" i="11" a="1"/>
  <c r="I2095" i="11" s="1"/>
  <c r="I2096" i="11" a="1"/>
  <c r="I2096" i="11" s="1"/>
  <c r="I2097" i="11" a="1"/>
  <c r="I2097" i="11" s="1"/>
  <c r="I2098" i="11" a="1"/>
  <c r="I2098" i="11" s="1"/>
  <c r="I2099" i="11" a="1"/>
  <c r="I2099" i="11" s="1"/>
  <c r="I2100" i="11" a="1"/>
  <c r="I2100" i="11" s="1"/>
  <c r="I2101" i="11" a="1"/>
  <c r="I2101" i="11" s="1"/>
  <c r="I2102" i="11" a="1"/>
  <c r="I2102" i="11" s="1"/>
  <c r="I2103" i="11" a="1"/>
  <c r="I2103" i="11" s="1"/>
  <c r="I2104" i="11" a="1"/>
  <c r="I2104" i="11" s="1"/>
  <c r="I2105" i="11" a="1"/>
  <c r="I2105" i="11" s="1"/>
  <c r="I2106" i="11" a="1"/>
  <c r="I2106" i="11" s="1"/>
  <c r="I2107" i="11" a="1"/>
  <c r="I2107" i="11" s="1"/>
  <c r="I2108" i="11" a="1"/>
  <c r="I2108" i="11" s="1"/>
  <c r="I2109" i="11" a="1"/>
  <c r="I2109" i="11" s="1"/>
  <c r="I2110" i="11" a="1"/>
  <c r="I2110" i="11" s="1"/>
  <c r="I2111" i="11" a="1"/>
  <c r="I2111" i="11" s="1"/>
  <c r="I2112" i="11" a="1"/>
  <c r="I2112" i="11" s="1"/>
  <c r="I2113" i="11" a="1"/>
  <c r="I2113" i="11" s="1"/>
  <c r="I2114" i="11" a="1"/>
  <c r="I2114" i="11" s="1"/>
  <c r="I2115" i="11" a="1"/>
  <c r="I2115" i="11" s="1"/>
  <c r="I2116" i="11" a="1"/>
  <c r="I2116" i="11" s="1"/>
  <c r="I2117" i="11" a="1"/>
  <c r="I2117" i="11" s="1"/>
  <c r="I2118" i="11" a="1"/>
  <c r="I2118" i="11" s="1"/>
  <c r="I2119" i="11" a="1"/>
  <c r="I2119" i="11" s="1"/>
  <c r="I2120" i="11" a="1"/>
  <c r="I2120" i="11" s="1"/>
  <c r="I2121" i="11" a="1"/>
  <c r="I2121" i="11" s="1"/>
  <c r="I2122" i="11" a="1"/>
  <c r="I2122" i="11" s="1"/>
  <c r="I2123" i="11" a="1"/>
  <c r="I2123" i="11" s="1"/>
  <c r="I2124" i="11" a="1"/>
  <c r="I2124" i="11" s="1"/>
  <c r="I2125" i="11" a="1"/>
  <c r="I2125" i="11" s="1"/>
  <c r="I2126" i="11" a="1"/>
  <c r="I2126" i="11" s="1"/>
  <c r="I2127" i="11" a="1"/>
  <c r="I2127" i="11" s="1"/>
  <c r="I2128" i="11" a="1"/>
  <c r="I2128" i="11" s="1"/>
  <c r="I2129" i="11" a="1"/>
  <c r="I2129" i="11" s="1"/>
  <c r="I2130" i="11" a="1"/>
  <c r="I2130" i="11" s="1"/>
  <c r="I2131" i="11" a="1"/>
  <c r="I2131" i="11" s="1"/>
  <c r="I2132" i="11" a="1"/>
  <c r="I2132" i="11" s="1"/>
  <c r="I2133" i="11" a="1"/>
  <c r="I2133" i="11" s="1"/>
  <c r="I2134" i="11" a="1"/>
  <c r="I2134" i="11" s="1"/>
  <c r="I2135" i="11" a="1"/>
  <c r="I2135" i="11" s="1"/>
  <c r="I2136" i="11" a="1"/>
  <c r="I2136" i="11" s="1"/>
  <c r="I2137" i="11" a="1"/>
  <c r="I2137" i="11" s="1"/>
  <c r="I2138" i="11" a="1"/>
  <c r="I2138" i="11" s="1"/>
  <c r="I2139" i="11" a="1"/>
  <c r="I2139" i="11" s="1"/>
  <c r="I2140" i="11" a="1"/>
  <c r="I2140" i="11" s="1"/>
  <c r="I2141" i="11" a="1"/>
  <c r="I2141" i="11" s="1"/>
  <c r="I2142" i="11" a="1"/>
  <c r="I2142" i="11" s="1"/>
  <c r="I2143" i="11" a="1"/>
  <c r="I2143" i="11" s="1"/>
  <c r="I2144" i="11" a="1"/>
  <c r="I2144" i="11" s="1"/>
  <c r="I2145" i="11" a="1"/>
  <c r="I2145" i="11" s="1"/>
  <c r="I2146" i="11" a="1"/>
  <c r="I2146" i="11" s="1"/>
  <c r="I2147" i="11" a="1"/>
  <c r="I2147" i="11" s="1"/>
  <c r="I2148" i="11" a="1"/>
  <c r="I2148" i="11" s="1"/>
  <c r="I2149" i="11" a="1"/>
  <c r="I2149" i="11" s="1"/>
  <c r="I2150" i="11" a="1"/>
  <c r="I2150" i="11" s="1"/>
  <c r="I2151" i="11" a="1"/>
  <c r="I2151" i="11" s="1"/>
  <c r="I2152" i="11" a="1"/>
  <c r="I2152" i="11" s="1"/>
  <c r="I2153" i="11" a="1"/>
  <c r="I2153" i="11" s="1"/>
  <c r="I2154" i="11" a="1"/>
  <c r="I2154" i="11" s="1"/>
  <c r="I2155" i="11" a="1"/>
  <c r="I2155" i="11" s="1"/>
  <c r="I2156" i="11" a="1"/>
  <c r="I2156" i="11" s="1"/>
  <c r="I2157" i="11" a="1"/>
  <c r="I2157" i="11" s="1"/>
  <c r="I2158" i="11" a="1"/>
  <c r="I2158" i="11" s="1"/>
  <c r="I2159" i="11" a="1"/>
  <c r="I2159" i="11" s="1"/>
  <c r="I2160" i="11" a="1"/>
  <c r="I2160" i="11" s="1"/>
  <c r="I2161" i="11" a="1"/>
  <c r="I2161" i="11" s="1"/>
  <c r="I2162" i="11" a="1"/>
  <c r="I2162" i="11" s="1"/>
  <c r="I2163" i="11" a="1"/>
  <c r="I2163" i="11" s="1"/>
  <c r="I2164" i="11" a="1"/>
  <c r="I2164" i="11" s="1"/>
  <c r="I2165" i="11" a="1"/>
  <c r="I2165" i="11" s="1"/>
  <c r="I2166" i="11" a="1"/>
  <c r="I2166" i="11" s="1"/>
  <c r="I2167" i="11" a="1"/>
  <c r="I2167" i="11" s="1"/>
  <c r="I2168" i="11" a="1"/>
  <c r="I2168" i="11" s="1"/>
  <c r="I2169" i="11" a="1"/>
  <c r="I2169" i="11" s="1"/>
  <c r="I2170" i="11" a="1"/>
  <c r="I2170" i="11" s="1"/>
  <c r="I2171" i="11" a="1"/>
  <c r="I2171" i="11" s="1"/>
  <c r="I2172" i="11" a="1"/>
  <c r="I2172" i="11" s="1"/>
  <c r="I2173" i="11" a="1"/>
  <c r="I2173" i="11" s="1"/>
  <c r="I2174" i="11" a="1"/>
  <c r="I2174" i="11" s="1"/>
  <c r="I2175" i="11" a="1"/>
  <c r="I2175" i="11" s="1"/>
  <c r="I2176" i="11" a="1"/>
  <c r="I2176" i="11" s="1"/>
  <c r="I2177" i="11" a="1"/>
  <c r="I2177" i="11" s="1"/>
  <c r="I2178" i="11" a="1"/>
  <c r="I2178" i="11" s="1"/>
  <c r="I2179" i="11" a="1"/>
  <c r="I2179" i="11" s="1"/>
  <c r="I2180" i="11" a="1"/>
  <c r="I2180" i="11" s="1"/>
  <c r="I2181" i="11" a="1"/>
  <c r="I2181" i="11" s="1"/>
  <c r="I2182" i="11" a="1"/>
  <c r="I2182" i="11" s="1"/>
  <c r="I2183" i="11" a="1"/>
  <c r="I2183" i="11" s="1"/>
  <c r="I2184" i="11" a="1"/>
  <c r="I2184" i="11" s="1"/>
  <c r="I2185" i="11" a="1"/>
  <c r="I2185" i="11" s="1"/>
  <c r="I2186" i="11" a="1"/>
  <c r="I2186" i="11" s="1"/>
  <c r="I2187" i="11" a="1"/>
  <c r="I2187" i="11" s="1"/>
  <c r="I2188" i="11" a="1"/>
  <c r="I2188" i="11" s="1"/>
  <c r="I2189" i="11" a="1"/>
  <c r="I2189" i="11" s="1"/>
  <c r="I2190" i="11" a="1"/>
  <c r="I2190" i="11" s="1"/>
  <c r="I2191" i="11" a="1"/>
  <c r="I2191" i="11" s="1"/>
  <c r="I2192" i="11" a="1"/>
  <c r="I2192" i="11" s="1"/>
  <c r="I2193" i="11" a="1"/>
  <c r="I2193" i="11" s="1"/>
  <c r="I2194" i="11" a="1"/>
  <c r="I2194" i="11" s="1"/>
  <c r="I2195" i="11" a="1"/>
  <c r="I2195" i="11" s="1"/>
  <c r="I2196" i="11" a="1"/>
  <c r="I2196" i="11" s="1"/>
  <c r="I2197" i="11" a="1"/>
  <c r="I2197" i="11" s="1"/>
  <c r="I2198" i="11" a="1"/>
  <c r="I2198" i="11" s="1"/>
  <c r="I2199" i="11" a="1"/>
  <c r="I2199" i="11" s="1"/>
  <c r="I2200" i="11" a="1"/>
  <c r="I2200" i="11" s="1"/>
  <c r="I2201" i="11" a="1"/>
  <c r="I2201" i="11" s="1"/>
  <c r="I2202" i="11" a="1"/>
  <c r="I2202" i="11" s="1"/>
  <c r="I2203" i="11" a="1"/>
  <c r="I2203" i="11" s="1"/>
  <c r="I2204" i="11" a="1"/>
  <c r="I2204" i="11" s="1"/>
  <c r="I2205" i="11" a="1"/>
  <c r="I2205" i="11" s="1"/>
  <c r="I2206" i="11" a="1"/>
  <c r="I2206" i="11" s="1"/>
  <c r="I2207" i="11" a="1"/>
  <c r="I2207" i="11" s="1"/>
  <c r="I2208" i="11" a="1"/>
  <c r="I2208" i="11" s="1"/>
  <c r="I2209" i="11" a="1"/>
  <c r="I2209" i="11" s="1"/>
  <c r="I2210" i="11" a="1"/>
  <c r="I2210" i="11" s="1"/>
  <c r="I2211" i="11" a="1"/>
  <c r="I2211" i="11" s="1"/>
  <c r="I2212" i="11" a="1"/>
  <c r="I2212" i="11" s="1"/>
  <c r="I2213" i="11" a="1"/>
  <c r="I2213" i="11" s="1"/>
  <c r="I2214" i="11" a="1"/>
  <c r="I2214" i="11" s="1"/>
  <c r="I2215" i="11" a="1"/>
  <c r="I2215" i="11" s="1"/>
  <c r="I2216" i="11" a="1"/>
  <c r="I2216" i="11" s="1"/>
  <c r="I2217" i="11" a="1"/>
  <c r="I2217" i="11" s="1"/>
  <c r="I2218" i="11" a="1"/>
  <c r="I2218" i="11" s="1"/>
  <c r="I2219" i="11" a="1"/>
  <c r="I2219" i="11" s="1"/>
  <c r="I2220" i="11" a="1"/>
  <c r="I2220" i="11" s="1"/>
  <c r="I2221" i="11" a="1"/>
  <c r="I2221" i="11" s="1"/>
  <c r="I2222" i="11" a="1"/>
  <c r="I2222" i="11" s="1"/>
  <c r="I2223" i="11" a="1"/>
  <c r="I2223" i="11" s="1"/>
  <c r="I2224" i="11" a="1"/>
  <c r="I2224" i="11" s="1"/>
  <c r="I2225" i="11" a="1"/>
  <c r="I2225" i="11" s="1"/>
  <c r="I2226" i="11" a="1"/>
  <c r="I2226" i="11" s="1"/>
  <c r="I2227" i="11" a="1"/>
  <c r="I2227" i="11" s="1"/>
  <c r="I2228" i="11" a="1"/>
  <c r="I2228" i="11" s="1"/>
  <c r="I2229" i="11" a="1"/>
  <c r="I2229" i="11" s="1"/>
  <c r="I2231" i="11" a="1"/>
  <c r="I2231" i="11" s="1"/>
  <c r="I2232" i="11" a="1"/>
  <c r="I2232" i="11" s="1"/>
  <c r="I2233" i="11" a="1"/>
  <c r="I2233" i="11" s="1"/>
  <c r="I2234" i="11" a="1"/>
  <c r="I2234" i="11" s="1"/>
  <c r="I2235" i="11" a="1"/>
  <c r="I2235" i="11" s="1"/>
  <c r="I2236" i="11" a="1"/>
  <c r="I2236" i="11" s="1"/>
  <c r="I2237" i="11" a="1"/>
  <c r="I2237" i="11" s="1"/>
  <c r="I2238" i="11" a="1"/>
  <c r="I2238" i="11" s="1"/>
  <c r="I2239" i="11" a="1"/>
  <c r="I2239" i="11" s="1"/>
  <c r="I2240" i="11" a="1"/>
  <c r="I2240" i="11" s="1"/>
  <c r="I2241" i="11" a="1"/>
  <c r="I2241" i="11" s="1"/>
  <c r="I2242" i="11" a="1"/>
  <c r="I2242" i="11" s="1"/>
  <c r="I2243" i="11" a="1"/>
  <c r="I2243" i="11" s="1"/>
  <c r="I2244" i="11" a="1"/>
  <c r="I2244" i="11" s="1"/>
  <c r="I2245" i="11" a="1"/>
  <c r="I2245" i="11" s="1"/>
  <c r="I2246" i="11" a="1"/>
  <c r="I2246" i="11" s="1"/>
  <c r="I2247" i="11" a="1"/>
  <c r="I2247" i="11" s="1"/>
  <c r="I2248" i="11" a="1"/>
  <c r="I2248" i="11" s="1"/>
  <c r="I2249" i="11" a="1"/>
  <c r="I2249" i="11" s="1"/>
  <c r="I2250" i="11" a="1"/>
  <c r="I2250" i="11" s="1"/>
  <c r="I2251" i="11" a="1"/>
  <c r="I2251" i="11" s="1"/>
  <c r="I2255" i="11" a="1"/>
  <c r="I2255" i="11" s="1"/>
  <c r="I2256" i="11" a="1"/>
  <c r="I2256" i="11" s="1"/>
  <c r="I2257" i="11" a="1"/>
  <c r="I2257" i="11" s="1"/>
  <c r="I2258" i="11" a="1"/>
  <c r="I2258" i="11" s="1"/>
  <c r="I2259" i="11" a="1"/>
  <c r="I2259" i="11" s="1"/>
  <c r="I2260" i="11" a="1"/>
  <c r="I2260" i="11" s="1"/>
  <c r="I2261" i="11" a="1"/>
  <c r="I2261" i="11" s="1"/>
  <c r="I2262" i="11" a="1"/>
  <c r="I2262" i="11" s="1"/>
  <c r="I2263" i="11" a="1"/>
  <c r="I2263" i="11" s="1"/>
  <c r="I2264" i="11" a="1"/>
  <c r="I2264" i="11" s="1"/>
  <c r="I2265" i="11" a="1"/>
  <c r="I2265" i="11" s="1"/>
  <c r="I2266" i="11" a="1"/>
  <c r="I2266" i="11" s="1"/>
  <c r="I2267" i="11" a="1"/>
  <c r="I2267" i="11" s="1"/>
  <c r="I2268" i="11" a="1"/>
  <c r="I2268" i="11" s="1"/>
  <c r="I2269" i="11" a="1"/>
  <c r="I2269" i="11" s="1"/>
  <c r="I2270" i="11" a="1"/>
  <c r="I2270" i="11" s="1"/>
  <c r="I2271" i="11" a="1"/>
  <c r="I2271" i="11" s="1"/>
  <c r="I2272" i="11" a="1"/>
  <c r="I2272" i="11" s="1"/>
  <c r="I2273" i="11" a="1"/>
  <c r="I2273" i="11" s="1"/>
  <c r="I2274" i="11" a="1"/>
  <c r="I2274" i="11" s="1"/>
  <c r="I2275" i="11" a="1"/>
  <c r="I2275" i="11" s="1"/>
  <c r="I2276" i="11" a="1"/>
  <c r="I2276" i="11" s="1"/>
  <c r="I2277" i="11" a="1"/>
  <c r="I2277" i="11" s="1"/>
  <c r="I2279" i="11" a="1"/>
  <c r="I2279" i="11" s="1"/>
  <c r="I2280" i="11" a="1"/>
  <c r="I2280" i="11" s="1"/>
  <c r="I2281" i="11" a="1"/>
  <c r="I2281" i="11" s="1"/>
  <c r="I2282" i="11" a="1"/>
  <c r="I2282" i="11" s="1"/>
  <c r="I2283" i="11" a="1"/>
  <c r="I2283" i="11" s="1"/>
  <c r="I2284" i="11" a="1"/>
  <c r="I2284" i="11" s="1"/>
  <c r="I2285" i="11" a="1"/>
  <c r="I2285" i="11" s="1"/>
  <c r="I2286" i="11" a="1"/>
  <c r="I2286" i="11" s="1"/>
  <c r="I2287" i="11" a="1"/>
  <c r="I2287" i="11" s="1"/>
  <c r="I2288" i="11" a="1"/>
  <c r="I2288" i="11" s="1"/>
  <c r="I2289" i="11" a="1"/>
  <c r="I2289" i="11" s="1"/>
  <c r="I2290" i="11" a="1"/>
  <c r="I2290" i="11" s="1"/>
  <c r="I2291" i="11" a="1"/>
  <c r="I2291" i="11" s="1"/>
  <c r="I2292" i="11" a="1"/>
  <c r="I2292" i="11" s="1"/>
  <c r="I2293" i="11" a="1"/>
  <c r="I2293" i="11" s="1"/>
  <c r="I2295" i="11" a="1"/>
  <c r="I2295" i="11" s="1"/>
  <c r="I2296" i="11" a="1"/>
  <c r="I2296" i="11" s="1"/>
  <c r="I2297" i="11" a="1"/>
  <c r="I2297" i="11" s="1"/>
  <c r="I2298" i="11" a="1"/>
  <c r="I2298" i="11" s="1"/>
  <c r="I2299" i="11" a="1"/>
  <c r="I2299" i="11" s="1"/>
  <c r="I2300" i="11" a="1"/>
  <c r="I2300" i="11" s="1"/>
  <c r="I2301" i="11" a="1"/>
  <c r="I2301" i="11" s="1"/>
  <c r="I2302" i="11" a="1"/>
  <c r="I2302" i="11" s="1"/>
  <c r="I2303" i="11" a="1"/>
  <c r="I2303" i="11" s="1"/>
  <c r="I2304" i="11" a="1"/>
  <c r="I2304" i="11" s="1"/>
  <c r="I2305" i="11" a="1"/>
  <c r="I2305" i="11" s="1"/>
  <c r="I2306" i="11" a="1"/>
  <c r="I2306" i="11" s="1"/>
  <c r="I2307" i="11" a="1"/>
  <c r="I2307" i="11" s="1"/>
  <c r="I2308" i="11" a="1"/>
  <c r="I2308" i="11" s="1"/>
  <c r="I2309" i="11" a="1"/>
  <c r="I2309" i="11" s="1"/>
  <c r="I2310" i="11" a="1"/>
  <c r="I2310" i="11" s="1"/>
  <c r="I2311" i="11" a="1"/>
  <c r="I2311" i="11" s="1"/>
  <c r="I2312" i="11" a="1"/>
  <c r="I2312" i="11" s="1"/>
  <c r="I2313" i="11" a="1"/>
  <c r="I2313" i="11" s="1"/>
  <c r="I2314" i="11" a="1"/>
  <c r="I2314" i="11" s="1"/>
  <c r="I2315" i="11" a="1"/>
  <c r="I2315" i="11" s="1"/>
  <c r="I2316" i="11" a="1"/>
  <c r="I2316" i="11" s="1"/>
  <c r="I2317" i="11" a="1"/>
  <c r="I2317" i="11" s="1"/>
  <c r="I2318" i="11" a="1"/>
  <c r="I2318" i="11" s="1"/>
  <c r="I2319" i="11" a="1"/>
  <c r="I2319" i="11" s="1"/>
  <c r="I2320" i="11" a="1"/>
  <c r="I2320" i="11" s="1"/>
  <c r="I2321" i="11" a="1"/>
  <c r="I2321" i="11" s="1"/>
  <c r="I2322" i="11" a="1"/>
  <c r="I2322" i="11" s="1"/>
  <c r="I2323" i="11" a="1"/>
  <c r="I2323" i="11" s="1"/>
  <c r="I1861" i="11" a="1"/>
  <c r="I1861" i="11" s="1"/>
  <c r="F2347" i="11"/>
  <c r="F2346" i="11"/>
  <c r="F2343" i="11"/>
  <c r="F2339" i="11"/>
  <c r="F2338" i="11"/>
  <c r="F2335" i="11"/>
  <c r="F2294" i="11"/>
  <c r="L2294" i="11" s="1" a="1"/>
  <c r="L2294" i="11" s="1"/>
  <c r="F2278" i="11"/>
  <c r="L2278" i="11" s="1" a="1"/>
  <c r="L2278" i="11" s="1"/>
  <c r="F2254" i="11"/>
  <c r="L2254" i="11" s="1" a="1"/>
  <c r="L2254" i="11" s="1"/>
  <c r="F2253" i="11"/>
  <c r="L2253" i="11" s="1" a="1"/>
  <c r="L2253" i="11" s="1"/>
  <c r="F2252" i="11"/>
  <c r="L2252" i="11" s="1" a="1"/>
  <c r="L2252" i="11" s="1"/>
  <c r="F2048" i="11"/>
  <c r="L2048" i="11" s="1" a="1"/>
  <c r="L2048" i="11" s="1"/>
  <c r="F2047" i="11"/>
  <c r="L2047" i="11" s="1" a="1"/>
  <c r="L2047" i="11" s="1"/>
  <c r="F2045" i="11"/>
  <c r="L2045" i="11" s="1" a="1"/>
  <c r="L2045" i="11" s="1"/>
  <c r="F2043" i="11"/>
  <c r="L2043" i="11" s="1" a="1"/>
  <c r="L2043" i="11" s="1"/>
  <c r="F2041" i="11"/>
  <c r="I2041" i="11" s="1" a="1"/>
  <c r="I2041" i="11" s="1"/>
  <c r="F2042" i="11"/>
  <c r="L2042" i="11" s="1" a="1"/>
  <c r="L2042" i="11" s="1"/>
  <c r="F2036" i="11"/>
  <c r="I2036" i="11" s="1" a="1"/>
  <c r="I2036" i="11" s="1"/>
  <c r="F2035" i="11"/>
  <c r="I2035" i="11" s="1" a="1"/>
  <c r="I2035" i="11" s="1"/>
  <c r="F2032" i="11"/>
  <c r="L2032" i="11" s="1" a="1"/>
  <c r="L2032" i="11" s="1"/>
  <c r="F2031" i="11"/>
  <c r="L2031" i="11" s="1" a="1"/>
  <c r="L2031" i="11" s="1"/>
  <c r="F2029" i="11"/>
  <c r="L2029" i="11" s="1" a="1"/>
  <c r="L2029" i="11" s="1"/>
  <c r="F2028" i="11"/>
  <c r="L2028" i="11" s="1" a="1"/>
  <c r="L2028" i="11" s="1"/>
  <c r="F2026" i="11"/>
  <c r="L2026" i="11" s="1" a="1"/>
  <c r="L2026" i="11" s="1"/>
  <c r="F2023" i="11"/>
  <c r="L2023" i="11" s="1" a="1"/>
  <c r="L2023" i="11" s="1"/>
  <c r="F1994" i="11"/>
  <c r="L1994" i="11" s="1" a="1"/>
  <c r="L1994" i="11" s="1"/>
  <c r="F1991" i="11"/>
  <c r="I1991" i="11" s="1" a="1"/>
  <c r="I1991" i="11" s="1"/>
  <c r="F1956" i="11"/>
  <c r="L1956" i="11" s="1" a="1"/>
  <c r="L1956" i="11" s="1"/>
  <c r="F1955" i="11"/>
  <c r="L1955" i="11" s="1" a="1"/>
  <c r="L1955" i="11" s="1"/>
  <c r="F1949" i="11"/>
  <c r="I1949" i="11" s="1" a="1"/>
  <c r="I1949" i="11" s="1"/>
  <c r="F1933" i="11"/>
  <c r="I1933" i="11" s="1" a="1"/>
  <c r="I1933" i="11" s="1"/>
  <c r="F1930" i="11"/>
  <c r="I1930" i="11" s="1" a="1"/>
  <c r="I1930" i="11" s="1"/>
  <c r="F1925" i="11"/>
  <c r="L1925" i="11" s="1" a="1"/>
  <c r="L1925" i="11" s="1"/>
  <c r="F1922" i="11"/>
  <c r="L1922" i="11" s="1" a="1"/>
  <c r="L1922" i="11" s="1"/>
  <c r="F1912" i="11"/>
  <c r="I1912" i="11" s="1" a="1"/>
  <c r="I1912" i="11" s="1"/>
  <c r="F1911" i="11"/>
  <c r="I1911" i="11" s="1" a="1"/>
  <c r="I1911" i="11" s="1"/>
  <c r="F1906" i="11"/>
  <c r="L1906" i="11" s="1" a="1"/>
  <c r="L1906" i="11" s="1"/>
  <c r="F1905" i="11"/>
  <c r="L1905" i="11" s="1" a="1"/>
  <c r="L1905" i="11" s="1"/>
  <c r="F1903" i="11"/>
  <c r="L1903" i="11" s="1" a="1"/>
  <c r="L1903" i="11" s="1"/>
  <c r="F1900" i="11"/>
  <c r="L1900" i="11" s="1" a="1"/>
  <c r="L1900" i="11" s="1"/>
  <c r="F1897" i="11"/>
  <c r="L1897" i="11" s="1" a="1"/>
  <c r="L1897" i="11" s="1"/>
  <c r="F1895" i="11"/>
  <c r="L1895" i="11" s="1" a="1"/>
  <c r="L1895" i="11" s="1"/>
  <c r="F1892" i="11"/>
  <c r="L1892" i="11" s="1" a="1"/>
  <c r="L1892" i="11" s="1"/>
  <c r="F1889" i="11"/>
  <c r="I1889" i="11" s="1" a="1"/>
  <c r="I1889" i="11" s="1"/>
  <c r="F1888" i="11"/>
  <c r="I1888" i="11" s="1" a="1"/>
  <c r="I1888" i="11" s="1"/>
  <c r="F1885" i="11"/>
  <c r="L1885" i="11" s="1" a="1"/>
  <c r="L1885" i="11" s="1"/>
  <c r="F1884" i="11"/>
  <c r="L1884" i="11" s="1" a="1"/>
  <c r="L1884" i="11" s="1"/>
  <c r="F1881" i="11"/>
  <c r="L1881" i="11" s="1" a="1"/>
  <c r="L1881" i="11" s="1"/>
  <c r="F1878" i="11"/>
  <c r="L1878" i="11" s="1" a="1"/>
  <c r="L1878" i="11" s="1"/>
  <c r="F1877" i="11"/>
  <c r="L1877" i="11" s="1" a="1"/>
  <c r="L1877" i="11" s="1"/>
  <c r="F1874" i="11"/>
  <c r="L1874" i="11" s="1" a="1"/>
  <c r="L1874" i="11" s="1"/>
  <c r="F1873" i="11"/>
  <c r="L1873" i="11" s="1" a="1"/>
  <c r="L1873" i="11" s="1"/>
  <c r="F1870" i="11"/>
  <c r="I1870" i="11" s="1" a="1"/>
  <c r="I1870" i="11" s="1"/>
  <c r="F1869" i="11"/>
  <c r="I1869" i="11" s="1" a="1"/>
  <c r="I1869" i="11" s="1"/>
  <c r="F1866" i="11"/>
  <c r="L1866" i="11" s="1" a="1"/>
  <c r="L1866" i="11" s="1"/>
  <c r="F1862" i="11"/>
  <c r="L1862" i="11" s="1" a="1"/>
  <c r="L1862" i="11" s="1"/>
  <c r="F1859" i="11"/>
  <c r="F1858" i="11"/>
  <c r="F1855" i="11"/>
  <c r="F1851" i="11"/>
  <c r="F1850" i="11"/>
  <c r="F1847" i="11"/>
  <c r="F1817" i="11"/>
  <c r="F1818" i="11"/>
  <c r="F1814" i="11"/>
  <c r="F1810" i="11"/>
  <c r="F1809" i="11"/>
  <c r="F1806" i="11"/>
  <c r="F1776" i="11"/>
  <c r="F1760" i="11"/>
  <c r="F1703" i="11"/>
  <c r="F1702" i="11"/>
  <c r="F1701" i="11"/>
  <c r="F1496" i="11"/>
  <c r="F1495" i="11"/>
  <c r="F1492" i="11"/>
  <c r="F1488" i="11"/>
  <c r="F1487" i="11"/>
  <c r="F1484" i="11"/>
  <c r="F1467" i="11"/>
  <c r="F1466" i="11"/>
  <c r="F1464" i="11"/>
  <c r="F1462" i="11"/>
  <c r="F1461" i="11"/>
  <c r="F1460" i="11"/>
  <c r="F1455" i="11"/>
  <c r="F1454" i="11"/>
  <c r="F1451" i="11"/>
  <c r="F1450" i="11"/>
  <c r="F1448" i="11"/>
  <c r="F1447" i="11"/>
  <c r="F1445" i="11"/>
  <c r="F1442" i="11"/>
  <c r="F1413" i="11"/>
  <c r="F1410" i="11"/>
  <c r="F1375" i="11"/>
  <c r="F1374" i="11"/>
  <c r="F1368" i="11"/>
  <c r="F1352" i="11"/>
  <c r="F1349" i="11"/>
  <c r="F1344" i="11"/>
  <c r="F1341" i="11"/>
  <c r="F1330" i="11"/>
  <c r="F1329" i="11"/>
  <c r="F1326" i="11"/>
  <c r="F1322" i="11"/>
  <c r="F1321" i="11"/>
  <c r="F1318" i="11"/>
  <c r="F1298" i="11"/>
  <c r="F1297" i="11"/>
  <c r="F1292" i="11"/>
  <c r="F1291" i="11"/>
  <c r="F1289" i="11"/>
  <c r="F1286" i="11"/>
  <c r="F1283" i="11"/>
  <c r="F1281" i="11"/>
  <c r="F1278" i="11"/>
  <c r="F1275" i="11"/>
  <c r="F1274" i="11"/>
  <c r="F1271" i="11"/>
  <c r="F1270" i="11"/>
  <c r="F1267" i="11"/>
  <c r="F1264" i="11"/>
  <c r="F1263" i="11"/>
  <c r="F1260" i="11"/>
  <c r="F1259" i="11"/>
  <c r="F1256" i="11"/>
  <c r="F1255" i="11"/>
  <c r="F1252" i="11"/>
  <c r="F1248" i="11"/>
  <c r="F1244" i="11"/>
  <c r="F1245" i="11"/>
  <c r="F1241" i="11"/>
  <c r="F1237" i="11"/>
  <c r="F1236" i="11"/>
  <c r="F1233" i="11"/>
  <c r="F1204" i="11"/>
  <c r="F1203" i="11"/>
  <c r="F1200" i="11"/>
  <c r="F1196" i="11"/>
  <c r="F1195" i="11"/>
  <c r="F1192" i="11"/>
  <c r="F1162" i="11"/>
  <c r="F1146" i="11"/>
  <c r="F1089" i="11"/>
  <c r="F1088" i="11"/>
  <c r="F1087" i="11"/>
  <c r="F882" i="11"/>
  <c r="F881" i="11"/>
  <c r="F878" i="11"/>
  <c r="F874" i="11"/>
  <c r="F873" i="11"/>
  <c r="F870" i="11"/>
  <c r="F853" i="11"/>
  <c r="F852" i="11"/>
  <c r="F850" i="11"/>
  <c r="F848" i="11"/>
  <c r="F847" i="11"/>
  <c r="F846" i="11"/>
  <c r="F841" i="11"/>
  <c r="F840" i="11"/>
  <c r="F837" i="11"/>
  <c r="F836" i="11"/>
  <c r="F834" i="11"/>
  <c r="F833" i="11"/>
  <c r="F831" i="11"/>
  <c r="F828" i="11"/>
  <c r="F799" i="11"/>
  <c r="F796" i="11"/>
  <c r="F761" i="11"/>
  <c r="F760" i="11"/>
  <c r="F754" i="11"/>
  <c r="F738" i="11"/>
  <c r="F735" i="11"/>
  <c r="F730" i="11"/>
  <c r="F727" i="11"/>
  <c r="F716" i="11"/>
  <c r="F715" i="11"/>
  <c r="F712" i="11"/>
  <c r="F708" i="11"/>
  <c r="F707" i="11"/>
  <c r="F704" i="11"/>
  <c r="F684" i="11"/>
  <c r="F683" i="11"/>
  <c r="F678" i="11"/>
  <c r="F677" i="11"/>
  <c r="F675" i="11"/>
  <c r="F672" i="11"/>
  <c r="F669" i="11"/>
  <c r="F667" i="11"/>
  <c r="F664" i="11"/>
  <c r="F661" i="11"/>
  <c r="F660" i="11"/>
  <c r="F657" i="11"/>
  <c r="F656" i="11"/>
  <c r="F653" i="11"/>
  <c r="F650" i="11"/>
  <c r="F649" i="11"/>
  <c r="F646" i="11"/>
  <c r="F645" i="11"/>
  <c r="F642" i="11"/>
  <c r="F641" i="11"/>
  <c r="F638" i="11"/>
  <c r="F634" i="11"/>
  <c r="F631" i="11"/>
  <c r="F630" i="11"/>
  <c r="F627" i="11"/>
  <c r="F623" i="11"/>
  <c r="F622" i="11"/>
  <c r="F619" i="11"/>
  <c r="F590" i="11"/>
  <c r="F589" i="11"/>
  <c r="F586" i="11"/>
  <c r="F582" i="11"/>
  <c r="F581" i="11"/>
  <c r="F578" i="11"/>
  <c r="F548" i="11"/>
  <c r="F532" i="11"/>
  <c r="F508" i="11"/>
  <c r="F507" i="11"/>
  <c r="F504" i="11"/>
  <c r="F500" i="11"/>
  <c r="F499" i="11"/>
  <c r="F496" i="11"/>
  <c r="F475" i="11"/>
  <c r="F474" i="11"/>
  <c r="F473" i="11"/>
  <c r="F90" i="11"/>
  <c r="F268" i="11"/>
  <c r="F267" i="11"/>
  <c r="F264" i="11"/>
  <c r="F260" i="11"/>
  <c r="F259" i="11"/>
  <c r="F256" i="11"/>
  <c r="F236" i="11"/>
  <c r="F235" i="11"/>
  <c r="F230" i="11"/>
  <c r="F229" i="11"/>
  <c r="F227" i="11"/>
  <c r="F226" i="11"/>
  <c r="F224" i="11"/>
  <c r="F222" i="11"/>
  <c r="F221" i="11"/>
  <c r="F220" i="11"/>
  <c r="F215" i="11"/>
  <c r="F214" i="11"/>
  <c r="F211" i="11"/>
  <c r="F210" i="11"/>
  <c r="F208" i="11"/>
  <c r="F207" i="11"/>
  <c r="F205" i="11"/>
  <c r="F202" i="11"/>
  <c r="F173" i="11"/>
  <c r="F170" i="11"/>
  <c r="F135" i="11"/>
  <c r="F134" i="11"/>
  <c r="F128" i="11"/>
  <c r="F112" i="11"/>
  <c r="F109" i="11"/>
  <c r="F104" i="11"/>
  <c r="F101" i="11"/>
  <c r="F89" i="11"/>
  <c r="F86" i="11"/>
  <c r="F82" i="11"/>
  <c r="F81" i="11"/>
  <c r="F78" i="11"/>
  <c r="F61" i="11"/>
  <c r="F58" i="11"/>
  <c r="F55" i="11"/>
  <c r="F53" i="11"/>
  <c r="F50" i="11"/>
  <c r="F47" i="11"/>
  <c r="F46" i="11"/>
  <c r="F43" i="11"/>
  <c r="F42" i="11"/>
  <c r="F39" i="11"/>
  <c r="F36" i="11"/>
  <c r="F35" i="11"/>
  <c r="F32" i="11"/>
  <c r="F31" i="11"/>
  <c r="F28" i="11"/>
  <c r="F27" i="11"/>
  <c r="F24" i="11"/>
  <c r="I19" i="11" a="1"/>
  <c r="I19" i="11" s="1"/>
  <c r="F20" i="11"/>
  <c r="I2026" i="11" l="1" a="1"/>
  <c r="I2026" i="11" s="1"/>
  <c r="I1892" i="11" a="1"/>
  <c r="I1892" i="11" s="1"/>
  <c r="I2032" i="11" a="1"/>
  <c r="I2032" i="11" s="1"/>
  <c r="L2035" i="11" a="1"/>
  <c r="L2035" i="11" s="1"/>
  <c r="I1994" i="11" a="1"/>
  <c r="I1994" i="11" s="1"/>
  <c r="I2047" i="11" a="1"/>
  <c r="I2047" i="11" s="1"/>
  <c r="I2278" i="11" a="1"/>
  <c r="I2278" i="11" s="1"/>
  <c r="I2042" i="11" a="1"/>
  <c r="I2042" i="11" s="1"/>
  <c r="I1874" i="11" a="1"/>
  <c r="I1874" i="11" s="1"/>
  <c r="I1873" i="11" a="1"/>
  <c r="I1873" i="11" s="1"/>
  <c r="I2294" i="11" a="1"/>
  <c r="I2294" i="11" s="1"/>
  <c r="I1905" i="11" a="1"/>
  <c r="I1905" i="11" s="1"/>
  <c r="I2031" i="11" a="1"/>
  <c r="I2031" i="11" s="1"/>
  <c r="I1866" i="11" a="1"/>
  <c r="I1866" i="11" s="1"/>
  <c r="I1925" i="11" a="1"/>
  <c r="I1925" i="11" s="1"/>
  <c r="I1906" i="11" a="1"/>
  <c r="I1906" i="11" s="1"/>
  <c r="L2041" i="11" a="1"/>
  <c r="L2041" i="11" s="1"/>
  <c r="L1933" i="11" a="1"/>
  <c r="L1933" i="11" s="1"/>
  <c r="L1912" i="11" a="1"/>
  <c r="L1912" i="11" s="1"/>
  <c r="L1911" i="11" a="1"/>
  <c r="L1911" i="11" s="1"/>
  <c r="I1885" i="11" a="1"/>
  <c r="I1885" i="11" s="1"/>
  <c r="I2254" i="11" a="1"/>
  <c r="I2254" i="11" s="1"/>
  <c r="I1903" i="11" a="1"/>
  <c r="I1903" i="11" s="1"/>
  <c r="L1930" i="11" a="1"/>
  <c r="L1930" i="11" s="1"/>
  <c r="I2253" i="11" a="1"/>
  <c r="I2253" i="11" s="1"/>
  <c r="I1884" i="11" a="1"/>
  <c r="I1884" i="11" s="1"/>
  <c r="I2252" i="11" a="1"/>
  <c r="I2252" i="11" s="1"/>
  <c r="I2029" i="11" a="1"/>
  <c r="I2029" i="11" s="1"/>
  <c r="I1922" i="11" a="1"/>
  <c r="I1922" i="11" s="1"/>
  <c r="L2036" i="11" a="1"/>
  <c r="L2036" i="11" s="1"/>
  <c r="L1949" i="11" a="1"/>
  <c r="L1949" i="11" s="1"/>
  <c r="I2028" i="11" a="1"/>
  <c r="I2028" i="11" s="1"/>
  <c r="I1862" i="11" a="1"/>
  <c r="I1862" i="11" s="1"/>
  <c r="L1991" i="11" a="1"/>
  <c r="L1991" i="11" s="1"/>
  <c r="L1889" i="11" a="1"/>
  <c r="L1889" i="11" s="1"/>
  <c r="I1900" i="11" a="1"/>
  <c r="I1900" i="11" s="1"/>
  <c r="I1881" i="11" a="1"/>
  <c r="I1881" i="11" s="1"/>
  <c r="L1888" i="11" a="1"/>
  <c r="L1888" i="11" s="1"/>
  <c r="L1870" i="11" a="1"/>
  <c r="L1870" i="11" s="1"/>
  <c r="I2048" i="11" a="1"/>
  <c r="I2048" i="11" s="1"/>
  <c r="L1869" i="11" a="1"/>
  <c r="L1869" i="11" s="1"/>
  <c r="I1878" i="11" a="1"/>
  <c r="I1878" i="11" s="1"/>
  <c r="I2045" i="11" a="1"/>
  <c r="I2045" i="11" s="1"/>
  <c r="I2023" i="11" a="1"/>
  <c r="I2023" i="11" s="1"/>
  <c r="I1897" i="11" a="1"/>
  <c r="I1897" i="11" s="1"/>
  <c r="I1877" i="11" a="1"/>
  <c r="I1877" i="11" s="1"/>
  <c r="I1956" i="11" a="1"/>
  <c r="I1956" i="11" s="1"/>
  <c r="I2043" i="11" a="1"/>
  <c r="I2043" i="11" s="1"/>
  <c r="I1955" i="11" a="1"/>
  <c r="I1955" i="11" s="1"/>
  <c r="I1895" i="11" a="1"/>
  <c r="I1895" i="11" s="1"/>
  <c r="C33" i="18"/>
  <c r="E33" i="18"/>
  <c r="G33" i="18"/>
  <c r="I33" i="18"/>
  <c r="K33" i="18"/>
  <c r="M33" i="18"/>
  <c r="O33" i="18"/>
  <c r="Q33" i="18"/>
  <c r="S33" i="18"/>
  <c r="U33" i="18"/>
  <c r="W33" i="18"/>
  <c r="Y33" i="18"/>
  <c r="AA33" i="18"/>
  <c r="AC33" i="18"/>
  <c r="AE33" i="18"/>
  <c r="AG33" i="18"/>
  <c r="AI33" i="18"/>
  <c r="AK33" i="18"/>
  <c r="AM33" i="18"/>
  <c r="AO33" i="18"/>
  <c r="AQ33" i="18"/>
  <c r="AS33" i="18"/>
  <c r="AU33" i="18"/>
  <c r="AW33" i="18"/>
  <c r="AY33" i="18"/>
  <c r="C34" i="18"/>
  <c r="E34" i="18"/>
  <c r="G34" i="18"/>
  <c r="I34" i="18"/>
  <c r="K34" i="18"/>
  <c r="M34" i="18"/>
  <c r="O34" i="18"/>
  <c r="Q34" i="18"/>
  <c r="S34" i="18"/>
  <c r="U34" i="18"/>
  <c r="W34" i="18"/>
  <c r="Y34" i="18"/>
  <c r="AA34" i="18"/>
  <c r="AC34" i="18"/>
  <c r="AE34" i="18"/>
  <c r="AG34" i="18"/>
  <c r="AI34" i="18"/>
  <c r="AK34" i="18"/>
  <c r="AM34" i="18"/>
  <c r="AO34" i="18"/>
  <c r="AQ34" i="18"/>
  <c r="AS34" i="18"/>
  <c r="AU34" i="18"/>
  <c r="AW34" i="18"/>
  <c r="AY34" i="18"/>
  <c r="C35" i="18"/>
  <c r="E35" i="18"/>
  <c r="G35" i="18"/>
  <c r="I35" i="18"/>
  <c r="K35" i="18"/>
  <c r="M35" i="18"/>
  <c r="O35" i="18"/>
  <c r="Q35" i="18"/>
  <c r="S35" i="18"/>
  <c r="U35" i="18"/>
  <c r="W35" i="18"/>
  <c r="Y35" i="18"/>
  <c r="AA35" i="18"/>
  <c r="AC35" i="18"/>
  <c r="AE35" i="18"/>
  <c r="AG35" i="18"/>
  <c r="AI35" i="18"/>
  <c r="AK35" i="18"/>
  <c r="AM35" i="18"/>
  <c r="AO35" i="18"/>
  <c r="AQ35" i="18"/>
  <c r="AS35" i="18"/>
  <c r="AU35" i="18"/>
  <c r="AW35" i="18"/>
  <c r="AY35" i="18"/>
  <c r="C36" i="18"/>
  <c r="E36" i="18"/>
  <c r="G36" i="18"/>
  <c r="I36" i="18"/>
  <c r="K36" i="18"/>
  <c r="M36" i="18"/>
  <c r="O36" i="18"/>
  <c r="Q36" i="18"/>
  <c r="S36" i="18"/>
  <c r="U36" i="18"/>
  <c r="W36" i="18"/>
  <c r="Y36" i="18"/>
  <c r="AA36" i="18"/>
  <c r="AC36" i="18"/>
  <c r="AE36" i="18"/>
  <c r="AG36" i="18"/>
  <c r="AI36" i="18"/>
  <c r="AK36" i="18"/>
  <c r="AM36" i="18"/>
  <c r="AO36" i="18"/>
  <c r="AQ36" i="18"/>
  <c r="AS36" i="18"/>
  <c r="AU36" i="18"/>
  <c r="AW36" i="18"/>
  <c r="AY36" i="18"/>
  <c r="C37" i="18"/>
  <c r="E37" i="18"/>
  <c r="G37" i="18"/>
  <c r="I37" i="18"/>
  <c r="K37" i="18"/>
  <c r="M37" i="18"/>
  <c r="O37" i="18"/>
  <c r="Q37" i="18"/>
  <c r="S37" i="18"/>
  <c r="U37" i="18"/>
  <c r="W37" i="18"/>
  <c r="Y37" i="18"/>
  <c r="AA37" i="18"/>
  <c r="AC37" i="18"/>
  <c r="AE37" i="18"/>
  <c r="AG37" i="18"/>
  <c r="AI37" i="18"/>
  <c r="AK37" i="18"/>
  <c r="AM37" i="18"/>
  <c r="AO37" i="18"/>
  <c r="AQ37" i="18"/>
  <c r="AS37" i="18"/>
  <c r="AU37" i="18"/>
  <c r="AW37" i="18"/>
  <c r="AY37" i="18"/>
  <c r="C38" i="18"/>
  <c r="E38" i="18"/>
  <c r="G38" i="18"/>
  <c r="I38" i="18"/>
  <c r="K38" i="18"/>
  <c r="M38" i="18"/>
  <c r="O38" i="18"/>
  <c r="Q38" i="18"/>
  <c r="S38" i="18"/>
  <c r="U38" i="18"/>
  <c r="W38" i="18"/>
  <c r="Y38" i="18"/>
  <c r="AA38" i="18"/>
  <c r="AC38" i="18"/>
  <c r="AE38" i="18"/>
  <c r="AG38" i="18"/>
  <c r="AI38" i="18"/>
  <c r="AK38" i="18"/>
  <c r="AM38" i="18"/>
  <c r="AO38" i="18"/>
  <c r="AQ38" i="18"/>
  <c r="AS38" i="18"/>
  <c r="AU38" i="18"/>
  <c r="AW38" i="18"/>
  <c r="AY38" i="18"/>
  <c r="C39" i="18"/>
  <c r="E39" i="18"/>
  <c r="G39" i="18"/>
  <c r="I39" i="18"/>
  <c r="K39" i="18"/>
  <c r="M39" i="18"/>
  <c r="O39" i="18"/>
  <c r="Q39" i="18"/>
  <c r="S39" i="18"/>
  <c r="U39" i="18"/>
  <c r="W39" i="18"/>
  <c r="Y39" i="18"/>
  <c r="AA39" i="18"/>
  <c r="AC39" i="18"/>
  <c r="AE39" i="18"/>
  <c r="AG39" i="18"/>
  <c r="AI39" i="18"/>
  <c r="AK39" i="18"/>
  <c r="AM39" i="18"/>
  <c r="AO39" i="18"/>
  <c r="AQ39" i="18"/>
  <c r="AS39" i="18"/>
  <c r="AU39" i="18"/>
  <c r="AW39" i="18"/>
  <c r="AY39" i="18"/>
  <c r="C40" i="18"/>
  <c r="E40" i="18"/>
  <c r="G40" i="18"/>
  <c r="I40" i="18"/>
  <c r="K40" i="18"/>
  <c r="M40" i="18"/>
  <c r="O40" i="18"/>
  <c r="Q40" i="18"/>
  <c r="S40" i="18"/>
  <c r="U40" i="18"/>
  <c r="W40" i="18"/>
  <c r="Y40" i="18"/>
  <c r="AA40" i="18"/>
  <c r="AC40" i="18"/>
  <c r="AE40" i="18"/>
  <c r="AG40" i="18"/>
  <c r="AI40" i="18"/>
  <c r="AK40" i="18"/>
  <c r="AM40" i="18"/>
  <c r="AO40" i="18"/>
  <c r="AQ40" i="18"/>
  <c r="AS40" i="18"/>
  <c r="AU40" i="18"/>
  <c r="AW40" i="18"/>
  <c r="AY40" i="18"/>
  <c r="C41" i="18"/>
  <c r="E41" i="18"/>
  <c r="G41" i="18"/>
  <c r="I41" i="18"/>
  <c r="K41" i="18"/>
  <c r="M41" i="18"/>
  <c r="O41" i="18"/>
  <c r="Q41" i="18"/>
  <c r="S41" i="18"/>
  <c r="U41" i="18"/>
  <c r="W41" i="18"/>
  <c r="Y41" i="18"/>
  <c r="AA41" i="18"/>
  <c r="AC41" i="18"/>
  <c r="AE41" i="18"/>
  <c r="AG41" i="18"/>
  <c r="AI41" i="18"/>
  <c r="AK41" i="18"/>
  <c r="AM41" i="18"/>
  <c r="AO41" i="18"/>
  <c r="AQ41" i="18"/>
  <c r="AS41" i="18"/>
  <c r="AU41" i="18"/>
  <c r="AW41" i="18"/>
  <c r="AY41" i="18"/>
  <c r="C42" i="18"/>
  <c r="E42" i="18"/>
  <c r="G42" i="18"/>
  <c r="I42" i="18"/>
  <c r="K42" i="18"/>
  <c r="M42" i="18"/>
  <c r="O42" i="18"/>
  <c r="Q42" i="18"/>
  <c r="S42" i="18"/>
  <c r="U42" i="18"/>
  <c r="W42" i="18"/>
  <c r="Y42" i="18"/>
  <c r="AA42" i="18"/>
  <c r="AC42" i="18"/>
  <c r="AE42" i="18"/>
  <c r="AG42" i="18"/>
  <c r="AI42" i="18"/>
  <c r="AK42" i="18"/>
  <c r="AM42" i="18"/>
  <c r="AO42" i="18"/>
  <c r="AQ42" i="18"/>
  <c r="AS42" i="18"/>
  <c r="AU42" i="18"/>
  <c r="AW42" i="18"/>
  <c r="AY42" i="18"/>
  <c r="C43" i="18"/>
  <c r="E43" i="18"/>
  <c r="G43" i="18"/>
  <c r="I43" i="18"/>
  <c r="K43" i="18"/>
  <c r="M43" i="18"/>
  <c r="O43" i="18"/>
  <c r="Q43" i="18"/>
  <c r="S43" i="18"/>
  <c r="U43" i="18"/>
  <c r="W43" i="18"/>
  <c r="Y43" i="18"/>
  <c r="AA43" i="18"/>
  <c r="AC43" i="18"/>
  <c r="AE43" i="18"/>
  <c r="AG43" i="18"/>
  <c r="AI43" i="18"/>
  <c r="AK43" i="18"/>
  <c r="AM43" i="18"/>
  <c r="AO43" i="18"/>
  <c r="AQ43" i="18"/>
  <c r="AS43" i="18"/>
  <c r="AU43" i="18"/>
  <c r="AW43" i="18"/>
  <c r="AY43" i="18"/>
  <c r="C44" i="18"/>
  <c r="E44" i="18"/>
  <c r="G44" i="18"/>
  <c r="I44" i="18"/>
  <c r="K44" i="18"/>
  <c r="M44" i="18"/>
  <c r="O44" i="18"/>
  <c r="Q44" i="18"/>
  <c r="S44" i="18"/>
  <c r="U44" i="18"/>
  <c r="W44" i="18"/>
  <c r="Y44" i="18"/>
  <c r="AA44" i="18"/>
  <c r="AC44" i="18"/>
  <c r="AE44" i="18"/>
  <c r="AG44" i="18"/>
  <c r="AI44" i="18"/>
  <c r="AK44" i="18"/>
  <c r="AM44" i="18"/>
  <c r="AO44" i="18"/>
  <c r="AQ44" i="18"/>
  <c r="AS44" i="18"/>
  <c r="AU44" i="18"/>
  <c r="AW44" i="18"/>
  <c r="AY44" i="18"/>
  <c r="C45" i="18"/>
  <c r="E45" i="18"/>
  <c r="G45" i="18"/>
  <c r="I45" i="18"/>
  <c r="K45" i="18"/>
  <c r="M45" i="18"/>
  <c r="O45" i="18"/>
  <c r="Q45" i="18"/>
  <c r="S45" i="18"/>
  <c r="U45" i="18"/>
  <c r="W45" i="18"/>
  <c r="Y45" i="18"/>
  <c r="AA45" i="18"/>
  <c r="AC45" i="18"/>
  <c r="AE45" i="18"/>
  <c r="AG45" i="18"/>
  <c r="AI45" i="18"/>
  <c r="AK45" i="18"/>
  <c r="AM45" i="18"/>
  <c r="AO45" i="18"/>
  <c r="AQ45" i="18"/>
  <c r="AS45" i="18"/>
  <c r="AU45" i="18"/>
  <c r="AW45" i="18"/>
  <c r="AY45" i="18"/>
  <c r="C46" i="18"/>
  <c r="E46" i="18"/>
  <c r="G46" i="18"/>
  <c r="I46" i="18"/>
  <c r="K46" i="18"/>
  <c r="M46" i="18"/>
  <c r="O46" i="18"/>
  <c r="Q46" i="18"/>
  <c r="S46" i="18"/>
  <c r="U46" i="18"/>
  <c r="W46" i="18"/>
  <c r="Y46" i="18"/>
  <c r="AA46" i="18"/>
  <c r="AC46" i="18"/>
  <c r="AE46" i="18"/>
  <c r="AG46" i="18"/>
  <c r="AI46" i="18"/>
  <c r="AK46" i="18"/>
  <c r="AM46" i="18"/>
  <c r="AO46" i="18"/>
  <c r="AQ46" i="18"/>
  <c r="AS46" i="18"/>
  <c r="AU46" i="18"/>
  <c r="AW46" i="18"/>
  <c r="AY46" i="18"/>
  <c r="C47" i="18"/>
  <c r="E47" i="18"/>
  <c r="G47" i="18"/>
  <c r="I47" i="18"/>
  <c r="K47" i="18"/>
  <c r="M47" i="18"/>
  <c r="O47" i="18"/>
  <c r="Q47" i="18"/>
  <c r="S47" i="18"/>
  <c r="U47" i="18"/>
  <c r="W47" i="18"/>
  <c r="Y47" i="18"/>
  <c r="AA47" i="18"/>
  <c r="AC47" i="18"/>
  <c r="AE47" i="18"/>
  <c r="AG47" i="18"/>
  <c r="AI47" i="18"/>
  <c r="AK47" i="18"/>
  <c r="AM47" i="18"/>
  <c r="AO47" i="18"/>
  <c r="AQ47" i="18"/>
  <c r="AS47" i="18"/>
  <c r="AU47" i="18"/>
  <c r="AW47" i="18"/>
  <c r="AY47" i="18"/>
  <c r="AY32" i="18"/>
  <c r="AW32" i="18"/>
  <c r="AU32" i="18"/>
  <c r="AS32" i="18"/>
  <c r="AQ32" i="18"/>
  <c r="AO32" i="18"/>
  <c r="AM32" i="18"/>
  <c r="AK32" i="18"/>
  <c r="AI32" i="18"/>
  <c r="AH32" i="18"/>
  <c r="AG32" i="18"/>
  <c r="AF32" i="18"/>
  <c r="AE32" i="18"/>
  <c r="AD32" i="18"/>
  <c r="AC32" i="18"/>
  <c r="AA32" i="18"/>
  <c r="Y32" i="18"/>
  <c r="X32" i="18"/>
  <c r="W32" i="18"/>
  <c r="V32" i="18"/>
  <c r="U32" i="18"/>
  <c r="T32" i="18"/>
  <c r="S32" i="18"/>
  <c r="R32" i="18"/>
  <c r="Q32" i="18"/>
  <c r="P32" i="18"/>
  <c r="O32" i="18"/>
  <c r="N32" i="18"/>
  <c r="M32" i="18"/>
  <c r="L32" i="18"/>
  <c r="K32" i="18"/>
  <c r="J32" i="18"/>
  <c r="I32" i="18"/>
  <c r="H32" i="18"/>
  <c r="G32" i="18"/>
  <c r="E32" i="18"/>
  <c r="D32" i="18"/>
  <c r="C32" i="18"/>
  <c r="AZ30" i="18"/>
  <c r="AX30" i="18"/>
  <c r="AV30" i="18"/>
  <c r="AT30" i="18"/>
  <c r="AR30" i="18"/>
  <c r="AP30" i="18"/>
  <c r="AN30" i="18"/>
  <c r="AL30" i="18"/>
  <c r="AJ30" i="18"/>
  <c r="AH30" i="18"/>
  <c r="AF30" i="18"/>
  <c r="AD30" i="18"/>
  <c r="AB30" i="18"/>
  <c r="Z30" i="18"/>
  <c r="X30" i="18"/>
  <c r="V30" i="18"/>
  <c r="T30" i="18"/>
  <c r="R30" i="18"/>
  <c r="P30" i="18"/>
  <c r="N30" i="18"/>
  <c r="L30" i="18"/>
  <c r="J30" i="18"/>
  <c r="H30" i="18"/>
  <c r="F30" i="18"/>
  <c r="D30" i="18"/>
  <c r="K9" i="18"/>
  <c r="M9" i="18"/>
  <c r="O9" i="18"/>
  <c r="S9" i="18"/>
  <c r="AW9" i="18"/>
  <c r="AY9" i="18"/>
  <c r="I10" i="18"/>
  <c r="K10" i="18"/>
  <c r="Q10" i="18"/>
  <c r="U10" i="18"/>
  <c r="Y10" i="18"/>
  <c r="AC10" i="18"/>
  <c r="AM10" i="18"/>
  <c r="AO10" i="18"/>
  <c r="AS10" i="18"/>
  <c r="AU10" i="18"/>
  <c r="I11" i="18"/>
  <c r="O11" i="18"/>
  <c r="Y11" i="18"/>
  <c r="AC11" i="18"/>
  <c r="AE11" i="18"/>
  <c r="AG11" i="18"/>
  <c r="AM11" i="18"/>
  <c r="AQ11" i="18"/>
  <c r="AS11" i="18"/>
  <c r="AU11" i="18"/>
  <c r="AW11" i="18"/>
  <c r="AY11" i="18"/>
  <c r="I12" i="18"/>
  <c r="K12" i="18"/>
  <c r="Q12" i="18"/>
  <c r="S12" i="18"/>
  <c r="U12" i="18"/>
  <c r="W12" i="18"/>
  <c r="Y12" i="18"/>
  <c r="AC12" i="18"/>
  <c r="AE12" i="18"/>
  <c r="AG12" i="18"/>
  <c r="AM12" i="18"/>
  <c r="AO12" i="18"/>
  <c r="AS12" i="18"/>
  <c r="AU12" i="18"/>
  <c r="AW12" i="18"/>
  <c r="I13" i="18"/>
  <c r="K13" i="18"/>
  <c r="M13" i="18"/>
  <c r="O13" i="18"/>
  <c r="S13" i="18"/>
  <c r="U13" i="18"/>
  <c r="AS13" i="18"/>
  <c r="AU13" i="18"/>
  <c r="AW13" i="18"/>
  <c r="AY13" i="18"/>
  <c r="K14" i="18"/>
  <c r="L14" i="18"/>
  <c r="M14" i="18"/>
  <c r="O14" i="18"/>
  <c r="P14" i="18"/>
  <c r="Q14" i="18"/>
  <c r="S14" i="18"/>
  <c r="AC14" i="18"/>
  <c r="AQ14" i="18"/>
  <c r="AW14" i="18"/>
  <c r="AY14" i="18"/>
  <c r="I15" i="18"/>
  <c r="K15" i="18"/>
  <c r="L15" i="18"/>
  <c r="Q15" i="18"/>
  <c r="U15" i="18"/>
  <c r="Y15" i="18"/>
  <c r="AC15" i="18"/>
  <c r="AM15" i="18"/>
  <c r="AN15" i="18"/>
  <c r="AO15" i="18"/>
  <c r="AP15" i="18"/>
  <c r="AS15" i="18"/>
  <c r="AU15" i="18"/>
  <c r="I16" i="18"/>
  <c r="O16" i="18"/>
  <c r="Y16" i="18"/>
  <c r="AC16" i="18"/>
  <c r="AE16" i="18"/>
  <c r="AG16" i="18"/>
  <c r="AM16" i="18"/>
  <c r="AQ16" i="18"/>
  <c r="AS16" i="18"/>
  <c r="AU16" i="18"/>
  <c r="AW16" i="18"/>
  <c r="AY16" i="18"/>
  <c r="I17" i="18"/>
  <c r="K17" i="18"/>
  <c r="L17" i="18"/>
  <c r="Q17" i="18"/>
  <c r="S17" i="18"/>
  <c r="U17" i="18"/>
  <c r="W17" i="18"/>
  <c r="Y17" i="18"/>
  <c r="AC17" i="18"/>
  <c r="AE17" i="18"/>
  <c r="AG17" i="18"/>
  <c r="AM17" i="18"/>
  <c r="AO17" i="18"/>
  <c r="AS17" i="18"/>
  <c r="AU17" i="18"/>
  <c r="AW17" i="18"/>
  <c r="I18" i="18"/>
  <c r="K18" i="18"/>
  <c r="M18" i="18"/>
  <c r="O18" i="18"/>
  <c r="S18" i="18"/>
  <c r="U18" i="18"/>
  <c r="AS18" i="18"/>
  <c r="AU18" i="18"/>
  <c r="AW18" i="18"/>
  <c r="AY18" i="18"/>
  <c r="K19" i="18"/>
  <c r="M19" i="18"/>
  <c r="O19" i="18"/>
  <c r="Q19" i="18"/>
  <c r="S19" i="18"/>
  <c r="AC19" i="18"/>
  <c r="AQ19" i="18"/>
  <c r="AW19" i="18"/>
  <c r="AY19" i="18"/>
  <c r="I20" i="18"/>
  <c r="K20" i="18"/>
  <c r="Q20" i="18"/>
  <c r="U20" i="18"/>
  <c r="Y20" i="18"/>
  <c r="AC20" i="18"/>
  <c r="AM20" i="18"/>
  <c r="AO20" i="18"/>
  <c r="AS20" i="18"/>
  <c r="AT20" i="18"/>
  <c r="AU20" i="18"/>
  <c r="I21" i="18"/>
  <c r="O21" i="18"/>
  <c r="Y21" i="18"/>
  <c r="AC21" i="18"/>
  <c r="AE21" i="18"/>
  <c r="AG21" i="18"/>
  <c r="AM21" i="18"/>
  <c r="AQ21" i="18"/>
  <c r="AR21" i="18"/>
  <c r="AS21" i="18"/>
  <c r="AU21" i="18"/>
  <c r="AW21" i="18"/>
  <c r="AY21" i="18"/>
  <c r="I22" i="18"/>
  <c r="K22" i="18"/>
  <c r="Q22" i="18"/>
  <c r="S22" i="18"/>
  <c r="U22" i="18"/>
  <c r="W22" i="18"/>
  <c r="Y22" i="18"/>
  <c r="AC22" i="18"/>
  <c r="AE22" i="18"/>
  <c r="AG22" i="18"/>
  <c r="AM22" i="18"/>
  <c r="AO22" i="18"/>
  <c r="AS22" i="18"/>
  <c r="AT22" i="18"/>
  <c r="AU22" i="18"/>
  <c r="AW22" i="18"/>
  <c r="AY8" i="18"/>
  <c r="AX8" i="18"/>
  <c r="AW8" i="18"/>
  <c r="AU8" i="18"/>
  <c r="AS8" i="18"/>
  <c r="AQ8" i="18"/>
  <c r="AG8" i="18"/>
  <c r="AE8" i="18"/>
  <c r="AC8" i="18"/>
  <c r="W8" i="18"/>
  <c r="U8" i="18"/>
  <c r="S8" i="18"/>
  <c r="Q8" i="18"/>
  <c r="O8" i="18"/>
  <c r="N8" i="18"/>
  <c r="M8" i="18"/>
  <c r="K8" i="18"/>
  <c r="I8" i="18"/>
  <c r="G8" i="18"/>
  <c r="C13" i="18"/>
  <c r="C18" i="18"/>
  <c r="C8" i="18"/>
  <c r="AZ6" i="18"/>
  <c r="AZ19" i="18" s="1"/>
  <c r="AX6" i="18"/>
  <c r="AX18" i="18" s="1"/>
  <c r="AV6" i="18"/>
  <c r="AV17" i="18" s="1"/>
  <c r="AT6" i="18"/>
  <c r="AT16" i="18" s="1"/>
  <c r="AR6" i="18"/>
  <c r="AP6" i="18"/>
  <c r="AN6" i="18"/>
  <c r="AL6" i="18"/>
  <c r="AJ6" i="18"/>
  <c r="AH6" i="18"/>
  <c r="AF6" i="18"/>
  <c r="AD6" i="18"/>
  <c r="AD20" i="18" s="1"/>
  <c r="AB6" i="18"/>
  <c r="Z6" i="18"/>
  <c r="X6" i="18"/>
  <c r="V6" i="18"/>
  <c r="T6" i="18"/>
  <c r="R6" i="18"/>
  <c r="R14" i="18" s="1"/>
  <c r="P6" i="18"/>
  <c r="P13" i="18" s="1"/>
  <c r="N6" i="18"/>
  <c r="L6" i="18"/>
  <c r="J6" i="18"/>
  <c r="J10" i="18" s="1"/>
  <c r="H6" i="18"/>
  <c r="F6" i="18"/>
  <c r="D6" i="18"/>
  <c r="M2325" i="11"/>
  <c r="F47" i="18" s="1"/>
  <c r="N2325" i="11"/>
  <c r="M2326" i="11"/>
  <c r="H47" i="18" s="1"/>
  <c r="N2326" i="11"/>
  <c r="M2327" i="11"/>
  <c r="J47" i="18" s="1"/>
  <c r="N2327" i="11"/>
  <c r="M2328" i="11"/>
  <c r="L47" i="18" s="1"/>
  <c r="N2328" i="11"/>
  <c r="M2329" i="11"/>
  <c r="N47" i="18" s="1"/>
  <c r="N2329" i="11"/>
  <c r="M2330" i="11"/>
  <c r="P47" i="18" s="1"/>
  <c r="N2330" i="11"/>
  <c r="M2331" i="11"/>
  <c r="R47" i="18" s="1"/>
  <c r="N2331" i="11"/>
  <c r="M2332" i="11"/>
  <c r="T47" i="18" s="1"/>
  <c r="N2332" i="11"/>
  <c r="M2333" i="11"/>
  <c r="V47" i="18" s="1"/>
  <c r="N2333" i="11"/>
  <c r="M2334" i="11"/>
  <c r="X47" i="18" s="1"/>
  <c r="N2334" i="11"/>
  <c r="M2335" i="11"/>
  <c r="Z47" i="18" s="1"/>
  <c r="N2335" i="11"/>
  <c r="M2336" i="11"/>
  <c r="AB47" i="18" s="1"/>
  <c r="N2336" i="11"/>
  <c r="M2337" i="11"/>
  <c r="AD47" i="18" s="1"/>
  <c r="N2337" i="11"/>
  <c r="M2338" i="11"/>
  <c r="AF47" i="18" s="1"/>
  <c r="N2338" i="11"/>
  <c r="M2339" i="11"/>
  <c r="AH47" i="18" s="1"/>
  <c r="N2339" i="11"/>
  <c r="M2340" i="11"/>
  <c r="AJ47" i="18" s="1"/>
  <c r="N2340" i="11"/>
  <c r="M2341" i="11"/>
  <c r="AL47" i="18" s="1"/>
  <c r="N2341" i="11"/>
  <c r="M2342" i="11"/>
  <c r="AN47" i="18" s="1"/>
  <c r="N2342" i="11"/>
  <c r="M2343" i="11"/>
  <c r="AP47" i="18" s="1"/>
  <c r="N2343" i="11"/>
  <c r="M2344" i="11"/>
  <c r="AR47" i="18" s="1"/>
  <c r="N2344" i="11"/>
  <c r="M2345" i="11"/>
  <c r="AT47" i="18" s="1"/>
  <c r="N2345" i="11"/>
  <c r="M2346" i="11"/>
  <c r="AV47" i="18" s="1"/>
  <c r="N2346" i="11"/>
  <c r="M2347" i="11"/>
  <c r="AX47" i="18" s="1"/>
  <c r="N2347" i="11"/>
  <c r="M2348" i="11"/>
  <c r="AZ47" i="18" s="1"/>
  <c r="N2348" i="11"/>
  <c r="N2324" i="11"/>
  <c r="M2324" i="11"/>
  <c r="D47" i="18" s="1"/>
  <c r="D2348" i="11"/>
  <c r="D2347" i="11"/>
  <c r="D2346" i="11"/>
  <c r="D2345" i="11"/>
  <c r="D2344" i="11"/>
  <c r="D2343" i="11"/>
  <c r="D2342" i="11"/>
  <c r="D2341" i="11"/>
  <c r="D2340" i="11"/>
  <c r="D2339" i="11"/>
  <c r="D2338" i="11"/>
  <c r="D2337" i="11"/>
  <c r="D2336" i="11"/>
  <c r="D2335" i="11"/>
  <c r="D2334" i="11"/>
  <c r="D2333" i="11"/>
  <c r="D2332" i="11"/>
  <c r="D2331" i="11"/>
  <c r="D2330" i="11"/>
  <c r="D2329" i="11"/>
  <c r="D2328" i="11"/>
  <c r="D2327" i="11"/>
  <c r="D2326" i="11"/>
  <c r="D2325" i="11"/>
  <c r="D2324" i="11"/>
  <c r="M1837" i="11"/>
  <c r="F46" i="18" s="1"/>
  <c r="N1837" i="11"/>
  <c r="M1838" i="11"/>
  <c r="H46" i="18" s="1"/>
  <c r="N1838" i="11"/>
  <c r="M1839" i="11"/>
  <c r="J46" i="18" s="1"/>
  <c r="N1839" i="11"/>
  <c r="M1840" i="11"/>
  <c r="L46" i="18" s="1"/>
  <c r="N1840" i="11"/>
  <c r="M1841" i="11"/>
  <c r="N46" i="18" s="1"/>
  <c r="N1841" i="11"/>
  <c r="M1842" i="11"/>
  <c r="P46" i="18" s="1"/>
  <c r="N1842" i="11"/>
  <c r="M1843" i="11"/>
  <c r="R46" i="18" s="1"/>
  <c r="N1843" i="11"/>
  <c r="M1844" i="11"/>
  <c r="T46" i="18" s="1"/>
  <c r="N1844" i="11"/>
  <c r="M1845" i="11"/>
  <c r="V46" i="18" s="1"/>
  <c r="N1845" i="11"/>
  <c r="M1846" i="11"/>
  <c r="X46" i="18" s="1"/>
  <c r="N1846" i="11"/>
  <c r="M1847" i="11"/>
  <c r="Z46" i="18" s="1"/>
  <c r="N1847" i="11"/>
  <c r="M1848" i="11"/>
  <c r="AB46" i="18" s="1"/>
  <c r="N1848" i="11"/>
  <c r="M1849" i="11"/>
  <c r="AD46" i="18" s="1"/>
  <c r="N1849" i="11"/>
  <c r="M1850" i="11"/>
  <c r="AF46" i="18" s="1"/>
  <c r="N1850" i="11"/>
  <c r="M1851" i="11"/>
  <c r="AH46" i="18" s="1"/>
  <c r="N1851" i="11"/>
  <c r="M1852" i="11"/>
  <c r="AJ46" i="18" s="1"/>
  <c r="N1852" i="11"/>
  <c r="M1853" i="11"/>
  <c r="AL46" i="18" s="1"/>
  <c r="N1853" i="11"/>
  <c r="M1854" i="11"/>
  <c r="AN46" i="18" s="1"/>
  <c r="N1854" i="11"/>
  <c r="M1855" i="11"/>
  <c r="AP46" i="18" s="1"/>
  <c r="N1855" i="11"/>
  <c r="M1856" i="11"/>
  <c r="AR46" i="18" s="1"/>
  <c r="N1856" i="11"/>
  <c r="M1857" i="11"/>
  <c r="AT46" i="18" s="1"/>
  <c r="N1857" i="11"/>
  <c r="M1858" i="11"/>
  <c r="AV46" i="18" s="1"/>
  <c r="N1858" i="11"/>
  <c r="M1859" i="11"/>
  <c r="AX46" i="18" s="1"/>
  <c r="N1859" i="11"/>
  <c r="M1860" i="11"/>
  <c r="AZ46" i="18" s="1"/>
  <c r="N1860" i="11"/>
  <c r="N1836" i="11"/>
  <c r="M1836" i="11"/>
  <c r="D46" i="18" s="1"/>
  <c r="L1821" i="11" a="1"/>
  <c r="L1821" i="11" s="1"/>
  <c r="L1822" i="11" a="1"/>
  <c r="L1822" i="11" s="1"/>
  <c r="L1823" i="11" a="1"/>
  <c r="L1823" i="11" s="1"/>
  <c r="L1824" i="11" a="1"/>
  <c r="L1824" i="11" s="1"/>
  <c r="L1825" i="11" a="1"/>
  <c r="L1825" i="11" s="1"/>
  <c r="L1826" i="11" a="1"/>
  <c r="L1826" i="11" s="1"/>
  <c r="L1827" i="11" a="1"/>
  <c r="L1827" i="11" s="1"/>
  <c r="L1828" i="11" a="1"/>
  <c r="L1828" i="11" s="1"/>
  <c r="L1829" i="11" a="1"/>
  <c r="L1829" i="11" s="1"/>
  <c r="L1830" i="11" a="1"/>
  <c r="L1830" i="11" s="1"/>
  <c r="L1831" i="11" a="1"/>
  <c r="L1831" i="11" s="1"/>
  <c r="L1832" i="11" a="1"/>
  <c r="L1832" i="11" s="1"/>
  <c r="L1833" i="11" a="1"/>
  <c r="L1833" i="11" s="1"/>
  <c r="L1834" i="11" a="1"/>
  <c r="L1834" i="11" s="1"/>
  <c r="L1835" i="11" a="1"/>
  <c r="L1835" i="11" s="1"/>
  <c r="L1820" i="11" a="1"/>
  <c r="L1820" i="11" s="1"/>
  <c r="I1821" i="11" a="1"/>
  <c r="I1821" i="11" s="1"/>
  <c r="I1822" i="11" a="1"/>
  <c r="I1822" i="11" s="1"/>
  <c r="M22" i="18" s="1"/>
  <c r="I1823" i="11" a="1"/>
  <c r="I1823" i="11" s="1"/>
  <c r="AY22" i="18" s="1"/>
  <c r="I1824" i="11" a="1"/>
  <c r="I1824" i="11" s="1"/>
  <c r="I1825" i="11" a="1"/>
  <c r="I1825" i="11" s="1"/>
  <c r="I1826" i="11" a="1"/>
  <c r="I1826" i="11" s="1"/>
  <c r="I1827" i="11" a="1"/>
  <c r="I1827" i="11" s="1"/>
  <c r="O22" i="18" s="1"/>
  <c r="I1828" i="11" a="1"/>
  <c r="I1828" i="11" s="1"/>
  <c r="I1829" i="11" a="1"/>
  <c r="I1829" i="11" s="1"/>
  <c r="I1830" i="11" a="1"/>
  <c r="I1830" i="11" s="1"/>
  <c r="AQ22" i="18" s="1"/>
  <c r="I1831" i="11" a="1"/>
  <c r="I1831" i="11" s="1"/>
  <c r="AA22" i="18" s="1"/>
  <c r="I1832" i="11" a="1"/>
  <c r="I1832" i="11" s="1"/>
  <c r="I1833" i="11" a="1"/>
  <c r="I1833" i="11" s="1"/>
  <c r="I1834" i="11" a="1"/>
  <c r="I1834" i="11" s="1"/>
  <c r="I1835" i="11" a="1"/>
  <c r="I1835" i="11" s="1"/>
  <c r="I1820" i="11" a="1"/>
  <c r="I1820" i="11" s="1"/>
  <c r="D1860" i="11"/>
  <c r="D1859" i="11"/>
  <c r="D1858" i="11"/>
  <c r="D1857" i="11"/>
  <c r="D1856" i="11"/>
  <c r="D1855" i="11"/>
  <c r="D1854" i="11"/>
  <c r="D1853" i="11"/>
  <c r="D1852" i="11"/>
  <c r="D1851" i="11"/>
  <c r="D1850" i="11"/>
  <c r="D1849" i="11"/>
  <c r="D1848" i="11"/>
  <c r="D1847" i="11"/>
  <c r="D1846" i="11"/>
  <c r="D1845" i="11"/>
  <c r="D1844" i="11"/>
  <c r="D1843" i="11"/>
  <c r="D1842" i="11"/>
  <c r="D1841" i="11"/>
  <c r="D1840" i="11"/>
  <c r="D1839" i="11"/>
  <c r="D1838" i="11"/>
  <c r="D1837" i="11"/>
  <c r="D1836" i="11"/>
  <c r="L1739" i="11" a="1"/>
  <c r="L1739" i="11" s="1"/>
  <c r="L1740" i="11" a="1"/>
  <c r="L1740" i="11" s="1"/>
  <c r="L1741" i="11" a="1"/>
  <c r="L1741" i="11" s="1"/>
  <c r="L1742" i="11" a="1"/>
  <c r="L1742" i="11" s="1"/>
  <c r="L1743" i="11" a="1"/>
  <c r="L1743" i="11" s="1"/>
  <c r="L1744" i="11" a="1"/>
  <c r="L1744" i="11" s="1"/>
  <c r="L1745" i="11" a="1"/>
  <c r="L1745" i="11" s="1"/>
  <c r="L1746" i="11" a="1"/>
  <c r="L1746" i="11" s="1"/>
  <c r="L1747" i="11" a="1"/>
  <c r="L1747" i="11" s="1"/>
  <c r="L1748" i="11" a="1"/>
  <c r="L1748" i="11" s="1"/>
  <c r="L1749" i="11" a="1"/>
  <c r="L1749" i="11" s="1"/>
  <c r="L1750" i="11" a="1"/>
  <c r="L1750" i="11" s="1"/>
  <c r="L1751" i="11" a="1"/>
  <c r="L1751" i="11" s="1"/>
  <c r="L1752" i="11" a="1"/>
  <c r="L1752" i="11" s="1"/>
  <c r="L1753" i="11" a="1"/>
  <c r="L1753" i="11" s="1"/>
  <c r="L1754" i="11" a="1"/>
  <c r="L1754" i="11" s="1"/>
  <c r="L1759" i="11" a="1"/>
  <c r="L1759" i="11" s="1"/>
  <c r="L1761" i="11" a="1"/>
  <c r="L1761" i="11" s="1"/>
  <c r="L1762" i="11" a="1"/>
  <c r="L1762" i="11" s="1"/>
  <c r="L1763" i="11" a="1"/>
  <c r="L1763" i="11" s="1"/>
  <c r="L1764" i="11" a="1"/>
  <c r="L1764" i="11" s="1"/>
  <c r="L1765" i="11" a="1"/>
  <c r="L1765" i="11" s="1"/>
  <c r="L1766" i="11" a="1"/>
  <c r="L1766" i="11" s="1"/>
  <c r="L1767" i="11" a="1"/>
  <c r="L1767" i="11" s="1"/>
  <c r="L1768" i="11" a="1"/>
  <c r="L1768" i="11" s="1"/>
  <c r="L1769" i="11" a="1"/>
  <c r="L1769" i="11" s="1"/>
  <c r="L1770" i="11" a="1"/>
  <c r="L1770" i="11" s="1"/>
  <c r="L1771" i="11" a="1"/>
  <c r="L1771" i="11" s="1"/>
  <c r="L1772" i="11" a="1"/>
  <c r="L1772" i="11" s="1"/>
  <c r="L1773" i="11" a="1"/>
  <c r="L1773" i="11" s="1"/>
  <c r="L1774" i="11" a="1"/>
  <c r="L1774" i="11" s="1"/>
  <c r="L1775" i="11" a="1"/>
  <c r="L1775" i="11" s="1"/>
  <c r="L1777" i="11" a="1"/>
  <c r="L1777" i="11" s="1"/>
  <c r="L1778" i="11" a="1"/>
  <c r="L1778" i="11" s="1"/>
  <c r="L1779" i="11" a="1"/>
  <c r="L1779" i="11" s="1"/>
  <c r="L1780" i="11" a="1"/>
  <c r="L1780" i="11" s="1"/>
  <c r="L1781" i="11" a="1"/>
  <c r="L1781" i="11" s="1"/>
  <c r="L1782" i="11" a="1"/>
  <c r="L1782" i="11" s="1"/>
  <c r="L1783" i="11" a="1"/>
  <c r="L1783" i="11" s="1"/>
  <c r="L1784" i="11" a="1"/>
  <c r="L1784" i="11" s="1"/>
  <c r="L1785" i="11" a="1"/>
  <c r="L1785" i="11" s="1"/>
  <c r="L1786" i="11" a="1"/>
  <c r="L1786" i="11" s="1"/>
  <c r="L1787" i="11" a="1"/>
  <c r="L1787" i="11" s="1"/>
  <c r="L1788" i="11" a="1"/>
  <c r="L1788" i="11" s="1"/>
  <c r="L1789" i="11" a="1"/>
  <c r="L1789" i="11" s="1"/>
  <c r="L1790" i="11" a="1"/>
  <c r="L1790" i="11" s="1"/>
  <c r="L1791" i="11" a="1"/>
  <c r="L1791" i="11" s="1"/>
  <c r="L1792" i="11" a="1"/>
  <c r="L1792" i="11" s="1"/>
  <c r="L1793" i="11" a="1"/>
  <c r="L1793" i="11" s="1"/>
  <c r="L1794" i="11" a="1"/>
  <c r="L1794" i="11" s="1"/>
  <c r="I1739" i="11" a="1"/>
  <c r="I1739" i="11" s="1"/>
  <c r="I1740" i="11" a="1"/>
  <c r="I1740" i="11" s="1"/>
  <c r="I1741" i="11" a="1"/>
  <c r="I1741" i="11" s="1"/>
  <c r="I1742" i="11" a="1"/>
  <c r="I1742" i="11" s="1"/>
  <c r="I1743" i="11" a="1"/>
  <c r="I1743" i="11" s="1"/>
  <c r="I1744" i="11" a="1"/>
  <c r="I1744" i="11" s="1"/>
  <c r="I1745" i="11" a="1"/>
  <c r="I1745" i="11" s="1"/>
  <c r="I1746" i="11" a="1"/>
  <c r="I1746" i="11" s="1"/>
  <c r="I1747" i="11" a="1"/>
  <c r="I1747" i="11" s="1"/>
  <c r="I1748" i="11" a="1"/>
  <c r="I1748" i="11" s="1"/>
  <c r="I1749" i="11" a="1"/>
  <c r="I1749" i="11" s="1"/>
  <c r="G21" i="18" s="1"/>
  <c r="I1750" i="11" a="1"/>
  <c r="I1750" i="11" s="1"/>
  <c r="I1751" i="11" a="1"/>
  <c r="I1751" i="11" s="1"/>
  <c r="M21" i="18" s="1"/>
  <c r="I1752" i="11" a="1"/>
  <c r="I1752" i="11" s="1"/>
  <c r="Q21" i="18" s="1"/>
  <c r="I1753" i="11" a="1"/>
  <c r="I1753" i="11" s="1"/>
  <c r="I1754" i="11" a="1"/>
  <c r="I1754" i="11" s="1"/>
  <c r="I1759" i="11" a="1"/>
  <c r="I1759" i="11" s="1"/>
  <c r="I1761" i="11" a="1"/>
  <c r="I1761" i="11" s="1"/>
  <c r="I1762" i="11" a="1"/>
  <c r="I1762" i="11" s="1"/>
  <c r="I1763" i="11" a="1"/>
  <c r="I1763" i="11" s="1"/>
  <c r="I1764" i="11" a="1"/>
  <c r="I1764" i="11" s="1"/>
  <c r="I1765" i="11" a="1"/>
  <c r="I1765" i="11" s="1"/>
  <c r="I1766" i="11" a="1"/>
  <c r="I1766" i="11" s="1"/>
  <c r="I1767" i="11" a="1"/>
  <c r="I1767" i="11" s="1"/>
  <c r="I1768" i="11" a="1"/>
  <c r="I1768" i="11" s="1"/>
  <c r="I1769" i="11" a="1"/>
  <c r="I1769" i="11" s="1"/>
  <c r="I1770" i="11" a="1"/>
  <c r="I1770" i="11" s="1"/>
  <c r="I1771" i="11" a="1"/>
  <c r="I1771" i="11" s="1"/>
  <c r="I1772" i="11" a="1"/>
  <c r="I1772" i="11" s="1"/>
  <c r="I1773" i="11" a="1"/>
  <c r="I1773" i="11" s="1"/>
  <c r="I1774" i="11" a="1"/>
  <c r="I1774" i="11" s="1"/>
  <c r="I1775" i="11" a="1"/>
  <c r="I1775" i="11" s="1"/>
  <c r="I1777" i="11" a="1"/>
  <c r="I1777" i="11" s="1"/>
  <c r="I1778" i="11" a="1"/>
  <c r="I1778" i="11" s="1"/>
  <c r="I1779" i="11" a="1"/>
  <c r="I1779" i="11" s="1"/>
  <c r="I1780" i="11" a="1"/>
  <c r="I1780" i="11" s="1"/>
  <c r="I1781" i="11" a="1"/>
  <c r="I1781" i="11" s="1"/>
  <c r="I1782" i="11" a="1"/>
  <c r="I1782" i="11" s="1"/>
  <c r="I1783" i="11" a="1"/>
  <c r="I1783" i="11" s="1"/>
  <c r="I1784" i="11" a="1"/>
  <c r="I1784" i="11" s="1"/>
  <c r="I1785" i="11" a="1"/>
  <c r="I1785" i="11" s="1"/>
  <c r="I1786" i="11" a="1"/>
  <c r="I1786" i="11" s="1"/>
  <c r="I1787" i="11" a="1"/>
  <c r="I1787" i="11" s="1"/>
  <c r="I1788" i="11" a="1"/>
  <c r="I1788" i="11" s="1"/>
  <c r="I1789" i="11" a="1"/>
  <c r="I1789" i="11" s="1"/>
  <c r="I1790" i="11" a="1"/>
  <c r="I1790" i="11" s="1"/>
  <c r="AA21" i="18" s="1"/>
  <c r="I1791" i="11" a="1"/>
  <c r="I1791" i="11" s="1"/>
  <c r="I1792" i="11" a="1"/>
  <c r="I1792" i="11" s="1"/>
  <c r="I1793" i="11" a="1"/>
  <c r="I1793" i="11" s="1"/>
  <c r="AI21" i="18" s="1"/>
  <c r="I1794" i="11" a="1"/>
  <c r="I1794" i="11" s="1"/>
  <c r="M1796" i="11"/>
  <c r="F45" i="18" s="1"/>
  <c r="N1796" i="11"/>
  <c r="M1797" i="11"/>
  <c r="H45" i="18" s="1"/>
  <c r="N1797" i="11"/>
  <c r="M1798" i="11"/>
  <c r="J45" i="18" s="1"/>
  <c r="N1798" i="11"/>
  <c r="M1799" i="11"/>
  <c r="L45" i="18" s="1"/>
  <c r="N1799" i="11"/>
  <c r="M1800" i="11"/>
  <c r="N45" i="18" s="1"/>
  <c r="N1800" i="11"/>
  <c r="M1801" i="11"/>
  <c r="P45" i="18" s="1"/>
  <c r="N1801" i="11"/>
  <c r="M1802" i="11"/>
  <c r="R45" i="18" s="1"/>
  <c r="N1802" i="11"/>
  <c r="M1803" i="11"/>
  <c r="T45" i="18" s="1"/>
  <c r="N1803" i="11"/>
  <c r="M1804" i="11"/>
  <c r="V45" i="18" s="1"/>
  <c r="N1804" i="11"/>
  <c r="M1805" i="11"/>
  <c r="X45" i="18" s="1"/>
  <c r="N1805" i="11"/>
  <c r="M1806" i="11"/>
  <c r="Z45" i="18" s="1"/>
  <c r="N1806" i="11"/>
  <c r="M1807" i="11"/>
  <c r="AB45" i="18" s="1"/>
  <c r="N1807" i="11"/>
  <c r="M1808" i="11"/>
  <c r="AD45" i="18" s="1"/>
  <c r="N1808" i="11"/>
  <c r="M1809" i="11"/>
  <c r="AF45" i="18" s="1"/>
  <c r="N1809" i="11"/>
  <c r="M1810" i="11"/>
  <c r="AH45" i="18" s="1"/>
  <c r="N1810" i="11"/>
  <c r="M1811" i="11"/>
  <c r="AJ45" i="18" s="1"/>
  <c r="N1811" i="11"/>
  <c r="M1812" i="11"/>
  <c r="AL45" i="18" s="1"/>
  <c r="N1812" i="11"/>
  <c r="M1813" i="11"/>
  <c r="AN45" i="18" s="1"/>
  <c r="N1813" i="11"/>
  <c r="M1814" i="11"/>
  <c r="AP45" i="18" s="1"/>
  <c r="N1814" i="11"/>
  <c r="M1815" i="11"/>
  <c r="AR45" i="18" s="1"/>
  <c r="N1815" i="11"/>
  <c r="M1816" i="11"/>
  <c r="AT45" i="18" s="1"/>
  <c r="N1816" i="11"/>
  <c r="M1817" i="11"/>
  <c r="AV45" i="18" s="1"/>
  <c r="N1817" i="11"/>
  <c r="M1818" i="11"/>
  <c r="AX45" i="18" s="1"/>
  <c r="N1818" i="11"/>
  <c r="M1819" i="11"/>
  <c r="AZ45" i="18" s="1"/>
  <c r="N1819" i="11"/>
  <c r="N1795" i="11"/>
  <c r="M1795" i="11"/>
  <c r="D45" i="18" s="1"/>
  <c r="D1819" i="11"/>
  <c r="D1818" i="11"/>
  <c r="D1817" i="11"/>
  <c r="D1816" i="11"/>
  <c r="D1815" i="11"/>
  <c r="D1814" i="11"/>
  <c r="D1813" i="11"/>
  <c r="D1812" i="11"/>
  <c r="D1811" i="11"/>
  <c r="D1810" i="11"/>
  <c r="D1809" i="11"/>
  <c r="D1808" i="11"/>
  <c r="D1807" i="11"/>
  <c r="D1806" i="11"/>
  <c r="D1805" i="11"/>
  <c r="D1804" i="11"/>
  <c r="D1803" i="11"/>
  <c r="D1802" i="11"/>
  <c r="D1801" i="11"/>
  <c r="D1800" i="11"/>
  <c r="D1799" i="11"/>
  <c r="D1798" i="11"/>
  <c r="D1797" i="11"/>
  <c r="D1796" i="11"/>
  <c r="D1795" i="11"/>
  <c r="L1738" i="11" a="1"/>
  <c r="L1738" i="11" s="1"/>
  <c r="I1738" i="11" a="1"/>
  <c r="I1738" i="11" s="1"/>
  <c r="L1499" i="11" a="1"/>
  <c r="L1499" i="11" s="1"/>
  <c r="L1500" i="11" a="1"/>
  <c r="L1500" i="11" s="1"/>
  <c r="L1501" i="11" a="1"/>
  <c r="L1501" i="11" s="1"/>
  <c r="L1503" i="11" a="1"/>
  <c r="L1503" i="11" s="1"/>
  <c r="L1504" i="11" a="1"/>
  <c r="L1504" i="11" s="1"/>
  <c r="L1505" i="11" a="1"/>
  <c r="L1505" i="11" s="1"/>
  <c r="L1506" i="11" a="1"/>
  <c r="L1506" i="11" s="1"/>
  <c r="L1507" i="11" a="1"/>
  <c r="L1507" i="11" s="1"/>
  <c r="L1508" i="11" a="1"/>
  <c r="L1508" i="11" s="1"/>
  <c r="L1509" i="11" a="1"/>
  <c r="L1509" i="11" s="1"/>
  <c r="L1510" i="11" a="1"/>
  <c r="L1510" i="11" s="1"/>
  <c r="L1511" i="11" a="1"/>
  <c r="L1511" i="11" s="1"/>
  <c r="L1512" i="11" a="1"/>
  <c r="L1512" i="11" s="1"/>
  <c r="L1513" i="11" a="1"/>
  <c r="L1513" i="11" s="1"/>
  <c r="L1514" i="11" a="1"/>
  <c r="L1514" i="11" s="1"/>
  <c r="L1515" i="11" a="1"/>
  <c r="L1515" i="11" s="1"/>
  <c r="L1516" i="11" a="1"/>
  <c r="L1516" i="11" s="1"/>
  <c r="L1517" i="11" a="1"/>
  <c r="L1517" i="11" s="1"/>
  <c r="L1518" i="11" a="1"/>
  <c r="L1518" i="11" s="1"/>
  <c r="L1519" i="11" a="1"/>
  <c r="L1519" i="11" s="1"/>
  <c r="L1520" i="11" a="1"/>
  <c r="L1520" i="11" s="1"/>
  <c r="L1521" i="11" a="1"/>
  <c r="L1521" i="11" s="1"/>
  <c r="L1522" i="11" a="1"/>
  <c r="L1522" i="11" s="1"/>
  <c r="L1523" i="11" a="1"/>
  <c r="L1523" i="11" s="1"/>
  <c r="L1524" i="11" a="1"/>
  <c r="L1524" i="11" s="1"/>
  <c r="L1525" i="11" a="1"/>
  <c r="L1525" i="11" s="1"/>
  <c r="L1526" i="11" a="1"/>
  <c r="L1526" i="11" s="1"/>
  <c r="L1527" i="11" a="1"/>
  <c r="L1527" i="11" s="1"/>
  <c r="L1528" i="11" a="1"/>
  <c r="L1528" i="11" s="1"/>
  <c r="L1529" i="11" a="1"/>
  <c r="L1529" i="11" s="1"/>
  <c r="L1530" i="11" a="1"/>
  <c r="L1530" i="11" s="1"/>
  <c r="L1531" i="11" a="1"/>
  <c r="L1531" i="11" s="1"/>
  <c r="L1532" i="11" a="1"/>
  <c r="L1532" i="11" s="1"/>
  <c r="L1533" i="11" a="1"/>
  <c r="L1533" i="11" s="1"/>
  <c r="L1534" i="11" a="1"/>
  <c r="L1534" i="11" s="1"/>
  <c r="L1535" i="11" a="1"/>
  <c r="L1535" i="11" s="1"/>
  <c r="L1536" i="11" a="1"/>
  <c r="L1536" i="11" s="1"/>
  <c r="L1537" i="11" a="1"/>
  <c r="L1537" i="11" s="1"/>
  <c r="L1538" i="11" a="1"/>
  <c r="L1538" i="11" s="1"/>
  <c r="L1539" i="11" a="1"/>
  <c r="L1539" i="11" s="1"/>
  <c r="L1540" i="11" a="1"/>
  <c r="L1540" i="11" s="1"/>
  <c r="L1541" i="11" a="1"/>
  <c r="L1541" i="11" s="1"/>
  <c r="L1542" i="11" a="1"/>
  <c r="L1542" i="11" s="1"/>
  <c r="L1543" i="11" a="1"/>
  <c r="L1543" i="11" s="1"/>
  <c r="L1544" i="11" a="1"/>
  <c r="L1544" i="11" s="1"/>
  <c r="L1545" i="11" a="1"/>
  <c r="L1545" i="11" s="1"/>
  <c r="L1546" i="11" a="1"/>
  <c r="L1546" i="11" s="1"/>
  <c r="L1547" i="11" a="1"/>
  <c r="L1547" i="11" s="1"/>
  <c r="L1548" i="11" a="1"/>
  <c r="L1548" i="11" s="1"/>
  <c r="L1549" i="11" a="1"/>
  <c r="L1549" i="11" s="1"/>
  <c r="L1550" i="11" a="1"/>
  <c r="L1550" i="11" s="1"/>
  <c r="L1551" i="11" a="1"/>
  <c r="L1551" i="11" s="1"/>
  <c r="L1552" i="11" a="1"/>
  <c r="L1552" i="11" s="1"/>
  <c r="L1553" i="11" a="1"/>
  <c r="L1553" i="11" s="1"/>
  <c r="L1554" i="11" a="1"/>
  <c r="L1554" i="11" s="1"/>
  <c r="L1555" i="11" a="1"/>
  <c r="L1555" i="11" s="1"/>
  <c r="L1556" i="11" a="1"/>
  <c r="L1556" i="11" s="1"/>
  <c r="L1557" i="11" a="1"/>
  <c r="L1557" i="11" s="1"/>
  <c r="L1558" i="11" a="1"/>
  <c r="L1558" i="11" s="1"/>
  <c r="L1559" i="11" a="1"/>
  <c r="L1559" i="11" s="1"/>
  <c r="L1560" i="11" a="1"/>
  <c r="L1560" i="11" s="1"/>
  <c r="L1561" i="11" a="1"/>
  <c r="L1561" i="11" s="1"/>
  <c r="L1562" i="11" a="1"/>
  <c r="L1562" i="11" s="1"/>
  <c r="L1563" i="11" a="1"/>
  <c r="L1563" i="11" s="1"/>
  <c r="L1564" i="11" a="1"/>
  <c r="L1564" i="11" s="1"/>
  <c r="L1565" i="11" a="1"/>
  <c r="L1565" i="11" s="1"/>
  <c r="L1566" i="11" a="1"/>
  <c r="L1566" i="11" s="1"/>
  <c r="L1567" i="11" a="1"/>
  <c r="L1567" i="11" s="1"/>
  <c r="L1568" i="11" a="1"/>
  <c r="L1568" i="11" s="1"/>
  <c r="L1569" i="11" a="1"/>
  <c r="L1569" i="11" s="1"/>
  <c r="L1570" i="11" a="1"/>
  <c r="L1570" i="11" s="1"/>
  <c r="L1571" i="11" a="1"/>
  <c r="L1571" i="11" s="1"/>
  <c r="L1572" i="11" a="1"/>
  <c r="L1572" i="11" s="1"/>
  <c r="L1573" i="11" a="1"/>
  <c r="L1573" i="11" s="1"/>
  <c r="L1574" i="11" a="1"/>
  <c r="L1574" i="11" s="1"/>
  <c r="L1575" i="11" a="1"/>
  <c r="L1575" i="11" s="1"/>
  <c r="L1576" i="11" a="1"/>
  <c r="L1576" i="11" s="1"/>
  <c r="L1577" i="11" a="1"/>
  <c r="L1577" i="11" s="1"/>
  <c r="L1578" i="11" a="1"/>
  <c r="L1578" i="11" s="1"/>
  <c r="L1579" i="11" a="1"/>
  <c r="L1579" i="11" s="1"/>
  <c r="L1580" i="11" a="1"/>
  <c r="L1580" i="11" s="1"/>
  <c r="L1581" i="11" a="1"/>
  <c r="L1581" i="11" s="1"/>
  <c r="L1582" i="11" a="1"/>
  <c r="L1582" i="11" s="1"/>
  <c r="L1583" i="11" a="1"/>
  <c r="L1583" i="11" s="1"/>
  <c r="L1584" i="11" a="1"/>
  <c r="L1584" i="11" s="1"/>
  <c r="L1585" i="11" a="1"/>
  <c r="L1585" i="11" s="1"/>
  <c r="L1586" i="11" a="1"/>
  <c r="L1586" i="11" s="1"/>
  <c r="L1587" i="11" a="1"/>
  <c r="L1587" i="11" s="1"/>
  <c r="L1588" i="11" a="1"/>
  <c r="L1588" i="11" s="1"/>
  <c r="L1589" i="11" a="1"/>
  <c r="L1589" i="11" s="1"/>
  <c r="L1590" i="11" a="1"/>
  <c r="L1590" i="11" s="1"/>
  <c r="L1591" i="11" a="1"/>
  <c r="L1591" i="11" s="1"/>
  <c r="L1592" i="11" a="1"/>
  <c r="L1592" i="11" s="1"/>
  <c r="L1593" i="11" a="1"/>
  <c r="L1593" i="11" s="1"/>
  <c r="L1594" i="11" a="1"/>
  <c r="L1594" i="11" s="1"/>
  <c r="L1595" i="11" a="1"/>
  <c r="L1595" i="11" s="1"/>
  <c r="L1596" i="11" a="1"/>
  <c r="L1596" i="11" s="1"/>
  <c r="L1597" i="11" a="1"/>
  <c r="L1597" i="11" s="1"/>
  <c r="L1598" i="11" a="1"/>
  <c r="L1598" i="11" s="1"/>
  <c r="L1599" i="11" a="1"/>
  <c r="L1599" i="11" s="1"/>
  <c r="L1600" i="11" a="1"/>
  <c r="L1600" i="11" s="1"/>
  <c r="L1601" i="11" a="1"/>
  <c r="L1601" i="11" s="1"/>
  <c r="L1602" i="11" a="1"/>
  <c r="L1602" i="11" s="1"/>
  <c r="L1603" i="11" a="1"/>
  <c r="L1603" i="11" s="1"/>
  <c r="L1604" i="11" a="1"/>
  <c r="L1604" i="11" s="1"/>
  <c r="L1605" i="11" a="1"/>
  <c r="L1605" i="11" s="1"/>
  <c r="L1606" i="11" a="1"/>
  <c r="L1606" i="11" s="1"/>
  <c r="L1607" i="11" a="1"/>
  <c r="L1607" i="11" s="1"/>
  <c r="L1608" i="11" a="1"/>
  <c r="L1608" i="11" s="1"/>
  <c r="L1609" i="11" a="1"/>
  <c r="L1609" i="11" s="1"/>
  <c r="L1610" i="11" a="1"/>
  <c r="L1610" i="11" s="1"/>
  <c r="L1611" i="11" a="1"/>
  <c r="L1611" i="11" s="1"/>
  <c r="L1612" i="11" a="1"/>
  <c r="L1612" i="11" s="1"/>
  <c r="L1613" i="11" a="1"/>
  <c r="L1613" i="11" s="1"/>
  <c r="L1614" i="11" a="1"/>
  <c r="L1614" i="11" s="1"/>
  <c r="L1615" i="11" a="1"/>
  <c r="L1615" i="11" s="1"/>
  <c r="L1616" i="11" a="1"/>
  <c r="L1616" i="11" s="1"/>
  <c r="L1617" i="11" a="1"/>
  <c r="L1617" i="11" s="1"/>
  <c r="L1618" i="11" a="1"/>
  <c r="L1618" i="11" s="1"/>
  <c r="L1619" i="11" a="1"/>
  <c r="L1619" i="11" s="1"/>
  <c r="L1620" i="11" a="1"/>
  <c r="L1620" i="11" s="1"/>
  <c r="L1621" i="11" a="1"/>
  <c r="L1621" i="11" s="1"/>
  <c r="L1622" i="11" a="1"/>
  <c r="L1622" i="11" s="1"/>
  <c r="L1623" i="11" a="1"/>
  <c r="L1623" i="11" s="1"/>
  <c r="L1624" i="11" a="1"/>
  <c r="L1624" i="11" s="1"/>
  <c r="L1625" i="11" a="1"/>
  <c r="L1625" i="11" s="1"/>
  <c r="L1626" i="11" a="1"/>
  <c r="L1626" i="11" s="1"/>
  <c r="L1627" i="11" a="1"/>
  <c r="L1627" i="11" s="1"/>
  <c r="L1628" i="11" a="1"/>
  <c r="L1628" i="11" s="1"/>
  <c r="L1629" i="11" a="1"/>
  <c r="L1629" i="11" s="1"/>
  <c r="L1630" i="11" a="1"/>
  <c r="L1630" i="11" s="1"/>
  <c r="L1631" i="11" a="1"/>
  <c r="L1631" i="11" s="1"/>
  <c r="L1632" i="11" a="1"/>
  <c r="L1632" i="11" s="1"/>
  <c r="L1633" i="11" a="1"/>
  <c r="L1633" i="11" s="1"/>
  <c r="L1634" i="11" a="1"/>
  <c r="L1634" i="11" s="1"/>
  <c r="L1635" i="11" a="1"/>
  <c r="L1635" i="11" s="1"/>
  <c r="L1636" i="11" a="1"/>
  <c r="L1636" i="11" s="1"/>
  <c r="L1637" i="11" a="1"/>
  <c r="L1637" i="11" s="1"/>
  <c r="L1638" i="11" a="1"/>
  <c r="L1638" i="11" s="1"/>
  <c r="L1639" i="11" a="1"/>
  <c r="L1639" i="11" s="1"/>
  <c r="L1640" i="11" a="1"/>
  <c r="L1640" i="11" s="1"/>
  <c r="L1641" i="11" a="1"/>
  <c r="L1641" i="11" s="1"/>
  <c r="L1642" i="11" a="1"/>
  <c r="L1642" i="11" s="1"/>
  <c r="L1643" i="11" a="1"/>
  <c r="L1643" i="11" s="1"/>
  <c r="L1644" i="11" a="1"/>
  <c r="L1644" i="11" s="1"/>
  <c r="L1645" i="11" a="1"/>
  <c r="L1645" i="11" s="1"/>
  <c r="L1646" i="11" a="1"/>
  <c r="L1646" i="11" s="1"/>
  <c r="L1647" i="11" a="1"/>
  <c r="L1647" i="11" s="1"/>
  <c r="L1648" i="11" a="1"/>
  <c r="L1648" i="11" s="1"/>
  <c r="L1649" i="11" a="1"/>
  <c r="L1649" i="11" s="1"/>
  <c r="L1650" i="11" a="1"/>
  <c r="L1650" i="11" s="1"/>
  <c r="L1651" i="11" a="1"/>
  <c r="L1651" i="11" s="1"/>
  <c r="L1652" i="11" a="1"/>
  <c r="L1652" i="11" s="1"/>
  <c r="L1653" i="11" a="1"/>
  <c r="L1653" i="11" s="1"/>
  <c r="L1654" i="11" a="1"/>
  <c r="L1654" i="11" s="1"/>
  <c r="L1655" i="11" a="1"/>
  <c r="L1655" i="11" s="1"/>
  <c r="L1656" i="11" a="1"/>
  <c r="L1656" i="11" s="1"/>
  <c r="L1657" i="11" a="1"/>
  <c r="L1657" i="11" s="1"/>
  <c r="L1658" i="11" a="1"/>
  <c r="L1658" i="11" s="1"/>
  <c r="L1659" i="11" a="1"/>
  <c r="L1659" i="11" s="1"/>
  <c r="L1660" i="11" a="1"/>
  <c r="L1660" i="11" s="1"/>
  <c r="L1661" i="11" a="1"/>
  <c r="L1661" i="11" s="1"/>
  <c r="L1662" i="11" a="1"/>
  <c r="L1662" i="11" s="1"/>
  <c r="L1663" i="11" a="1"/>
  <c r="L1663" i="11" s="1"/>
  <c r="L1664" i="11" a="1"/>
  <c r="L1664" i="11" s="1"/>
  <c r="L1665" i="11" a="1"/>
  <c r="L1665" i="11" s="1"/>
  <c r="L1666" i="11" a="1"/>
  <c r="L1666" i="11" s="1"/>
  <c r="L1667" i="11" a="1"/>
  <c r="L1667" i="11" s="1"/>
  <c r="L1668" i="11" a="1"/>
  <c r="L1668" i="11" s="1"/>
  <c r="L1669" i="11" a="1"/>
  <c r="L1669" i="11" s="1"/>
  <c r="L1670" i="11" a="1"/>
  <c r="L1670" i="11" s="1"/>
  <c r="L1671" i="11" a="1"/>
  <c r="L1671" i="11" s="1"/>
  <c r="L1672" i="11" a="1"/>
  <c r="L1672" i="11" s="1"/>
  <c r="L1673" i="11" a="1"/>
  <c r="L1673" i="11" s="1"/>
  <c r="L1674" i="11" a="1"/>
  <c r="L1674" i="11" s="1"/>
  <c r="L1675" i="11" a="1"/>
  <c r="L1675" i="11" s="1"/>
  <c r="L1676" i="11" a="1"/>
  <c r="L1676" i="11" s="1"/>
  <c r="L1677" i="11" a="1"/>
  <c r="L1677" i="11" s="1"/>
  <c r="L1678" i="11" a="1"/>
  <c r="L1678" i="11" s="1"/>
  <c r="L1680" i="11" a="1"/>
  <c r="L1680" i="11" s="1"/>
  <c r="L1681" i="11" a="1"/>
  <c r="L1681" i="11" s="1"/>
  <c r="L1682" i="11" a="1"/>
  <c r="L1682" i="11" s="1"/>
  <c r="L1683" i="11" a="1"/>
  <c r="L1683" i="11" s="1"/>
  <c r="L1684" i="11" a="1"/>
  <c r="L1684" i="11" s="1"/>
  <c r="L1685" i="11" a="1"/>
  <c r="L1685" i="11" s="1"/>
  <c r="L1686" i="11" a="1"/>
  <c r="L1686" i="11" s="1"/>
  <c r="L1687" i="11" a="1"/>
  <c r="L1687" i="11" s="1"/>
  <c r="L1688" i="11" a="1"/>
  <c r="L1688" i="11" s="1"/>
  <c r="L1689" i="11" a="1"/>
  <c r="L1689" i="11" s="1"/>
  <c r="L1690" i="11" a="1"/>
  <c r="L1690" i="11" s="1"/>
  <c r="L1691" i="11" a="1"/>
  <c r="L1691" i="11" s="1"/>
  <c r="L1692" i="11" a="1"/>
  <c r="L1692" i="11" s="1"/>
  <c r="L1693" i="11" a="1"/>
  <c r="L1693" i="11" s="1"/>
  <c r="L1694" i="11" a="1"/>
  <c r="L1694" i="11" s="1"/>
  <c r="L1695" i="11" a="1"/>
  <c r="L1695" i="11" s="1"/>
  <c r="L1696" i="11" a="1"/>
  <c r="L1696" i="11" s="1"/>
  <c r="L1697" i="11" a="1"/>
  <c r="L1697" i="11" s="1"/>
  <c r="L1698" i="11" a="1"/>
  <c r="L1698" i="11" s="1"/>
  <c r="L1699" i="11" a="1"/>
  <c r="L1699" i="11" s="1"/>
  <c r="L1700" i="11" a="1"/>
  <c r="L1700" i="11" s="1"/>
  <c r="L1704" i="11" a="1"/>
  <c r="L1704" i="11" s="1"/>
  <c r="L1705" i="11" a="1"/>
  <c r="L1705" i="11" s="1"/>
  <c r="L1706" i="11" a="1"/>
  <c r="L1706" i="11" s="1"/>
  <c r="L1707" i="11" a="1"/>
  <c r="L1707" i="11" s="1"/>
  <c r="L1708" i="11" a="1"/>
  <c r="L1708" i="11" s="1"/>
  <c r="L1709" i="11" a="1"/>
  <c r="L1709" i="11" s="1"/>
  <c r="L1710" i="11" a="1"/>
  <c r="L1710" i="11" s="1"/>
  <c r="L1711" i="11" a="1"/>
  <c r="L1711" i="11" s="1"/>
  <c r="L1712" i="11" a="1"/>
  <c r="L1712" i="11" s="1"/>
  <c r="I1499" i="11" a="1"/>
  <c r="I1499" i="11" s="1"/>
  <c r="I1500" i="11" a="1"/>
  <c r="I1500" i="11" s="1"/>
  <c r="I1501" i="11" a="1"/>
  <c r="I1501" i="11" s="1"/>
  <c r="I1503" i="11" a="1"/>
  <c r="I1503" i="11" s="1"/>
  <c r="I1504" i="11" a="1"/>
  <c r="I1504" i="11" s="1"/>
  <c r="I1505" i="11" a="1"/>
  <c r="I1505" i="11" s="1"/>
  <c r="I1506" i="11" a="1"/>
  <c r="I1506" i="11" s="1"/>
  <c r="I1507" i="11" a="1"/>
  <c r="I1507" i="11" s="1"/>
  <c r="I1508" i="11" a="1"/>
  <c r="I1508" i="11" s="1"/>
  <c r="I1509" i="11" a="1"/>
  <c r="I1509" i="11" s="1"/>
  <c r="I1510" i="11" a="1"/>
  <c r="I1510" i="11" s="1"/>
  <c r="I1511" i="11" a="1"/>
  <c r="I1511" i="11" s="1"/>
  <c r="I1512" i="11" a="1"/>
  <c r="I1512" i="11" s="1"/>
  <c r="I1513" i="11" a="1"/>
  <c r="I1513" i="11" s="1"/>
  <c r="I1514" i="11" a="1"/>
  <c r="I1514" i="11" s="1"/>
  <c r="I1515" i="11" a="1"/>
  <c r="I1515" i="11" s="1"/>
  <c r="I1516" i="11" a="1"/>
  <c r="I1516" i="11" s="1"/>
  <c r="I1517" i="11" a="1"/>
  <c r="I1517" i="11" s="1"/>
  <c r="I1518" i="11" a="1"/>
  <c r="I1518" i="11" s="1"/>
  <c r="I1519" i="11" a="1"/>
  <c r="I1519" i="11" s="1"/>
  <c r="I1520" i="11" a="1"/>
  <c r="I1520" i="11" s="1"/>
  <c r="I1521" i="11" a="1"/>
  <c r="I1521" i="11" s="1"/>
  <c r="I1522" i="11" a="1"/>
  <c r="I1522" i="11" s="1"/>
  <c r="I1523" i="11" a="1"/>
  <c r="I1523" i="11" s="1"/>
  <c r="I1524" i="11" a="1"/>
  <c r="I1524" i="11" s="1"/>
  <c r="I1525" i="11" a="1"/>
  <c r="I1525" i="11" s="1"/>
  <c r="I1526" i="11" a="1"/>
  <c r="I1526" i="11" s="1"/>
  <c r="I1527" i="11" a="1"/>
  <c r="I1527" i="11" s="1"/>
  <c r="I1528" i="11" a="1"/>
  <c r="I1528" i="11" s="1"/>
  <c r="I1529" i="11" a="1"/>
  <c r="I1529" i="11" s="1"/>
  <c r="I1530" i="11" a="1"/>
  <c r="I1530" i="11" s="1"/>
  <c r="I1531" i="11" a="1"/>
  <c r="I1531" i="11" s="1"/>
  <c r="I1532" i="11" a="1"/>
  <c r="I1532" i="11" s="1"/>
  <c r="I1533" i="11" a="1"/>
  <c r="I1533" i="11" s="1"/>
  <c r="I1534" i="11" a="1"/>
  <c r="I1534" i="11" s="1"/>
  <c r="I1535" i="11" a="1"/>
  <c r="I1535" i="11" s="1"/>
  <c r="I1536" i="11" a="1"/>
  <c r="I1536" i="11" s="1"/>
  <c r="I1537" i="11" a="1"/>
  <c r="I1537" i="11" s="1"/>
  <c r="I1538" i="11" a="1"/>
  <c r="I1538" i="11" s="1"/>
  <c r="I1539" i="11" a="1"/>
  <c r="I1539" i="11" s="1"/>
  <c r="I1540" i="11" a="1"/>
  <c r="I1540" i="11" s="1"/>
  <c r="I1541" i="11" a="1"/>
  <c r="I1541" i="11" s="1"/>
  <c r="I1542" i="11" a="1"/>
  <c r="I1542" i="11" s="1"/>
  <c r="I1543" i="11" a="1"/>
  <c r="I1543" i="11" s="1"/>
  <c r="I1544" i="11" a="1"/>
  <c r="I1544" i="11" s="1"/>
  <c r="I1545" i="11" a="1"/>
  <c r="I1545" i="11" s="1"/>
  <c r="I1546" i="11" a="1"/>
  <c r="I1546" i="11" s="1"/>
  <c r="I1547" i="11" a="1"/>
  <c r="I1547" i="11" s="1"/>
  <c r="I1548" i="11" a="1"/>
  <c r="I1548" i="11" s="1"/>
  <c r="I1549" i="11" a="1"/>
  <c r="I1549" i="11" s="1"/>
  <c r="I1550" i="11" a="1"/>
  <c r="I1550" i="11" s="1"/>
  <c r="I1551" i="11" a="1"/>
  <c r="I1551" i="11" s="1"/>
  <c r="I1552" i="11" a="1"/>
  <c r="I1552" i="11" s="1"/>
  <c r="I1553" i="11" a="1"/>
  <c r="I1553" i="11" s="1"/>
  <c r="I1554" i="11" a="1"/>
  <c r="I1554" i="11" s="1"/>
  <c r="I1555" i="11" a="1"/>
  <c r="I1555" i="11" s="1"/>
  <c r="I1556" i="11" a="1"/>
  <c r="I1556" i="11" s="1"/>
  <c r="I1557" i="11" a="1"/>
  <c r="I1557" i="11" s="1"/>
  <c r="I1558" i="11" a="1"/>
  <c r="I1558" i="11" s="1"/>
  <c r="I1559" i="11" a="1"/>
  <c r="I1559" i="11" s="1"/>
  <c r="I1560" i="11" a="1"/>
  <c r="I1560" i="11" s="1"/>
  <c r="I1561" i="11" a="1"/>
  <c r="I1561" i="11" s="1"/>
  <c r="I1562" i="11" a="1"/>
  <c r="I1562" i="11" s="1"/>
  <c r="I1563" i="11" a="1"/>
  <c r="I1563" i="11" s="1"/>
  <c r="I1564" i="11" a="1"/>
  <c r="I1564" i="11" s="1"/>
  <c r="I1565" i="11" a="1"/>
  <c r="I1565" i="11" s="1"/>
  <c r="I1566" i="11" a="1"/>
  <c r="I1566" i="11" s="1"/>
  <c r="I1567" i="11" a="1"/>
  <c r="I1567" i="11" s="1"/>
  <c r="I1568" i="11" a="1"/>
  <c r="I1568" i="11" s="1"/>
  <c r="I1569" i="11" a="1"/>
  <c r="I1569" i="11" s="1"/>
  <c r="I1570" i="11" a="1"/>
  <c r="I1570" i="11" s="1"/>
  <c r="I1571" i="11" a="1"/>
  <c r="I1571" i="11" s="1"/>
  <c r="I1572" i="11" a="1"/>
  <c r="I1572" i="11" s="1"/>
  <c r="I1573" i="11" a="1"/>
  <c r="I1573" i="11" s="1"/>
  <c r="I1574" i="11" a="1"/>
  <c r="I1574" i="11" s="1"/>
  <c r="I1575" i="11" a="1"/>
  <c r="I1575" i="11" s="1"/>
  <c r="I1576" i="11" a="1"/>
  <c r="I1576" i="11" s="1"/>
  <c r="I1577" i="11" a="1"/>
  <c r="I1577" i="11" s="1"/>
  <c r="I1578" i="11" a="1"/>
  <c r="I1578" i="11" s="1"/>
  <c r="I1579" i="11" a="1"/>
  <c r="I1579" i="11" s="1"/>
  <c r="I1580" i="11" a="1"/>
  <c r="I1580" i="11" s="1"/>
  <c r="I1581" i="11" a="1"/>
  <c r="I1581" i="11" s="1"/>
  <c r="I1582" i="11" a="1"/>
  <c r="I1582" i="11" s="1"/>
  <c r="I1583" i="11" a="1"/>
  <c r="I1583" i="11" s="1"/>
  <c r="I1584" i="11" a="1"/>
  <c r="I1584" i="11" s="1"/>
  <c r="I1585" i="11" a="1"/>
  <c r="I1585" i="11" s="1"/>
  <c r="I1586" i="11" a="1"/>
  <c r="I1586" i="11" s="1"/>
  <c r="I1587" i="11" a="1"/>
  <c r="I1587" i="11" s="1"/>
  <c r="I1588" i="11" a="1"/>
  <c r="I1588" i="11" s="1"/>
  <c r="I1589" i="11" a="1"/>
  <c r="I1589" i="11" s="1"/>
  <c r="I1590" i="11" a="1"/>
  <c r="I1590" i="11" s="1"/>
  <c r="I1591" i="11" a="1"/>
  <c r="I1591" i="11" s="1"/>
  <c r="I1592" i="11" a="1"/>
  <c r="I1592" i="11" s="1"/>
  <c r="I1593" i="11" a="1"/>
  <c r="I1593" i="11" s="1"/>
  <c r="I1594" i="11" a="1"/>
  <c r="I1594" i="11" s="1"/>
  <c r="I1595" i="11" a="1"/>
  <c r="I1595" i="11" s="1"/>
  <c r="I1596" i="11" a="1"/>
  <c r="I1596" i="11" s="1"/>
  <c r="I1597" i="11" a="1"/>
  <c r="I1597" i="11" s="1"/>
  <c r="I1598" i="11" a="1"/>
  <c r="I1598" i="11" s="1"/>
  <c r="I1599" i="11" a="1"/>
  <c r="I1599" i="11" s="1"/>
  <c r="I1600" i="11" a="1"/>
  <c r="I1600" i="11" s="1"/>
  <c r="I1601" i="11" a="1"/>
  <c r="I1601" i="11" s="1"/>
  <c r="I1602" i="11" a="1"/>
  <c r="I1602" i="11" s="1"/>
  <c r="I1603" i="11" a="1"/>
  <c r="I1603" i="11" s="1"/>
  <c r="I1604" i="11" a="1"/>
  <c r="I1604" i="11" s="1"/>
  <c r="I1605" i="11" a="1"/>
  <c r="I1605" i="11" s="1"/>
  <c r="O20" i="18" s="1"/>
  <c r="I1606" i="11" a="1"/>
  <c r="I1606" i="11" s="1"/>
  <c r="I1607" i="11" a="1"/>
  <c r="I1607" i="11" s="1"/>
  <c r="I1608" i="11" a="1"/>
  <c r="I1608" i="11" s="1"/>
  <c r="I1609" i="11" a="1"/>
  <c r="I1609" i="11" s="1"/>
  <c r="I1610" i="11" a="1"/>
  <c r="I1610" i="11" s="1"/>
  <c r="I1611" i="11" a="1"/>
  <c r="I1611" i="11" s="1"/>
  <c r="I1612" i="11" a="1"/>
  <c r="I1612" i="11" s="1"/>
  <c r="I1613" i="11" a="1"/>
  <c r="I1613" i="11" s="1"/>
  <c r="I1614" i="11" a="1"/>
  <c r="I1614" i="11" s="1"/>
  <c r="I1615" i="11" a="1"/>
  <c r="I1615" i="11" s="1"/>
  <c r="I1616" i="11" a="1"/>
  <c r="I1616" i="11" s="1"/>
  <c r="I1617" i="11" a="1"/>
  <c r="I1617" i="11" s="1"/>
  <c r="I1618" i="11" a="1"/>
  <c r="I1618" i="11" s="1"/>
  <c r="I1619" i="11" a="1"/>
  <c r="I1619" i="11" s="1"/>
  <c r="I1620" i="11" a="1"/>
  <c r="I1620" i="11" s="1"/>
  <c r="I1621" i="11" a="1"/>
  <c r="I1621" i="11" s="1"/>
  <c r="I1622" i="11" a="1"/>
  <c r="I1622" i="11" s="1"/>
  <c r="I1623" i="11" a="1"/>
  <c r="I1623" i="11" s="1"/>
  <c r="I1624" i="11" a="1"/>
  <c r="I1624" i="11" s="1"/>
  <c r="I1625" i="11" a="1"/>
  <c r="I1625" i="11" s="1"/>
  <c r="I1626" i="11" a="1"/>
  <c r="I1626" i="11" s="1"/>
  <c r="I1627" i="11" a="1"/>
  <c r="I1627" i="11" s="1"/>
  <c r="I1628" i="11" a="1"/>
  <c r="I1628" i="11" s="1"/>
  <c r="I1629" i="11" a="1"/>
  <c r="I1629" i="11" s="1"/>
  <c r="I1630" i="11" a="1"/>
  <c r="I1630" i="11" s="1"/>
  <c r="I1631" i="11" a="1"/>
  <c r="I1631" i="11" s="1"/>
  <c r="I1632" i="11" a="1"/>
  <c r="I1632" i="11" s="1"/>
  <c r="I1633" i="11" a="1"/>
  <c r="I1633" i="11" s="1"/>
  <c r="I1634" i="11" a="1"/>
  <c r="I1634" i="11" s="1"/>
  <c r="I1635" i="11" a="1"/>
  <c r="I1635" i="11" s="1"/>
  <c r="I1636" i="11" a="1"/>
  <c r="I1636" i="11" s="1"/>
  <c r="I1637" i="11" a="1"/>
  <c r="I1637" i="11" s="1"/>
  <c r="I1638" i="11" a="1"/>
  <c r="I1638" i="11" s="1"/>
  <c r="I1639" i="11" a="1"/>
  <c r="I1639" i="11" s="1"/>
  <c r="I1640" i="11" a="1"/>
  <c r="I1640" i="11" s="1"/>
  <c r="I1641" i="11" a="1"/>
  <c r="I1641" i="11" s="1"/>
  <c r="I1642" i="11" a="1"/>
  <c r="I1642" i="11" s="1"/>
  <c r="I1643" i="11" a="1"/>
  <c r="I1643" i="11" s="1"/>
  <c r="I1644" i="11" a="1"/>
  <c r="I1644" i="11" s="1"/>
  <c r="I1645" i="11" a="1"/>
  <c r="I1645" i="11" s="1"/>
  <c r="I1646" i="11" a="1"/>
  <c r="I1646" i="11" s="1"/>
  <c r="I1647" i="11" a="1"/>
  <c r="I1647" i="11" s="1"/>
  <c r="I1648" i="11" a="1"/>
  <c r="I1648" i="11" s="1"/>
  <c r="I1649" i="11" a="1"/>
  <c r="I1649" i="11" s="1"/>
  <c r="I1650" i="11" a="1"/>
  <c r="I1650" i="11" s="1"/>
  <c r="I1651" i="11" a="1"/>
  <c r="I1651" i="11" s="1"/>
  <c r="I1652" i="11" a="1"/>
  <c r="I1652" i="11" s="1"/>
  <c r="I1653" i="11" a="1"/>
  <c r="I1653" i="11" s="1"/>
  <c r="I1654" i="11" a="1"/>
  <c r="I1654" i="11" s="1"/>
  <c r="I1655" i="11" a="1"/>
  <c r="I1655" i="11" s="1"/>
  <c r="I1656" i="11" a="1"/>
  <c r="I1656" i="11" s="1"/>
  <c r="I1657" i="11" a="1"/>
  <c r="I1657" i="11" s="1"/>
  <c r="I1658" i="11" a="1"/>
  <c r="I1658" i="11" s="1"/>
  <c r="I1659" i="11" a="1"/>
  <c r="I1659" i="11" s="1"/>
  <c r="I1660" i="11" a="1"/>
  <c r="I1660" i="11" s="1"/>
  <c r="I1661" i="11" a="1"/>
  <c r="I1661" i="11" s="1"/>
  <c r="I1662" i="11" a="1"/>
  <c r="I1662" i="11" s="1"/>
  <c r="I1663" i="11" a="1"/>
  <c r="I1663" i="11" s="1"/>
  <c r="I1664" i="11" a="1"/>
  <c r="I1664" i="11" s="1"/>
  <c r="I1665" i="11" a="1"/>
  <c r="I1665" i="11" s="1"/>
  <c r="I1666" i="11" a="1"/>
  <c r="I1666" i="11" s="1"/>
  <c r="I1667" i="11" a="1"/>
  <c r="I1667" i="11" s="1"/>
  <c r="I1668" i="11" a="1"/>
  <c r="I1668" i="11" s="1"/>
  <c r="I1669" i="11" a="1"/>
  <c r="I1669" i="11" s="1"/>
  <c r="I1670" i="11" a="1"/>
  <c r="I1670" i="11" s="1"/>
  <c r="I1671" i="11" a="1"/>
  <c r="I1671" i="11" s="1"/>
  <c r="I1672" i="11" a="1"/>
  <c r="I1672" i="11" s="1"/>
  <c r="I1673" i="11" a="1"/>
  <c r="I1673" i="11" s="1"/>
  <c r="I1674" i="11" a="1"/>
  <c r="I1674" i="11" s="1"/>
  <c r="I1675" i="11" a="1"/>
  <c r="I1675" i="11" s="1"/>
  <c r="I1676" i="11" a="1"/>
  <c r="I1676" i="11" s="1"/>
  <c r="I1677" i="11" a="1"/>
  <c r="I1677" i="11" s="1"/>
  <c r="I1678" i="11" a="1"/>
  <c r="I1678" i="11" s="1"/>
  <c r="I1680" i="11" a="1"/>
  <c r="I1680" i="11" s="1"/>
  <c r="I1681" i="11" a="1"/>
  <c r="I1681" i="11" s="1"/>
  <c r="I1682" i="11" a="1"/>
  <c r="I1682" i="11" s="1"/>
  <c r="I1683" i="11" a="1"/>
  <c r="I1683" i="11" s="1"/>
  <c r="I1684" i="11" a="1"/>
  <c r="I1684" i="11" s="1"/>
  <c r="I1685" i="11" a="1"/>
  <c r="I1685" i="11" s="1"/>
  <c r="I1686" i="11" a="1"/>
  <c r="I1686" i="11" s="1"/>
  <c r="I1687" i="11" a="1"/>
  <c r="I1687" i="11" s="1"/>
  <c r="I1688" i="11" a="1"/>
  <c r="I1688" i="11" s="1"/>
  <c r="I1689" i="11" a="1"/>
  <c r="I1689" i="11" s="1"/>
  <c r="I1690" i="11" a="1"/>
  <c r="I1690" i="11" s="1"/>
  <c r="I1691" i="11" a="1"/>
  <c r="I1691" i="11" s="1"/>
  <c r="I1692" i="11" a="1"/>
  <c r="I1692" i="11" s="1"/>
  <c r="I1693" i="11" a="1"/>
  <c r="I1693" i="11" s="1"/>
  <c r="I1694" i="11" a="1"/>
  <c r="I1694" i="11" s="1"/>
  <c r="I1695" i="11" a="1"/>
  <c r="I1695" i="11" s="1"/>
  <c r="I1696" i="11" a="1"/>
  <c r="I1696" i="11" s="1"/>
  <c r="I1697" i="11" a="1"/>
  <c r="I1697" i="11" s="1"/>
  <c r="I1698" i="11" a="1"/>
  <c r="I1698" i="11" s="1"/>
  <c r="I1699" i="11" a="1"/>
  <c r="I1699" i="11" s="1"/>
  <c r="I1700" i="11" a="1"/>
  <c r="I1700" i="11" s="1"/>
  <c r="I1704" i="11" a="1"/>
  <c r="I1704" i="11" s="1"/>
  <c r="I1705" i="11" a="1"/>
  <c r="I1705" i="11" s="1"/>
  <c r="G20" i="18" s="1"/>
  <c r="I1706" i="11" a="1"/>
  <c r="I1706" i="11" s="1"/>
  <c r="I1707" i="11" a="1"/>
  <c r="I1707" i="11" s="1"/>
  <c r="AQ20" i="18" s="1"/>
  <c r="I1708" i="11" a="1"/>
  <c r="I1708" i="11" s="1"/>
  <c r="AA20" i="18" s="1"/>
  <c r="I1709" i="11" a="1"/>
  <c r="I1709" i="11" s="1"/>
  <c r="I1710" i="11" a="1"/>
  <c r="I1710" i="11" s="1"/>
  <c r="I1711" i="11" a="1"/>
  <c r="I1711" i="11" s="1"/>
  <c r="I1712" i="11" a="1"/>
  <c r="I1712" i="11" s="1"/>
  <c r="N1737" i="11"/>
  <c r="M1714" i="11"/>
  <c r="F44" i="18" s="1"/>
  <c r="N1714" i="11"/>
  <c r="M1715" i="11"/>
  <c r="H44" i="18" s="1"/>
  <c r="N1715" i="11"/>
  <c r="M1716" i="11"/>
  <c r="J44" i="18" s="1"/>
  <c r="N1716" i="11"/>
  <c r="M1717" i="11"/>
  <c r="L44" i="18" s="1"/>
  <c r="N1717" i="11"/>
  <c r="M1718" i="11"/>
  <c r="N44" i="18" s="1"/>
  <c r="N1718" i="11"/>
  <c r="M1719" i="11"/>
  <c r="P44" i="18" s="1"/>
  <c r="N1719" i="11"/>
  <c r="M1720" i="11"/>
  <c r="R44" i="18" s="1"/>
  <c r="N1720" i="11"/>
  <c r="M1721" i="11"/>
  <c r="T44" i="18" s="1"/>
  <c r="N1721" i="11"/>
  <c r="M1722" i="11"/>
  <c r="V44" i="18" s="1"/>
  <c r="N1722" i="11"/>
  <c r="M1723" i="11"/>
  <c r="X44" i="18" s="1"/>
  <c r="N1723" i="11"/>
  <c r="M1724" i="11"/>
  <c r="Z44" i="18" s="1"/>
  <c r="N1724" i="11"/>
  <c r="M1725" i="11"/>
  <c r="AB44" i="18" s="1"/>
  <c r="N1725" i="11"/>
  <c r="M1726" i="11"/>
  <c r="AD44" i="18" s="1"/>
  <c r="N1726" i="11"/>
  <c r="M1727" i="11"/>
  <c r="AF44" i="18" s="1"/>
  <c r="N1727" i="11"/>
  <c r="M1728" i="11"/>
  <c r="AH44" i="18" s="1"/>
  <c r="N1728" i="11"/>
  <c r="M1729" i="11"/>
  <c r="AJ44" i="18" s="1"/>
  <c r="N1729" i="11"/>
  <c r="M1730" i="11"/>
  <c r="AL44" i="18" s="1"/>
  <c r="N1730" i="11"/>
  <c r="M1731" i="11"/>
  <c r="AN44" i="18" s="1"/>
  <c r="N1731" i="11"/>
  <c r="M1732" i="11"/>
  <c r="AP44" i="18" s="1"/>
  <c r="N1732" i="11"/>
  <c r="M1733" i="11"/>
  <c r="AR44" i="18" s="1"/>
  <c r="N1733" i="11"/>
  <c r="M1734" i="11"/>
  <c r="AT44" i="18" s="1"/>
  <c r="N1734" i="11"/>
  <c r="M1735" i="11"/>
  <c r="AV44" i="18" s="1"/>
  <c r="N1735" i="11"/>
  <c r="M1736" i="11"/>
  <c r="AX44" i="18" s="1"/>
  <c r="N1736" i="11"/>
  <c r="M1737" i="11"/>
  <c r="AZ44" i="18" s="1"/>
  <c r="N1713" i="11"/>
  <c r="M1713" i="11"/>
  <c r="D44" i="18" s="1"/>
  <c r="D1737" i="11"/>
  <c r="D1736" i="11"/>
  <c r="D1735" i="11"/>
  <c r="D1734" i="11"/>
  <c r="D1733" i="11"/>
  <c r="D1732" i="11"/>
  <c r="D1731" i="11"/>
  <c r="D1730" i="11"/>
  <c r="D1729" i="11"/>
  <c r="D1728" i="11"/>
  <c r="D1727" i="11"/>
  <c r="D1726" i="11"/>
  <c r="D1725" i="11"/>
  <c r="D1724" i="11"/>
  <c r="D1723" i="11"/>
  <c r="D1722" i="11"/>
  <c r="D1721" i="11"/>
  <c r="D1720" i="11"/>
  <c r="D1719" i="11"/>
  <c r="D1718" i="11"/>
  <c r="D1717" i="11"/>
  <c r="D1716" i="11"/>
  <c r="D1715" i="11"/>
  <c r="D1714" i="11"/>
  <c r="D1713" i="11"/>
  <c r="L1498" i="11" a="1"/>
  <c r="L1498" i="11" s="1"/>
  <c r="I1498" i="11" a="1"/>
  <c r="I1498" i="11" s="1"/>
  <c r="L1333" i="11" a="1"/>
  <c r="L1333" i="11" s="1"/>
  <c r="L1335" i="11" a="1"/>
  <c r="L1335" i="11" s="1"/>
  <c r="L1336" i="11" a="1"/>
  <c r="L1336" i="11" s="1"/>
  <c r="L1337" i="11" a="1"/>
  <c r="L1337" i="11" s="1"/>
  <c r="L1338" i="11" a="1"/>
  <c r="L1338" i="11" s="1"/>
  <c r="L1339" i="11" a="1"/>
  <c r="L1339" i="11" s="1"/>
  <c r="L1340" i="11" a="1"/>
  <c r="L1340" i="11" s="1"/>
  <c r="L1342" i="11" a="1"/>
  <c r="L1342" i="11" s="1"/>
  <c r="L1343" i="11" a="1"/>
  <c r="L1343" i="11" s="1"/>
  <c r="L1345" i="11" a="1"/>
  <c r="L1345" i="11" s="1"/>
  <c r="L1346" i="11" a="1"/>
  <c r="L1346" i="11" s="1"/>
  <c r="L1347" i="11" a="1"/>
  <c r="L1347" i="11" s="1"/>
  <c r="L1348" i="11" a="1"/>
  <c r="L1348" i="11" s="1"/>
  <c r="L1350" i="11" a="1"/>
  <c r="L1350" i="11" s="1"/>
  <c r="L1351" i="11" a="1"/>
  <c r="L1351" i="11" s="1"/>
  <c r="L1353" i="11" a="1"/>
  <c r="L1353" i="11" s="1"/>
  <c r="L1354" i="11" a="1"/>
  <c r="L1354" i="11" s="1"/>
  <c r="L1355" i="11" a="1"/>
  <c r="L1355" i="11" s="1"/>
  <c r="L1356" i="11" a="1"/>
  <c r="L1356" i="11" s="1"/>
  <c r="L1357" i="11" a="1"/>
  <c r="L1357" i="11" s="1"/>
  <c r="L1358" i="11" a="1"/>
  <c r="L1358" i="11" s="1"/>
  <c r="L1359" i="11" a="1"/>
  <c r="L1359" i="11" s="1"/>
  <c r="L1360" i="11" a="1"/>
  <c r="L1360" i="11" s="1"/>
  <c r="L1361" i="11" a="1"/>
  <c r="L1361" i="11" s="1"/>
  <c r="L1362" i="11" a="1"/>
  <c r="L1362" i="11" s="1"/>
  <c r="L1363" i="11" a="1"/>
  <c r="L1363" i="11" s="1"/>
  <c r="L1364" i="11" a="1"/>
  <c r="L1364" i="11" s="1"/>
  <c r="L1365" i="11" a="1"/>
  <c r="L1365" i="11" s="1"/>
  <c r="L1366" i="11" a="1"/>
  <c r="L1366" i="11" s="1"/>
  <c r="L1367" i="11" a="1"/>
  <c r="L1367" i="11" s="1"/>
  <c r="L1369" i="11" a="1"/>
  <c r="L1369" i="11" s="1"/>
  <c r="L1370" i="11" a="1"/>
  <c r="L1370" i="11" s="1"/>
  <c r="L1371" i="11" a="1"/>
  <c r="L1371" i="11" s="1"/>
  <c r="L1372" i="11" a="1"/>
  <c r="L1372" i="11" s="1"/>
  <c r="L1373" i="11" a="1"/>
  <c r="L1373" i="11" s="1"/>
  <c r="L1376" i="11" a="1"/>
  <c r="L1376" i="11" s="1"/>
  <c r="L1377" i="11" a="1"/>
  <c r="L1377" i="11" s="1"/>
  <c r="L1378" i="11" a="1"/>
  <c r="L1378" i="11" s="1"/>
  <c r="L1379" i="11" a="1"/>
  <c r="L1379" i="11" s="1"/>
  <c r="L1380" i="11" a="1"/>
  <c r="L1380" i="11" s="1"/>
  <c r="L1381" i="11" a="1"/>
  <c r="L1381" i="11" s="1"/>
  <c r="L1382" i="11" a="1"/>
  <c r="L1382" i="11" s="1"/>
  <c r="L1383" i="11" a="1"/>
  <c r="L1383" i="11" s="1"/>
  <c r="L1384" i="11" a="1"/>
  <c r="L1384" i="11" s="1"/>
  <c r="L1385" i="11" a="1"/>
  <c r="L1385" i="11" s="1"/>
  <c r="L1386" i="11" a="1"/>
  <c r="L1386" i="11" s="1"/>
  <c r="L1387" i="11" a="1"/>
  <c r="L1387" i="11" s="1"/>
  <c r="L1388" i="11" a="1"/>
  <c r="L1388" i="11" s="1"/>
  <c r="L1389" i="11" a="1"/>
  <c r="L1389" i="11" s="1"/>
  <c r="L1390" i="11" a="1"/>
  <c r="L1390" i="11" s="1"/>
  <c r="L1391" i="11" a="1"/>
  <c r="L1391" i="11" s="1"/>
  <c r="L1392" i="11" a="1"/>
  <c r="L1392" i="11" s="1"/>
  <c r="L1393" i="11" a="1"/>
  <c r="L1393" i="11" s="1"/>
  <c r="L1394" i="11" a="1"/>
  <c r="L1394" i="11" s="1"/>
  <c r="L1395" i="11" a="1"/>
  <c r="L1395" i="11" s="1"/>
  <c r="L1396" i="11" a="1"/>
  <c r="L1396" i="11" s="1"/>
  <c r="L1397" i="11" a="1"/>
  <c r="L1397" i="11" s="1"/>
  <c r="L1398" i="11" a="1"/>
  <c r="L1398" i="11" s="1"/>
  <c r="L1399" i="11" a="1"/>
  <c r="L1399" i="11" s="1"/>
  <c r="L1400" i="11" a="1"/>
  <c r="L1400" i="11" s="1"/>
  <c r="L1401" i="11" a="1"/>
  <c r="L1401" i="11" s="1"/>
  <c r="L1402" i="11" a="1"/>
  <c r="L1402" i="11" s="1"/>
  <c r="L1403" i="11" a="1"/>
  <c r="L1403" i="11" s="1"/>
  <c r="L1404" i="11" a="1"/>
  <c r="L1404" i="11" s="1"/>
  <c r="L1405" i="11" a="1"/>
  <c r="L1405" i="11" s="1"/>
  <c r="L1406" i="11" a="1"/>
  <c r="L1406" i="11" s="1"/>
  <c r="L1407" i="11" a="1"/>
  <c r="L1407" i="11" s="1"/>
  <c r="L1408" i="11" a="1"/>
  <c r="L1408" i="11" s="1"/>
  <c r="L1409" i="11" a="1"/>
  <c r="L1409" i="11" s="1"/>
  <c r="L1411" i="11" a="1"/>
  <c r="L1411" i="11" s="1"/>
  <c r="L1412" i="11" a="1"/>
  <c r="L1412" i="11" s="1"/>
  <c r="L1414" i="11" a="1"/>
  <c r="L1414" i="11" s="1"/>
  <c r="L1415" i="11" a="1"/>
  <c r="L1415" i="11" s="1"/>
  <c r="L1416" i="11" a="1"/>
  <c r="L1416" i="11" s="1"/>
  <c r="L1417" i="11" a="1"/>
  <c r="L1417" i="11" s="1"/>
  <c r="L1418" i="11" a="1"/>
  <c r="L1418" i="11" s="1"/>
  <c r="L1419" i="11" a="1"/>
  <c r="L1419" i="11" s="1"/>
  <c r="L1420" i="11" a="1"/>
  <c r="L1420" i="11" s="1"/>
  <c r="L1421" i="11" a="1"/>
  <c r="L1421" i="11" s="1"/>
  <c r="L1422" i="11" a="1"/>
  <c r="L1422" i="11" s="1"/>
  <c r="L1423" i="11" a="1"/>
  <c r="L1423" i="11" s="1"/>
  <c r="L1424" i="11" a="1"/>
  <c r="L1424" i="11" s="1"/>
  <c r="L1425" i="11" a="1"/>
  <c r="L1425" i="11" s="1"/>
  <c r="L1426" i="11" a="1"/>
  <c r="L1426" i="11" s="1"/>
  <c r="L1427" i="11" a="1"/>
  <c r="L1427" i="11" s="1"/>
  <c r="L1428" i="11" a="1"/>
  <c r="L1428" i="11" s="1"/>
  <c r="L1429" i="11" a="1"/>
  <c r="L1429" i="11" s="1"/>
  <c r="L1430" i="11" a="1"/>
  <c r="L1430" i="11" s="1"/>
  <c r="L1431" i="11" a="1"/>
  <c r="L1431" i="11" s="1"/>
  <c r="L1432" i="11" a="1"/>
  <c r="L1432" i="11" s="1"/>
  <c r="L1433" i="11" a="1"/>
  <c r="L1433" i="11" s="1"/>
  <c r="L1434" i="11" a="1"/>
  <c r="L1434" i="11" s="1"/>
  <c r="L1435" i="11" a="1"/>
  <c r="L1435" i="11" s="1"/>
  <c r="L1436" i="11" a="1"/>
  <c r="L1436" i="11" s="1"/>
  <c r="L1437" i="11" a="1"/>
  <c r="L1437" i="11" s="1"/>
  <c r="L1438" i="11" a="1"/>
  <c r="L1438" i="11" s="1"/>
  <c r="L1439" i="11" a="1"/>
  <c r="L1439" i="11" s="1"/>
  <c r="L1440" i="11" a="1"/>
  <c r="L1440" i="11" s="1"/>
  <c r="L1441" i="11" a="1"/>
  <c r="L1441" i="11" s="1"/>
  <c r="L1443" i="11" a="1"/>
  <c r="L1443" i="11" s="1"/>
  <c r="L1444" i="11" a="1"/>
  <c r="L1444" i="11" s="1"/>
  <c r="L1446" i="11" a="1"/>
  <c r="L1446" i="11" s="1"/>
  <c r="L1449" i="11" a="1"/>
  <c r="L1449" i="11" s="1"/>
  <c r="L1452" i="11" a="1"/>
  <c r="L1452" i="11" s="1"/>
  <c r="L1453" i="11" a="1"/>
  <c r="L1453" i="11" s="1"/>
  <c r="L1456" i="11" a="1"/>
  <c r="L1456" i="11" s="1"/>
  <c r="L1457" i="11" a="1"/>
  <c r="L1457" i="11" s="1"/>
  <c r="L1458" i="11" a="1"/>
  <c r="L1458" i="11" s="1"/>
  <c r="L1459" i="11" a="1"/>
  <c r="L1459" i="11" s="1"/>
  <c r="L1463" i="11" a="1"/>
  <c r="L1463" i="11" s="1"/>
  <c r="L1465" i="11" a="1"/>
  <c r="L1465" i="11" s="1"/>
  <c r="L1468" i="11" a="1"/>
  <c r="L1468" i="11" s="1"/>
  <c r="L1469" i="11" a="1"/>
  <c r="L1469" i="11" s="1"/>
  <c r="L1470" i="11" a="1"/>
  <c r="L1470" i="11" s="1"/>
  <c r="L1471" i="11" a="1"/>
  <c r="L1471" i="11" s="1"/>
  <c r="L1472" i="11" a="1"/>
  <c r="L1472" i="11" s="1"/>
  <c r="I1333" i="11" a="1"/>
  <c r="I1333" i="11" s="1"/>
  <c r="I1335" i="11" a="1"/>
  <c r="I1335" i="11" s="1"/>
  <c r="I1336" i="11" a="1"/>
  <c r="I1336" i="11" s="1"/>
  <c r="I1337" i="11" a="1"/>
  <c r="I1337" i="11" s="1"/>
  <c r="I1338" i="11" a="1"/>
  <c r="I1338" i="11" s="1"/>
  <c r="I1339" i="11" a="1"/>
  <c r="I1339" i="11" s="1"/>
  <c r="I1340" i="11" a="1"/>
  <c r="I1340" i="11" s="1"/>
  <c r="I1342" i="11" a="1"/>
  <c r="I1342" i="11" s="1"/>
  <c r="I1343" i="11" a="1"/>
  <c r="I1343" i="11" s="1"/>
  <c r="I1345" i="11" a="1"/>
  <c r="I1345" i="11" s="1"/>
  <c r="I1346" i="11" a="1"/>
  <c r="I1346" i="11" s="1"/>
  <c r="I1347" i="11" a="1"/>
  <c r="I1347" i="11" s="1"/>
  <c r="I1348" i="11" a="1"/>
  <c r="I1348" i="11" s="1"/>
  <c r="I1350" i="11" a="1"/>
  <c r="I1350" i="11" s="1"/>
  <c r="I1351" i="11" a="1"/>
  <c r="I1351" i="11" s="1"/>
  <c r="I1353" i="11" a="1"/>
  <c r="I1353" i="11" s="1"/>
  <c r="I1354" i="11" a="1"/>
  <c r="I1354" i="11" s="1"/>
  <c r="I1355" i="11" a="1"/>
  <c r="I1355" i="11" s="1"/>
  <c r="I1356" i="11" a="1"/>
  <c r="I1356" i="11" s="1"/>
  <c r="I1357" i="11" a="1"/>
  <c r="I1357" i="11" s="1"/>
  <c r="I1358" i="11" a="1"/>
  <c r="I1358" i="11" s="1"/>
  <c r="I1359" i="11" a="1"/>
  <c r="I1359" i="11" s="1"/>
  <c r="I1360" i="11" a="1"/>
  <c r="I1360" i="11" s="1"/>
  <c r="I1361" i="11" a="1"/>
  <c r="I1361" i="11" s="1"/>
  <c r="I1362" i="11" a="1"/>
  <c r="I1362" i="11" s="1"/>
  <c r="I1363" i="11" a="1"/>
  <c r="I1363" i="11" s="1"/>
  <c r="I1364" i="11" a="1"/>
  <c r="I1364" i="11" s="1"/>
  <c r="I1365" i="11" a="1"/>
  <c r="I1365" i="11" s="1"/>
  <c r="I1366" i="11" a="1"/>
  <c r="I1366" i="11" s="1"/>
  <c r="I1367" i="11" a="1"/>
  <c r="I1367" i="11" s="1"/>
  <c r="I1369" i="11" a="1"/>
  <c r="I1369" i="11" s="1"/>
  <c r="I1370" i="11" a="1"/>
  <c r="I1370" i="11" s="1"/>
  <c r="I1371" i="11" a="1"/>
  <c r="I1371" i="11" s="1"/>
  <c r="I1372" i="11" a="1"/>
  <c r="I1372" i="11" s="1"/>
  <c r="I1373" i="11" a="1"/>
  <c r="I1373" i="11" s="1"/>
  <c r="I1376" i="11" a="1"/>
  <c r="I1376" i="11" s="1"/>
  <c r="I1377" i="11" a="1"/>
  <c r="I1377" i="11" s="1"/>
  <c r="I1378" i="11" a="1"/>
  <c r="I1378" i="11" s="1"/>
  <c r="I1379" i="11" a="1"/>
  <c r="I1379" i="11" s="1"/>
  <c r="I1380" i="11" a="1"/>
  <c r="I1380" i="11" s="1"/>
  <c r="I1381" i="11" a="1"/>
  <c r="I1381" i="11" s="1"/>
  <c r="I1382" i="11" a="1"/>
  <c r="I1382" i="11" s="1"/>
  <c r="I1383" i="11" a="1"/>
  <c r="I1383" i="11" s="1"/>
  <c r="I1384" i="11" a="1"/>
  <c r="I1384" i="11" s="1"/>
  <c r="I1385" i="11" a="1"/>
  <c r="I1385" i="11" s="1"/>
  <c r="I1386" i="11" a="1"/>
  <c r="I1386" i="11" s="1"/>
  <c r="I1387" i="11" a="1"/>
  <c r="I1387" i="11" s="1"/>
  <c r="I1388" i="11" a="1"/>
  <c r="I1388" i="11" s="1"/>
  <c r="I1389" i="11" a="1"/>
  <c r="I1389" i="11" s="1"/>
  <c r="I1390" i="11" a="1"/>
  <c r="I1390" i="11" s="1"/>
  <c r="I1391" i="11" a="1"/>
  <c r="I1391" i="11" s="1"/>
  <c r="I1392" i="11" a="1"/>
  <c r="I1392" i="11" s="1"/>
  <c r="I1393" i="11" a="1"/>
  <c r="I1393" i="11" s="1"/>
  <c r="I1394" i="11" a="1"/>
  <c r="I1394" i="11" s="1"/>
  <c r="I1395" i="11" a="1"/>
  <c r="I1395" i="11" s="1"/>
  <c r="I1396" i="11" a="1"/>
  <c r="I1396" i="11" s="1"/>
  <c r="I1397" i="11" a="1"/>
  <c r="I1397" i="11" s="1"/>
  <c r="I1398" i="11" a="1"/>
  <c r="I1398" i="11" s="1"/>
  <c r="I1399" i="11" a="1"/>
  <c r="I1399" i="11" s="1"/>
  <c r="I1400" i="11" a="1"/>
  <c r="I1400" i="11" s="1"/>
  <c r="I1401" i="11" a="1"/>
  <c r="I1401" i="11" s="1"/>
  <c r="I1402" i="11" a="1"/>
  <c r="I1402" i="11" s="1"/>
  <c r="I1403" i="11" a="1"/>
  <c r="I1403" i="11" s="1"/>
  <c r="I1404" i="11" a="1"/>
  <c r="I1404" i="11" s="1"/>
  <c r="I1405" i="11" a="1"/>
  <c r="I1405" i="11" s="1"/>
  <c r="I1406" i="11" a="1"/>
  <c r="I1406" i="11" s="1"/>
  <c r="I1407" i="11" a="1"/>
  <c r="I1407" i="11" s="1"/>
  <c r="I1408" i="11" a="1"/>
  <c r="I1408" i="11" s="1"/>
  <c r="I1409" i="11" a="1"/>
  <c r="I1409" i="11" s="1"/>
  <c r="I1411" i="11" a="1"/>
  <c r="I1411" i="11" s="1"/>
  <c r="I1412" i="11" a="1"/>
  <c r="I1412" i="11" s="1"/>
  <c r="I1414" i="11" a="1"/>
  <c r="I1414" i="11" s="1"/>
  <c r="I1415" i="11" a="1"/>
  <c r="I1415" i="11" s="1"/>
  <c r="I1416" i="11" a="1"/>
  <c r="I1416" i="11" s="1"/>
  <c r="I1417" i="11" a="1"/>
  <c r="I1417" i="11" s="1"/>
  <c r="I1418" i="11" a="1"/>
  <c r="I1418" i="11" s="1"/>
  <c r="I1419" i="11" a="1"/>
  <c r="I1419" i="11" s="1"/>
  <c r="I1420" i="11" a="1"/>
  <c r="I1420" i="11" s="1"/>
  <c r="I1421" i="11" a="1"/>
  <c r="I1421" i="11" s="1"/>
  <c r="I1422" i="11" a="1"/>
  <c r="I1422" i="11" s="1"/>
  <c r="I1423" i="11" a="1"/>
  <c r="I1423" i="11" s="1"/>
  <c r="I1424" i="11" a="1"/>
  <c r="I1424" i="11" s="1"/>
  <c r="I1425" i="11" a="1"/>
  <c r="I1425" i="11" s="1"/>
  <c r="I1426" i="11" a="1"/>
  <c r="I1426" i="11" s="1"/>
  <c r="I1427" i="11" a="1"/>
  <c r="I1427" i="11" s="1"/>
  <c r="I1428" i="11" a="1"/>
  <c r="I1428" i="11" s="1"/>
  <c r="I1429" i="11" a="1"/>
  <c r="I1429" i="11" s="1"/>
  <c r="I1430" i="11" a="1"/>
  <c r="I1430" i="11" s="1"/>
  <c r="I1431" i="11" a="1"/>
  <c r="I1431" i="11" s="1"/>
  <c r="I1432" i="11" a="1"/>
  <c r="I1432" i="11" s="1"/>
  <c r="I1433" i="11" a="1"/>
  <c r="I1433" i="11" s="1"/>
  <c r="I1434" i="11" a="1"/>
  <c r="I1434" i="11" s="1"/>
  <c r="I1435" i="11" a="1"/>
  <c r="I1435" i="11" s="1"/>
  <c r="I1436" i="11" a="1"/>
  <c r="I1436" i="11" s="1"/>
  <c r="I1437" i="11" a="1"/>
  <c r="I1437" i="11" s="1"/>
  <c r="I1438" i="11" a="1"/>
  <c r="I1438" i="11" s="1"/>
  <c r="I1439" i="11" a="1"/>
  <c r="I1439" i="11" s="1"/>
  <c r="I1440" i="11" a="1"/>
  <c r="I1440" i="11" s="1"/>
  <c r="I1441" i="11" a="1"/>
  <c r="I1441" i="11" s="1"/>
  <c r="I1443" i="11" a="1"/>
  <c r="I1443" i="11" s="1"/>
  <c r="I1444" i="11" a="1"/>
  <c r="I1444" i="11" s="1"/>
  <c r="I1446" i="11" a="1"/>
  <c r="I1446" i="11" s="1"/>
  <c r="I1449" i="11" a="1"/>
  <c r="I1449" i="11" s="1"/>
  <c r="I1452" i="11" a="1"/>
  <c r="I1452" i="11" s="1"/>
  <c r="AS19" i="18" s="1"/>
  <c r="I1453" i="11" a="1"/>
  <c r="I1453" i="11" s="1"/>
  <c r="I1456" i="11" a="1"/>
  <c r="I1456" i="11" s="1"/>
  <c r="I1457" i="11" a="1"/>
  <c r="I1457" i="11" s="1"/>
  <c r="I1458" i="11" a="1"/>
  <c r="I1458" i="11" s="1"/>
  <c r="I1459" i="11" a="1"/>
  <c r="I1459" i="11" s="1"/>
  <c r="I1463" i="11" a="1"/>
  <c r="I1463" i="11" s="1"/>
  <c r="I1465" i="11" a="1"/>
  <c r="I1465" i="11" s="1"/>
  <c r="I1468" i="11" a="1"/>
  <c r="I1468" i="11" s="1"/>
  <c r="I1469" i="11" a="1"/>
  <c r="I1469" i="11" s="1"/>
  <c r="I1470" i="11" a="1"/>
  <c r="I1470" i="11" s="1"/>
  <c r="I1471" i="11" a="1"/>
  <c r="I1471" i="11" s="1"/>
  <c r="I1472" i="11" a="1"/>
  <c r="I1472" i="11" s="1"/>
  <c r="M1474" i="11"/>
  <c r="F43" i="18" s="1"/>
  <c r="N1474" i="11"/>
  <c r="M1475" i="11"/>
  <c r="H43" i="18" s="1"/>
  <c r="N1475" i="11"/>
  <c r="M1476" i="11"/>
  <c r="J43" i="18" s="1"/>
  <c r="N1476" i="11"/>
  <c r="M1477" i="11"/>
  <c r="L43" i="18" s="1"/>
  <c r="N1477" i="11"/>
  <c r="M1478" i="11"/>
  <c r="N43" i="18" s="1"/>
  <c r="N1478" i="11"/>
  <c r="M1479" i="11"/>
  <c r="P43" i="18" s="1"/>
  <c r="N1479" i="11"/>
  <c r="M1480" i="11"/>
  <c r="R43" i="18" s="1"/>
  <c r="N1480" i="11"/>
  <c r="M1481" i="11"/>
  <c r="T43" i="18" s="1"/>
  <c r="N1481" i="11"/>
  <c r="M1482" i="11"/>
  <c r="V43" i="18" s="1"/>
  <c r="N1482" i="11"/>
  <c r="M1483" i="11"/>
  <c r="X43" i="18" s="1"/>
  <c r="N1483" i="11"/>
  <c r="M1484" i="11"/>
  <c r="Z43" i="18" s="1"/>
  <c r="N1484" i="11"/>
  <c r="M1485" i="11"/>
  <c r="AB43" i="18" s="1"/>
  <c r="N1485" i="11"/>
  <c r="M1486" i="11"/>
  <c r="AD43" i="18" s="1"/>
  <c r="N1486" i="11"/>
  <c r="M1487" i="11"/>
  <c r="AF43" i="18" s="1"/>
  <c r="N1487" i="11"/>
  <c r="M1488" i="11"/>
  <c r="AH43" i="18" s="1"/>
  <c r="N1488" i="11"/>
  <c r="M1489" i="11"/>
  <c r="AJ43" i="18" s="1"/>
  <c r="N1489" i="11"/>
  <c r="M1490" i="11"/>
  <c r="AL43" i="18" s="1"/>
  <c r="N1490" i="11"/>
  <c r="M1491" i="11"/>
  <c r="AN43" i="18" s="1"/>
  <c r="N1491" i="11"/>
  <c r="M1492" i="11"/>
  <c r="AP43" i="18" s="1"/>
  <c r="N1492" i="11"/>
  <c r="M1493" i="11"/>
  <c r="AR43" i="18" s="1"/>
  <c r="N1493" i="11"/>
  <c r="M1494" i="11"/>
  <c r="AT43" i="18" s="1"/>
  <c r="N1494" i="11"/>
  <c r="M1495" i="11"/>
  <c r="AV43" i="18" s="1"/>
  <c r="N1495" i="11"/>
  <c r="M1496" i="11"/>
  <c r="AX43" i="18" s="1"/>
  <c r="N1496" i="11"/>
  <c r="M1497" i="11"/>
  <c r="AZ43" i="18" s="1"/>
  <c r="N1497" i="11"/>
  <c r="N1473" i="11"/>
  <c r="M1473" i="11"/>
  <c r="D43" i="18" s="1"/>
  <c r="D1497" i="11"/>
  <c r="D1496" i="11"/>
  <c r="D1495" i="11"/>
  <c r="D1494" i="11"/>
  <c r="D1493" i="11"/>
  <c r="D1492" i="11"/>
  <c r="D1491" i="11"/>
  <c r="D1490" i="11"/>
  <c r="D1489" i="11"/>
  <c r="D1488" i="11"/>
  <c r="D1487" i="11"/>
  <c r="D1486" i="11"/>
  <c r="D1485" i="11"/>
  <c r="D1484" i="11"/>
  <c r="D1483" i="11"/>
  <c r="D1482" i="11"/>
  <c r="D1481" i="11"/>
  <c r="D1480" i="11"/>
  <c r="D1479" i="11"/>
  <c r="D1478" i="11"/>
  <c r="D1477" i="11"/>
  <c r="D1476" i="11"/>
  <c r="D1475" i="11"/>
  <c r="D1474" i="11"/>
  <c r="D1473" i="11"/>
  <c r="L1332" i="11" a="1"/>
  <c r="L1332" i="11" s="1"/>
  <c r="I1332" i="11" a="1"/>
  <c r="I1332" i="11" s="1"/>
  <c r="L1249" i="11" a="1"/>
  <c r="L1249" i="11" s="1"/>
  <c r="L1250" i="11" a="1"/>
  <c r="L1250" i="11" s="1"/>
  <c r="L1251" i="11" a="1"/>
  <c r="L1251" i="11" s="1"/>
  <c r="L1253" i="11" a="1"/>
  <c r="L1253" i="11" s="1"/>
  <c r="L1254" i="11" a="1"/>
  <c r="L1254" i="11" s="1"/>
  <c r="L1257" i="11" a="1"/>
  <c r="L1257" i="11" s="1"/>
  <c r="L1258" i="11" a="1"/>
  <c r="L1258" i="11" s="1"/>
  <c r="L1261" i="11" a="1"/>
  <c r="L1261" i="11" s="1"/>
  <c r="L1262" i="11" a="1"/>
  <c r="L1262" i="11" s="1"/>
  <c r="L1265" i="11" a="1"/>
  <c r="L1265" i="11" s="1"/>
  <c r="L1266" i="11" a="1"/>
  <c r="L1266" i="11" s="1"/>
  <c r="L1268" i="11" a="1"/>
  <c r="L1268" i="11" s="1"/>
  <c r="L1269" i="11" a="1"/>
  <c r="L1269" i="11" s="1"/>
  <c r="L1272" i="11" a="1"/>
  <c r="L1272" i="11" s="1"/>
  <c r="L1273" i="11" a="1"/>
  <c r="L1273" i="11" s="1"/>
  <c r="L1276" i="11" a="1"/>
  <c r="L1276" i="11" s="1"/>
  <c r="L1277" i="11" a="1"/>
  <c r="L1277" i="11" s="1"/>
  <c r="L1279" i="11" a="1"/>
  <c r="L1279" i="11" s="1"/>
  <c r="L1280" i="11" a="1"/>
  <c r="L1280" i="11" s="1"/>
  <c r="L1282" i="11" a="1"/>
  <c r="L1282" i="11" s="1"/>
  <c r="L1284" i="11" a="1"/>
  <c r="L1284" i="11" s="1"/>
  <c r="L1285" i="11" a="1"/>
  <c r="L1285" i="11" s="1"/>
  <c r="L1287" i="11" a="1"/>
  <c r="L1287" i="11" s="1"/>
  <c r="L1288" i="11" a="1"/>
  <c r="L1288" i="11" s="1"/>
  <c r="L1290" i="11" a="1"/>
  <c r="L1290" i="11" s="1"/>
  <c r="L1293" i="11" a="1"/>
  <c r="L1293" i="11" s="1"/>
  <c r="L1294" i="11" a="1"/>
  <c r="L1294" i="11" s="1"/>
  <c r="L1295" i="11" a="1"/>
  <c r="L1295" i="11" s="1"/>
  <c r="L1296" i="11" a="1"/>
  <c r="L1296" i="11" s="1"/>
  <c r="L1299" i="11" a="1"/>
  <c r="L1299" i="11" s="1"/>
  <c r="L1300" i="11" a="1"/>
  <c r="L1300" i="11" s="1"/>
  <c r="L1301" i="11" a="1"/>
  <c r="L1301" i="11" s="1"/>
  <c r="L1302" i="11" a="1"/>
  <c r="L1302" i="11" s="1"/>
  <c r="L1303" i="11" a="1"/>
  <c r="L1303" i="11" s="1"/>
  <c r="L1304" i="11" a="1"/>
  <c r="L1304" i="11" s="1"/>
  <c r="L1305" i="11" a="1"/>
  <c r="L1305" i="11" s="1"/>
  <c r="L1306" i="11" a="1"/>
  <c r="L1306" i="11" s="1"/>
  <c r="I1249" i="11" a="1"/>
  <c r="I1249" i="11" s="1"/>
  <c r="I1250" i="11" a="1"/>
  <c r="I1250" i="11" s="1"/>
  <c r="I1251" i="11" a="1"/>
  <c r="I1251" i="11" s="1"/>
  <c r="I1253" i="11" a="1"/>
  <c r="I1253" i="11" s="1"/>
  <c r="I1254" i="11" a="1"/>
  <c r="I1254" i="11" s="1"/>
  <c r="I1257" i="11" a="1"/>
  <c r="I1257" i="11" s="1"/>
  <c r="I1258" i="11" a="1"/>
  <c r="I1258" i="11" s="1"/>
  <c r="I1261" i="11" a="1"/>
  <c r="I1261" i="11" s="1"/>
  <c r="I1262" i="11" a="1"/>
  <c r="I1262" i="11" s="1"/>
  <c r="I1265" i="11" a="1"/>
  <c r="I1265" i="11" s="1"/>
  <c r="I1266" i="11" a="1"/>
  <c r="I1266" i="11" s="1"/>
  <c r="I1268" i="11" a="1"/>
  <c r="I1268" i="11" s="1"/>
  <c r="I1269" i="11" a="1"/>
  <c r="I1269" i="11" s="1"/>
  <c r="I1272" i="11" a="1"/>
  <c r="I1272" i="11" s="1"/>
  <c r="I1273" i="11" a="1"/>
  <c r="I1273" i="11" s="1"/>
  <c r="I1276" i="11" a="1"/>
  <c r="I1276" i="11" s="1"/>
  <c r="I1277" i="11" a="1"/>
  <c r="I1277" i="11" s="1"/>
  <c r="I1279" i="11" a="1"/>
  <c r="I1279" i="11" s="1"/>
  <c r="I1280" i="11" a="1"/>
  <c r="I1280" i="11" s="1"/>
  <c r="I1282" i="11" a="1"/>
  <c r="I1282" i="11" s="1"/>
  <c r="E18" i="18" s="1"/>
  <c r="I1284" i="11" a="1"/>
  <c r="I1284" i="11" s="1"/>
  <c r="I1285" i="11" a="1"/>
  <c r="I1285" i="11" s="1"/>
  <c r="I1287" i="11" a="1"/>
  <c r="I1287" i="11" s="1"/>
  <c r="I1288" i="11" a="1"/>
  <c r="I1288" i="11" s="1"/>
  <c r="I1290" i="11" a="1"/>
  <c r="I1290" i="11" s="1"/>
  <c r="I1293" i="11" a="1"/>
  <c r="I1293" i="11" s="1"/>
  <c r="Q18" i="18" s="1"/>
  <c r="I1294" i="11" a="1"/>
  <c r="I1294" i="11" s="1"/>
  <c r="I1295" i="11" a="1"/>
  <c r="I1295" i="11" s="1"/>
  <c r="W18" i="18" s="1"/>
  <c r="I1296" i="11" a="1"/>
  <c r="I1296" i="11" s="1"/>
  <c r="AC18" i="18" s="1"/>
  <c r="I1299" i="11" a="1"/>
  <c r="I1299" i="11" s="1"/>
  <c r="G18" i="18" s="1"/>
  <c r="I1300" i="11" a="1"/>
  <c r="I1300" i="11" s="1"/>
  <c r="I1301" i="11" a="1"/>
  <c r="I1301" i="11" s="1"/>
  <c r="AQ18" i="18" s="1"/>
  <c r="I1302" i="11" a="1"/>
  <c r="I1302" i="11" s="1"/>
  <c r="I1303" i="11" a="1"/>
  <c r="I1303" i="11" s="1"/>
  <c r="I1304" i="11" a="1"/>
  <c r="I1304" i="11" s="1"/>
  <c r="I1305" i="11" a="1"/>
  <c r="I1305" i="11" s="1"/>
  <c r="I1306" i="11" a="1"/>
  <c r="I1306" i="11" s="1"/>
  <c r="M1308" i="11"/>
  <c r="F42" i="18" s="1"/>
  <c r="N1308" i="11"/>
  <c r="M1309" i="11"/>
  <c r="H42" i="18" s="1"/>
  <c r="N1309" i="11"/>
  <c r="M1310" i="11"/>
  <c r="J42" i="18" s="1"/>
  <c r="N1310" i="11"/>
  <c r="M1311" i="11"/>
  <c r="L42" i="18" s="1"/>
  <c r="N1311" i="11"/>
  <c r="M1312" i="11"/>
  <c r="N42" i="18" s="1"/>
  <c r="N1312" i="11"/>
  <c r="M1313" i="11"/>
  <c r="P42" i="18" s="1"/>
  <c r="N1313" i="11"/>
  <c r="M1314" i="11"/>
  <c r="R42" i="18" s="1"/>
  <c r="N1314" i="11"/>
  <c r="M1315" i="11"/>
  <c r="T42" i="18" s="1"/>
  <c r="N1315" i="11"/>
  <c r="M1316" i="11"/>
  <c r="V42" i="18" s="1"/>
  <c r="N1316" i="11"/>
  <c r="M1317" i="11"/>
  <c r="X42" i="18" s="1"/>
  <c r="N1317" i="11"/>
  <c r="M1318" i="11"/>
  <c r="Z42" i="18" s="1"/>
  <c r="N1318" i="11"/>
  <c r="M1319" i="11"/>
  <c r="AB42" i="18" s="1"/>
  <c r="N1319" i="11"/>
  <c r="M1320" i="11"/>
  <c r="AD42" i="18" s="1"/>
  <c r="N1320" i="11"/>
  <c r="M1321" i="11"/>
  <c r="AF42" i="18" s="1"/>
  <c r="N1321" i="11"/>
  <c r="M1322" i="11"/>
  <c r="AH42" i="18" s="1"/>
  <c r="N1322" i="11"/>
  <c r="M1323" i="11"/>
  <c r="AJ42" i="18" s="1"/>
  <c r="N1323" i="11"/>
  <c r="M1324" i="11"/>
  <c r="AL42" i="18" s="1"/>
  <c r="N1324" i="11"/>
  <c r="M1325" i="11"/>
  <c r="AN42" i="18" s="1"/>
  <c r="N1325" i="11"/>
  <c r="M1326" i="11"/>
  <c r="AP42" i="18" s="1"/>
  <c r="N1326" i="11"/>
  <c r="M1327" i="11"/>
  <c r="AR42" i="18" s="1"/>
  <c r="N1327" i="11"/>
  <c r="M1328" i="11"/>
  <c r="AT42" i="18" s="1"/>
  <c r="N1328" i="11"/>
  <c r="M1329" i="11"/>
  <c r="AV42" i="18" s="1"/>
  <c r="N1329" i="11"/>
  <c r="M1330" i="11"/>
  <c r="AX42" i="18" s="1"/>
  <c r="N1330" i="11"/>
  <c r="M1331" i="11"/>
  <c r="AZ42" i="18" s="1"/>
  <c r="N1331" i="11"/>
  <c r="N1307" i="11"/>
  <c r="M1307" i="11"/>
  <c r="D42" i="18" s="1"/>
  <c r="D1331" i="11"/>
  <c r="D1330" i="11"/>
  <c r="D1329" i="11"/>
  <c r="D1328" i="11"/>
  <c r="D1327" i="11"/>
  <c r="D1326" i="11"/>
  <c r="D1325" i="11"/>
  <c r="D1324" i="11"/>
  <c r="D1323" i="11"/>
  <c r="D1322" i="11"/>
  <c r="D1321" i="11"/>
  <c r="D1320" i="11"/>
  <c r="D1319" i="11"/>
  <c r="D1318" i="11"/>
  <c r="D1317" i="11"/>
  <c r="D1316" i="11"/>
  <c r="D1315" i="11"/>
  <c r="D1314" i="11"/>
  <c r="D1313" i="11"/>
  <c r="D1312" i="11"/>
  <c r="D1311" i="11"/>
  <c r="D1310" i="11"/>
  <c r="D1309" i="11"/>
  <c r="D1308" i="11"/>
  <c r="D1307" i="11"/>
  <c r="L1247" i="11" a="1"/>
  <c r="L1247" i="11" s="1"/>
  <c r="I1247" i="11" a="1"/>
  <c r="I1247" i="11" s="1"/>
  <c r="L1207" i="11" a="1"/>
  <c r="L1207" i="11" s="1"/>
  <c r="L1208" i="11" a="1"/>
  <c r="L1208" i="11" s="1"/>
  <c r="L1209" i="11" a="1"/>
  <c r="L1209" i="11" s="1"/>
  <c r="L1210" i="11" a="1"/>
  <c r="L1210" i="11" s="1"/>
  <c r="L1211" i="11" a="1"/>
  <c r="L1211" i="11" s="1"/>
  <c r="L1212" i="11" a="1"/>
  <c r="L1212" i="11" s="1"/>
  <c r="L1213" i="11" a="1"/>
  <c r="L1213" i="11" s="1"/>
  <c r="L1214" i="11" a="1"/>
  <c r="L1214" i="11" s="1"/>
  <c r="L1215" i="11" a="1"/>
  <c r="L1215" i="11" s="1"/>
  <c r="L1216" i="11" a="1"/>
  <c r="L1216" i="11" s="1"/>
  <c r="AR17" i="18" s="1"/>
  <c r="L1217" i="11" a="1"/>
  <c r="L1217" i="11" s="1"/>
  <c r="L1218" i="11" a="1"/>
  <c r="L1218" i="11" s="1"/>
  <c r="L1219" i="11" a="1"/>
  <c r="L1219" i="11" s="1"/>
  <c r="L1220" i="11" a="1"/>
  <c r="L1220" i="11" s="1"/>
  <c r="L1221" i="11" a="1"/>
  <c r="L1221" i="11" s="1"/>
  <c r="I1207" i="11" a="1"/>
  <c r="I1207" i="11" s="1"/>
  <c r="I1208" i="11" a="1"/>
  <c r="I1208" i="11" s="1"/>
  <c r="M17" i="18" s="1"/>
  <c r="I1209" i="11" a="1"/>
  <c r="I1209" i="11" s="1"/>
  <c r="AY17" i="18" s="1"/>
  <c r="I1210" i="11" a="1"/>
  <c r="I1210" i="11" s="1"/>
  <c r="I1211" i="11" a="1"/>
  <c r="I1211" i="11" s="1"/>
  <c r="I1212" i="11" a="1"/>
  <c r="I1212" i="11" s="1"/>
  <c r="I1213" i="11" a="1"/>
  <c r="I1213" i="11" s="1"/>
  <c r="O17" i="18" s="1"/>
  <c r="I1214" i="11" a="1"/>
  <c r="I1214" i="11" s="1"/>
  <c r="I1215" i="11" a="1"/>
  <c r="I1215" i="11" s="1"/>
  <c r="I1216" i="11" a="1"/>
  <c r="I1216" i="11" s="1"/>
  <c r="AQ17" i="18" s="1"/>
  <c r="I1217" i="11" a="1"/>
  <c r="I1217" i="11" s="1"/>
  <c r="AA17" i="18" s="1"/>
  <c r="I1218" i="11" a="1"/>
  <c r="I1218" i="11" s="1"/>
  <c r="I1219" i="11" a="1"/>
  <c r="I1219" i="11" s="1"/>
  <c r="I1220" i="11" a="1"/>
  <c r="I1220" i="11" s="1"/>
  <c r="I1221" i="11" a="1"/>
  <c r="I1221" i="11" s="1"/>
  <c r="M1223" i="11"/>
  <c r="F41" i="18" s="1"/>
  <c r="N1223" i="11"/>
  <c r="M1224" i="11"/>
  <c r="H41" i="18" s="1"/>
  <c r="N1224" i="11"/>
  <c r="M1225" i="11"/>
  <c r="J41" i="18" s="1"/>
  <c r="N1225" i="11"/>
  <c r="M1226" i="11"/>
  <c r="L41" i="18" s="1"/>
  <c r="N1226" i="11"/>
  <c r="M1227" i="11"/>
  <c r="N41" i="18" s="1"/>
  <c r="N1227" i="11"/>
  <c r="M1228" i="11"/>
  <c r="P41" i="18" s="1"/>
  <c r="N1228" i="11"/>
  <c r="M1229" i="11"/>
  <c r="R41" i="18" s="1"/>
  <c r="N1229" i="11"/>
  <c r="M1230" i="11"/>
  <c r="T41" i="18" s="1"/>
  <c r="N1230" i="11"/>
  <c r="M1231" i="11"/>
  <c r="V41" i="18" s="1"/>
  <c r="N1231" i="11"/>
  <c r="M1232" i="11"/>
  <c r="X41" i="18" s="1"/>
  <c r="N1232" i="11"/>
  <c r="M1233" i="11"/>
  <c r="Z41" i="18" s="1"/>
  <c r="N1233" i="11"/>
  <c r="M1234" i="11"/>
  <c r="AB41" i="18" s="1"/>
  <c r="N1234" i="11"/>
  <c r="M1235" i="11"/>
  <c r="AD41" i="18" s="1"/>
  <c r="N1235" i="11"/>
  <c r="M1236" i="11"/>
  <c r="AF41" i="18" s="1"/>
  <c r="N1236" i="11"/>
  <c r="M1237" i="11"/>
  <c r="AH41" i="18" s="1"/>
  <c r="N1237" i="11"/>
  <c r="M1238" i="11"/>
  <c r="AJ41" i="18" s="1"/>
  <c r="N1238" i="11"/>
  <c r="M1239" i="11"/>
  <c r="AL41" i="18" s="1"/>
  <c r="N1239" i="11"/>
  <c r="M1240" i="11"/>
  <c r="AN41" i="18" s="1"/>
  <c r="N1240" i="11"/>
  <c r="M1241" i="11"/>
  <c r="AP41" i="18" s="1"/>
  <c r="N1241" i="11"/>
  <c r="M1242" i="11"/>
  <c r="AR41" i="18" s="1"/>
  <c r="N1242" i="11"/>
  <c r="M1243" i="11"/>
  <c r="AT41" i="18" s="1"/>
  <c r="N1243" i="11"/>
  <c r="M1244" i="11"/>
  <c r="AV41" i="18" s="1"/>
  <c r="N1244" i="11"/>
  <c r="M1245" i="11"/>
  <c r="AX41" i="18" s="1"/>
  <c r="N1245" i="11"/>
  <c r="M1246" i="11"/>
  <c r="AZ41" i="18" s="1"/>
  <c r="N1246" i="11"/>
  <c r="N1222" i="11"/>
  <c r="M1222" i="11"/>
  <c r="D41" i="18" s="1"/>
  <c r="D1246" i="11"/>
  <c r="D1245" i="11"/>
  <c r="D1244" i="11"/>
  <c r="D1243" i="11"/>
  <c r="D1242" i="11"/>
  <c r="D1241" i="11"/>
  <c r="D1240" i="11"/>
  <c r="D1239" i="11"/>
  <c r="D1238" i="11"/>
  <c r="D1237" i="11"/>
  <c r="D1236" i="11"/>
  <c r="D1235" i="11"/>
  <c r="D1234" i="11"/>
  <c r="D1233" i="11"/>
  <c r="D1232" i="11"/>
  <c r="D1231" i="11"/>
  <c r="D1230" i="11"/>
  <c r="D1229" i="11"/>
  <c r="D1228" i="11"/>
  <c r="D1227" i="11"/>
  <c r="D1226" i="11"/>
  <c r="D1225" i="11"/>
  <c r="D1224" i="11"/>
  <c r="D1223" i="11"/>
  <c r="D1222" i="11"/>
  <c r="M1182" i="11"/>
  <c r="F40" i="18" s="1"/>
  <c r="N1182" i="11"/>
  <c r="M1183" i="11"/>
  <c r="H40" i="18" s="1"/>
  <c r="N1183" i="11"/>
  <c r="M1184" i="11"/>
  <c r="J40" i="18" s="1"/>
  <c r="N1184" i="11"/>
  <c r="M1185" i="11"/>
  <c r="L40" i="18" s="1"/>
  <c r="N1185" i="11"/>
  <c r="M1186" i="11"/>
  <c r="N40" i="18" s="1"/>
  <c r="N1186" i="11"/>
  <c r="M1187" i="11"/>
  <c r="P40" i="18" s="1"/>
  <c r="N1187" i="11"/>
  <c r="M1188" i="11"/>
  <c r="R40" i="18" s="1"/>
  <c r="N1188" i="11"/>
  <c r="M1189" i="11"/>
  <c r="T40" i="18" s="1"/>
  <c r="N1189" i="11"/>
  <c r="M1190" i="11"/>
  <c r="V40" i="18" s="1"/>
  <c r="N1190" i="11"/>
  <c r="M1191" i="11"/>
  <c r="X40" i="18" s="1"/>
  <c r="N1191" i="11"/>
  <c r="M1192" i="11"/>
  <c r="Z40" i="18" s="1"/>
  <c r="N1192" i="11"/>
  <c r="M1193" i="11"/>
  <c r="AB40" i="18" s="1"/>
  <c r="N1193" i="11"/>
  <c r="M1194" i="11"/>
  <c r="AD40" i="18" s="1"/>
  <c r="N1194" i="11"/>
  <c r="M1195" i="11"/>
  <c r="AF40" i="18" s="1"/>
  <c r="N1195" i="11"/>
  <c r="M1196" i="11"/>
  <c r="AH40" i="18" s="1"/>
  <c r="N1196" i="11"/>
  <c r="M1197" i="11"/>
  <c r="AJ40" i="18" s="1"/>
  <c r="N1197" i="11"/>
  <c r="M1198" i="11"/>
  <c r="AL40" i="18" s="1"/>
  <c r="N1198" i="11"/>
  <c r="M1199" i="11"/>
  <c r="AN40" i="18" s="1"/>
  <c r="N1199" i="11"/>
  <c r="M1200" i="11"/>
  <c r="AP40" i="18" s="1"/>
  <c r="N1200" i="11"/>
  <c r="M1201" i="11"/>
  <c r="AR40" i="18" s="1"/>
  <c r="N1201" i="11"/>
  <c r="M1202" i="11"/>
  <c r="AT40" i="18" s="1"/>
  <c r="N1202" i="11"/>
  <c r="M1203" i="11"/>
  <c r="AV40" i="18" s="1"/>
  <c r="N1203" i="11"/>
  <c r="M1204" i="11"/>
  <c r="AX40" i="18" s="1"/>
  <c r="N1204" i="11"/>
  <c r="M1205" i="11"/>
  <c r="AZ40" i="18" s="1"/>
  <c r="N1205" i="11"/>
  <c r="N1181" i="11"/>
  <c r="M1181" i="11"/>
  <c r="D40" i="18" s="1"/>
  <c r="L1206" i="11" a="1"/>
  <c r="L1206" i="11" s="1"/>
  <c r="I1206" i="11" a="1"/>
  <c r="I1206" i="11" s="1"/>
  <c r="L1125" i="11" a="1"/>
  <c r="L1125" i="11" s="1"/>
  <c r="L1126" i="11" a="1"/>
  <c r="L1126" i="11" s="1"/>
  <c r="L1127" i="11" a="1"/>
  <c r="L1127" i="11" s="1"/>
  <c r="L1128" i="11" a="1"/>
  <c r="L1128" i="11" s="1"/>
  <c r="L1129" i="11" a="1"/>
  <c r="L1129" i="11" s="1"/>
  <c r="L1130" i="11" a="1"/>
  <c r="L1130" i="11" s="1"/>
  <c r="L1131" i="11" a="1"/>
  <c r="L1131" i="11" s="1"/>
  <c r="L1132" i="11" a="1"/>
  <c r="L1132" i="11" s="1"/>
  <c r="L1133" i="11" a="1"/>
  <c r="L1133" i="11" s="1"/>
  <c r="L1134" i="11" a="1"/>
  <c r="L1134" i="11" s="1"/>
  <c r="L1135" i="11" a="1"/>
  <c r="L1135" i="11" s="1"/>
  <c r="L1136" i="11" a="1"/>
  <c r="L1136" i="11" s="1"/>
  <c r="L1137" i="11" a="1"/>
  <c r="L1137" i="11" s="1"/>
  <c r="L1138" i="11" a="1"/>
  <c r="L1138" i="11" s="1"/>
  <c r="L1139" i="11" a="1"/>
  <c r="L1139" i="11" s="1"/>
  <c r="L1140" i="11" a="1"/>
  <c r="L1140" i="11" s="1"/>
  <c r="L1145" i="11" a="1"/>
  <c r="L1145" i="11" s="1"/>
  <c r="L1147" i="11" a="1"/>
  <c r="L1147" i="11" s="1"/>
  <c r="L1148" i="11" a="1"/>
  <c r="L1148" i="11" s="1"/>
  <c r="L1149" i="11" a="1"/>
  <c r="L1149" i="11" s="1"/>
  <c r="L1150" i="11" a="1"/>
  <c r="L1150" i="11" s="1"/>
  <c r="L1151" i="11" a="1"/>
  <c r="L1151" i="11" s="1"/>
  <c r="L1152" i="11" a="1"/>
  <c r="L1152" i="11" s="1"/>
  <c r="L1153" i="11" a="1"/>
  <c r="L1153" i="11" s="1"/>
  <c r="L1154" i="11" a="1"/>
  <c r="L1154" i="11" s="1"/>
  <c r="L1155" i="11" a="1"/>
  <c r="L1155" i="11" s="1"/>
  <c r="L1156" i="11" a="1"/>
  <c r="L1156" i="11" s="1"/>
  <c r="L1157" i="11" a="1"/>
  <c r="L1157" i="11" s="1"/>
  <c r="L1158" i="11" a="1"/>
  <c r="L1158" i="11" s="1"/>
  <c r="L1159" i="11" a="1"/>
  <c r="L1159" i="11" s="1"/>
  <c r="L1160" i="11" a="1"/>
  <c r="L1160" i="11" s="1"/>
  <c r="L1161" i="11" a="1"/>
  <c r="L1161" i="11" s="1"/>
  <c r="L1163" i="11" a="1"/>
  <c r="L1163" i="11" s="1"/>
  <c r="L1164" i="11" a="1"/>
  <c r="L1164" i="11" s="1"/>
  <c r="L1165" i="11" a="1"/>
  <c r="L1165" i="11" s="1"/>
  <c r="L1166" i="11" a="1"/>
  <c r="L1166" i="11" s="1"/>
  <c r="L1167" i="11" a="1"/>
  <c r="L1167" i="11" s="1"/>
  <c r="L1168" i="11" a="1"/>
  <c r="L1168" i="11" s="1"/>
  <c r="L1169" i="11" a="1"/>
  <c r="L1169" i="11" s="1"/>
  <c r="L1170" i="11" a="1"/>
  <c r="L1170" i="11" s="1"/>
  <c r="L1171" i="11" a="1"/>
  <c r="L1171" i="11" s="1"/>
  <c r="L1172" i="11" a="1"/>
  <c r="L1172" i="11" s="1"/>
  <c r="L1173" i="11" a="1"/>
  <c r="L1173" i="11" s="1"/>
  <c r="L1174" i="11" a="1"/>
  <c r="L1174" i="11" s="1"/>
  <c r="L1175" i="11" a="1"/>
  <c r="L1175" i="11" s="1"/>
  <c r="L1176" i="11" a="1"/>
  <c r="L1176" i="11" s="1"/>
  <c r="L1177" i="11" a="1"/>
  <c r="L1177" i="11" s="1"/>
  <c r="L1178" i="11" a="1"/>
  <c r="L1178" i="11" s="1"/>
  <c r="L1179" i="11" a="1"/>
  <c r="L1179" i="11" s="1"/>
  <c r="L1180" i="11" a="1"/>
  <c r="L1180" i="11" s="1"/>
  <c r="L1124" i="11" a="1"/>
  <c r="L1124" i="11" s="1"/>
  <c r="I1125" i="11" a="1"/>
  <c r="I1125" i="11" s="1"/>
  <c r="I1126" i="11" a="1"/>
  <c r="I1126" i="11" s="1"/>
  <c r="I1127" i="11" a="1"/>
  <c r="I1127" i="11" s="1"/>
  <c r="I1128" i="11" a="1"/>
  <c r="I1128" i="11" s="1"/>
  <c r="I1129" i="11" a="1"/>
  <c r="I1129" i="11" s="1"/>
  <c r="I1130" i="11" a="1"/>
  <c r="I1130" i="11" s="1"/>
  <c r="I1131" i="11" a="1"/>
  <c r="I1131" i="11" s="1"/>
  <c r="I1132" i="11" a="1"/>
  <c r="I1132" i="11" s="1"/>
  <c r="I1133" i="11" a="1"/>
  <c r="I1133" i="11" s="1"/>
  <c r="I1134" i="11" a="1"/>
  <c r="I1134" i="11" s="1"/>
  <c r="I1135" i="11" a="1"/>
  <c r="I1135" i="11" s="1"/>
  <c r="G16" i="18" s="1"/>
  <c r="I1136" i="11" a="1"/>
  <c r="I1136" i="11" s="1"/>
  <c r="I1137" i="11" a="1"/>
  <c r="I1137" i="11" s="1"/>
  <c r="M16" i="18" s="1"/>
  <c r="I1138" i="11" a="1"/>
  <c r="I1138" i="11" s="1"/>
  <c r="Q16" i="18" s="1"/>
  <c r="I1139" i="11" a="1"/>
  <c r="I1139" i="11" s="1"/>
  <c r="I1140" i="11" a="1"/>
  <c r="I1140" i="11" s="1"/>
  <c r="I1145" i="11" a="1"/>
  <c r="I1145" i="11" s="1"/>
  <c r="I1147" i="11" a="1"/>
  <c r="I1147" i="11" s="1"/>
  <c r="I1148" i="11" a="1"/>
  <c r="I1148" i="11" s="1"/>
  <c r="I1149" i="11" a="1"/>
  <c r="I1149" i="11" s="1"/>
  <c r="I1150" i="11" a="1"/>
  <c r="I1150" i="11" s="1"/>
  <c r="I1151" i="11" a="1"/>
  <c r="I1151" i="11" s="1"/>
  <c r="I1152" i="11" a="1"/>
  <c r="I1152" i="11" s="1"/>
  <c r="I1153" i="11" a="1"/>
  <c r="I1153" i="11" s="1"/>
  <c r="I1154" i="11" a="1"/>
  <c r="I1154" i="11" s="1"/>
  <c r="I1155" i="11" a="1"/>
  <c r="I1155" i="11" s="1"/>
  <c r="I1156" i="11" a="1"/>
  <c r="I1156" i="11" s="1"/>
  <c r="I1157" i="11" a="1"/>
  <c r="I1157" i="11" s="1"/>
  <c r="I1158" i="11" a="1"/>
  <c r="I1158" i="11" s="1"/>
  <c r="I1159" i="11" a="1"/>
  <c r="I1159" i="11" s="1"/>
  <c r="I1160" i="11" a="1"/>
  <c r="I1160" i="11" s="1"/>
  <c r="I1161" i="11" a="1"/>
  <c r="I1161" i="11" s="1"/>
  <c r="I1163" i="11" a="1"/>
  <c r="I1163" i="11" s="1"/>
  <c r="I1164" i="11" a="1"/>
  <c r="I1164" i="11" s="1"/>
  <c r="I1165" i="11" a="1"/>
  <c r="I1165" i="11" s="1"/>
  <c r="I1166" i="11" a="1"/>
  <c r="I1166" i="11" s="1"/>
  <c r="I1167" i="11" a="1"/>
  <c r="I1167" i="11" s="1"/>
  <c r="I1168" i="11" a="1"/>
  <c r="I1168" i="11" s="1"/>
  <c r="I1169" i="11" a="1"/>
  <c r="I1169" i="11" s="1"/>
  <c r="I1170" i="11" a="1"/>
  <c r="I1170" i="11" s="1"/>
  <c r="I1171" i="11" a="1"/>
  <c r="I1171" i="11" s="1"/>
  <c r="I1172" i="11" a="1"/>
  <c r="I1172" i="11" s="1"/>
  <c r="I1173" i="11" a="1"/>
  <c r="I1173" i="11" s="1"/>
  <c r="I1174" i="11" a="1"/>
  <c r="I1174" i="11" s="1"/>
  <c r="I1175" i="11" a="1"/>
  <c r="I1175" i="11" s="1"/>
  <c r="I1176" i="11" a="1"/>
  <c r="I1176" i="11" s="1"/>
  <c r="AA16" i="18" s="1"/>
  <c r="I1177" i="11" a="1"/>
  <c r="I1177" i="11" s="1"/>
  <c r="I1178" i="11" a="1"/>
  <c r="I1178" i="11" s="1"/>
  <c r="I1179" i="11" a="1"/>
  <c r="I1179" i="11" s="1"/>
  <c r="AI16" i="18" s="1"/>
  <c r="I1180" i="11" a="1"/>
  <c r="I1180" i="11" s="1"/>
  <c r="I1124" i="11" a="1"/>
  <c r="I1124" i="11" s="1"/>
  <c r="L885" i="11" a="1"/>
  <c r="L885" i="11" s="1"/>
  <c r="L886" i="11" a="1"/>
  <c r="L886" i="11" s="1"/>
  <c r="L887" i="11" a="1"/>
  <c r="L887" i="11" s="1"/>
  <c r="L889" i="11" a="1"/>
  <c r="L889" i="11" s="1"/>
  <c r="L890" i="11" a="1"/>
  <c r="L890" i="11" s="1"/>
  <c r="L891" i="11" a="1"/>
  <c r="L891" i="11" s="1"/>
  <c r="L892" i="11" a="1"/>
  <c r="L892" i="11" s="1"/>
  <c r="L893" i="11" a="1"/>
  <c r="L893" i="11" s="1"/>
  <c r="L894" i="11" a="1"/>
  <c r="L894" i="11" s="1"/>
  <c r="L895" i="11" a="1"/>
  <c r="L895" i="11" s="1"/>
  <c r="L896" i="11" a="1"/>
  <c r="L896" i="11" s="1"/>
  <c r="L897" i="11" a="1"/>
  <c r="L897" i="11" s="1"/>
  <c r="L898" i="11" a="1"/>
  <c r="L898" i="11" s="1"/>
  <c r="L899" i="11" a="1"/>
  <c r="L899" i="11" s="1"/>
  <c r="L900" i="11" a="1"/>
  <c r="L900" i="11" s="1"/>
  <c r="L901" i="11" a="1"/>
  <c r="L901" i="11" s="1"/>
  <c r="L902" i="11" a="1"/>
  <c r="L902" i="11" s="1"/>
  <c r="L903" i="11" a="1"/>
  <c r="L903" i="11" s="1"/>
  <c r="L904" i="11" a="1"/>
  <c r="L904" i="11" s="1"/>
  <c r="L905" i="11" a="1"/>
  <c r="L905" i="11" s="1"/>
  <c r="L906" i="11" a="1"/>
  <c r="L906" i="11" s="1"/>
  <c r="L907" i="11" a="1"/>
  <c r="L907" i="11" s="1"/>
  <c r="L908" i="11" a="1"/>
  <c r="L908" i="11" s="1"/>
  <c r="L909" i="11" a="1"/>
  <c r="L909" i="11" s="1"/>
  <c r="L910" i="11" a="1"/>
  <c r="L910" i="11" s="1"/>
  <c r="L911" i="11" a="1"/>
  <c r="L911" i="11" s="1"/>
  <c r="L912" i="11" a="1"/>
  <c r="L912" i="11" s="1"/>
  <c r="L913" i="11" a="1"/>
  <c r="L913" i="11" s="1"/>
  <c r="L914" i="11" a="1"/>
  <c r="L914" i="11" s="1"/>
  <c r="L915" i="11" a="1"/>
  <c r="L915" i="11" s="1"/>
  <c r="L916" i="11" a="1"/>
  <c r="L916" i="11" s="1"/>
  <c r="L917" i="11" a="1"/>
  <c r="L917" i="11" s="1"/>
  <c r="L918" i="11" a="1"/>
  <c r="L918" i="11" s="1"/>
  <c r="L919" i="11" a="1"/>
  <c r="L919" i="11" s="1"/>
  <c r="L920" i="11" a="1"/>
  <c r="L920" i="11" s="1"/>
  <c r="L921" i="11" a="1"/>
  <c r="L921" i="11" s="1"/>
  <c r="L922" i="11" a="1"/>
  <c r="L922" i="11" s="1"/>
  <c r="L923" i="11" a="1"/>
  <c r="L923" i="11" s="1"/>
  <c r="L924" i="11" a="1"/>
  <c r="L924" i="11" s="1"/>
  <c r="L925" i="11" a="1"/>
  <c r="L925" i="11" s="1"/>
  <c r="L926" i="11" a="1"/>
  <c r="L926" i="11" s="1"/>
  <c r="L927" i="11" a="1"/>
  <c r="L927" i="11" s="1"/>
  <c r="L928" i="11" a="1"/>
  <c r="L928" i="11" s="1"/>
  <c r="L929" i="11" a="1"/>
  <c r="L929" i="11" s="1"/>
  <c r="L930" i="11" a="1"/>
  <c r="L930" i="11" s="1"/>
  <c r="L931" i="11" a="1"/>
  <c r="L931" i="11" s="1"/>
  <c r="L932" i="11" a="1"/>
  <c r="L932" i="11" s="1"/>
  <c r="L933" i="11" a="1"/>
  <c r="L933" i="11" s="1"/>
  <c r="L934" i="11" a="1"/>
  <c r="L934" i="11" s="1"/>
  <c r="L935" i="11" a="1"/>
  <c r="L935" i="11" s="1"/>
  <c r="L936" i="11" a="1"/>
  <c r="L936" i="11" s="1"/>
  <c r="L937" i="11" a="1"/>
  <c r="L937" i="11" s="1"/>
  <c r="L938" i="11" a="1"/>
  <c r="L938" i="11" s="1"/>
  <c r="L939" i="11" a="1"/>
  <c r="L939" i="11" s="1"/>
  <c r="L940" i="11" a="1"/>
  <c r="L940" i="11" s="1"/>
  <c r="L941" i="11" a="1"/>
  <c r="L941" i="11" s="1"/>
  <c r="L942" i="11" a="1"/>
  <c r="L942" i="11" s="1"/>
  <c r="L943" i="11" a="1"/>
  <c r="L943" i="11" s="1"/>
  <c r="L944" i="11" a="1"/>
  <c r="L944" i="11" s="1"/>
  <c r="L945" i="11" a="1"/>
  <c r="L945" i="11" s="1"/>
  <c r="L946" i="11" a="1"/>
  <c r="L946" i="11" s="1"/>
  <c r="L947" i="11" a="1"/>
  <c r="L947" i="11" s="1"/>
  <c r="L948" i="11" a="1"/>
  <c r="L948" i="11" s="1"/>
  <c r="L949" i="11" a="1"/>
  <c r="L949" i="11" s="1"/>
  <c r="L950" i="11" a="1"/>
  <c r="L950" i="11" s="1"/>
  <c r="L951" i="11" a="1"/>
  <c r="L951" i="11" s="1"/>
  <c r="L952" i="11" a="1"/>
  <c r="L952" i="11" s="1"/>
  <c r="L953" i="11" a="1"/>
  <c r="L953" i="11" s="1"/>
  <c r="L954" i="11" a="1"/>
  <c r="L954" i="11" s="1"/>
  <c r="L955" i="11" a="1"/>
  <c r="L955" i="11" s="1"/>
  <c r="L956" i="11" a="1"/>
  <c r="L956" i="11" s="1"/>
  <c r="L957" i="11" a="1"/>
  <c r="L957" i="11" s="1"/>
  <c r="L958" i="11" a="1"/>
  <c r="L958" i="11" s="1"/>
  <c r="L959" i="11" a="1"/>
  <c r="L959" i="11" s="1"/>
  <c r="L960" i="11" a="1"/>
  <c r="L960" i="11" s="1"/>
  <c r="L961" i="11" a="1"/>
  <c r="L961" i="11" s="1"/>
  <c r="L962" i="11" a="1"/>
  <c r="L962" i="11" s="1"/>
  <c r="L963" i="11" a="1"/>
  <c r="L963" i="11" s="1"/>
  <c r="L964" i="11" a="1"/>
  <c r="L964" i="11" s="1"/>
  <c r="L965" i="11" a="1"/>
  <c r="L965" i="11" s="1"/>
  <c r="L966" i="11" a="1"/>
  <c r="L966" i="11" s="1"/>
  <c r="L967" i="11" a="1"/>
  <c r="L967" i="11" s="1"/>
  <c r="L968" i="11" a="1"/>
  <c r="L968" i="11" s="1"/>
  <c r="L969" i="11" a="1"/>
  <c r="L969" i="11" s="1"/>
  <c r="L970" i="11" a="1"/>
  <c r="L970" i="11" s="1"/>
  <c r="L971" i="11" a="1"/>
  <c r="L971" i="11" s="1"/>
  <c r="L972" i="11" a="1"/>
  <c r="L972" i="11" s="1"/>
  <c r="L973" i="11" a="1"/>
  <c r="L973" i="11" s="1"/>
  <c r="L974" i="11" a="1"/>
  <c r="L974" i="11" s="1"/>
  <c r="L975" i="11" a="1"/>
  <c r="L975" i="11" s="1"/>
  <c r="L976" i="11" a="1"/>
  <c r="L976" i="11" s="1"/>
  <c r="L977" i="11" a="1"/>
  <c r="L977" i="11" s="1"/>
  <c r="L978" i="11" a="1"/>
  <c r="L978" i="11" s="1"/>
  <c r="L979" i="11" a="1"/>
  <c r="L979" i="11" s="1"/>
  <c r="L980" i="11" a="1"/>
  <c r="L980" i="11" s="1"/>
  <c r="L981" i="11" a="1"/>
  <c r="L981" i="11" s="1"/>
  <c r="L982" i="11" a="1"/>
  <c r="L982" i="11" s="1"/>
  <c r="L983" i="11" a="1"/>
  <c r="L983" i="11" s="1"/>
  <c r="L984" i="11" a="1"/>
  <c r="L984" i="11" s="1"/>
  <c r="L985" i="11" a="1"/>
  <c r="L985" i="11" s="1"/>
  <c r="L986" i="11" a="1"/>
  <c r="L986" i="11" s="1"/>
  <c r="L987" i="11" a="1"/>
  <c r="L987" i="11" s="1"/>
  <c r="L988" i="11" a="1"/>
  <c r="L988" i="11" s="1"/>
  <c r="L989" i="11" a="1"/>
  <c r="L989" i="11" s="1"/>
  <c r="L990" i="11" a="1"/>
  <c r="L990" i="11" s="1"/>
  <c r="L991" i="11" a="1"/>
  <c r="L991" i="11" s="1"/>
  <c r="L992" i="11" a="1"/>
  <c r="L992" i="11" s="1"/>
  <c r="L993" i="11" a="1"/>
  <c r="L993" i="11" s="1"/>
  <c r="L994" i="11" a="1"/>
  <c r="L994" i="11" s="1"/>
  <c r="L995" i="11" a="1"/>
  <c r="L995" i="11" s="1"/>
  <c r="L996" i="11" a="1"/>
  <c r="L996" i="11" s="1"/>
  <c r="L997" i="11" a="1"/>
  <c r="L997" i="11" s="1"/>
  <c r="L998" i="11" a="1"/>
  <c r="L998" i="11" s="1"/>
  <c r="L999" i="11" a="1"/>
  <c r="L999" i="11" s="1"/>
  <c r="L1000" i="11" a="1"/>
  <c r="L1000" i="11" s="1"/>
  <c r="L1001" i="11" a="1"/>
  <c r="L1001" i="11" s="1"/>
  <c r="L1002" i="11" a="1"/>
  <c r="L1002" i="11" s="1"/>
  <c r="L1003" i="11" a="1"/>
  <c r="L1003" i="11" s="1"/>
  <c r="L1004" i="11" a="1"/>
  <c r="L1004" i="11" s="1"/>
  <c r="L1005" i="11" a="1"/>
  <c r="L1005" i="11" s="1"/>
  <c r="L1006" i="11" a="1"/>
  <c r="L1006" i="11" s="1"/>
  <c r="L1007" i="11" a="1"/>
  <c r="L1007" i="11" s="1"/>
  <c r="L1008" i="11" a="1"/>
  <c r="L1008" i="11" s="1"/>
  <c r="L1009" i="11" a="1"/>
  <c r="L1009" i="11" s="1"/>
  <c r="L1010" i="11" a="1"/>
  <c r="L1010" i="11" s="1"/>
  <c r="L1011" i="11" a="1"/>
  <c r="L1011" i="11" s="1"/>
  <c r="L1012" i="11" a="1"/>
  <c r="L1012" i="11" s="1"/>
  <c r="L1013" i="11" a="1"/>
  <c r="L1013" i="11" s="1"/>
  <c r="L1014" i="11" a="1"/>
  <c r="L1014" i="11" s="1"/>
  <c r="L1015" i="11" a="1"/>
  <c r="L1015" i="11" s="1"/>
  <c r="L1016" i="11" a="1"/>
  <c r="L1016" i="11" s="1"/>
  <c r="L1017" i="11" a="1"/>
  <c r="L1017" i="11" s="1"/>
  <c r="L1018" i="11" a="1"/>
  <c r="L1018" i="11" s="1"/>
  <c r="L1019" i="11" a="1"/>
  <c r="L1019" i="11" s="1"/>
  <c r="L1020" i="11" a="1"/>
  <c r="L1020" i="11" s="1"/>
  <c r="L1021" i="11" a="1"/>
  <c r="L1021" i="11" s="1"/>
  <c r="L1022" i="11" a="1"/>
  <c r="L1022" i="11" s="1"/>
  <c r="L1023" i="11" a="1"/>
  <c r="L1023" i="11" s="1"/>
  <c r="L1024" i="11" a="1"/>
  <c r="L1024" i="11" s="1"/>
  <c r="L1025" i="11" a="1"/>
  <c r="L1025" i="11" s="1"/>
  <c r="L1026" i="11" a="1"/>
  <c r="L1026" i="11" s="1"/>
  <c r="L1027" i="11" a="1"/>
  <c r="L1027" i="11" s="1"/>
  <c r="L1028" i="11" a="1"/>
  <c r="L1028" i="11" s="1"/>
  <c r="L1029" i="11" a="1"/>
  <c r="L1029" i="11" s="1"/>
  <c r="L1030" i="11" a="1"/>
  <c r="L1030" i="11" s="1"/>
  <c r="L1031" i="11" a="1"/>
  <c r="L1031" i="11" s="1"/>
  <c r="L1032" i="11" a="1"/>
  <c r="L1032" i="11" s="1"/>
  <c r="L1033" i="11" a="1"/>
  <c r="L1033" i="11" s="1"/>
  <c r="L1034" i="11" a="1"/>
  <c r="L1034" i="11" s="1"/>
  <c r="L1035" i="11" a="1"/>
  <c r="L1035" i="11" s="1"/>
  <c r="L1036" i="11" a="1"/>
  <c r="L1036" i="11" s="1"/>
  <c r="L1037" i="11" a="1"/>
  <c r="L1037" i="11" s="1"/>
  <c r="L1038" i="11" a="1"/>
  <c r="L1038" i="11" s="1"/>
  <c r="L1039" i="11" a="1"/>
  <c r="L1039" i="11" s="1"/>
  <c r="L1040" i="11" a="1"/>
  <c r="L1040" i="11" s="1"/>
  <c r="L1041" i="11" a="1"/>
  <c r="L1041" i="11" s="1"/>
  <c r="L1042" i="11" a="1"/>
  <c r="L1042" i="11" s="1"/>
  <c r="L1043" i="11" a="1"/>
  <c r="L1043" i="11" s="1"/>
  <c r="L1044" i="11" a="1"/>
  <c r="L1044" i="11" s="1"/>
  <c r="L1045" i="11" a="1"/>
  <c r="L1045" i="11" s="1"/>
  <c r="L1046" i="11" a="1"/>
  <c r="L1046" i="11" s="1"/>
  <c r="L1047" i="11" a="1"/>
  <c r="L1047" i="11" s="1"/>
  <c r="L1048" i="11" a="1"/>
  <c r="L1048" i="11" s="1"/>
  <c r="L1049" i="11" a="1"/>
  <c r="L1049" i="11" s="1"/>
  <c r="L1050" i="11" a="1"/>
  <c r="L1050" i="11" s="1"/>
  <c r="L1051" i="11" a="1"/>
  <c r="L1051" i="11" s="1"/>
  <c r="L1052" i="11" a="1"/>
  <c r="L1052" i="11" s="1"/>
  <c r="L1053" i="11" a="1"/>
  <c r="L1053" i="11" s="1"/>
  <c r="L1054" i="11" a="1"/>
  <c r="L1054" i="11" s="1"/>
  <c r="L1055" i="11" a="1"/>
  <c r="L1055" i="11" s="1"/>
  <c r="L1056" i="11" a="1"/>
  <c r="L1056" i="11" s="1"/>
  <c r="L1057" i="11" a="1"/>
  <c r="L1057" i="11" s="1"/>
  <c r="L1058" i="11" a="1"/>
  <c r="L1058" i="11" s="1"/>
  <c r="L1059" i="11" a="1"/>
  <c r="L1059" i="11" s="1"/>
  <c r="L1060" i="11" a="1"/>
  <c r="L1060" i="11" s="1"/>
  <c r="L1061" i="11" a="1"/>
  <c r="L1061" i="11" s="1"/>
  <c r="L1062" i="11" a="1"/>
  <c r="L1062" i="11" s="1"/>
  <c r="L1063" i="11" a="1"/>
  <c r="L1063" i="11" s="1"/>
  <c r="L1064" i="11" a="1"/>
  <c r="L1064" i="11" s="1"/>
  <c r="L1066" i="11" a="1"/>
  <c r="L1066" i="11" s="1"/>
  <c r="L1067" i="11" a="1"/>
  <c r="L1067" i="11" s="1"/>
  <c r="L1068" i="11" a="1"/>
  <c r="L1068" i="11" s="1"/>
  <c r="L1069" i="11" a="1"/>
  <c r="L1069" i="11" s="1"/>
  <c r="L1070" i="11" a="1"/>
  <c r="L1070" i="11" s="1"/>
  <c r="L1071" i="11" a="1"/>
  <c r="L1071" i="11" s="1"/>
  <c r="L1072" i="11" a="1"/>
  <c r="L1072" i="11" s="1"/>
  <c r="L1073" i="11" a="1"/>
  <c r="L1073" i="11" s="1"/>
  <c r="L1074" i="11" a="1"/>
  <c r="L1074" i="11" s="1"/>
  <c r="L1075" i="11" a="1"/>
  <c r="L1075" i="11" s="1"/>
  <c r="L1076" i="11" a="1"/>
  <c r="L1076" i="11" s="1"/>
  <c r="L1077" i="11" a="1"/>
  <c r="L1077" i="11" s="1"/>
  <c r="L1078" i="11" a="1"/>
  <c r="L1078" i="11" s="1"/>
  <c r="L1079" i="11" a="1"/>
  <c r="L1079" i="11" s="1"/>
  <c r="L1080" i="11" a="1"/>
  <c r="L1080" i="11" s="1"/>
  <c r="L1081" i="11" a="1"/>
  <c r="L1081" i="11" s="1"/>
  <c r="L1082" i="11" a="1"/>
  <c r="L1082" i="11" s="1"/>
  <c r="L1083" i="11" a="1"/>
  <c r="L1083" i="11" s="1"/>
  <c r="L1084" i="11" a="1"/>
  <c r="L1084" i="11" s="1"/>
  <c r="L1085" i="11" a="1"/>
  <c r="L1085" i="11" s="1"/>
  <c r="L1086" i="11" a="1"/>
  <c r="L1086" i="11" s="1"/>
  <c r="L1090" i="11" a="1"/>
  <c r="L1090" i="11" s="1"/>
  <c r="L1091" i="11" a="1"/>
  <c r="L1091" i="11" s="1"/>
  <c r="L1092" i="11" a="1"/>
  <c r="L1092" i="11" s="1"/>
  <c r="L1093" i="11" a="1"/>
  <c r="L1093" i="11" s="1"/>
  <c r="L1094" i="11" a="1"/>
  <c r="L1094" i="11" s="1"/>
  <c r="L1095" i="11" a="1"/>
  <c r="L1095" i="11" s="1"/>
  <c r="L1096" i="11" a="1"/>
  <c r="L1096" i="11" s="1"/>
  <c r="L1097" i="11" a="1"/>
  <c r="L1097" i="11" s="1"/>
  <c r="L1098" i="11" a="1"/>
  <c r="L1098" i="11" s="1"/>
  <c r="L884" i="11" a="1"/>
  <c r="L884" i="11" s="1"/>
  <c r="I885" i="11" a="1"/>
  <c r="I885" i="11" s="1"/>
  <c r="I886" i="11" a="1"/>
  <c r="I886" i="11" s="1"/>
  <c r="I887" i="11" a="1"/>
  <c r="I887" i="11" s="1"/>
  <c r="I889" i="11" a="1"/>
  <c r="I889" i="11" s="1"/>
  <c r="I890" i="11" a="1"/>
  <c r="I890" i="11" s="1"/>
  <c r="I891" i="11" a="1"/>
  <c r="I891" i="11" s="1"/>
  <c r="I892" i="11" a="1"/>
  <c r="I892" i="11" s="1"/>
  <c r="I893" i="11" a="1"/>
  <c r="I893" i="11" s="1"/>
  <c r="I894" i="11" a="1"/>
  <c r="I894" i="11" s="1"/>
  <c r="I895" i="11" a="1"/>
  <c r="I895" i="11" s="1"/>
  <c r="I896" i="11" a="1"/>
  <c r="I896" i="11" s="1"/>
  <c r="I897" i="11" a="1"/>
  <c r="I897" i="11" s="1"/>
  <c r="I898" i="11" a="1"/>
  <c r="I898" i="11" s="1"/>
  <c r="I899" i="11" a="1"/>
  <c r="I899" i="11" s="1"/>
  <c r="I900" i="11" a="1"/>
  <c r="I900" i="11" s="1"/>
  <c r="I901" i="11" a="1"/>
  <c r="I901" i="11" s="1"/>
  <c r="I902" i="11" a="1"/>
  <c r="I902" i="11" s="1"/>
  <c r="I903" i="11" a="1"/>
  <c r="I903" i="11" s="1"/>
  <c r="I904" i="11" a="1"/>
  <c r="I904" i="11" s="1"/>
  <c r="I905" i="11" a="1"/>
  <c r="I905" i="11" s="1"/>
  <c r="I906" i="11" a="1"/>
  <c r="I906" i="11" s="1"/>
  <c r="I907" i="11" a="1"/>
  <c r="I907" i="11" s="1"/>
  <c r="I908" i="11" a="1"/>
  <c r="I908" i="11" s="1"/>
  <c r="I909" i="11" a="1"/>
  <c r="I909" i="11" s="1"/>
  <c r="I910" i="11" a="1"/>
  <c r="I910" i="11" s="1"/>
  <c r="I911" i="11" a="1"/>
  <c r="I911" i="11" s="1"/>
  <c r="I912" i="11" a="1"/>
  <c r="I912" i="11" s="1"/>
  <c r="I913" i="11" a="1"/>
  <c r="I913" i="11" s="1"/>
  <c r="I914" i="11" a="1"/>
  <c r="I914" i="11" s="1"/>
  <c r="I915" i="11" a="1"/>
  <c r="I915" i="11" s="1"/>
  <c r="I916" i="11" a="1"/>
  <c r="I916" i="11" s="1"/>
  <c r="I917" i="11" a="1"/>
  <c r="I917" i="11" s="1"/>
  <c r="I918" i="11" a="1"/>
  <c r="I918" i="11" s="1"/>
  <c r="I919" i="11" a="1"/>
  <c r="I919" i="11" s="1"/>
  <c r="I920" i="11" a="1"/>
  <c r="I920" i="11" s="1"/>
  <c r="I921" i="11" a="1"/>
  <c r="I921" i="11" s="1"/>
  <c r="I922" i="11" a="1"/>
  <c r="I922" i="11" s="1"/>
  <c r="I923" i="11" a="1"/>
  <c r="I923" i="11" s="1"/>
  <c r="I924" i="11" a="1"/>
  <c r="I924" i="11" s="1"/>
  <c r="I925" i="11" a="1"/>
  <c r="I925" i="11" s="1"/>
  <c r="I926" i="11" a="1"/>
  <c r="I926" i="11" s="1"/>
  <c r="I927" i="11" a="1"/>
  <c r="I927" i="11" s="1"/>
  <c r="I928" i="11" a="1"/>
  <c r="I928" i="11" s="1"/>
  <c r="I929" i="11" a="1"/>
  <c r="I929" i="11" s="1"/>
  <c r="I930" i="11" a="1"/>
  <c r="I930" i="11" s="1"/>
  <c r="I931" i="11" a="1"/>
  <c r="I931" i="11" s="1"/>
  <c r="I932" i="11" a="1"/>
  <c r="I932" i="11" s="1"/>
  <c r="I933" i="11" a="1"/>
  <c r="I933" i="11" s="1"/>
  <c r="I934" i="11" a="1"/>
  <c r="I934" i="11" s="1"/>
  <c r="I935" i="11" a="1"/>
  <c r="I935" i="11" s="1"/>
  <c r="I936" i="11" a="1"/>
  <c r="I936" i="11" s="1"/>
  <c r="I937" i="11" a="1"/>
  <c r="I937" i="11" s="1"/>
  <c r="I938" i="11" a="1"/>
  <c r="I938" i="11" s="1"/>
  <c r="I939" i="11" a="1"/>
  <c r="I939" i="11" s="1"/>
  <c r="I940" i="11" a="1"/>
  <c r="I940" i="11" s="1"/>
  <c r="I941" i="11" a="1"/>
  <c r="I941" i="11" s="1"/>
  <c r="I942" i="11" a="1"/>
  <c r="I942" i="11" s="1"/>
  <c r="I943" i="11" a="1"/>
  <c r="I943" i="11" s="1"/>
  <c r="I944" i="11" a="1"/>
  <c r="I944" i="11" s="1"/>
  <c r="I945" i="11" a="1"/>
  <c r="I945" i="11" s="1"/>
  <c r="I946" i="11" a="1"/>
  <c r="I946" i="11" s="1"/>
  <c r="I947" i="11" a="1"/>
  <c r="I947" i="11" s="1"/>
  <c r="I948" i="11" a="1"/>
  <c r="I948" i="11" s="1"/>
  <c r="I949" i="11" a="1"/>
  <c r="I949" i="11" s="1"/>
  <c r="I950" i="11" a="1"/>
  <c r="I950" i="11" s="1"/>
  <c r="I951" i="11" a="1"/>
  <c r="I951" i="11" s="1"/>
  <c r="I952" i="11" a="1"/>
  <c r="I952" i="11" s="1"/>
  <c r="I953" i="11" a="1"/>
  <c r="I953" i="11" s="1"/>
  <c r="I954" i="11" a="1"/>
  <c r="I954" i="11" s="1"/>
  <c r="I955" i="11" a="1"/>
  <c r="I955" i="11" s="1"/>
  <c r="I956" i="11" a="1"/>
  <c r="I956" i="11" s="1"/>
  <c r="I957" i="11" a="1"/>
  <c r="I957" i="11" s="1"/>
  <c r="I958" i="11" a="1"/>
  <c r="I958" i="11" s="1"/>
  <c r="I959" i="11" a="1"/>
  <c r="I959" i="11" s="1"/>
  <c r="I960" i="11" a="1"/>
  <c r="I960" i="11" s="1"/>
  <c r="I961" i="11" a="1"/>
  <c r="I961" i="11" s="1"/>
  <c r="I962" i="11" a="1"/>
  <c r="I962" i="11" s="1"/>
  <c r="I963" i="11" a="1"/>
  <c r="I963" i="11" s="1"/>
  <c r="I964" i="11" a="1"/>
  <c r="I964" i="11" s="1"/>
  <c r="I965" i="11" a="1"/>
  <c r="I965" i="11" s="1"/>
  <c r="I966" i="11" a="1"/>
  <c r="I966" i="11" s="1"/>
  <c r="I967" i="11" a="1"/>
  <c r="I967" i="11" s="1"/>
  <c r="I968" i="11" a="1"/>
  <c r="I968" i="11" s="1"/>
  <c r="I969" i="11" a="1"/>
  <c r="I969" i="11" s="1"/>
  <c r="I970" i="11" a="1"/>
  <c r="I970" i="11" s="1"/>
  <c r="I971" i="11" a="1"/>
  <c r="I971" i="11" s="1"/>
  <c r="I972" i="11" a="1"/>
  <c r="I972" i="11" s="1"/>
  <c r="I973" i="11" a="1"/>
  <c r="I973" i="11" s="1"/>
  <c r="I974" i="11" a="1"/>
  <c r="I974" i="11" s="1"/>
  <c r="I975" i="11" a="1"/>
  <c r="I975" i="11" s="1"/>
  <c r="I976" i="11" a="1"/>
  <c r="I976" i="11" s="1"/>
  <c r="I977" i="11" a="1"/>
  <c r="I977" i="11" s="1"/>
  <c r="I978" i="11" a="1"/>
  <c r="I978" i="11" s="1"/>
  <c r="I979" i="11" a="1"/>
  <c r="I979" i="11" s="1"/>
  <c r="I980" i="11" a="1"/>
  <c r="I980" i="11" s="1"/>
  <c r="I981" i="11" a="1"/>
  <c r="I981" i="11" s="1"/>
  <c r="I982" i="11" a="1"/>
  <c r="I982" i="11" s="1"/>
  <c r="I983" i="11" a="1"/>
  <c r="I983" i="11" s="1"/>
  <c r="I984" i="11" a="1"/>
  <c r="I984" i="11" s="1"/>
  <c r="I985" i="11" a="1"/>
  <c r="I985" i="11" s="1"/>
  <c r="I986" i="11" a="1"/>
  <c r="I986" i="11" s="1"/>
  <c r="I987" i="11" a="1"/>
  <c r="I987" i="11" s="1"/>
  <c r="I988" i="11" a="1"/>
  <c r="I988" i="11" s="1"/>
  <c r="I989" i="11" a="1"/>
  <c r="I989" i="11" s="1"/>
  <c r="I990" i="11" a="1"/>
  <c r="I990" i="11" s="1"/>
  <c r="I991" i="11" a="1"/>
  <c r="I991" i="11" s="1"/>
  <c r="O15" i="18" s="1"/>
  <c r="I992" i="11" a="1"/>
  <c r="I992" i="11" s="1"/>
  <c r="I993" i="11" a="1"/>
  <c r="I993" i="11" s="1"/>
  <c r="I994" i="11" a="1"/>
  <c r="I994" i="11" s="1"/>
  <c r="I995" i="11" a="1"/>
  <c r="I995" i="11" s="1"/>
  <c r="I996" i="11" a="1"/>
  <c r="I996" i="11" s="1"/>
  <c r="I997" i="11" a="1"/>
  <c r="I997" i="11" s="1"/>
  <c r="I998" i="11" a="1"/>
  <c r="I998" i="11" s="1"/>
  <c r="I999" i="11" a="1"/>
  <c r="I999" i="11" s="1"/>
  <c r="I1000" i="11" a="1"/>
  <c r="I1000" i="11" s="1"/>
  <c r="I1001" i="11" a="1"/>
  <c r="I1001" i="11" s="1"/>
  <c r="I1002" i="11" a="1"/>
  <c r="I1002" i="11" s="1"/>
  <c r="I1003" i="11" a="1"/>
  <c r="I1003" i="11" s="1"/>
  <c r="I1004" i="11" a="1"/>
  <c r="I1004" i="11" s="1"/>
  <c r="I1005" i="11" a="1"/>
  <c r="I1005" i="11" s="1"/>
  <c r="I1006" i="11" a="1"/>
  <c r="I1006" i="11" s="1"/>
  <c r="I1007" i="11" a="1"/>
  <c r="I1007" i="11" s="1"/>
  <c r="I1008" i="11" a="1"/>
  <c r="I1008" i="11" s="1"/>
  <c r="I1009" i="11" a="1"/>
  <c r="I1009" i="11" s="1"/>
  <c r="I1010" i="11" a="1"/>
  <c r="I1010" i="11" s="1"/>
  <c r="I1011" i="11" a="1"/>
  <c r="I1011" i="11" s="1"/>
  <c r="I1012" i="11" a="1"/>
  <c r="I1012" i="11" s="1"/>
  <c r="I1013" i="11" a="1"/>
  <c r="I1013" i="11" s="1"/>
  <c r="I1014" i="11" a="1"/>
  <c r="I1014" i="11" s="1"/>
  <c r="I1015" i="11" a="1"/>
  <c r="I1015" i="11" s="1"/>
  <c r="I1016" i="11" a="1"/>
  <c r="I1016" i="11" s="1"/>
  <c r="I1017" i="11" a="1"/>
  <c r="I1017" i="11" s="1"/>
  <c r="I1018" i="11" a="1"/>
  <c r="I1018" i="11" s="1"/>
  <c r="I1019" i="11" a="1"/>
  <c r="I1019" i="11" s="1"/>
  <c r="I1020" i="11" a="1"/>
  <c r="I1020" i="11" s="1"/>
  <c r="I1021" i="11" a="1"/>
  <c r="I1021" i="11" s="1"/>
  <c r="I1022" i="11" a="1"/>
  <c r="I1022" i="11" s="1"/>
  <c r="I1023" i="11" a="1"/>
  <c r="I1023" i="11" s="1"/>
  <c r="I1024" i="11" a="1"/>
  <c r="I1024" i="11" s="1"/>
  <c r="I1025" i="11" a="1"/>
  <c r="I1025" i="11" s="1"/>
  <c r="I1026" i="11" a="1"/>
  <c r="I1026" i="11" s="1"/>
  <c r="I1027" i="11" a="1"/>
  <c r="I1027" i="11" s="1"/>
  <c r="I1028" i="11" a="1"/>
  <c r="I1028" i="11" s="1"/>
  <c r="I1029" i="11" a="1"/>
  <c r="I1029" i="11" s="1"/>
  <c r="I1030" i="11" a="1"/>
  <c r="I1030" i="11" s="1"/>
  <c r="I1031" i="11" a="1"/>
  <c r="I1031" i="11" s="1"/>
  <c r="I1032" i="11" a="1"/>
  <c r="I1032" i="11" s="1"/>
  <c r="I1033" i="11" a="1"/>
  <c r="I1033" i="11" s="1"/>
  <c r="I1034" i="11" a="1"/>
  <c r="I1034" i="11" s="1"/>
  <c r="I1035" i="11" a="1"/>
  <c r="I1035" i="11" s="1"/>
  <c r="I1036" i="11" a="1"/>
  <c r="I1036" i="11" s="1"/>
  <c r="I1037" i="11" a="1"/>
  <c r="I1037" i="11" s="1"/>
  <c r="I1038" i="11" a="1"/>
  <c r="I1038" i="11" s="1"/>
  <c r="I1039" i="11" a="1"/>
  <c r="I1039" i="11" s="1"/>
  <c r="I1040" i="11" a="1"/>
  <c r="I1040" i="11" s="1"/>
  <c r="I1041" i="11" a="1"/>
  <c r="I1041" i="11" s="1"/>
  <c r="I1042" i="11" a="1"/>
  <c r="I1042" i="11" s="1"/>
  <c r="I1043" i="11" a="1"/>
  <c r="I1043" i="11" s="1"/>
  <c r="I1044" i="11" a="1"/>
  <c r="I1044" i="11" s="1"/>
  <c r="I1045" i="11" a="1"/>
  <c r="I1045" i="11" s="1"/>
  <c r="I1046" i="11" a="1"/>
  <c r="I1046" i="11" s="1"/>
  <c r="I1047" i="11" a="1"/>
  <c r="I1047" i="11" s="1"/>
  <c r="I1048" i="11" a="1"/>
  <c r="I1048" i="11" s="1"/>
  <c r="I1049" i="11" a="1"/>
  <c r="I1049" i="11" s="1"/>
  <c r="I1050" i="11" a="1"/>
  <c r="I1050" i="11" s="1"/>
  <c r="I1051" i="11" a="1"/>
  <c r="I1051" i="11" s="1"/>
  <c r="I1052" i="11" a="1"/>
  <c r="I1052" i="11" s="1"/>
  <c r="I1053" i="11" a="1"/>
  <c r="I1053" i="11" s="1"/>
  <c r="I1054" i="11" a="1"/>
  <c r="I1054" i="11" s="1"/>
  <c r="I1055" i="11" a="1"/>
  <c r="I1055" i="11" s="1"/>
  <c r="I1056" i="11" a="1"/>
  <c r="I1056" i="11" s="1"/>
  <c r="I1057" i="11" a="1"/>
  <c r="I1057" i="11" s="1"/>
  <c r="I1058" i="11" a="1"/>
  <c r="I1058" i="11" s="1"/>
  <c r="I1059" i="11" a="1"/>
  <c r="I1059" i="11" s="1"/>
  <c r="I1060" i="11" a="1"/>
  <c r="I1060" i="11" s="1"/>
  <c r="I1061" i="11" a="1"/>
  <c r="I1061" i="11" s="1"/>
  <c r="I1062" i="11" a="1"/>
  <c r="I1062" i="11" s="1"/>
  <c r="I1063" i="11" a="1"/>
  <c r="I1063" i="11" s="1"/>
  <c r="I1064" i="11" a="1"/>
  <c r="I1064" i="11" s="1"/>
  <c r="I1066" i="11" a="1"/>
  <c r="I1066" i="11" s="1"/>
  <c r="I1067" i="11" a="1"/>
  <c r="I1067" i="11" s="1"/>
  <c r="I1068" i="11" a="1"/>
  <c r="I1068" i="11" s="1"/>
  <c r="I1069" i="11" a="1"/>
  <c r="I1069" i="11" s="1"/>
  <c r="I1070" i="11" a="1"/>
  <c r="I1070" i="11" s="1"/>
  <c r="I1071" i="11" a="1"/>
  <c r="I1071" i="11" s="1"/>
  <c r="I1072" i="11" a="1"/>
  <c r="I1072" i="11" s="1"/>
  <c r="I1073" i="11" a="1"/>
  <c r="I1073" i="11" s="1"/>
  <c r="I1074" i="11" a="1"/>
  <c r="I1074" i="11" s="1"/>
  <c r="I1075" i="11" a="1"/>
  <c r="I1075" i="11" s="1"/>
  <c r="I1076" i="11" a="1"/>
  <c r="I1076" i="11" s="1"/>
  <c r="I1077" i="11" a="1"/>
  <c r="I1077" i="11" s="1"/>
  <c r="I1078" i="11" a="1"/>
  <c r="I1078" i="11" s="1"/>
  <c r="I1079" i="11" a="1"/>
  <c r="I1079" i="11" s="1"/>
  <c r="I1080" i="11" a="1"/>
  <c r="I1080" i="11" s="1"/>
  <c r="I1081" i="11" a="1"/>
  <c r="I1081" i="11" s="1"/>
  <c r="I1082" i="11" a="1"/>
  <c r="I1082" i="11" s="1"/>
  <c r="I1083" i="11" a="1"/>
  <c r="I1083" i="11" s="1"/>
  <c r="I1084" i="11" a="1"/>
  <c r="I1084" i="11" s="1"/>
  <c r="I1085" i="11" a="1"/>
  <c r="I1085" i="11" s="1"/>
  <c r="I1086" i="11" a="1"/>
  <c r="I1086" i="11" s="1"/>
  <c r="I1090" i="11" a="1"/>
  <c r="I1090" i="11" s="1"/>
  <c r="I1091" i="11" a="1"/>
  <c r="I1091" i="11" s="1"/>
  <c r="G15" i="18" s="1"/>
  <c r="I1092" i="11" a="1"/>
  <c r="I1092" i="11" s="1"/>
  <c r="I1093" i="11" a="1"/>
  <c r="I1093" i="11" s="1"/>
  <c r="AQ15" i="18" s="1"/>
  <c r="I1094" i="11" a="1"/>
  <c r="I1094" i="11" s="1"/>
  <c r="AA15" i="18" s="1"/>
  <c r="I1095" i="11" a="1"/>
  <c r="I1095" i="11" s="1"/>
  <c r="I1096" i="11" a="1"/>
  <c r="I1096" i="11" s="1"/>
  <c r="I1097" i="11" a="1"/>
  <c r="I1097" i="11" s="1"/>
  <c r="I1098" i="11" a="1"/>
  <c r="I1098" i="11" s="1"/>
  <c r="I884" i="11" a="1"/>
  <c r="I884" i="11" s="1"/>
  <c r="L719" i="11" a="1"/>
  <c r="L719" i="11" s="1"/>
  <c r="L721" i="11" a="1"/>
  <c r="L721" i="11" s="1"/>
  <c r="L722" i="11" a="1"/>
  <c r="L722" i="11" s="1"/>
  <c r="L723" i="11" a="1"/>
  <c r="L723" i="11" s="1"/>
  <c r="L724" i="11" a="1"/>
  <c r="L724" i="11" s="1"/>
  <c r="L725" i="11" a="1"/>
  <c r="L725" i="11" s="1"/>
  <c r="L726" i="11" a="1"/>
  <c r="L726" i="11" s="1"/>
  <c r="L728" i="11" a="1"/>
  <c r="L728" i="11" s="1"/>
  <c r="L729" i="11" a="1"/>
  <c r="L729" i="11" s="1"/>
  <c r="L731" i="11" a="1"/>
  <c r="L731" i="11" s="1"/>
  <c r="L732" i="11" a="1"/>
  <c r="L732" i="11" s="1"/>
  <c r="L733" i="11" a="1"/>
  <c r="L733" i="11" s="1"/>
  <c r="L734" i="11" a="1"/>
  <c r="L734" i="11" s="1"/>
  <c r="L736" i="11" a="1"/>
  <c r="L736" i="11" s="1"/>
  <c r="L737" i="11" a="1"/>
  <c r="L737" i="11" s="1"/>
  <c r="L739" i="11" a="1"/>
  <c r="L739" i="11" s="1"/>
  <c r="L740" i="11" a="1"/>
  <c r="L740" i="11" s="1"/>
  <c r="L741" i="11" a="1"/>
  <c r="L741" i="11" s="1"/>
  <c r="L742" i="11" a="1"/>
  <c r="L742" i="11" s="1"/>
  <c r="L743" i="11" a="1"/>
  <c r="L743" i="11" s="1"/>
  <c r="L744" i="11" a="1"/>
  <c r="L744" i="11" s="1"/>
  <c r="L745" i="11" a="1"/>
  <c r="L745" i="11" s="1"/>
  <c r="L746" i="11" a="1"/>
  <c r="L746" i="11" s="1"/>
  <c r="L747" i="11" a="1"/>
  <c r="L747" i="11" s="1"/>
  <c r="L748" i="11" a="1"/>
  <c r="L748" i="11" s="1"/>
  <c r="L749" i="11" a="1"/>
  <c r="L749" i="11" s="1"/>
  <c r="L750" i="11" a="1"/>
  <c r="L750" i="11" s="1"/>
  <c r="L751" i="11" a="1"/>
  <c r="L751" i="11" s="1"/>
  <c r="L752" i="11" a="1"/>
  <c r="L752" i="11" s="1"/>
  <c r="L753" i="11" a="1"/>
  <c r="L753" i="11" s="1"/>
  <c r="L755" i="11" a="1"/>
  <c r="L755" i="11" s="1"/>
  <c r="L756" i="11" a="1"/>
  <c r="L756" i="11" s="1"/>
  <c r="L757" i="11" a="1"/>
  <c r="L757" i="11" s="1"/>
  <c r="L758" i="11" a="1"/>
  <c r="L758" i="11" s="1"/>
  <c r="L759" i="11" a="1"/>
  <c r="L759" i="11" s="1"/>
  <c r="L762" i="11" a="1"/>
  <c r="L762" i="11" s="1"/>
  <c r="L763" i="11" a="1"/>
  <c r="L763" i="11" s="1"/>
  <c r="L764" i="11" a="1"/>
  <c r="L764" i="11" s="1"/>
  <c r="L765" i="11" a="1"/>
  <c r="L765" i="11" s="1"/>
  <c r="L766" i="11" a="1"/>
  <c r="L766" i="11" s="1"/>
  <c r="L767" i="11" a="1"/>
  <c r="L767" i="11" s="1"/>
  <c r="L768" i="11" a="1"/>
  <c r="L768" i="11" s="1"/>
  <c r="L769" i="11" a="1"/>
  <c r="L769" i="11" s="1"/>
  <c r="L770" i="11" a="1"/>
  <c r="L770" i="11" s="1"/>
  <c r="L771" i="11" a="1"/>
  <c r="L771" i="11" s="1"/>
  <c r="L772" i="11" a="1"/>
  <c r="L772" i="11" s="1"/>
  <c r="L773" i="11" a="1"/>
  <c r="L773" i="11" s="1"/>
  <c r="L774" i="11" a="1"/>
  <c r="L774" i="11" s="1"/>
  <c r="L775" i="11" a="1"/>
  <c r="L775" i="11" s="1"/>
  <c r="L776" i="11" a="1"/>
  <c r="L776" i="11" s="1"/>
  <c r="L777" i="11" a="1"/>
  <c r="L777" i="11" s="1"/>
  <c r="L778" i="11" a="1"/>
  <c r="L778" i="11" s="1"/>
  <c r="L779" i="11" a="1"/>
  <c r="L779" i="11" s="1"/>
  <c r="L780" i="11" a="1"/>
  <c r="L780" i="11" s="1"/>
  <c r="L781" i="11" a="1"/>
  <c r="L781" i="11" s="1"/>
  <c r="L782" i="11" a="1"/>
  <c r="L782" i="11" s="1"/>
  <c r="L783" i="11" a="1"/>
  <c r="L783" i="11" s="1"/>
  <c r="L784" i="11" a="1"/>
  <c r="L784" i="11" s="1"/>
  <c r="L785" i="11" a="1"/>
  <c r="L785" i="11" s="1"/>
  <c r="L786" i="11" a="1"/>
  <c r="L786" i="11" s="1"/>
  <c r="L787" i="11" a="1"/>
  <c r="L787" i="11" s="1"/>
  <c r="L788" i="11" a="1"/>
  <c r="L788" i="11" s="1"/>
  <c r="L789" i="11" a="1"/>
  <c r="L789" i="11" s="1"/>
  <c r="L790" i="11" a="1"/>
  <c r="L790" i="11" s="1"/>
  <c r="L791" i="11" a="1"/>
  <c r="L791" i="11" s="1"/>
  <c r="L792" i="11" a="1"/>
  <c r="L792" i="11" s="1"/>
  <c r="L793" i="11" a="1"/>
  <c r="L793" i="11" s="1"/>
  <c r="L794" i="11" a="1"/>
  <c r="L794" i="11" s="1"/>
  <c r="L795" i="11" a="1"/>
  <c r="L795" i="11" s="1"/>
  <c r="L797" i="11" a="1"/>
  <c r="L797" i="11" s="1"/>
  <c r="L798" i="11" a="1"/>
  <c r="L798" i="11" s="1"/>
  <c r="L800" i="11" a="1"/>
  <c r="L800" i="11" s="1"/>
  <c r="L801" i="11" a="1"/>
  <c r="L801" i="11" s="1"/>
  <c r="L802" i="11" a="1"/>
  <c r="L802" i="11" s="1"/>
  <c r="L803" i="11" a="1"/>
  <c r="L803" i="11" s="1"/>
  <c r="L804" i="11" a="1"/>
  <c r="L804" i="11" s="1"/>
  <c r="L805" i="11" a="1"/>
  <c r="L805" i="11" s="1"/>
  <c r="L806" i="11" a="1"/>
  <c r="L806" i="11" s="1"/>
  <c r="L807" i="11" a="1"/>
  <c r="L807" i="11" s="1"/>
  <c r="L808" i="11" a="1"/>
  <c r="L808" i="11" s="1"/>
  <c r="L809" i="11" a="1"/>
  <c r="L809" i="11" s="1"/>
  <c r="L810" i="11" a="1"/>
  <c r="L810" i="11" s="1"/>
  <c r="L811" i="11" a="1"/>
  <c r="L811" i="11" s="1"/>
  <c r="L812" i="11" a="1"/>
  <c r="L812" i="11" s="1"/>
  <c r="L813" i="11" a="1"/>
  <c r="L813" i="11" s="1"/>
  <c r="L814" i="11" a="1"/>
  <c r="L814" i="11" s="1"/>
  <c r="L815" i="11" a="1"/>
  <c r="L815" i="11" s="1"/>
  <c r="L816" i="11" a="1"/>
  <c r="L816" i="11" s="1"/>
  <c r="L817" i="11" a="1"/>
  <c r="L817" i="11" s="1"/>
  <c r="L818" i="11" a="1"/>
  <c r="L818" i="11" s="1"/>
  <c r="L819" i="11" a="1"/>
  <c r="L819" i="11" s="1"/>
  <c r="L820" i="11" a="1"/>
  <c r="L820" i="11" s="1"/>
  <c r="L821" i="11" a="1"/>
  <c r="L821" i="11" s="1"/>
  <c r="L822" i="11" a="1"/>
  <c r="L822" i="11" s="1"/>
  <c r="L823" i="11" a="1"/>
  <c r="L823" i="11" s="1"/>
  <c r="L824" i="11" a="1"/>
  <c r="L824" i="11" s="1"/>
  <c r="L825" i="11" a="1"/>
  <c r="L825" i="11" s="1"/>
  <c r="L826" i="11" a="1"/>
  <c r="L826" i="11" s="1"/>
  <c r="L827" i="11" a="1"/>
  <c r="L827" i="11" s="1"/>
  <c r="L829" i="11" a="1"/>
  <c r="L829" i="11" s="1"/>
  <c r="L830" i="11" a="1"/>
  <c r="L830" i="11" s="1"/>
  <c r="L832" i="11" a="1"/>
  <c r="L832" i="11" s="1"/>
  <c r="L835" i="11" a="1"/>
  <c r="L835" i="11" s="1"/>
  <c r="L838" i="11" a="1"/>
  <c r="L838" i="11" s="1"/>
  <c r="L839" i="11" a="1"/>
  <c r="L839" i="11" s="1"/>
  <c r="L842" i="11" a="1"/>
  <c r="L842" i="11" s="1"/>
  <c r="L843" i="11" a="1"/>
  <c r="L843" i="11" s="1"/>
  <c r="L844" i="11" a="1"/>
  <c r="L844" i="11" s="1"/>
  <c r="L845" i="11" a="1"/>
  <c r="L845" i="11" s="1"/>
  <c r="L849" i="11" a="1"/>
  <c r="L849" i="11" s="1"/>
  <c r="L851" i="11" a="1"/>
  <c r="L851" i="11" s="1"/>
  <c r="L854" i="11" a="1"/>
  <c r="L854" i="11" s="1"/>
  <c r="L855" i="11" a="1"/>
  <c r="L855" i="11" s="1"/>
  <c r="L856" i="11" a="1"/>
  <c r="L856" i="11" s="1"/>
  <c r="L857" i="11" a="1"/>
  <c r="L857" i="11" s="1"/>
  <c r="L858" i="11" a="1"/>
  <c r="L858" i="11" s="1"/>
  <c r="L718" i="11" a="1"/>
  <c r="L718" i="11" s="1"/>
  <c r="I719" i="11" a="1"/>
  <c r="I719" i="11" s="1"/>
  <c r="I721" i="11" a="1"/>
  <c r="I721" i="11" s="1"/>
  <c r="I722" i="11" a="1"/>
  <c r="I722" i="11" s="1"/>
  <c r="I723" i="11" a="1"/>
  <c r="I723" i="11" s="1"/>
  <c r="I724" i="11" a="1"/>
  <c r="I724" i="11" s="1"/>
  <c r="I725" i="11" a="1"/>
  <c r="I725" i="11" s="1"/>
  <c r="I726" i="11" a="1"/>
  <c r="I726" i="11" s="1"/>
  <c r="I728" i="11" a="1"/>
  <c r="I728" i="11" s="1"/>
  <c r="I729" i="11" a="1"/>
  <c r="I729" i="11" s="1"/>
  <c r="I731" i="11" a="1"/>
  <c r="I731" i="11" s="1"/>
  <c r="I732" i="11" a="1"/>
  <c r="I732" i="11" s="1"/>
  <c r="I733" i="11" a="1"/>
  <c r="I733" i="11" s="1"/>
  <c r="I734" i="11" a="1"/>
  <c r="I734" i="11" s="1"/>
  <c r="I736" i="11" a="1"/>
  <c r="I736" i="11" s="1"/>
  <c r="I737" i="11" a="1"/>
  <c r="I737" i="11" s="1"/>
  <c r="I739" i="11" a="1"/>
  <c r="I739" i="11" s="1"/>
  <c r="I740" i="11" a="1"/>
  <c r="I740" i="11" s="1"/>
  <c r="I741" i="11" a="1"/>
  <c r="I741" i="11" s="1"/>
  <c r="I742" i="11" a="1"/>
  <c r="I742" i="11" s="1"/>
  <c r="I743" i="11" a="1"/>
  <c r="I743" i="11" s="1"/>
  <c r="I744" i="11" a="1"/>
  <c r="I744" i="11" s="1"/>
  <c r="I745" i="11" a="1"/>
  <c r="I745" i="11" s="1"/>
  <c r="I746" i="11" a="1"/>
  <c r="I746" i="11" s="1"/>
  <c r="I747" i="11" a="1"/>
  <c r="I747" i="11" s="1"/>
  <c r="I748" i="11" a="1"/>
  <c r="I748" i="11" s="1"/>
  <c r="I749" i="11" a="1"/>
  <c r="I749" i="11" s="1"/>
  <c r="I750" i="11" a="1"/>
  <c r="I750" i="11" s="1"/>
  <c r="I751" i="11" a="1"/>
  <c r="I751" i="11" s="1"/>
  <c r="I752" i="11" a="1"/>
  <c r="I752" i="11" s="1"/>
  <c r="I753" i="11" a="1"/>
  <c r="I753" i="11" s="1"/>
  <c r="I755" i="11" a="1"/>
  <c r="I755" i="11" s="1"/>
  <c r="I756" i="11" a="1"/>
  <c r="I756" i="11" s="1"/>
  <c r="I757" i="11" a="1"/>
  <c r="I757" i="11" s="1"/>
  <c r="I758" i="11" a="1"/>
  <c r="I758" i="11" s="1"/>
  <c r="I759" i="11" a="1"/>
  <c r="I759" i="11" s="1"/>
  <c r="I762" i="11" a="1"/>
  <c r="I762" i="11" s="1"/>
  <c r="I763" i="11" a="1"/>
  <c r="I763" i="11" s="1"/>
  <c r="I764" i="11" a="1"/>
  <c r="I764" i="11" s="1"/>
  <c r="I765" i="11" a="1"/>
  <c r="I765" i="11" s="1"/>
  <c r="I766" i="11" a="1"/>
  <c r="I766" i="11" s="1"/>
  <c r="I767" i="11" a="1"/>
  <c r="I767" i="11" s="1"/>
  <c r="I768" i="11" a="1"/>
  <c r="I768" i="11" s="1"/>
  <c r="I769" i="11" a="1"/>
  <c r="I769" i="11" s="1"/>
  <c r="I770" i="11" a="1"/>
  <c r="I770" i="11" s="1"/>
  <c r="I771" i="11" a="1"/>
  <c r="I771" i="11" s="1"/>
  <c r="I772" i="11" a="1"/>
  <c r="I772" i="11" s="1"/>
  <c r="I773" i="11" a="1"/>
  <c r="I773" i="11" s="1"/>
  <c r="I774" i="11" a="1"/>
  <c r="I774" i="11" s="1"/>
  <c r="I775" i="11" a="1"/>
  <c r="I775" i="11" s="1"/>
  <c r="I776" i="11" a="1"/>
  <c r="I776" i="11" s="1"/>
  <c r="I777" i="11" a="1"/>
  <c r="I777" i="11" s="1"/>
  <c r="I778" i="11" a="1"/>
  <c r="I778" i="11" s="1"/>
  <c r="I779" i="11" a="1"/>
  <c r="I779" i="11" s="1"/>
  <c r="I780" i="11" a="1"/>
  <c r="I780" i="11" s="1"/>
  <c r="I781" i="11" a="1"/>
  <c r="I781" i="11" s="1"/>
  <c r="I782" i="11" a="1"/>
  <c r="I782" i="11" s="1"/>
  <c r="I783" i="11" a="1"/>
  <c r="I783" i="11" s="1"/>
  <c r="I784" i="11" a="1"/>
  <c r="I784" i="11" s="1"/>
  <c r="I785" i="11" a="1"/>
  <c r="I785" i="11" s="1"/>
  <c r="I786" i="11" a="1"/>
  <c r="I786" i="11" s="1"/>
  <c r="I787" i="11" a="1"/>
  <c r="I787" i="11" s="1"/>
  <c r="I788" i="11" a="1"/>
  <c r="I788" i="11" s="1"/>
  <c r="I789" i="11" a="1"/>
  <c r="I789" i="11" s="1"/>
  <c r="I790" i="11" a="1"/>
  <c r="I790" i="11" s="1"/>
  <c r="I791" i="11" a="1"/>
  <c r="I791" i="11" s="1"/>
  <c r="I792" i="11" a="1"/>
  <c r="I792" i="11" s="1"/>
  <c r="I793" i="11" a="1"/>
  <c r="I793" i="11" s="1"/>
  <c r="I794" i="11" a="1"/>
  <c r="I794" i="11" s="1"/>
  <c r="I795" i="11" a="1"/>
  <c r="I795" i="11" s="1"/>
  <c r="I797" i="11" a="1"/>
  <c r="I797" i="11" s="1"/>
  <c r="I798" i="11" a="1"/>
  <c r="I798" i="11" s="1"/>
  <c r="I800" i="11" a="1"/>
  <c r="I800" i="11" s="1"/>
  <c r="I801" i="11" a="1"/>
  <c r="I801" i="11" s="1"/>
  <c r="I802" i="11" a="1"/>
  <c r="I802" i="11" s="1"/>
  <c r="I803" i="11" a="1"/>
  <c r="I803" i="11" s="1"/>
  <c r="I804" i="11" a="1"/>
  <c r="I804" i="11" s="1"/>
  <c r="I805" i="11" a="1"/>
  <c r="I805" i="11" s="1"/>
  <c r="I806" i="11" a="1"/>
  <c r="I806" i="11" s="1"/>
  <c r="I807" i="11" a="1"/>
  <c r="I807" i="11" s="1"/>
  <c r="I808" i="11" a="1"/>
  <c r="I808" i="11" s="1"/>
  <c r="I809" i="11" a="1"/>
  <c r="I809" i="11" s="1"/>
  <c r="I810" i="11" a="1"/>
  <c r="I810" i="11" s="1"/>
  <c r="I811" i="11" a="1"/>
  <c r="I811" i="11" s="1"/>
  <c r="I812" i="11" a="1"/>
  <c r="I812" i="11" s="1"/>
  <c r="I813" i="11" a="1"/>
  <c r="I813" i="11" s="1"/>
  <c r="I814" i="11" a="1"/>
  <c r="I814" i="11" s="1"/>
  <c r="I815" i="11" a="1"/>
  <c r="I815" i="11" s="1"/>
  <c r="I816" i="11" a="1"/>
  <c r="I816" i="11" s="1"/>
  <c r="I817" i="11" a="1"/>
  <c r="I817" i="11" s="1"/>
  <c r="I818" i="11" a="1"/>
  <c r="I818" i="11" s="1"/>
  <c r="I819" i="11" a="1"/>
  <c r="I819" i="11" s="1"/>
  <c r="I820" i="11" a="1"/>
  <c r="I820" i="11" s="1"/>
  <c r="I821" i="11" a="1"/>
  <c r="I821" i="11" s="1"/>
  <c r="I822" i="11" a="1"/>
  <c r="I822" i="11" s="1"/>
  <c r="I823" i="11" a="1"/>
  <c r="I823" i="11" s="1"/>
  <c r="I824" i="11" a="1"/>
  <c r="I824" i="11" s="1"/>
  <c r="I825" i="11" a="1"/>
  <c r="I825" i="11" s="1"/>
  <c r="I826" i="11" a="1"/>
  <c r="I826" i="11" s="1"/>
  <c r="I827" i="11" a="1"/>
  <c r="I827" i="11" s="1"/>
  <c r="I829" i="11" a="1"/>
  <c r="I829" i="11" s="1"/>
  <c r="I830" i="11" a="1"/>
  <c r="I830" i="11" s="1"/>
  <c r="I832" i="11" a="1"/>
  <c r="I832" i="11" s="1"/>
  <c r="I835" i="11" a="1"/>
  <c r="I835" i="11" s="1"/>
  <c r="I838" i="11" a="1"/>
  <c r="I838" i="11" s="1"/>
  <c r="AS14" i="18" s="1"/>
  <c r="I839" i="11" a="1"/>
  <c r="I839" i="11" s="1"/>
  <c r="I842" i="11" a="1"/>
  <c r="I842" i="11" s="1"/>
  <c r="I843" i="11" a="1"/>
  <c r="I843" i="11" s="1"/>
  <c r="I844" i="11" a="1"/>
  <c r="I844" i="11" s="1"/>
  <c r="I845" i="11" a="1"/>
  <c r="I845" i="11" s="1"/>
  <c r="I849" i="11" a="1"/>
  <c r="I849" i="11" s="1"/>
  <c r="I851" i="11" a="1"/>
  <c r="I851" i="11" s="1"/>
  <c r="I854" i="11" a="1"/>
  <c r="I854" i="11" s="1"/>
  <c r="I855" i="11" a="1"/>
  <c r="I855" i="11" s="1"/>
  <c r="I856" i="11" a="1"/>
  <c r="I856" i="11" s="1"/>
  <c r="I857" i="11" a="1"/>
  <c r="I857" i="11" s="1"/>
  <c r="I858" i="11" a="1"/>
  <c r="I858" i="11" s="1"/>
  <c r="I718" i="11" a="1"/>
  <c r="I718" i="11" s="1"/>
  <c r="L635" i="11" a="1"/>
  <c r="L635" i="11" s="1"/>
  <c r="L636" i="11" a="1"/>
  <c r="L636" i="11" s="1"/>
  <c r="L637" i="11" a="1"/>
  <c r="L637" i="11" s="1"/>
  <c r="L639" i="11" a="1"/>
  <c r="L639" i="11" s="1"/>
  <c r="L640" i="11" a="1"/>
  <c r="L640" i="11" s="1"/>
  <c r="L643" i="11" a="1"/>
  <c r="L643" i="11" s="1"/>
  <c r="L644" i="11" a="1"/>
  <c r="L644" i="11" s="1"/>
  <c r="L647" i="11" a="1"/>
  <c r="L647" i="11" s="1"/>
  <c r="L648" i="11" a="1"/>
  <c r="L648" i="11" s="1"/>
  <c r="L651" i="11" a="1"/>
  <c r="L651" i="11" s="1"/>
  <c r="L652" i="11" a="1"/>
  <c r="L652" i="11" s="1"/>
  <c r="L654" i="11" a="1"/>
  <c r="L654" i="11" s="1"/>
  <c r="L655" i="11" a="1"/>
  <c r="L655" i="11" s="1"/>
  <c r="L658" i="11" a="1"/>
  <c r="L658" i="11" s="1"/>
  <c r="L659" i="11" a="1"/>
  <c r="L659" i="11" s="1"/>
  <c r="L662" i="11" a="1"/>
  <c r="L662" i="11" s="1"/>
  <c r="L663" i="11" a="1"/>
  <c r="L663" i="11" s="1"/>
  <c r="L665" i="11" a="1"/>
  <c r="L665" i="11" s="1"/>
  <c r="L666" i="11" a="1"/>
  <c r="L666" i="11" s="1"/>
  <c r="L668" i="11" a="1"/>
  <c r="L668" i="11" s="1"/>
  <c r="L670" i="11" a="1"/>
  <c r="L670" i="11" s="1"/>
  <c r="L671" i="11" a="1"/>
  <c r="L671" i="11" s="1"/>
  <c r="L673" i="11" a="1"/>
  <c r="L673" i="11" s="1"/>
  <c r="L674" i="11" a="1"/>
  <c r="L674" i="11" s="1"/>
  <c r="L676" i="11" a="1"/>
  <c r="L676" i="11" s="1"/>
  <c r="L679" i="11" a="1"/>
  <c r="L679" i="11" s="1"/>
  <c r="L680" i="11" a="1"/>
  <c r="L680" i="11" s="1"/>
  <c r="L681" i="11" a="1"/>
  <c r="L681" i="11" s="1"/>
  <c r="L682" i="11" a="1"/>
  <c r="L682" i="11" s="1"/>
  <c r="L685" i="11" a="1"/>
  <c r="L685" i="11" s="1"/>
  <c r="L686" i="11" a="1"/>
  <c r="L686" i="11" s="1"/>
  <c r="L687" i="11" a="1"/>
  <c r="L687" i="11" s="1"/>
  <c r="L688" i="11" a="1"/>
  <c r="L688" i="11" s="1"/>
  <c r="L689" i="11" a="1"/>
  <c r="L689" i="11" s="1"/>
  <c r="L690" i="11" a="1"/>
  <c r="L690" i="11" s="1"/>
  <c r="L691" i="11" a="1"/>
  <c r="L691" i="11" s="1"/>
  <c r="L692" i="11" a="1"/>
  <c r="L692" i="11" s="1"/>
  <c r="L633" i="11" a="1"/>
  <c r="L633" i="11" s="1"/>
  <c r="I635" i="11" a="1"/>
  <c r="I635" i="11" s="1"/>
  <c r="I636" i="11" a="1"/>
  <c r="I636" i="11" s="1"/>
  <c r="I637" i="11" a="1"/>
  <c r="I637" i="11" s="1"/>
  <c r="I639" i="11" a="1"/>
  <c r="I639" i="11" s="1"/>
  <c r="I640" i="11" a="1"/>
  <c r="I640" i="11" s="1"/>
  <c r="I643" i="11" a="1"/>
  <c r="I643" i="11" s="1"/>
  <c r="I644" i="11" a="1"/>
  <c r="I644" i="11" s="1"/>
  <c r="I647" i="11" a="1"/>
  <c r="I647" i="11" s="1"/>
  <c r="I648" i="11" a="1"/>
  <c r="I648" i="11" s="1"/>
  <c r="I651" i="11" a="1"/>
  <c r="I651" i="11" s="1"/>
  <c r="I652" i="11" a="1"/>
  <c r="I652" i="11" s="1"/>
  <c r="I654" i="11" a="1"/>
  <c r="I654" i="11" s="1"/>
  <c r="I655" i="11" a="1"/>
  <c r="I655" i="11" s="1"/>
  <c r="I658" i="11" a="1"/>
  <c r="I658" i="11" s="1"/>
  <c r="I659" i="11" a="1"/>
  <c r="I659" i="11" s="1"/>
  <c r="I662" i="11" a="1"/>
  <c r="I662" i="11" s="1"/>
  <c r="I663" i="11" a="1"/>
  <c r="I663" i="11" s="1"/>
  <c r="I665" i="11" a="1"/>
  <c r="I665" i="11" s="1"/>
  <c r="I666" i="11" a="1"/>
  <c r="I666" i="11" s="1"/>
  <c r="I668" i="11" a="1"/>
  <c r="I668" i="11" s="1"/>
  <c r="E13" i="18" s="1"/>
  <c r="I670" i="11" a="1"/>
  <c r="I670" i="11" s="1"/>
  <c r="I671" i="11" a="1"/>
  <c r="I671" i="11" s="1"/>
  <c r="I673" i="11" a="1"/>
  <c r="I673" i="11" s="1"/>
  <c r="I674" i="11" a="1"/>
  <c r="I674" i="11" s="1"/>
  <c r="I676" i="11" a="1"/>
  <c r="I676" i="11" s="1"/>
  <c r="I679" i="11" a="1"/>
  <c r="I679" i="11" s="1"/>
  <c r="Q13" i="18" s="1"/>
  <c r="I680" i="11" a="1"/>
  <c r="I680" i="11" s="1"/>
  <c r="I681" i="11" a="1"/>
  <c r="I681" i="11" s="1"/>
  <c r="W13" i="18" s="1"/>
  <c r="I682" i="11" a="1"/>
  <c r="I682" i="11" s="1"/>
  <c r="AC13" i="18" s="1"/>
  <c r="I685" i="11" a="1"/>
  <c r="I685" i="11" s="1"/>
  <c r="G13" i="18" s="1"/>
  <c r="I686" i="11" a="1"/>
  <c r="I686" i="11" s="1"/>
  <c r="I687" i="11" a="1"/>
  <c r="I687" i="11" s="1"/>
  <c r="AQ13" i="18" s="1"/>
  <c r="I688" i="11" a="1"/>
  <c r="I688" i="11" s="1"/>
  <c r="I689" i="11" a="1"/>
  <c r="I689" i="11" s="1"/>
  <c r="I690" i="11" a="1"/>
  <c r="I690" i="11" s="1"/>
  <c r="I691" i="11" a="1"/>
  <c r="I691" i="11" s="1"/>
  <c r="I692" i="11" a="1"/>
  <c r="I692" i="11" s="1"/>
  <c r="I633" i="11" a="1"/>
  <c r="I633" i="11" s="1"/>
  <c r="L594" i="11" a="1"/>
  <c r="L594" i="11" s="1"/>
  <c r="L595" i="11" a="1"/>
  <c r="L595" i="11" s="1"/>
  <c r="L596" i="11" a="1"/>
  <c r="L596" i="11" s="1"/>
  <c r="L597" i="11" a="1"/>
  <c r="L597" i="11" s="1"/>
  <c r="L598" i="11" a="1"/>
  <c r="L598" i="11" s="1"/>
  <c r="L599" i="11" a="1"/>
  <c r="L599" i="11" s="1"/>
  <c r="L600" i="11" a="1"/>
  <c r="L600" i="11" s="1"/>
  <c r="L601" i="11" a="1"/>
  <c r="L601" i="11" s="1"/>
  <c r="L602" i="11" a="1"/>
  <c r="L602" i="11" s="1"/>
  <c r="L603" i="11" a="1"/>
  <c r="L603" i="11" s="1"/>
  <c r="L604" i="11" a="1"/>
  <c r="L604" i="11" s="1"/>
  <c r="L605" i="11" a="1"/>
  <c r="L605" i="11" s="1"/>
  <c r="L606" i="11" a="1"/>
  <c r="L606" i="11" s="1"/>
  <c r="L607" i="11" a="1"/>
  <c r="L607" i="11" s="1"/>
  <c r="L593" i="11" a="1"/>
  <c r="L593" i="11" s="1"/>
  <c r="L592" i="11" a="1"/>
  <c r="L592" i="11" s="1"/>
  <c r="I594" i="11" a="1"/>
  <c r="I594" i="11" s="1"/>
  <c r="M12" i="18" s="1"/>
  <c r="I595" i="11" a="1"/>
  <c r="I595" i="11" s="1"/>
  <c r="AY12" i="18" s="1"/>
  <c r="I596" i="11" a="1"/>
  <c r="I596" i="11" s="1"/>
  <c r="I597" i="11" a="1"/>
  <c r="I597" i="11" s="1"/>
  <c r="I598" i="11" a="1"/>
  <c r="I598" i="11" s="1"/>
  <c r="I599" i="11" a="1"/>
  <c r="I599" i="11" s="1"/>
  <c r="O12" i="18" s="1"/>
  <c r="I600" i="11" a="1"/>
  <c r="I600" i="11" s="1"/>
  <c r="I601" i="11" a="1"/>
  <c r="I601" i="11" s="1"/>
  <c r="I602" i="11" a="1"/>
  <c r="I602" i="11" s="1"/>
  <c r="AQ12" i="18" s="1"/>
  <c r="I603" i="11" a="1"/>
  <c r="I603" i="11" s="1"/>
  <c r="AA12" i="18" s="1"/>
  <c r="I604" i="11" a="1"/>
  <c r="I604" i="11" s="1"/>
  <c r="I605" i="11" a="1"/>
  <c r="I605" i="11" s="1"/>
  <c r="I606" i="11" a="1"/>
  <c r="I606" i="11" s="1"/>
  <c r="I607" i="11" a="1"/>
  <c r="I607" i="11" s="1"/>
  <c r="I593" i="11" a="1"/>
  <c r="I593" i="11" s="1"/>
  <c r="I592" i="11" a="1"/>
  <c r="I592" i="11" s="1"/>
  <c r="L566" i="11" a="1"/>
  <c r="L566" i="11" s="1"/>
  <c r="L513" i="11" a="1"/>
  <c r="L513" i="11" s="1"/>
  <c r="L514" i="11" a="1"/>
  <c r="L514" i="11" s="1"/>
  <c r="L515" i="11" a="1"/>
  <c r="L515" i="11" s="1"/>
  <c r="L516" i="11" a="1"/>
  <c r="L516" i="11" s="1"/>
  <c r="L517" i="11" a="1"/>
  <c r="L517" i="11" s="1"/>
  <c r="L518" i="11" a="1"/>
  <c r="L518" i="11" s="1"/>
  <c r="L519" i="11" a="1"/>
  <c r="L519" i="11" s="1"/>
  <c r="L520" i="11" a="1"/>
  <c r="L520" i="11" s="1"/>
  <c r="L521" i="11" a="1"/>
  <c r="L521" i="11" s="1"/>
  <c r="L522" i="11" a="1"/>
  <c r="L522" i="11" s="1"/>
  <c r="L523" i="11" a="1"/>
  <c r="L523" i="11" s="1"/>
  <c r="L524" i="11" a="1"/>
  <c r="L524" i="11" s="1"/>
  <c r="L525" i="11" a="1"/>
  <c r="L525" i="11" s="1"/>
  <c r="L526" i="11" a="1"/>
  <c r="L526" i="11" s="1"/>
  <c r="L531" i="11" a="1"/>
  <c r="L531" i="11" s="1"/>
  <c r="L533" i="11" a="1"/>
  <c r="L533" i="11" s="1"/>
  <c r="L534" i="11" a="1"/>
  <c r="L534" i="11" s="1"/>
  <c r="L535" i="11" a="1"/>
  <c r="L535" i="11" s="1"/>
  <c r="L536" i="11" a="1"/>
  <c r="L536" i="11" s="1"/>
  <c r="L537" i="11" a="1"/>
  <c r="L537" i="11" s="1"/>
  <c r="L538" i="11" a="1"/>
  <c r="L538" i="11" s="1"/>
  <c r="L539" i="11" a="1"/>
  <c r="L539" i="11" s="1"/>
  <c r="L540" i="11" a="1"/>
  <c r="L540" i="11" s="1"/>
  <c r="L541" i="11" a="1"/>
  <c r="L541" i="11" s="1"/>
  <c r="L542" i="11" a="1"/>
  <c r="L542" i="11" s="1"/>
  <c r="L543" i="11" a="1"/>
  <c r="L543" i="11" s="1"/>
  <c r="L544" i="11" a="1"/>
  <c r="L544" i="11" s="1"/>
  <c r="L545" i="11" a="1"/>
  <c r="L545" i="11" s="1"/>
  <c r="L546" i="11" a="1"/>
  <c r="L546" i="11" s="1"/>
  <c r="L547" i="11" a="1"/>
  <c r="L547" i="11" s="1"/>
  <c r="L549" i="11" a="1"/>
  <c r="L549" i="11" s="1"/>
  <c r="L550" i="11" a="1"/>
  <c r="L550" i="11" s="1"/>
  <c r="L551" i="11" a="1"/>
  <c r="L551" i="11" s="1"/>
  <c r="L552" i="11" a="1"/>
  <c r="L552" i="11" s="1"/>
  <c r="L553" i="11" a="1"/>
  <c r="L553" i="11" s="1"/>
  <c r="L554" i="11" a="1"/>
  <c r="L554" i="11" s="1"/>
  <c r="L555" i="11" a="1"/>
  <c r="L555" i="11" s="1"/>
  <c r="L556" i="11" a="1"/>
  <c r="L556" i="11" s="1"/>
  <c r="L557" i="11" a="1"/>
  <c r="L557" i="11" s="1"/>
  <c r="L558" i="11" a="1"/>
  <c r="L558" i="11" s="1"/>
  <c r="L559" i="11" a="1"/>
  <c r="L559" i="11" s="1"/>
  <c r="L560" i="11" a="1"/>
  <c r="L560" i="11" s="1"/>
  <c r="L561" i="11" a="1"/>
  <c r="L561" i="11" s="1"/>
  <c r="L562" i="11" a="1"/>
  <c r="L562" i="11" s="1"/>
  <c r="L563" i="11" a="1"/>
  <c r="L563" i="11" s="1"/>
  <c r="L564" i="11" a="1"/>
  <c r="L564" i="11" s="1"/>
  <c r="L565" i="11" a="1"/>
  <c r="L565" i="11" s="1"/>
  <c r="L512" i="11" a="1"/>
  <c r="L512" i="11" s="1"/>
  <c r="L511" i="11" a="1"/>
  <c r="L511" i="11" s="1"/>
  <c r="L510" i="11" a="1"/>
  <c r="L510" i="11" s="1"/>
  <c r="I511" i="11" a="1"/>
  <c r="I511" i="11" s="1"/>
  <c r="I512" i="11" a="1"/>
  <c r="I512" i="11" s="1"/>
  <c r="I513" i="11" a="1"/>
  <c r="I513" i="11" s="1"/>
  <c r="I514" i="11" a="1"/>
  <c r="I514" i="11" s="1"/>
  <c r="I515" i="11" a="1"/>
  <c r="I515" i="11" s="1"/>
  <c r="I516" i="11" a="1"/>
  <c r="I516" i="11" s="1"/>
  <c r="I517" i="11" a="1"/>
  <c r="I517" i="11" s="1"/>
  <c r="I518" i="11" a="1"/>
  <c r="I518" i="11" s="1"/>
  <c r="I519" i="11" a="1"/>
  <c r="I519" i="11" s="1"/>
  <c r="I520" i="11" a="1"/>
  <c r="I520" i="11" s="1"/>
  <c r="I521" i="11" a="1"/>
  <c r="I521" i="11" s="1"/>
  <c r="G11" i="18" s="1"/>
  <c r="I522" i="11" a="1"/>
  <c r="I522" i="11" s="1"/>
  <c r="I523" i="11" a="1"/>
  <c r="I523" i="11" s="1"/>
  <c r="M11" i="18" s="1"/>
  <c r="I524" i="11" a="1"/>
  <c r="I524" i="11" s="1"/>
  <c r="Q11" i="18" s="1"/>
  <c r="I525" i="11" a="1"/>
  <c r="I525" i="11" s="1"/>
  <c r="I526" i="11" a="1"/>
  <c r="I526" i="11" s="1"/>
  <c r="I531" i="11" a="1"/>
  <c r="I531" i="11" s="1"/>
  <c r="I533" i="11" a="1"/>
  <c r="I533" i="11" s="1"/>
  <c r="I534" i="11" a="1"/>
  <c r="I534" i="11" s="1"/>
  <c r="I535" i="11" a="1"/>
  <c r="I535" i="11" s="1"/>
  <c r="I536" i="11" a="1"/>
  <c r="I536" i="11" s="1"/>
  <c r="I537" i="11" a="1"/>
  <c r="I537" i="11" s="1"/>
  <c r="I538" i="11" a="1"/>
  <c r="I538" i="11" s="1"/>
  <c r="I539" i="11" a="1"/>
  <c r="I539" i="11" s="1"/>
  <c r="I540" i="11" a="1"/>
  <c r="I540" i="11" s="1"/>
  <c r="I541" i="11" a="1"/>
  <c r="I541" i="11" s="1"/>
  <c r="I542" i="11" a="1"/>
  <c r="I542" i="11" s="1"/>
  <c r="I543" i="11" a="1"/>
  <c r="I543" i="11" s="1"/>
  <c r="I544" i="11" a="1"/>
  <c r="I544" i="11" s="1"/>
  <c r="I545" i="11" a="1"/>
  <c r="I545" i="11" s="1"/>
  <c r="I546" i="11" a="1"/>
  <c r="I546" i="11" s="1"/>
  <c r="I547" i="11" a="1"/>
  <c r="I547" i="11" s="1"/>
  <c r="I549" i="11" a="1"/>
  <c r="I549" i="11" s="1"/>
  <c r="I550" i="11" a="1"/>
  <c r="I550" i="11" s="1"/>
  <c r="I551" i="11" a="1"/>
  <c r="I551" i="11" s="1"/>
  <c r="I552" i="11" a="1"/>
  <c r="I552" i="11" s="1"/>
  <c r="I553" i="11" a="1"/>
  <c r="I553" i="11" s="1"/>
  <c r="I554" i="11" a="1"/>
  <c r="I554" i="11" s="1"/>
  <c r="I555" i="11" a="1"/>
  <c r="I555" i="11" s="1"/>
  <c r="I556" i="11" a="1"/>
  <c r="I556" i="11" s="1"/>
  <c r="I557" i="11" a="1"/>
  <c r="I557" i="11" s="1"/>
  <c r="I558" i="11" a="1"/>
  <c r="I558" i="11" s="1"/>
  <c r="I559" i="11" a="1"/>
  <c r="I559" i="11" s="1"/>
  <c r="I560" i="11" a="1"/>
  <c r="I560" i="11" s="1"/>
  <c r="I561" i="11" a="1"/>
  <c r="I561" i="11" s="1"/>
  <c r="I562" i="11" a="1"/>
  <c r="I562" i="11" s="1"/>
  <c r="AA11" i="18" s="1"/>
  <c r="I563" i="11" a="1"/>
  <c r="I563" i="11" s="1"/>
  <c r="I564" i="11" a="1"/>
  <c r="I564" i="11" s="1"/>
  <c r="I565" i="11" a="1"/>
  <c r="I565" i="11" s="1"/>
  <c r="AI11" i="18" s="1"/>
  <c r="I566" i="11" a="1"/>
  <c r="I566" i="11" s="1"/>
  <c r="I510" i="11" a="1"/>
  <c r="I510" i="11" s="1"/>
  <c r="L484" i="11" a="1"/>
  <c r="L484" i="11" s="1"/>
  <c r="I484" i="11" a="1"/>
  <c r="I484" i="11" s="1"/>
  <c r="D484" i="11"/>
  <c r="D1712" i="11"/>
  <c r="D1098" i="11"/>
  <c r="L271" i="11" a="1"/>
  <c r="L271" i="11" s="1"/>
  <c r="L272" i="11" a="1"/>
  <c r="L272" i="11" s="1"/>
  <c r="L273" i="11" a="1"/>
  <c r="L273" i="11" s="1"/>
  <c r="L275" i="11" a="1"/>
  <c r="L275" i="11" s="1"/>
  <c r="L276" i="11" a="1"/>
  <c r="L276" i="11" s="1"/>
  <c r="L277" i="11" a="1"/>
  <c r="L277" i="11" s="1"/>
  <c r="L278" i="11" a="1"/>
  <c r="L278" i="11" s="1"/>
  <c r="L279" i="11" a="1"/>
  <c r="L279" i="11" s="1"/>
  <c r="L280" i="11" a="1"/>
  <c r="L280" i="11" s="1"/>
  <c r="L281" i="11" a="1"/>
  <c r="L281" i="11" s="1"/>
  <c r="L282" i="11" a="1"/>
  <c r="L282" i="11" s="1"/>
  <c r="L283" i="11" a="1"/>
  <c r="L283" i="11" s="1"/>
  <c r="L284" i="11" a="1"/>
  <c r="L284" i="11" s="1"/>
  <c r="L285" i="11" a="1"/>
  <c r="L285" i="11" s="1"/>
  <c r="L286" i="11" a="1"/>
  <c r="L286" i="11" s="1"/>
  <c r="L287" i="11" a="1"/>
  <c r="L287" i="11" s="1"/>
  <c r="L288" i="11" a="1"/>
  <c r="L288" i="11" s="1"/>
  <c r="L289" i="11" a="1"/>
  <c r="L289" i="11" s="1"/>
  <c r="L290" i="11" a="1"/>
  <c r="L290" i="11" s="1"/>
  <c r="L291" i="11" a="1"/>
  <c r="L291" i="11" s="1"/>
  <c r="L292" i="11" a="1"/>
  <c r="L292" i="11" s="1"/>
  <c r="L293" i="11" a="1"/>
  <c r="L293" i="11" s="1"/>
  <c r="L294" i="11" a="1"/>
  <c r="L294" i="11" s="1"/>
  <c r="L295" i="11" a="1"/>
  <c r="L295" i="11" s="1"/>
  <c r="L296" i="11" a="1"/>
  <c r="L296" i="11" s="1"/>
  <c r="L297" i="11" a="1"/>
  <c r="L297" i="11" s="1"/>
  <c r="L298" i="11" a="1"/>
  <c r="L298" i="11" s="1"/>
  <c r="L299" i="11" a="1"/>
  <c r="L299" i="11" s="1"/>
  <c r="L300" i="11" a="1"/>
  <c r="L300" i="11" s="1"/>
  <c r="L301" i="11" a="1"/>
  <c r="L301" i="11" s="1"/>
  <c r="L302" i="11" a="1"/>
  <c r="L302" i="11" s="1"/>
  <c r="L303" i="11" a="1"/>
  <c r="L303" i="11" s="1"/>
  <c r="L304" i="11" a="1"/>
  <c r="L304" i="11" s="1"/>
  <c r="L305" i="11" a="1"/>
  <c r="L305" i="11" s="1"/>
  <c r="L306" i="11" a="1"/>
  <c r="L306" i="11" s="1"/>
  <c r="L307" i="11" a="1"/>
  <c r="L307" i="11" s="1"/>
  <c r="L308" i="11" a="1"/>
  <c r="L308" i="11" s="1"/>
  <c r="L309" i="11" a="1"/>
  <c r="L309" i="11" s="1"/>
  <c r="L310" i="11" a="1"/>
  <c r="L310" i="11" s="1"/>
  <c r="L311" i="11" a="1"/>
  <c r="L311" i="11" s="1"/>
  <c r="L312" i="11" a="1"/>
  <c r="L312" i="11" s="1"/>
  <c r="L313" i="11" a="1"/>
  <c r="L313" i="11" s="1"/>
  <c r="L314" i="11" a="1"/>
  <c r="L314" i="11" s="1"/>
  <c r="L315" i="11" a="1"/>
  <c r="L315" i="11" s="1"/>
  <c r="L316" i="11" a="1"/>
  <c r="L316" i="11" s="1"/>
  <c r="L317" i="11" a="1"/>
  <c r="L317" i="11" s="1"/>
  <c r="L318" i="11" a="1"/>
  <c r="L318" i="11" s="1"/>
  <c r="L319" i="11" a="1"/>
  <c r="L319" i="11" s="1"/>
  <c r="L320" i="11" a="1"/>
  <c r="L320" i="11" s="1"/>
  <c r="L321" i="11" a="1"/>
  <c r="L321" i="11" s="1"/>
  <c r="L322" i="11" a="1"/>
  <c r="L322" i="11" s="1"/>
  <c r="L323" i="11" a="1"/>
  <c r="L323" i="11" s="1"/>
  <c r="L324" i="11" a="1"/>
  <c r="L324" i="11" s="1"/>
  <c r="L325" i="11" a="1"/>
  <c r="L325" i="11" s="1"/>
  <c r="L326" i="11" a="1"/>
  <c r="L326" i="11" s="1"/>
  <c r="L327" i="11" a="1"/>
  <c r="L327" i="11" s="1"/>
  <c r="L328" i="11" a="1"/>
  <c r="L328" i="11" s="1"/>
  <c r="L329" i="11" a="1"/>
  <c r="L329" i="11" s="1"/>
  <c r="L330" i="11" a="1"/>
  <c r="L330" i="11" s="1"/>
  <c r="L331" i="11" a="1"/>
  <c r="L331" i="11" s="1"/>
  <c r="L332" i="11" a="1"/>
  <c r="L332" i="11" s="1"/>
  <c r="L333" i="11" a="1"/>
  <c r="L333" i="11" s="1"/>
  <c r="L334" i="11" a="1"/>
  <c r="L334" i="11" s="1"/>
  <c r="L335" i="11" a="1"/>
  <c r="L335" i="11" s="1"/>
  <c r="L336" i="11" a="1"/>
  <c r="L336" i="11" s="1"/>
  <c r="L337" i="11" a="1"/>
  <c r="L337" i="11" s="1"/>
  <c r="L338" i="11" a="1"/>
  <c r="L338" i="11" s="1"/>
  <c r="L339" i="11" a="1"/>
  <c r="L339" i="11" s="1"/>
  <c r="L340" i="11" a="1"/>
  <c r="L340" i="11" s="1"/>
  <c r="L341" i="11" a="1"/>
  <c r="L341" i="11" s="1"/>
  <c r="L342" i="11" a="1"/>
  <c r="L342" i="11" s="1"/>
  <c r="L343" i="11" a="1"/>
  <c r="L343" i="11" s="1"/>
  <c r="L344" i="11" a="1"/>
  <c r="L344" i="11" s="1"/>
  <c r="L345" i="11" a="1"/>
  <c r="L345" i="11" s="1"/>
  <c r="L346" i="11" a="1"/>
  <c r="L346" i="11" s="1"/>
  <c r="L347" i="11" a="1"/>
  <c r="L347" i="11" s="1"/>
  <c r="L348" i="11" a="1"/>
  <c r="L348" i="11" s="1"/>
  <c r="L349" i="11" a="1"/>
  <c r="L349" i="11" s="1"/>
  <c r="L350" i="11" a="1"/>
  <c r="L350" i="11" s="1"/>
  <c r="L351" i="11" a="1"/>
  <c r="L351" i="11" s="1"/>
  <c r="L352" i="11" a="1"/>
  <c r="L352" i="11" s="1"/>
  <c r="L353" i="11" a="1"/>
  <c r="L353" i="11" s="1"/>
  <c r="L354" i="11" a="1"/>
  <c r="L354" i="11" s="1"/>
  <c r="L355" i="11" a="1"/>
  <c r="L355" i="11" s="1"/>
  <c r="L356" i="11" a="1"/>
  <c r="L356" i="11" s="1"/>
  <c r="L357" i="11" a="1"/>
  <c r="L357" i="11" s="1"/>
  <c r="L358" i="11" a="1"/>
  <c r="L358" i="11" s="1"/>
  <c r="L359" i="11" a="1"/>
  <c r="L359" i="11" s="1"/>
  <c r="L360" i="11" a="1"/>
  <c r="L360" i="11" s="1"/>
  <c r="L361" i="11" a="1"/>
  <c r="L361" i="11" s="1"/>
  <c r="L362" i="11" a="1"/>
  <c r="L362" i="11" s="1"/>
  <c r="L363" i="11" a="1"/>
  <c r="L363" i="11" s="1"/>
  <c r="L364" i="11" a="1"/>
  <c r="L364" i="11" s="1"/>
  <c r="L365" i="11" a="1"/>
  <c r="L365" i="11" s="1"/>
  <c r="L366" i="11" a="1"/>
  <c r="L366" i="11" s="1"/>
  <c r="L367" i="11" a="1"/>
  <c r="L367" i="11" s="1"/>
  <c r="L368" i="11" a="1"/>
  <c r="L368" i="11" s="1"/>
  <c r="L369" i="11" a="1"/>
  <c r="L369" i="11" s="1"/>
  <c r="L370" i="11" a="1"/>
  <c r="L370" i="11" s="1"/>
  <c r="L371" i="11" a="1"/>
  <c r="L371" i="11" s="1"/>
  <c r="L372" i="11" a="1"/>
  <c r="L372" i="11" s="1"/>
  <c r="L373" i="11" a="1"/>
  <c r="L373" i="11" s="1"/>
  <c r="L374" i="11" a="1"/>
  <c r="L374" i="11" s="1"/>
  <c r="L375" i="11" a="1"/>
  <c r="L375" i="11" s="1"/>
  <c r="L376" i="11" a="1"/>
  <c r="L376" i="11" s="1"/>
  <c r="L377" i="11" a="1"/>
  <c r="L377" i="11" s="1"/>
  <c r="L378" i="11" a="1"/>
  <c r="L378" i="11" s="1"/>
  <c r="L379" i="11" a="1"/>
  <c r="L379" i="11" s="1"/>
  <c r="L380" i="11" a="1"/>
  <c r="L380" i="11" s="1"/>
  <c r="L381" i="11" a="1"/>
  <c r="L381" i="11" s="1"/>
  <c r="L382" i="11" a="1"/>
  <c r="L382" i="11" s="1"/>
  <c r="L383" i="11" a="1"/>
  <c r="L383" i="11" s="1"/>
  <c r="L384" i="11" a="1"/>
  <c r="L384" i="11" s="1"/>
  <c r="L385" i="11" a="1"/>
  <c r="L385" i="11" s="1"/>
  <c r="L386" i="11" a="1"/>
  <c r="L386" i="11" s="1"/>
  <c r="L387" i="11" a="1"/>
  <c r="L387" i="11" s="1"/>
  <c r="L388" i="11" a="1"/>
  <c r="L388" i="11" s="1"/>
  <c r="L389" i="11" a="1"/>
  <c r="L389" i="11" s="1"/>
  <c r="L390" i="11" a="1"/>
  <c r="L390" i="11" s="1"/>
  <c r="L391" i="11" a="1"/>
  <c r="L391" i="11" s="1"/>
  <c r="L392" i="11" a="1"/>
  <c r="L392" i="11" s="1"/>
  <c r="L393" i="11" a="1"/>
  <c r="L393" i="11" s="1"/>
  <c r="L394" i="11" a="1"/>
  <c r="L394" i="11" s="1"/>
  <c r="L395" i="11" a="1"/>
  <c r="L395" i="11" s="1"/>
  <c r="L396" i="11" a="1"/>
  <c r="L396" i="11" s="1"/>
  <c r="L397" i="11" a="1"/>
  <c r="L397" i="11" s="1"/>
  <c r="L398" i="11" a="1"/>
  <c r="L398" i="11" s="1"/>
  <c r="L399" i="11" a="1"/>
  <c r="L399" i="11" s="1"/>
  <c r="L400" i="11" a="1"/>
  <c r="L400" i="11" s="1"/>
  <c r="L401" i="11" a="1"/>
  <c r="L401" i="11" s="1"/>
  <c r="L402" i="11" a="1"/>
  <c r="L402" i="11" s="1"/>
  <c r="L403" i="11" a="1"/>
  <c r="L403" i="11" s="1"/>
  <c r="L404" i="11" a="1"/>
  <c r="L404" i="11" s="1"/>
  <c r="L405" i="11" a="1"/>
  <c r="L405" i="11" s="1"/>
  <c r="L406" i="11" a="1"/>
  <c r="L406" i="11" s="1"/>
  <c r="L407" i="11" a="1"/>
  <c r="L407" i="11" s="1"/>
  <c r="L408" i="11" a="1"/>
  <c r="L408" i="11" s="1"/>
  <c r="L409" i="11" a="1"/>
  <c r="L409" i="11" s="1"/>
  <c r="L410" i="11" a="1"/>
  <c r="L410" i="11" s="1"/>
  <c r="L411" i="11" a="1"/>
  <c r="L411" i="11" s="1"/>
  <c r="L412" i="11" a="1"/>
  <c r="L412" i="11" s="1"/>
  <c r="L413" i="11" a="1"/>
  <c r="L413" i="11" s="1"/>
  <c r="L414" i="11" a="1"/>
  <c r="L414" i="11" s="1"/>
  <c r="L415" i="11" a="1"/>
  <c r="L415" i="11" s="1"/>
  <c r="L416" i="11" a="1"/>
  <c r="L416" i="11" s="1"/>
  <c r="L417" i="11" a="1"/>
  <c r="L417" i="11" s="1"/>
  <c r="L418" i="11" a="1"/>
  <c r="L418" i="11" s="1"/>
  <c r="L419" i="11" a="1"/>
  <c r="L419" i="11" s="1"/>
  <c r="L420" i="11" a="1"/>
  <c r="L420" i="11" s="1"/>
  <c r="L421" i="11" a="1"/>
  <c r="L421" i="11" s="1"/>
  <c r="L422" i="11" a="1"/>
  <c r="L422" i="11" s="1"/>
  <c r="L423" i="11" a="1"/>
  <c r="L423" i="11" s="1"/>
  <c r="L424" i="11" a="1"/>
  <c r="L424" i="11" s="1"/>
  <c r="L425" i="11" a="1"/>
  <c r="L425" i="11" s="1"/>
  <c r="L426" i="11" a="1"/>
  <c r="L426" i="11" s="1"/>
  <c r="L427" i="11" a="1"/>
  <c r="L427" i="11" s="1"/>
  <c r="L428" i="11" a="1"/>
  <c r="L428" i="11" s="1"/>
  <c r="L429" i="11" a="1"/>
  <c r="L429" i="11" s="1"/>
  <c r="L430" i="11" a="1"/>
  <c r="L430" i="11" s="1"/>
  <c r="L431" i="11" a="1"/>
  <c r="L431" i="11" s="1"/>
  <c r="L432" i="11" a="1"/>
  <c r="L432" i="11" s="1"/>
  <c r="L433" i="11" a="1"/>
  <c r="L433" i="11" s="1"/>
  <c r="L434" i="11" a="1"/>
  <c r="L434" i="11" s="1"/>
  <c r="L435" i="11" a="1"/>
  <c r="L435" i="11" s="1"/>
  <c r="L436" i="11" a="1"/>
  <c r="L436" i="11" s="1"/>
  <c r="L437" i="11" a="1"/>
  <c r="L437" i="11" s="1"/>
  <c r="L438" i="11" a="1"/>
  <c r="L438" i="11" s="1"/>
  <c r="L439" i="11" a="1"/>
  <c r="L439" i="11" s="1"/>
  <c r="L440" i="11" a="1"/>
  <c r="L440" i="11" s="1"/>
  <c r="L441" i="11" a="1"/>
  <c r="L441" i="11" s="1"/>
  <c r="L442" i="11" a="1"/>
  <c r="L442" i="11" s="1"/>
  <c r="L443" i="11" a="1"/>
  <c r="L443" i="11" s="1"/>
  <c r="L444" i="11" a="1"/>
  <c r="L444" i="11" s="1"/>
  <c r="L445" i="11" a="1"/>
  <c r="L445" i="11" s="1"/>
  <c r="L446" i="11" a="1"/>
  <c r="L446" i="11" s="1"/>
  <c r="L447" i="11" a="1"/>
  <c r="L447" i="11" s="1"/>
  <c r="L448" i="11" a="1"/>
  <c r="L448" i="11" s="1"/>
  <c r="L449" i="11" a="1"/>
  <c r="L449" i="11" s="1"/>
  <c r="L450" i="11" a="1"/>
  <c r="L450" i="11" s="1"/>
  <c r="L452" i="11" a="1"/>
  <c r="L452" i="11" s="1"/>
  <c r="L453" i="11" a="1"/>
  <c r="L453" i="11" s="1"/>
  <c r="L454" i="11" a="1"/>
  <c r="L454" i="11" s="1"/>
  <c r="L455" i="11" a="1"/>
  <c r="L455" i="11" s="1"/>
  <c r="L456" i="11" a="1"/>
  <c r="L456" i="11" s="1"/>
  <c r="L457" i="11" a="1"/>
  <c r="L457" i="11" s="1"/>
  <c r="L458" i="11" a="1"/>
  <c r="L458" i="11" s="1"/>
  <c r="L459" i="11" a="1"/>
  <c r="L459" i="11" s="1"/>
  <c r="L460" i="11" a="1"/>
  <c r="L460" i="11" s="1"/>
  <c r="L461" i="11" a="1"/>
  <c r="L461" i="11" s="1"/>
  <c r="L462" i="11" a="1"/>
  <c r="L462" i="11" s="1"/>
  <c r="L463" i="11" a="1"/>
  <c r="L463" i="11" s="1"/>
  <c r="L464" i="11" a="1"/>
  <c r="L464" i="11" s="1"/>
  <c r="L465" i="11" a="1"/>
  <c r="L465" i="11" s="1"/>
  <c r="L466" i="11" a="1"/>
  <c r="L466" i="11" s="1"/>
  <c r="L467" i="11" a="1"/>
  <c r="L467" i="11" s="1"/>
  <c r="L468" i="11" a="1"/>
  <c r="L468" i="11" s="1"/>
  <c r="L469" i="11" a="1"/>
  <c r="L469" i="11" s="1"/>
  <c r="L470" i="11" a="1"/>
  <c r="L470" i="11" s="1"/>
  <c r="L471" i="11" a="1"/>
  <c r="L471" i="11" s="1"/>
  <c r="L472" i="11" a="1"/>
  <c r="L472" i="11" s="1"/>
  <c r="L476" i="11" a="1"/>
  <c r="L476" i="11" s="1"/>
  <c r="L477" i="11" a="1"/>
  <c r="L477" i="11" s="1"/>
  <c r="L478" i="11" a="1"/>
  <c r="L478" i="11" s="1"/>
  <c r="L479" i="11" a="1"/>
  <c r="L479" i="11" s="1"/>
  <c r="L480" i="11" a="1"/>
  <c r="L480" i="11" s="1"/>
  <c r="L481" i="11" a="1"/>
  <c r="L481" i="11" s="1"/>
  <c r="L482" i="11" a="1"/>
  <c r="L482" i="11" s="1"/>
  <c r="L483" i="11" a="1"/>
  <c r="L483" i="11" s="1"/>
  <c r="L270" i="11" a="1"/>
  <c r="L270" i="11" s="1"/>
  <c r="I278" i="11" a="1"/>
  <c r="I278" i="11" s="1"/>
  <c r="I279" i="11" a="1"/>
  <c r="I279" i="11" s="1"/>
  <c r="I280" i="11" a="1"/>
  <c r="I280" i="11" s="1"/>
  <c r="I281" i="11" a="1"/>
  <c r="I281" i="11" s="1"/>
  <c r="I282" i="11" a="1"/>
  <c r="I282" i="11" s="1"/>
  <c r="I283" i="11" a="1"/>
  <c r="I283" i="11" s="1"/>
  <c r="I284" i="11" a="1"/>
  <c r="I284" i="11" s="1"/>
  <c r="I285" i="11" a="1"/>
  <c r="I285" i="11" s="1"/>
  <c r="I286" i="11" a="1"/>
  <c r="I286" i="11" s="1"/>
  <c r="I287" i="11" a="1"/>
  <c r="I287" i="11" s="1"/>
  <c r="I288" i="11" a="1"/>
  <c r="I288" i="11" s="1"/>
  <c r="I289" i="11" a="1"/>
  <c r="I289" i="11" s="1"/>
  <c r="I290" i="11" a="1"/>
  <c r="I290" i="11" s="1"/>
  <c r="I291" i="11" a="1"/>
  <c r="I291" i="11" s="1"/>
  <c r="I292" i="11" a="1"/>
  <c r="I292" i="11" s="1"/>
  <c r="I293" i="11" a="1"/>
  <c r="I293" i="11" s="1"/>
  <c r="I294" i="11" a="1"/>
  <c r="I294" i="11" s="1"/>
  <c r="I295" i="11" a="1"/>
  <c r="I295" i="11" s="1"/>
  <c r="I296" i="11" a="1"/>
  <c r="I296" i="11" s="1"/>
  <c r="I297" i="11" a="1"/>
  <c r="I297" i="11" s="1"/>
  <c r="I298" i="11" a="1"/>
  <c r="I298" i="11" s="1"/>
  <c r="I299" i="11" a="1"/>
  <c r="I299" i="11" s="1"/>
  <c r="I300" i="11" a="1"/>
  <c r="I300" i="11" s="1"/>
  <c r="I301" i="11" a="1"/>
  <c r="I301" i="11" s="1"/>
  <c r="I302" i="11" a="1"/>
  <c r="I302" i="11" s="1"/>
  <c r="I303" i="11" a="1"/>
  <c r="I303" i="11" s="1"/>
  <c r="I304" i="11" a="1"/>
  <c r="I304" i="11" s="1"/>
  <c r="I305" i="11" a="1"/>
  <c r="I305" i="11" s="1"/>
  <c r="I306" i="11" a="1"/>
  <c r="I306" i="11" s="1"/>
  <c r="I307" i="11" a="1"/>
  <c r="I307" i="11" s="1"/>
  <c r="I308" i="11" a="1"/>
  <c r="I308" i="11" s="1"/>
  <c r="I309" i="11" a="1"/>
  <c r="I309" i="11" s="1"/>
  <c r="I310" i="11" a="1"/>
  <c r="I310" i="11" s="1"/>
  <c r="I311" i="11" a="1"/>
  <c r="I311" i="11" s="1"/>
  <c r="I312" i="11" a="1"/>
  <c r="I312" i="11" s="1"/>
  <c r="I313" i="11" a="1"/>
  <c r="I313" i="11" s="1"/>
  <c r="I314" i="11" a="1"/>
  <c r="I314" i="11" s="1"/>
  <c r="I315" i="11" a="1"/>
  <c r="I315" i="11" s="1"/>
  <c r="I316" i="11" a="1"/>
  <c r="I316" i="11" s="1"/>
  <c r="I317" i="11" a="1"/>
  <c r="I317" i="11" s="1"/>
  <c r="I318" i="11" a="1"/>
  <c r="I318" i="11" s="1"/>
  <c r="I319" i="11" a="1"/>
  <c r="I319" i="11" s="1"/>
  <c r="I320" i="11" a="1"/>
  <c r="I320" i="11" s="1"/>
  <c r="I321" i="11" a="1"/>
  <c r="I321" i="11" s="1"/>
  <c r="I322" i="11" a="1"/>
  <c r="I322" i="11" s="1"/>
  <c r="I323" i="11" a="1"/>
  <c r="I323" i="11" s="1"/>
  <c r="I324" i="11" a="1"/>
  <c r="I324" i="11" s="1"/>
  <c r="I325" i="11" a="1"/>
  <c r="I325" i="11" s="1"/>
  <c r="I326" i="11" a="1"/>
  <c r="I326" i="11" s="1"/>
  <c r="I327" i="11" a="1"/>
  <c r="I327" i="11" s="1"/>
  <c r="I328" i="11" a="1"/>
  <c r="I328" i="11" s="1"/>
  <c r="I329" i="11" a="1"/>
  <c r="I329" i="11" s="1"/>
  <c r="I330" i="11" a="1"/>
  <c r="I330" i="11" s="1"/>
  <c r="I331" i="11" a="1"/>
  <c r="I331" i="11" s="1"/>
  <c r="I332" i="11" a="1"/>
  <c r="I332" i="11" s="1"/>
  <c r="I333" i="11" a="1"/>
  <c r="I333" i="11" s="1"/>
  <c r="I334" i="11" a="1"/>
  <c r="I334" i="11" s="1"/>
  <c r="I335" i="11" a="1"/>
  <c r="I335" i="11" s="1"/>
  <c r="I336" i="11" a="1"/>
  <c r="I336" i="11" s="1"/>
  <c r="I337" i="11" a="1"/>
  <c r="I337" i="11" s="1"/>
  <c r="I338" i="11" a="1"/>
  <c r="I338" i="11" s="1"/>
  <c r="I339" i="11" a="1"/>
  <c r="I339" i="11" s="1"/>
  <c r="I340" i="11" a="1"/>
  <c r="I340" i="11" s="1"/>
  <c r="I341" i="11" a="1"/>
  <c r="I341" i="11" s="1"/>
  <c r="I342" i="11" a="1"/>
  <c r="I342" i="11" s="1"/>
  <c r="I343" i="11" a="1"/>
  <c r="I343" i="11" s="1"/>
  <c r="I344" i="11" a="1"/>
  <c r="I344" i="11" s="1"/>
  <c r="I345" i="11" a="1"/>
  <c r="I345" i="11" s="1"/>
  <c r="I346" i="11" a="1"/>
  <c r="I346" i="11" s="1"/>
  <c r="I347" i="11" a="1"/>
  <c r="I347" i="11" s="1"/>
  <c r="I348" i="11" a="1"/>
  <c r="I348" i="11" s="1"/>
  <c r="I349" i="11" a="1"/>
  <c r="I349" i="11" s="1"/>
  <c r="I350" i="11" a="1"/>
  <c r="I350" i="11" s="1"/>
  <c r="I351" i="11" a="1"/>
  <c r="I351" i="11" s="1"/>
  <c r="I352" i="11" a="1"/>
  <c r="I352" i="11" s="1"/>
  <c r="I353" i="11" a="1"/>
  <c r="I353" i="11" s="1"/>
  <c r="I354" i="11" a="1"/>
  <c r="I354" i="11" s="1"/>
  <c r="I355" i="11" a="1"/>
  <c r="I355" i="11" s="1"/>
  <c r="I356" i="11" a="1"/>
  <c r="I356" i="11" s="1"/>
  <c r="I357" i="11" a="1"/>
  <c r="I357" i="11" s="1"/>
  <c r="I358" i="11" a="1"/>
  <c r="I358" i="11" s="1"/>
  <c r="I359" i="11" a="1"/>
  <c r="I359" i="11" s="1"/>
  <c r="I360" i="11" a="1"/>
  <c r="I360" i="11" s="1"/>
  <c r="I361" i="11" a="1"/>
  <c r="I361" i="11" s="1"/>
  <c r="I362" i="11" a="1"/>
  <c r="I362" i="11" s="1"/>
  <c r="I363" i="11" a="1"/>
  <c r="I363" i="11" s="1"/>
  <c r="I364" i="11" a="1"/>
  <c r="I364" i="11" s="1"/>
  <c r="I365" i="11" a="1"/>
  <c r="I365" i="11" s="1"/>
  <c r="I366" i="11" a="1"/>
  <c r="I366" i="11" s="1"/>
  <c r="I367" i="11" a="1"/>
  <c r="I367" i="11" s="1"/>
  <c r="I368" i="11" a="1"/>
  <c r="I368" i="11" s="1"/>
  <c r="I369" i="11" a="1"/>
  <c r="I369" i="11" s="1"/>
  <c r="I370" i="11" a="1"/>
  <c r="I370" i="11" s="1"/>
  <c r="I371" i="11" a="1"/>
  <c r="I371" i="11" s="1"/>
  <c r="I372" i="11" a="1"/>
  <c r="I372" i="11" s="1"/>
  <c r="I373" i="11" a="1"/>
  <c r="I373" i="11" s="1"/>
  <c r="I374" i="11" a="1"/>
  <c r="I374" i="11" s="1"/>
  <c r="I375" i="11" a="1"/>
  <c r="I375" i="11" s="1"/>
  <c r="I376" i="11" a="1"/>
  <c r="I376" i="11" s="1"/>
  <c r="I377" i="11" a="1"/>
  <c r="I377" i="11" s="1"/>
  <c r="O10" i="18" s="1"/>
  <c r="I378" i="11" a="1"/>
  <c r="I378" i="11" s="1"/>
  <c r="I379" i="11" a="1"/>
  <c r="I379" i="11" s="1"/>
  <c r="I380" i="11" a="1"/>
  <c r="I380" i="11" s="1"/>
  <c r="I381" i="11" a="1"/>
  <c r="I381" i="11" s="1"/>
  <c r="I382" i="11" a="1"/>
  <c r="I382" i="11" s="1"/>
  <c r="I383" i="11" a="1"/>
  <c r="I383" i="11" s="1"/>
  <c r="I384" i="11" a="1"/>
  <c r="I384" i="11" s="1"/>
  <c r="I385" i="11" a="1"/>
  <c r="I385" i="11" s="1"/>
  <c r="I386" i="11" a="1"/>
  <c r="I386" i="11" s="1"/>
  <c r="I387" i="11" a="1"/>
  <c r="I387" i="11" s="1"/>
  <c r="I388" i="11" a="1"/>
  <c r="I388" i="11" s="1"/>
  <c r="I389" i="11" a="1"/>
  <c r="I389" i="11" s="1"/>
  <c r="I390" i="11" a="1"/>
  <c r="I390" i="11" s="1"/>
  <c r="I391" i="11" a="1"/>
  <c r="I391" i="11" s="1"/>
  <c r="I392" i="11" a="1"/>
  <c r="I392" i="11" s="1"/>
  <c r="I393" i="11" a="1"/>
  <c r="I393" i="11" s="1"/>
  <c r="I394" i="11" a="1"/>
  <c r="I394" i="11" s="1"/>
  <c r="I395" i="11" a="1"/>
  <c r="I395" i="11" s="1"/>
  <c r="I396" i="11" a="1"/>
  <c r="I396" i="11" s="1"/>
  <c r="I397" i="11" a="1"/>
  <c r="I397" i="11" s="1"/>
  <c r="I398" i="11" a="1"/>
  <c r="I398" i="11" s="1"/>
  <c r="I399" i="11" a="1"/>
  <c r="I399" i="11" s="1"/>
  <c r="I400" i="11" a="1"/>
  <c r="I400" i="11" s="1"/>
  <c r="I401" i="11" a="1"/>
  <c r="I401" i="11" s="1"/>
  <c r="I402" i="11" a="1"/>
  <c r="I402" i="11" s="1"/>
  <c r="I403" i="11" a="1"/>
  <c r="I403" i="11" s="1"/>
  <c r="I404" i="11" a="1"/>
  <c r="I404" i="11" s="1"/>
  <c r="I405" i="11" a="1"/>
  <c r="I405" i="11" s="1"/>
  <c r="I406" i="11" a="1"/>
  <c r="I406" i="11" s="1"/>
  <c r="I407" i="11" a="1"/>
  <c r="I407" i="11" s="1"/>
  <c r="I408" i="11" a="1"/>
  <c r="I408" i="11" s="1"/>
  <c r="I409" i="11" a="1"/>
  <c r="I409" i="11" s="1"/>
  <c r="I410" i="11" a="1"/>
  <c r="I410" i="11" s="1"/>
  <c r="I411" i="11" a="1"/>
  <c r="I411" i="11" s="1"/>
  <c r="I412" i="11" a="1"/>
  <c r="I412" i="11" s="1"/>
  <c r="I413" i="11" a="1"/>
  <c r="I413" i="11" s="1"/>
  <c r="I414" i="11" a="1"/>
  <c r="I414" i="11" s="1"/>
  <c r="I415" i="11" a="1"/>
  <c r="I415" i="11" s="1"/>
  <c r="I416" i="11" a="1"/>
  <c r="I416" i="11" s="1"/>
  <c r="I417" i="11" a="1"/>
  <c r="I417" i="11" s="1"/>
  <c r="I418" i="11" a="1"/>
  <c r="I418" i="11" s="1"/>
  <c r="I419" i="11" a="1"/>
  <c r="I419" i="11" s="1"/>
  <c r="I420" i="11" a="1"/>
  <c r="I420" i="11" s="1"/>
  <c r="I421" i="11" a="1"/>
  <c r="I421" i="11" s="1"/>
  <c r="I422" i="11" a="1"/>
  <c r="I422" i="11" s="1"/>
  <c r="I423" i="11" a="1"/>
  <c r="I423" i="11" s="1"/>
  <c r="I424" i="11" a="1"/>
  <c r="I424" i="11" s="1"/>
  <c r="I425" i="11" a="1"/>
  <c r="I425" i="11" s="1"/>
  <c r="I426" i="11" a="1"/>
  <c r="I426" i="11" s="1"/>
  <c r="I427" i="11" a="1"/>
  <c r="I427" i="11" s="1"/>
  <c r="I428" i="11" a="1"/>
  <c r="I428" i="11" s="1"/>
  <c r="I429" i="11" a="1"/>
  <c r="I429" i="11" s="1"/>
  <c r="I430" i="11" a="1"/>
  <c r="I430" i="11" s="1"/>
  <c r="I431" i="11" a="1"/>
  <c r="I431" i="11" s="1"/>
  <c r="I432" i="11" a="1"/>
  <c r="I432" i="11" s="1"/>
  <c r="I433" i="11" a="1"/>
  <c r="I433" i="11" s="1"/>
  <c r="I434" i="11" a="1"/>
  <c r="I434" i="11" s="1"/>
  <c r="I435" i="11" a="1"/>
  <c r="I435" i="11" s="1"/>
  <c r="I436" i="11" a="1"/>
  <c r="I436" i="11" s="1"/>
  <c r="I437" i="11" a="1"/>
  <c r="I437" i="11" s="1"/>
  <c r="I438" i="11" a="1"/>
  <c r="I438" i="11" s="1"/>
  <c r="I439" i="11" a="1"/>
  <c r="I439" i="11" s="1"/>
  <c r="I440" i="11" a="1"/>
  <c r="I440" i="11" s="1"/>
  <c r="I441" i="11" a="1"/>
  <c r="I441" i="11" s="1"/>
  <c r="I442" i="11" a="1"/>
  <c r="I442" i="11" s="1"/>
  <c r="I443" i="11" a="1"/>
  <c r="I443" i="11" s="1"/>
  <c r="I444" i="11" a="1"/>
  <c r="I444" i="11" s="1"/>
  <c r="I445" i="11" a="1"/>
  <c r="I445" i="11" s="1"/>
  <c r="I446" i="11" a="1"/>
  <c r="I446" i="11" s="1"/>
  <c r="I447" i="11" a="1"/>
  <c r="I447" i="11" s="1"/>
  <c r="I448" i="11" a="1"/>
  <c r="I448" i="11" s="1"/>
  <c r="I449" i="11" a="1"/>
  <c r="I449" i="11" s="1"/>
  <c r="I450" i="11" a="1"/>
  <c r="I450" i="11" s="1"/>
  <c r="I452" i="11" a="1"/>
  <c r="I452" i="11" s="1"/>
  <c r="I453" i="11" a="1"/>
  <c r="I453" i="11" s="1"/>
  <c r="I454" i="11" a="1"/>
  <c r="I454" i="11" s="1"/>
  <c r="I455" i="11" a="1"/>
  <c r="I455" i="11" s="1"/>
  <c r="I456" i="11" a="1"/>
  <c r="I456" i="11" s="1"/>
  <c r="I457" i="11" a="1"/>
  <c r="I457" i="11" s="1"/>
  <c r="I458" i="11" a="1"/>
  <c r="I458" i="11" s="1"/>
  <c r="I459" i="11" a="1"/>
  <c r="I459" i="11" s="1"/>
  <c r="I460" i="11" a="1"/>
  <c r="I460" i="11" s="1"/>
  <c r="I461" i="11" a="1"/>
  <c r="I461" i="11" s="1"/>
  <c r="I462" i="11" a="1"/>
  <c r="I462" i="11" s="1"/>
  <c r="I463" i="11" a="1"/>
  <c r="I463" i="11" s="1"/>
  <c r="I464" i="11" a="1"/>
  <c r="I464" i="11" s="1"/>
  <c r="I465" i="11" a="1"/>
  <c r="I465" i="11" s="1"/>
  <c r="I466" i="11" a="1"/>
  <c r="I466" i="11" s="1"/>
  <c r="I467" i="11" a="1"/>
  <c r="I467" i="11" s="1"/>
  <c r="I468" i="11" a="1"/>
  <c r="I468" i="11" s="1"/>
  <c r="I469" i="11" a="1"/>
  <c r="I469" i="11" s="1"/>
  <c r="I470" i="11" a="1"/>
  <c r="I470" i="11" s="1"/>
  <c r="I471" i="11" a="1"/>
  <c r="I471" i="11" s="1"/>
  <c r="I472" i="11" a="1"/>
  <c r="I472" i="11" s="1"/>
  <c r="I476" i="11" a="1"/>
  <c r="I476" i="11" s="1"/>
  <c r="I477" i="11" a="1"/>
  <c r="I477" i="11" s="1"/>
  <c r="G10" i="18" s="1"/>
  <c r="I478" i="11" a="1"/>
  <c r="I478" i="11" s="1"/>
  <c r="I479" i="11" a="1"/>
  <c r="I479" i="11" s="1"/>
  <c r="AQ10" i="18" s="1"/>
  <c r="I480" i="11" a="1"/>
  <c r="I480" i="11" s="1"/>
  <c r="AA10" i="18" s="1"/>
  <c r="I481" i="11" a="1"/>
  <c r="I481" i="11" s="1"/>
  <c r="I482" i="11" a="1"/>
  <c r="I482" i="11" s="1"/>
  <c r="I483" i="11" a="1"/>
  <c r="I483" i="11" s="1"/>
  <c r="I272" i="11" a="1"/>
  <c r="I272" i="11" s="1"/>
  <c r="I273" i="11" a="1"/>
  <c r="I273" i="11" s="1"/>
  <c r="I275" i="11" a="1"/>
  <c r="I275" i="11" s="1"/>
  <c r="I276" i="11" a="1"/>
  <c r="I276" i="11" s="1"/>
  <c r="I277" i="11" a="1"/>
  <c r="I277" i="11" s="1"/>
  <c r="I271" i="11" a="1"/>
  <c r="I271" i="11" s="1"/>
  <c r="I270" i="11" a="1"/>
  <c r="I270" i="11" s="1"/>
  <c r="L93" i="11" a="1"/>
  <c r="L93" i="11" s="1"/>
  <c r="L95" i="11" a="1"/>
  <c r="L95" i="11" s="1"/>
  <c r="L96" i="11" a="1"/>
  <c r="L96" i="11" s="1"/>
  <c r="L97" i="11" a="1"/>
  <c r="L97" i="11" s="1"/>
  <c r="L98" i="11" a="1"/>
  <c r="L98" i="11" s="1"/>
  <c r="L99" i="11" a="1"/>
  <c r="L99" i="11" s="1"/>
  <c r="L100" i="11" a="1"/>
  <c r="L100" i="11" s="1"/>
  <c r="L102" i="11" a="1"/>
  <c r="L102" i="11" s="1"/>
  <c r="L103" i="11" a="1"/>
  <c r="L103" i="11" s="1"/>
  <c r="L105" i="11" a="1"/>
  <c r="L105" i="11" s="1"/>
  <c r="L106" i="11" a="1"/>
  <c r="L106" i="11" s="1"/>
  <c r="L107" i="11" a="1"/>
  <c r="L107" i="11" s="1"/>
  <c r="L108" i="11" a="1"/>
  <c r="L108" i="11" s="1"/>
  <c r="L110" i="11" a="1"/>
  <c r="L110" i="11" s="1"/>
  <c r="L111" i="11" a="1"/>
  <c r="L111" i="11" s="1"/>
  <c r="L113" i="11" a="1"/>
  <c r="L113" i="11" s="1"/>
  <c r="L114" i="11" a="1"/>
  <c r="L114" i="11" s="1"/>
  <c r="L115" i="11" a="1"/>
  <c r="L115" i="11" s="1"/>
  <c r="L116" i="11" a="1"/>
  <c r="L116" i="11" s="1"/>
  <c r="L117" i="11" a="1"/>
  <c r="L117" i="11" s="1"/>
  <c r="L118" i="11" a="1"/>
  <c r="L118" i="11" s="1"/>
  <c r="L119" i="11" a="1"/>
  <c r="L119" i="11" s="1"/>
  <c r="L120" i="11" a="1"/>
  <c r="L120" i="11" s="1"/>
  <c r="L121" i="11" a="1"/>
  <c r="L121" i="11" s="1"/>
  <c r="L122" i="11" a="1"/>
  <c r="L122" i="11" s="1"/>
  <c r="L123" i="11" a="1"/>
  <c r="L123" i="11" s="1"/>
  <c r="L124" i="11" a="1"/>
  <c r="L124" i="11" s="1"/>
  <c r="L125" i="11" a="1"/>
  <c r="L125" i="11" s="1"/>
  <c r="L126" i="11" a="1"/>
  <c r="L126" i="11" s="1"/>
  <c r="L127" i="11" a="1"/>
  <c r="L127" i="11" s="1"/>
  <c r="L129" i="11" a="1"/>
  <c r="L129" i="11" s="1"/>
  <c r="L130" i="11" a="1"/>
  <c r="L130" i="11" s="1"/>
  <c r="L131" i="11" a="1"/>
  <c r="L131" i="11" s="1"/>
  <c r="L132" i="11" a="1"/>
  <c r="L132" i="11" s="1"/>
  <c r="L133" i="11" a="1"/>
  <c r="L133" i="11" s="1"/>
  <c r="L136" i="11" a="1"/>
  <c r="L136" i="11" s="1"/>
  <c r="L137" i="11" a="1"/>
  <c r="L137" i="11" s="1"/>
  <c r="L138" i="11" a="1"/>
  <c r="L138" i="11" s="1"/>
  <c r="L139" i="11" a="1"/>
  <c r="L139" i="11" s="1"/>
  <c r="L140" i="11" a="1"/>
  <c r="L140" i="11" s="1"/>
  <c r="L141" i="11" a="1"/>
  <c r="L141" i="11" s="1"/>
  <c r="L142" i="11" a="1"/>
  <c r="L142" i="11" s="1"/>
  <c r="L143" i="11" a="1"/>
  <c r="L143" i="11" s="1"/>
  <c r="L144" i="11" a="1"/>
  <c r="L144" i="11" s="1"/>
  <c r="L145" i="11" a="1"/>
  <c r="L145" i="11" s="1"/>
  <c r="L146" i="11" a="1"/>
  <c r="L146" i="11" s="1"/>
  <c r="L147" i="11" a="1"/>
  <c r="L147" i="11" s="1"/>
  <c r="L148" i="11" a="1"/>
  <c r="L148" i="11" s="1"/>
  <c r="L149" i="11" a="1"/>
  <c r="L149" i="11" s="1"/>
  <c r="L150" i="11" a="1"/>
  <c r="L150" i="11" s="1"/>
  <c r="L151" i="11" a="1"/>
  <c r="L151" i="11" s="1"/>
  <c r="L152" i="11" a="1"/>
  <c r="L152" i="11" s="1"/>
  <c r="L153" i="11" a="1"/>
  <c r="L153" i="11" s="1"/>
  <c r="L154" i="11" a="1"/>
  <c r="L154" i="11" s="1"/>
  <c r="L155" i="11" a="1"/>
  <c r="L155" i="11" s="1"/>
  <c r="L156" i="11" a="1"/>
  <c r="L156" i="11" s="1"/>
  <c r="L157" i="11" a="1"/>
  <c r="L157" i="11" s="1"/>
  <c r="L158" i="11" a="1"/>
  <c r="L158" i="11" s="1"/>
  <c r="L159" i="11" a="1"/>
  <c r="L159" i="11" s="1"/>
  <c r="L160" i="11" a="1"/>
  <c r="L160" i="11" s="1"/>
  <c r="L161" i="11" a="1"/>
  <c r="L161" i="11" s="1"/>
  <c r="L162" i="11" a="1"/>
  <c r="L162" i="11" s="1"/>
  <c r="L163" i="11" a="1"/>
  <c r="L163" i="11" s="1"/>
  <c r="L164" i="11" a="1"/>
  <c r="L164" i="11" s="1"/>
  <c r="L165" i="11" a="1"/>
  <c r="L165" i="11" s="1"/>
  <c r="L166" i="11" a="1"/>
  <c r="L166" i="11" s="1"/>
  <c r="L167" i="11" a="1"/>
  <c r="L167" i="11" s="1"/>
  <c r="L168" i="11" a="1"/>
  <c r="L168" i="11" s="1"/>
  <c r="L169" i="11" a="1"/>
  <c r="L169" i="11" s="1"/>
  <c r="L171" i="11" a="1"/>
  <c r="L171" i="11" s="1"/>
  <c r="L172" i="11" a="1"/>
  <c r="L172" i="11" s="1"/>
  <c r="L174" i="11" a="1"/>
  <c r="L174" i="11" s="1"/>
  <c r="L175" i="11" a="1"/>
  <c r="L175" i="11" s="1"/>
  <c r="L176" i="11" a="1"/>
  <c r="L176" i="11" s="1"/>
  <c r="L177" i="11" a="1"/>
  <c r="L177" i="11" s="1"/>
  <c r="L178" i="11" a="1"/>
  <c r="L178" i="11" s="1"/>
  <c r="L179" i="11" a="1"/>
  <c r="L179" i="11" s="1"/>
  <c r="L180" i="11" a="1"/>
  <c r="L180" i="11" s="1"/>
  <c r="L181" i="11" a="1"/>
  <c r="L181" i="11" s="1"/>
  <c r="L182" i="11" a="1"/>
  <c r="L182" i="11" s="1"/>
  <c r="L183" i="11" a="1"/>
  <c r="L183" i="11" s="1"/>
  <c r="L184" i="11" a="1"/>
  <c r="L184" i="11" s="1"/>
  <c r="L185" i="11" a="1"/>
  <c r="L185" i="11" s="1"/>
  <c r="L186" i="11" a="1"/>
  <c r="L186" i="11" s="1"/>
  <c r="L187" i="11" a="1"/>
  <c r="L187" i="11" s="1"/>
  <c r="L188" i="11" a="1"/>
  <c r="L188" i="11" s="1"/>
  <c r="L189" i="11" a="1"/>
  <c r="L189" i="11" s="1"/>
  <c r="L190" i="11" a="1"/>
  <c r="L190" i="11" s="1"/>
  <c r="L191" i="11" a="1"/>
  <c r="L191" i="11" s="1"/>
  <c r="L192" i="11" a="1"/>
  <c r="L192" i="11" s="1"/>
  <c r="L193" i="11" a="1"/>
  <c r="L193" i="11" s="1"/>
  <c r="L194" i="11" a="1"/>
  <c r="L194" i="11" s="1"/>
  <c r="L195" i="11" a="1"/>
  <c r="L195" i="11" s="1"/>
  <c r="L196" i="11" a="1"/>
  <c r="L196" i="11" s="1"/>
  <c r="L197" i="11" a="1"/>
  <c r="L197" i="11" s="1"/>
  <c r="L198" i="11" a="1"/>
  <c r="L198" i="11" s="1"/>
  <c r="L199" i="11" a="1"/>
  <c r="L199" i="11" s="1"/>
  <c r="L200" i="11" a="1"/>
  <c r="L200" i="11" s="1"/>
  <c r="L201" i="11" a="1"/>
  <c r="L201" i="11" s="1"/>
  <c r="L203" i="11" a="1"/>
  <c r="L203" i="11" s="1"/>
  <c r="L204" i="11" a="1"/>
  <c r="L204" i="11" s="1"/>
  <c r="L206" i="11" a="1"/>
  <c r="L206" i="11" s="1"/>
  <c r="L209" i="11" a="1"/>
  <c r="L209" i="11" s="1"/>
  <c r="L212" i="11" a="1"/>
  <c r="L212" i="11" s="1"/>
  <c r="L213" i="11" a="1"/>
  <c r="L213" i="11" s="1"/>
  <c r="L216" i="11" a="1"/>
  <c r="L216" i="11" s="1"/>
  <c r="L217" i="11" a="1"/>
  <c r="L217" i="11" s="1"/>
  <c r="L218" i="11" a="1"/>
  <c r="L218" i="11" s="1"/>
  <c r="L219" i="11" a="1"/>
  <c r="L219" i="11" s="1"/>
  <c r="L223" i="11" a="1"/>
  <c r="L223" i="11" s="1"/>
  <c r="L225" i="11" a="1"/>
  <c r="L225" i="11" s="1"/>
  <c r="L228" i="11" a="1"/>
  <c r="L228" i="11" s="1"/>
  <c r="L231" i="11" a="1"/>
  <c r="L231" i="11" s="1"/>
  <c r="L232" i="11" a="1"/>
  <c r="L232" i="11" s="1"/>
  <c r="L233" i="11" a="1"/>
  <c r="L233" i="11" s="1"/>
  <c r="L234" i="11" a="1"/>
  <c r="L234" i="11" s="1"/>
  <c r="L237" i="11" a="1"/>
  <c r="L237" i="11" s="1"/>
  <c r="L238" i="11" a="1"/>
  <c r="L238" i="11" s="1"/>
  <c r="L239" i="11" a="1"/>
  <c r="L239" i="11" s="1"/>
  <c r="AR9" i="18" s="1"/>
  <c r="L240" i="11" a="1"/>
  <c r="L240" i="11" s="1"/>
  <c r="L241" i="11" a="1"/>
  <c r="L241" i="11" s="1"/>
  <c r="L242" i="11" a="1"/>
  <c r="L242" i="11" s="1"/>
  <c r="L243" i="11" a="1"/>
  <c r="L243" i="11" s="1"/>
  <c r="L244" i="11" a="1"/>
  <c r="L244" i="11" s="1"/>
  <c r="L92" i="11" a="1"/>
  <c r="L92" i="11" s="1"/>
  <c r="I244" i="11" a="1"/>
  <c r="I244" i="11" s="1"/>
  <c r="I243" i="11" a="1"/>
  <c r="I243" i="11" s="1"/>
  <c r="I242" i="11" a="1"/>
  <c r="I242" i="11" s="1"/>
  <c r="I241" i="11" a="1"/>
  <c r="I241" i="11" s="1"/>
  <c r="I240" i="11" a="1"/>
  <c r="I240" i="11" s="1"/>
  <c r="I239" i="11" a="1"/>
  <c r="I239" i="11" s="1"/>
  <c r="AQ9" i="18" s="1"/>
  <c r="I238" i="11" a="1"/>
  <c r="I238" i="11" s="1"/>
  <c r="I237" i="11" a="1"/>
  <c r="I237" i="11" s="1"/>
  <c r="I234" i="11" a="1"/>
  <c r="I234" i="11" s="1"/>
  <c r="AC9" i="18" s="1"/>
  <c r="I233" i="11" a="1"/>
  <c r="I233" i="11" s="1"/>
  <c r="I232" i="11" a="1"/>
  <c r="I232" i="11" s="1"/>
  <c r="I231" i="11" a="1"/>
  <c r="I231" i="11" s="1"/>
  <c r="Q9" i="18" s="1"/>
  <c r="I228" i="11" a="1"/>
  <c r="I228" i="11" s="1"/>
  <c r="I225" i="11" a="1"/>
  <c r="I225" i="11" s="1"/>
  <c r="I223" i="11" a="1"/>
  <c r="I223" i="11" s="1"/>
  <c r="I219" i="11" a="1"/>
  <c r="I219" i="11" s="1"/>
  <c r="I218" i="11" a="1"/>
  <c r="I218" i="11" s="1"/>
  <c r="I217" i="11" a="1"/>
  <c r="I217" i="11" s="1"/>
  <c r="I216" i="11" a="1"/>
  <c r="I216" i="11" s="1"/>
  <c r="I213" i="11" a="1"/>
  <c r="I213" i="11" s="1"/>
  <c r="I212" i="11" a="1"/>
  <c r="I212" i="11" s="1"/>
  <c r="AS9" i="18" s="1"/>
  <c r="I209" i="11" a="1"/>
  <c r="I209" i="11" s="1"/>
  <c r="I206" i="11" a="1"/>
  <c r="I206" i="11" s="1"/>
  <c r="I204" i="11" a="1"/>
  <c r="I204" i="11" s="1"/>
  <c r="I203" i="11" a="1"/>
  <c r="I203" i="11" s="1"/>
  <c r="I201" i="11" a="1"/>
  <c r="I201" i="11" s="1"/>
  <c r="I200" i="11" a="1"/>
  <c r="I200" i="11" s="1"/>
  <c r="I199" i="11" a="1"/>
  <c r="I199" i="11" s="1"/>
  <c r="I198" i="11" a="1"/>
  <c r="I198" i="11" s="1"/>
  <c r="I197" i="11" a="1"/>
  <c r="I197" i="11" s="1"/>
  <c r="I196" i="11" a="1"/>
  <c r="I196" i="11" s="1"/>
  <c r="I195" i="11" a="1"/>
  <c r="I195" i="11" s="1"/>
  <c r="I194" i="11" a="1"/>
  <c r="I194" i="11" s="1"/>
  <c r="I193" i="11" a="1"/>
  <c r="I193" i="11" s="1"/>
  <c r="I192" i="11" a="1"/>
  <c r="I192" i="11" s="1"/>
  <c r="I191" i="11" a="1"/>
  <c r="I191" i="11" s="1"/>
  <c r="I190" i="11" a="1"/>
  <c r="I190" i="11" s="1"/>
  <c r="I189" i="11" a="1"/>
  <c r="I189" i="11" s="1"/>
  <c r="I188" i="11" a="1"/>
  <c r="I188" i="11" s="1"/>
  <c r="I187" i="11" a="1"/>
  <c r="I187" i="11" s="1"/>
  <c r="I186" i="11" a="1"/>
  <c r="I186" i="11" s="1"/>
  <c r="I185" i="11" a="1"/>
  <c r="I185" i="11" s="1"/>
  <c r="I184" i="11" a="1"/>
  <c r="I184" i="11" s="1"/>
  <c r="I183" i="11" a="1"/>
  <c r="I183" i="11" s="1"/>
  <c r="I182" i="11" a="1"/>
  <c r="I182" i="11" s="1"/>
  <c r="I181" i="11" a="1"/>
  <c r="I181" i="11" s="1"/>
  <c r="I180" i="11" a="1"/>
  <c r="I180" i="11" s="1"/>
  <c r="I179" i="11" a="1"/>
  <c r="I179" i="11" s="1"/>
  <c r="I178" i="11" a="1"/>
  <c r="I178" i="11" s="1"/>
  <c r="I177" i="11" a="1"/>
  <c r="I177" i="11" s="1"/>
  <c r="I176" i="11" a="1"/>
  <c r="I176" i="11" s="1"/>
  <c r="I175" i="11" a="1"/>
  <c r="I175" i="11" s="1"/>
  <c r="I174" i="11" a="1"/>
  <c r="I174" i="11" s="1"/>
  <c r="I172" i="11" a="1"/>
  <c r="I172" i="11" s="1"/>
  <c r="I171" i="11" a="1"/>
  <c r="I171" i="11" s="1"/>
  <c r="I169" i="11" a="1"/>
  <c r="I169" i="11" s="1"/>
  <c r="I168" i="11" a="1"/>
  <c r="I168" i="11" s="1"/>
  <c r="I167" i="11" a="1"/>
  <c r="I167" i="11" s="1"/>
  <c r="I166" i="11" a="1"/>
  <c r="I166" i="11" s="1"/>
  <c r="I165" i="11" a="1"/>
  <c r="I165" i="11" s="1"/>
  <c r="I164" i="11" a="1"/>
  <c r="I164" i="11" s="1"/>
  <c r="I163" i="11" a="1"/>
  <c r="I163" i="11" s="1"/>
  <c r="I162" i="11" a="1"/>
  <c r="I162" i="11" s="1"/>
  <c r="I161" i="11" a="1"/>
  <c r="I161" i="11" s="1"/>
  <c r="I160" i="11" a="1"/>
  <c r="I160" i="11" s="1"/>
  <c r="I159" i="11" a="1"/>
  <c r="I159" i="11" s="1"/>
  <c r="I158" i="11" a="1"/>
  <c r="I158" i="11" s="1"/>
  <c r="I157" i="11" a="1"/>
  <c r="I157" i="11" s="1"/>
  <c r="I156" i="11" a="1"/>
  <c r="I156" i="11" s="1"/>
  <c r="I155" i="11" a="1"/>
  <c r="I155" i="11" s="1"/>
  <c r="I154" i="11" a="1"/>
  <c r="I154" i="11" s="1"/>
  <c r="I153" i="11" a="1"/>
  <c r="I153" i="11" s="1"/>
  <c r="I152" i="11" a="1"/>
  <c r="I152" i="11" s="1"/>
  <c r="I151" i="11" a="1"/>
  <c r="I151" i="11" s="1"/>
  <c r="I150" i="11" a="1"/>
  <c r="I150" i="11" s="1"/>
  <c r="I149" i="11" a="1"/>
  <c r="I149" i="11" s="1"/>
  <c r="I148" i="11" a="1"/>
  <c r="I148" i="11" s="1"/>
  <c r="I147" i="11" a="1"/>
  <c r="I147" i="11" s="1"/>
  <c r="I146" i="11" a="1"/>
  <c r="I146" i="11" s="1"/>
  <c r="I145" i="11" a="1"/>
  <c r="I145" i="11" s="1"/>
  <c r="I144" i="11" a="1"/>
  <c r="I144" i="11" s="1"/>
  <c r="I143" i="11" a="1"/>
  <c r="I143" i="11" s="1"/>
  <c r="I142" i="11" a="1"/>
  <c r="I142" i="11" s="1"/>
  <c r="I141" i="11" a="1"/>
  <c r="I141" i="11" s="1"/>
  <c r="I140" i="11" a="1"/>
  <c r="I140" i="11" s="1"/>
  <c r="I139" i="11" a="1"/>
  <c r="I139" i="11" s="1"/>
  <c r="I138" i="11" a="1"/>
  <c r="I138" i="11" s="1"/>
  <c r="I137" i="11" a="1"/>
  <c r="I137" i="11" s="1"/>
  <c r="I136" i="11" a="1"/>
  <c r="I136" i="11" s="1"/>
  <c r="I133" i="11" a="1"/>
  <c r="I133" i="11" s="1"/>
  <c r="I132" i="11" a="1"/>
  <c r="I132" i="11" s="1"/>
  <c r="I131" i="11" a="1"/>
  <c r="I131" i="11" s="1"/>
  <c r="I130" i="11" a="1"/>
  <c r="I130" i="11" s="1"/>
  <c r="I129" i="11" a="1"/>
  <c r="I129" i="11" s="1"/>
  <c r="I127" i="11" a="1"/>
  <c r="I127" i="11" s="1"/>
  <c r="I126" i="11" a="1"/>
  <c r="I126" i="11" s="1"/>
  <c r="I125" i="11" a="1"/>
  <c r="I125" i="11" s="1"/>
  <c r="I124" i="11" a="1"/>
  <c r="I124" i="11" s="1"/>
  <c r="I123" i="11" a="1"/>
  <c r="I123" i="11" s="1"/>
  <c r="I122" i="11" a="1"/>
  <c r="I122" i="11" s="1"/>
  <c r="I121" i="11" a="1"/>
  <c r="I121" i="11" s="1"/>
  <c r="I120" i="11" a="1"/>
  <c r="I120" i="11" s="1"/>
  <c r="I119" i="11" a="1"/>
  <c r="I119" i="11" s="1"/>
  <c r="I118" i="11" a="1"/>
  <c r="I118" i="11" s="1"/>
  <c r="I117" i="11" a="1"/>
  <c r="I117" i="11" s="1"/>
  <c r="I116" i="11" a="1"/>
  <c r="I116" i="11" s="1"/>
  <c r="I115" i="11" a="1"/>
  <c r="I115" i="11" s="1"/>
  <c r="I114" i="11" a="1"/>
  <c r="I114" i="11" s="1"/>
  <c r="I113" i="11" a="1"/>
  <c r="I113" i="11" s="1"/>
  <c r="I111" i="11" a="1"/>
  <c r="I111" i="11" s="1"/>
  <c r="I110" i="11" a="1"/>
  <c r="I110" i="11" s="1"/>
  <c r="I108" i="11" a="1"/>
  <c r="I108" i="11" s="1"/>
  <c r="I107" i="11" a="1"/>
  <c r="I107" i="11" s="1"/>
  <c r="I106" i="11" a="1"/>
  <c r="I106" i="11" s="1"/>
  <c r="I105" i="11" a="1"/>
  <c r="I105" i="11" s="1"/>
  <c r="I103" i="11" a="1"/>
  <c r="I103" i="11" s="1"/>
  <c r="I102" i="11" a="1"/>
  <c r="I102" i="11" s="1"/>
  <c r="I100" i="11" a="1"/>
  <c r="I100" i="11" s="1"/>
  <c r="I99" i="11" a="1"/>
  <c r="I99" i="11" s="1"/>
  <c r="I98" i="11" a="1"/>
  <c r="I98" i="11" s="1"/>
  <c r="I97" i="11" a="1"/>
  <c r="I97" i="11" s="1"/>
  <c r="I96" i="11" a="1"/>
  <c r="I96" i="11" s="1"/>
  <c r="I95" i="11" a="1"/>
  <c r="I95" i="11" s="1"/>
  <c r="I93" i="11" a="1"/>
  <c r="I93" i="11" s="1"/>
  <c r="I92" i="11" a="1"/>
  <c r="I92" i="11" s="1"/>
  <c r="L21" i="11" a="1"/>
  <c r="L21" i="11" s="1"/>
  <c r="L22" i="11" a="1"/>
  <c r="L22" i="11" s="1"/>
  <c r="L23" i="11" a="1"/>
  <c r="L23" i="11" s="1"/>
  <c r="L25" i="11" a="1"/>
  <c r="L25" i="11" s="1"/>
  <c r="L26" i="11" a="1"/>
  <c r="L26" i="11" s="1"/>
  <c r="L29" i="11" a="1"/>
  <c r="L29" i="11" s="1"/>
  <c r="L30" i="11" a="1"/>
  <c r="L30" i="11" s="1"/>
  <c r="L33" i="11" a="1"/>
  <c r="L33" i="11" s="1"/>
  <c r="L34" i="11" a="1"/>
  <c r="L34" i="11" s="1"/>
  <c r="L37" i="11" a="1"/>
  <c r="L37" i="11" s="1"/>
  <c r="L38" i="11" a="1"/>
  <c r="L38" i="11" s="1"/>
  <c r="L40" i="11" a="1"/>
  <c r="L40" i="11" s="1"/>
  <c r="L41" i="11" a="1"/>
  <c r="L41" i="11" s="1"/>
  <c r="L44" i="11" a="1"/>
  <c r="L44" i="11" s="1"/>
  <c r="L45" i="11" a="1"/>
  <c r="L45" i="11" s="1"/>
  <c r="L48" i="11" a="1"/>
  <c r="L48" i="11" s="1"/>
  <c r="L49" i="11" a="1"/>
  <c r="L49" i="11" s="1"/>
  <c r="L51" i="11" a="1"/>
  <c r="L51" i="11" s="1"/>
  <c r="L52" i="11" a="1"/>
  <c r="L52" i="11" s="1"/>
  <c r="L54" i="11" a="1"/>
  <c r="L54" i="11" s="1"/>
  <c r="L56" i="11" a="1"/>
  <c r="L56" i="11" s="1"/>
  <c r="L57" i="11" a="1"/>
  <c r="L57" i="11" s="1"/>
  <c r="L59" i="11" a="1"/>
  <c r="L59" i="11" s="1"/>
  <c r="L60" i="11" a="1"/>
  <c r="L60" i="11" s="1"/>
  <c r="L62" i="11" a="1"/>
  <c r="L62" i="11" s="1"/>
  <c r="L63" i="11" a="1"/>
  <c r="L63" i="11" s="1"/>
  <c r="L64" i="11" a="1"/>
  <c r="L64" i="11" s="1"/>
  <c r="L65" i="11" a="1"/>
  <c r="L65" i="11" s="1"/>
  <c r="L66" i="11" a="1"/>
  <c r="L66" i="11" s="1"/>
  <c r="L19" i="11" a="1"/>
  <c r="L19" i="11" s="1"/>
  <c r="I21" i="11" a="1"/>
  <c r="I21" i="11" s="1"/>
  <c r="I22" i="11" a="1"/>
  <c r="I22" i="11" s="1"/>
  <c r="I23" i="11" a="1"/>
  <c r="I23" i="11" s="1"/>
  <c r="I25" i="11" a="1"/>
  <c r="I25" i="11" s="1"/>
  <c r="I26" i="11" a="1"/>
  <c r="I26" i="11" s="1"/>
  <c r="I29" i="11" a="1"/>
  <c r="I29" i="11" s="1"/>
  <c r="I30" i="11" a="1"/>
  <c r="I30" i="11" s="1"/>
  <c r="I33" i="11" a="1"/>
  <c r="I33" i="11" s="1"/>
  <c r="I34" i="11" a="1"/>
  <c r="I34" i="11" s="1"/>
  <c r="I37" i="11" a="1"/>
  <c r="I37" i="11" s="1"/>
  <c r="I38" i="11" a="1"/>
  <c r="I38" i="11" s="1"/>
  <c r="I40" i="11" a="1"/>
  <c r="I40" i="11" s="1"/>
  <c r="I41" i="11" a="1"/>
  <c r="I41" i="11" s="1"/>
  <c r="I44" i="11" a="1"/>
  <c r="I44" i="11" s="1"/>
  <c r="I45" i="11" a="1"/>
  <c r="I45" i="11" s="1"/>
  <c r="I48" i="11" a="1"/>
  <c r="I48" i="11" s="1"/>
  <c r="I49" i="11" a="1"/>
  <c r="I49" i="11" s="1"/>
  <c r="I51" i="11" a="1"/>
  <c r="I51" i="11" s="1"/>
  <c r="I52" i="11" a="1"/>
  <c r="I52" i="11" s="1"/>
  <c r="I54" i="11" a="1"/>
  <c r="I54" i="11" s="1"/>
  <c r="E8" i="18" s="1"/>
  <c r="I56" i="11" a="1"/>
  <c r="I56" i="11" s="1"/>
  <c r="I57" i="11" a="1"/>
  <c r="I57" i="11" s="1"/>
  <c r="I59" i="11" a="1"/>
  <c r="I59" i="11" s="1"/>
  <c r="I60" i="11" a="1"/>
  <c r="I60" i="11" s="1"/>
  <c r="I62" i="11" a="1"/>
  <c r="I62" i="11" s="1"/>
  <c r="AA8" i="18" s="1"/>
  <c r="I63" i="11" a="1"/>
  <c r="I63" i="11" s="1"/>
  <c r="I64" i="11" a="1"/>
  <c r="I64" i="11" s="1"/>
  <c r="I65" i="11" a="1"/>
  <c r="I65" i="11" s="1"/>
  <c r="I66" i="11" a="1"/>
  <c r="I66" i="11" s="1"/>
  <c r="D1205" i="11"/>
  <c r="D1204" i="11"/>
  <c r="D1203" i="11"/>
  <c r="D1202" i="11"/>
  <c r="D1201" i="11"/>
  <c r="D1200" i="11"/>
  <c r="D1199" i="11"/>
  <c r="D1198" i="11"/>
  <c r="D1197" i="11"/>
  <c r="D1196" i="11"/>
  <c r="D1195" i="11"/>
  <c r="D1194" i="11"/>
  <c r="D1193" i="11"/>
  <c r="D1192" i="11"/>
  <c r="D1191" i="11"/>
  <c r="D1190" i="11"/>
  <c r="D1189" i="11"/>
  <c r="D1188" i="11"/>
  <c r="D1187" i="11"/>
  <c r="D1186" i="11"/>
  <c r="D1185" i="11"/>
  <c r="D1181" i="11"/>
  <c r="D1184" i="11"/>
  <c r="D1183" i="11"/>
  <c r="D1182" i="11"/>
  <c r="M1100" i="11"/>
  <c r="F39" i="18" s="1"/>
  <c r="N1100" i="11"/>
  <c r="M1101" i="11"/>
  <c r="H39" i="18" s="1"/>
  <c r="N1101" i="11"/>
  <c r="M1102" i="11"/>
  <c r="J39" i="18" s="1"/>
  <c r="N1102" i="11"/>
  <c r="M1103" i="11"/>
  <c r="L39" i="18" s="1"/>
  <c r="N1103" i="11"/>
  <c r="M1104" i="11"/>
  <c r="N39" i="18" s="1"/>
  <c r="N1104" i="11"/>
  <c r="M1105" i="11"/>
  <c r="P39" i="18" s="1"/>
  <c r="N1105" i="11"/>
  <c r="M1106" i="11"/>
  <c r="R39" i="18" s="1"/>
  <c r="N1106" i="11"/>
  <c r="M1107" i="11"/>
  <c r="T39" i="18" s="1"/>
  <c r="N1107" i="11"/>
  <c r="M1108" i="11"/>
  <c r="V39" i="18" s="1"/>
  <c r="N1108" i="11"/>
  <c r="M1109" i="11"/>
  <c r="X39" i="18" s="1"/>
  <c r="N1109" i="11"/>
  <c r="M1110" i="11"/>
  <c r="Z39" i="18" s="1"/>
  <c r="N1110" i="11"/>
  <c r="M1111" i="11"/>
  <c r="AB39" i="18" s="1"/>
  <c r="N1111" i="11"/>
  <c r="M1112" i="11"/>
  <c r="AD39" i="18" s="1"/>
  <c r="N1112" i="11"/>
  <c r="M1113" i="11"/>
  <c r="AF39" i="18" s="1"/>
  <c r="N1113" i="11"/>
  <c r="M1114" i="11"/>
  <c r="AH39" i="18" s="1"/>
  <c r="N1114" i="11"/>
  <c r="M1115" i="11"/>
  <c r="AJ39" i="18" s="1"/>
  <c r="N1115" i="11"/>
  <c r="M1116" i="11"/>
  <c r="AL39" i="18" s="1"/>
  <c r="N1116" i="11"/>
  <c r="M1117" i="11"/>
  <c r="AN39" i="18" s="1"/>
  <c r="N1117" i="11"/>
  <c r="M1118" i="11"/>
  <c r="AP39" i="18" s="1"/>
  <c r="N1118" i="11"/>
  <c r="M1119" i="11"/>
  <c r="AR39" i="18" s="1"/>
  <c r="N1119" i="11"/>
  <c r="M1120" i="11"/>
  <c r="AT39" i="18" s="1"/>
  <c r="N1120" i="11"/>
  <c r="M1121" i="11"/>
  <c r="AV39" i="18" s="1"/>
  <c r="N1121" i="11"/>
  <c r="M1122" i="11"/>
  <c r="AX39" i="18" s="1"/>
  <c r="N1122" i="11"/>
  <c r="M1123" i="11"/>
  <c r="AZ39" i="18" s="1"/>
  <c r="N1123" i="11"/>
  <c r="N1099" i="11"/>
  <c r="M1099" i="11"/>
  <c r="D39" i="18" s="1"/>
  <c r="D1123" i="11"/>
  <c r="D1122" i="11"/>
  <c r="D1121" i="11"/>
  <c r="D1120" i="11"/>
  <c r="D1119" i="11"/>
  <c r="D1118" i="11"/>
  <c r="D1117" i="11"/>
  <c r="D1116" i="11"/>
  <c r="D1115" i="11"/>
  <c r="D1114" i="11"/>
  <c r="D1113" i="11"/>
  <c r="D1112" i="11"/>
  <c r="D1111" i="11"/>
  <c r="D1110" i="11"/>
  <c r="D1109" i="11"/>
  <c r="D1108" i="11"/>
  <c r="D1107" i="11"/>
  <c r="D1106" i="11"/>
  <c r="D1105" i="11"/>
  <c r="D1104" i="11"/>
  <c r="D1103" i="11"/>
  <c r="D1102" i="11"/>
  <c r="D1101" i="11"/>
  <c r="D1100" i="11"/>
  <c r="D1099" i="11"/>
  <c r="M860" i="11"/>
  <c r="F38" i="18" s="1"/>
  <c r="N860" i="11"/>
  <c r="M861" i="11"/>
  <c r="H38" i="18" s="1"/>
  <c r="N861" i="11"/>
  <c r="M862" i="11"/>
  <c r="J38" i="18" s="1"/>
  <c r="N862" i="11"/>
  <c r="M863" i="11"/>
  <c r="L38" i="18" s="1"/>
  <c r="N863" i="11"/>
  <c r="M864" i="11"/>
  <c r="N38" i="18" s="1"/>
  <c r="N864" i="11"/>
  <c r="M865" i="11"/>
  <c r="P38" i="18" s="1"/>
  <c r="N865" i="11"/>
  <c r="M866" i="11"/>
  <c r="R38" i="18" s="1"/>
  <c r="N866" i="11"/>
  <c r="M867" i="11"/>
  <c r="T38" i="18" s="1"/>
  <c r="N867" i="11"/>
  <c r="M868" i="11"/>
  <c r="V38" i="18" s="1"/>
  <c r="N868" i="11"/>
  <c r="M869" i="11"/>
  <c r="X38" i="18" s="1"/>
  <c r="N869" i="11"/>
  <c r="M870" i="11"/>
  <c r="Z38" i="18" s="1"/>
  <c r="N870" i="11"/>
  <c r="M871" i="11"/>
  <c r="AB38" i="18" s="1"/>
  <c r="N871" i="11"/>
  <c r="M872" i="11"/>
  <c r="AD38" i="18" s="1"/>
  <c r="N872" i="11"/>
  <c r="M873" i="11"/>
  <c r="AF38" i="18" s="1"/>
  <c r="N873" i="11"/>
  <c r="M874" i="11"/>
  <c r="AH38" i="18" s="1"/>
  <c r="N874" i="11"/>
  <c r="M875" i="11"/>
  <c r="AJ38" i="18" s="1"/>
  <c r="N875" i="11"/>
  <c r="M876" i="11"/>
  <c r="AL38" i="18" s="1"/>
  <c r="N876" i="11"/>
  <c r="M877" i="11"/>
  <c r="AN38" i="18" s="1"/>
  <c r="N877" i="11"/>
  <c r="M878" i="11"/>
  <c r="AP38" i="18" s="1"/>
  <c r="N878" i="11"/>
  <c r="M879" i="11"/>
  <c r="AR38" i="18" s="1"/>
  <c r="N879" i="11"/>
  <c r="M880" i="11"/>
  <c r="AT38" i="18" s="1"/>
  <c r="N880" i="11"/>
  <c r="M881" i="11"/>
  <c r="AV38" i="18" s="1"/>
  <c r="N881" i="11"/>
  <c r="M882" i="11"/>
  <c r="AX38" i="18" s="1"/>
  <c r="N882" i="11"/>
  <c r="M883" i="11"/>
  <c r="AZ38" i="18" s="1"/>
  <c r="N883" i="11"/>
  <c r="N859" i="11"/>
  <c r="M859" i="11"/>
  <c r="D38" i="18" s="1"/>
  <c r="D883" i="11"/>
  <c r="D882" i="11"/>
  <c r="D881" i="11"/>
  <c r="D880" i="11"/>
  <c r="D879" i="11"/>
  <c r="D878" i="11"/>
  <c r="D877" i="11"/>
  <c r="D876" i="11"/>
  <c r="D875" i="11"/>
  <c r="D874" i="11"/>
  <c r="D873" i="11"/>
  <c r="D872" i="11"/>
  <c r="D871" i="11"/>
  <c r="D870" i="11"/>
  <c r="D869" i="11"/>
  <c r="D868" i="11"/>
  <c r="D867" i="11"/>
  <c r="D866" i="11"/>
  <c r="D865" i="11"/>
  <c r="D864" i="11"/>
  <c r="D863" i="11"/>
  <c r="D862" i="11"/>
  <c r="D861" i="11"/>
  <c r="D860" i="11"/>
  <c r="D859" i="11"/>
  <c r="M694" i="11"/>
  <c r="F37" i="18" s="1"/>
  <c r="N694" i="11"/>
  <c r="M695" i="11"/>
  <c r="H37" i="18" s="1"/>
  <c r="N695" i="11"/>
  <c r="M696" i="11"/>
  <c r="J37" i="18" s="1"/>
  <c r="N696" i="11"/>
  <c r="M697" i="11"/>
  <c r="L37" i="18" s="1"/>
  <c r="N697" i="11"/>
  <c r="M698" i="11"/>
  <c r="N37" i="18" s="1"/>
  <c r="N698" i="11"/>
  <c r="M699" i="11"/>
  <c r="P37" i="18" s="1"/>
  <c r="N699" i="11"/>
  <c r="M700" i="11"/>
  <c r="R37" i="18" s="1"/>
  <c r="N700" i="11"/>
  <c r="M701" i="11"/>
  <c r="T37" i="18" s="1"/>
  <c r="N701" i="11"/>
  <c r="M702" i="11"/>
  <c r="V37" i="18" s="1"/>
  <c r="N702" i="11"/>
  <c r="M703" i="11"/>
  <c r="X37" i="18" s="1"/>
  <c r="N703" i="11"/>
  <c r="M704" i="11"/>
  <c r="Z37" i="18" s="1"/>
  <c r="N704" i="11"/>
  <c r="M705" i="11"/>
  <c r="AB37" i="18" s="1"/>
  <c r="N705" i="11"/>
  <c r="M706" i="11"/>
  <c r="AD37" i="18" s="1"/>
  <c r="N706" i="11"/>
  <c r="M707" i="11"/>
  <c r="AF37" i="18" s="1"/>
  <c r="N707" i="11"/>
  <c r="M708" i="11"/>
  <c r="AH37" i="18" s="1"/>
  <c r="N708" i="11"/>
  <c r="M709" i="11"/>
  <c r="AJ37" i="18" s="1"/>
  <c r="N709" i="11"/>
  <c r="M710" i="11"/>
  <c r="AL37" i="18" s="1"/>
  <c r="N710" i="11"/>
  <c r="M711" i="11"/>
  <c r="AN37" i="18" s="1"/>
  <c r="N711" i="11"/>
  <c r="M712" i="11"/>
  <c r="AP37" i="18" s="1"/>
  <c r="N712" i="11"/>
  <c r="M713" i="11"/>
  <c r="AR37" i="18" s="1"/>
  <c r="N713" i="11"/>
  <c r="M714" i="11"/>
  <c r="AT37" i="18" s="1"/>
  <c r="N714" i="11"/>
  <c r="M715" i="11"/>
  <c r="AV37" i="18" s="1"/>
  <c r="N715" i="11"/>
  <c r="M716" i="11"/>
  <c r="AX37" i="18" s="1"/>
  <c r="N716" i="11"/>
  <c r="M717" i="11"/>
  <c r="AZ37" i="18" s="1"/>
  <c r="N717" i="11"/>
  <c r="N693" i="11"/>
  <c r="M693" i="11"/>
  <c r="D37" i="18" s="1"/>
  <c r="D717" i="11"/>
  <c r="D716" i="11"/>
  <c r="D715" i="11"/>
  <c r="D714" i="11"/>
  <c r="D713" i="11"/>
  <c r="D712" i="11"/>
  <c r="D711" i="11"/>
  <c r="D710" i="11"/>
  <c r="D709" i="11"/>
  <c r="D708" i="11"/>
  <c r="D707" i="11"/>
  <c r="D706" i="11"/>
  <c r="D705" i="11"/>
  <c r="D704" i="11"/>
  <c r="D703" i="11"/>
  <c r="D702" i="11"/>
  <c r="D701" i="11"/>
  <c r="D700" i="11"/>
  <c r="D699" i="11"/>
  <c r="D698" i="11"/>
  <c r="D697" i="11"/>
  <c r="D696" i="11"/>
  <c r="D695" i="11"/>
  <c r="D694" i="11"/>
  <c r="D693" i="11"/>
  <c r="M609" i="11"/>
  <c r="F36" i="18" s="1"/>
  <c r="N609" i="11"/>
  <c r="M610" i="11"/>
  <c r="H36" i="18" s="1"/>
  <c r="N610" i="11"/>
  <c r="M611" i="11"/>
  <c r="J36" i="18" s="1"/>
  <c r="N611" i="11"/>
  <c r="M612" i="11"/>
  <c r="L36" i="18" s="1"/>
  <c r="N612" i="11"/>
  <c r="M613" i="11"/>
  <c r="N36" i="18" s="1"/>
  <c r="N613" i="11"/>
  <c r="M614" i="11"/>
  <c r="P36" i="18" s="1"/>
  <c r="N614" i="11"/>
  <c r="M615" i="11"/>
  <c r="R36" i="18" s="1"/>
  <c r="N615" i="11"/>
  <c r="M616" i="11"/>
  <c r="T36" i="18" s="1"/>
  <c r="N616" i="11"/>
  <c r="M617" i="11"/>
  <c r="V36" i="18" s="1"/>
  <c r="N617" i="11"/>
  <c r="M618" i="11"/>
  <c r="X36" i="18" s="1"/>
  <c r="N618" i="11"/>
  <c r="M619" i="11"/>
  <c r="Z36" i="18" s="1"/>
  <c r="N619" i="11"/>
  <c r="M620" i="11"/>
  <c r="AB36" i="18" s="1"/>
  <c r="N620" i="11"/>
  <c r="M621" i="11"/>
  <c r="AD36" i="18" s="1"/>
  <c r="N621" i="11"/>
  <c r="M622" i="11"/>
  <c r="AF36" i="18" s="1"/>
  <c r="N622" i="11"/>
  <c r="M623" i="11"/>
  <c r="AH36" i="18" s="1"/>
  <c r="N623" i="11"/>
  <c r="M624" i="11"/>
  <c r="AJ36" i="18" s="1"/>
  <c r="N624" i="11"/>
  <c r="M625" i="11"/>
  <c r="AL36" i="18" s="1"/>
  <c r="N625" i="11"/>
  <c r="M626" i="11"/>
  <c r="AN36" i="18" s="1"/>
  <c r="N626" i="11"/>
  <c r="M627" i="11"/>
  <c r="AP36" i="18" s="1"/>
  <c r="N627" i="11"/>
  <c r="M628" i="11"/>
  <c r="AR36" i="18" s="1"/>
  <c r="N628" i="11"/>
  <c r="M629" i="11"/>
  <c r="AT36" i="18" s="1"/>
  <c r="N629" i="11"/>
  <c r="M630" i="11"/>
  <c r="AV36" i="18" s="1"/>
  <c r="N630" i="11"/>
  <c r="M631" i="11"/>
  <c r="AX36" i="18" s="1"/>
  <c r="N631" i="11"/>
  <c r="M632" i="11"/>
  <c r="AZ36" i="18" s="1"/>
  <c r="N632" i="11"/>
  <c r="N608" i="11"/>
  <c r="M608" i="11"/>
  <c r="D36" i="18" s="1"/>
  <c r="D632" i="11"/>
  <c r="D631" i="11"/>
  <c r="D630" i="11"/>
  <c r="D629" i="11"/>
  <c r="D628" i="11"/>
  <c r="D627" i="11"/>
  <c r="D626" i="11"/>
  <c r="D625" i="11"/>
  <c r="D624" i="11"/>
  <c r="D623" i="11"/>
  <c r="D622" i="11"/>
  <c r="D621" i="11"/>
  <c r="D620" i="11"/>
  <c r="D619" i="11"/>
  <c r="D618" i="11"/>
  <c r="D617" i="11"/>
  <c r="D616" i="11"/>
  <c r="D615" i="11"/>
  <c r="D614" i="11"/>
  <c r="D613" i="11"/>
  <c r="D612" i="11"/>
  <c r="D611" i="11"/>
  <c r="D610" i="11"/>
  <c r="D609" i="11"/>
  <c r="D608" i="11"/>
  <c r="M568" i="11"/>
  <c r="F35" i="18" s="1"/>
  <c r="N568" i="11"/>
  <c r="M569" i="11"/>
  <c r="H35" i="18" s="1"/>
  <c r="N569" i="11"/>
  <c r="M570" i="11"/>
  <c r="J35" i="18" s="1"/>
  <c r="N570" i="11"/>
  <c r="M571" i="11"/>
  <c r="L35" i="18" s="1"/>
  <c r="N571" i="11"/>
  <c r="M572" i="11"/>
  <c r="N35" i="18" s="1"/>
  <c r="N572" i="11"/>
  <c r="M573" i="11"/>
  <c r="P35" i="18" s="1"/>
  <c r="N573" i="11"/>
  <c r="M574" i="11"/>
  <c r="R35" i="18" s="1"/>
  <c r="N574" i="11"/>
  <c r="M575" i="11"/>
  <c r="T35" i="18" s="1"/>
  <c r="N575" i="11"/>
  <c r="M576" i="11"/>
  <c r="V35" i="18" s="1"/>
  <c r="N576" i="11"/>
  <c r="M577" i="11"/>
  <c r="X35" i="18" s="1"/>
  <c r="N577" i="11"/>
  <c r="M578" i="11"/>
  <c r="Z35" i="18" s="1"/>
  <c r="N578" i="11"/>
  <c r="M579" i="11"/>
  <c r="AB35" i="18" s="1"/>
  <c r="N579" i="11"/>
  <c r="M580" i="11"/>
  <c r="AD35" i="18" s="1"/>
  <c r="N580" i="11"/>
  <c r="M581" i="11"/>
  <c r="AF35" i="18" s="1"/>
  <c r="N581" i="11"/>
  <c r="M582" i="11"/>
  <c r="AH35" i="18" s="1"/>
  <c r="N582" i="11"/>
  <c r="M583" i="11"/>
  <c r="AJ35" i="18" s="1"/>
  <c r="N583" i="11"/>
  <c r="M584" i="11"/>
  <c r="AL35" i="18" s="1"/>
  <c r="N584" i="11"/>
  <c r="M585" i="11"/>
  <c r="AN35" i="18" s="1"/>
  <c r="N585" i="11"/>
  <c r="M586" i="11"/>
  <c r="AP35" i="18" s="1"/>
  <c r="N586" i="11"/>
  <c r="M587" i="11"/>
  <c r="AR35" i="18" s="1"/>
  <c r="N587" i="11"/>
  <c r="M588" i="11"/>
  <c r="AT35" i="18" s="1"/>
  <c r="N588" i="11"/>
  <c r="M589" i="11"/>
  <c r="AV35" i="18" s="1"/>
  <c r="N589" i="11"/>
  <c r="M590" i="11"/>
  <c r="AX35" i="18" s="1"/>
  <c r="N590" i="11"/>
  <c r="M591" i="11"/>
  <c r="AZ35" i="18" s="1"/>
  <c r="N591" i="11"/>
  <c r="N567" i="11"/>
  <c r="M567" i="11"/>
  <c r="D35" i="18" s="1"/>
  <c r="D580" i="11"/>
  <c r="D581" i="11"/>
  <c r="D582" i="11"/>
  <c r="D583" i="11"/>
  <c r="D584" i="11"/>
  <c r="D585" i="11"/>
  <c r="D586" i="11"/>
  <c r="D587" i="11"/>
  <c r="D588" i="11"/>
  <c r="D589" i="11"/>
  <c r="D590" i="11"/>
  <c r="D591" i="11"/>
  <c r="D592" i="11"/>
  <c r="D579" i="11"/>
  <c r="D578" i="11"/>
  <c r="D577" i="11"/>
  <c r="D576" i="11"/>
  <c r="D575" i="11"/>
  <c r="D574" i="11"/>
  <c r="D573" i="11"/>
  <c r="D572" i="11"/>
  <c r="D571" i="11"/>
  <c r="D570" i="11"/>
  <c r="D569" i="11"/>
  <c r="D568" i="11"/>
  <c r="D567" i="11"/>
  <c r="M486" i="11"/>
  <c r="F34" i="18" s="1"/>
  <c r="N486" i="11"/>
  <c r="M487" i="11"/>
  <c r="H34" i="18" s="1"/>
  <c r="N487" i="11"/>
  <c r="M488" i="11"/>
  <c r="J34" i="18" s="1"/>
  <c r="N488" i="11"/>
  <c r="M489" i="11"/>
  <c r="L34" i="18" s="1"/>
  <c r="N489" i="11"/>
  <c r="M490" i="11"/>
  <c r="N34" i="18" s="1"/>
  <c r="N490" i="11"/>
  <c r="M491" i="11"/>
  <c r="P34" i="18" s="1"/>
  <c r="N491" i="11"/>
  <c r="M492" i="11"/>
  <c r="R34" i="18" s="1"/>
  <c r="N492" i="11"/>
  <c r="M493" i="11"/>
  <c r="T34" i="18" s="1"/>
  <c r="N493" i="11"/>
  <c r="M494" i="11"/>
  <c r="V34" i="18" s="1"/>
  <c r="N494" i="11"/>
  <c r="M495" i="11"/>
  <c r="X34" i="18" s="1"/>
  <c r="N495" i="11"/>
  <c r="M496" i="11"/>
  <c r="Z34" i="18" s="1"/>
  <c r="N496" i="11"/>
  <c r="M497" i="11"/>
  <c r="AB34" i="18" s="1"/>
  <c r="N497" i="11"/>
  <c r="M498" i="11"/>
  <c r="AD34" i="18" s="1"/>
  <c r="N498" i="11"/>
  <c r="M499" i="11"/>
  <c r="AF34" i="18" s="1"/>
  <c r="N499" i="11"/>
  <c r="M500" i="11"/>
  <c r="AH34" i="18" s="1"/>
  <c r="N500" i="11"/>
  <c r="M501" i="11"/>
  <c r="AJ34" i="18" s="1"/>
  <c r="N501" i="11"/>
  <c r="M502" i="11"/>
  <c r="AL34" i="18" s="1"/>
  <c r="N502" i="11"/>
  <c r="M503" i="11"/>
  <c r="AN34" i="18" s="1"/>
  <c r="N503" i="11"/>
  <c r="M504" i="11"/>
  <c r="AP34" i="18" s="1"/>
  <c r="N504" i="11"/>
  <c r="M505" i="11"/>
  <c r="AR34" i="18" s="1"/>
  <c r="N505" i="11"/>
  <c r="M506" i="11"/>
  <c r="AT34" i="18" s="1"/>
  <c r="N506" i="11"/>
  <c r="M507" i="11"/>
  <c r="AV34" i="18" s="1"/>
  <c r="N507" i="11"/>
  <c r="M508" i="11"/>
  <c r="AX34" i="18" s="1"/>
  <c r="N508" i="11"/>
  <c r="M509" i="11"/>
  <c r="AZ34" i="18" s="1"/>
  <c r="N509" i="11"/>
  <c r="N485" i="11"/>
  <c r="M485" i="11"/>
  <c r="D34" i="18" s="1"/>
  <c r="D483"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M252" i="11"/>
  <c r="R33" i="18" s="1"/>
  <c r="N252" i="11"/>
  <c r="M253" i="11"/>
  <c r="T33" i="18" s="1"/>
  <c r="N253" i="11"/>
  <c r="M254" i="11"/>
  <c r="V33" i="18" s="1"/>
  <c r="N254" i="11"/>
  <c r="M255" i="11"/>
  <c r="X33" i="18" s="1"/>
  <c r="N255" i="11"/>
  <c r="M256" i="11"/>
  <c r="Z33" i="18" s="1"/>
  <c r="N256" i="11"/>
  <c r="M257" i="11"/>
  <c r="AB33" i="18" s="1"/>
  <c r="N257" i="11"/>
  <c r="M258" i="11"/>
  <c r="AD33" i="18" s="1"/>
  <c r="N258" i="11"/>
  <c r="M259" i="11"/>
  <c r="AF33" i="18" s="1"/>
  <c r="N259" i="11"/>
  <c r="M260" i="11"/>
  <c r="AH33" i="18" s="1"/>
  <c r="N260" i="11"/>
  <c r="M261" i="11"/>
  <c r="AJ33" i="18" s="1"/>
  <c r="N261" i="11"/>
  <c r="M262" i="11"/>
  <c r="AL33" i="18" s="1"/>
  <c r="N262" i="11"/>
  <c r="M263" i="11"/>
  <c r="AN33" i="18" s="1"/>
  <c r="N263" i="11"/>
  <c r="M264" i="11"/>
  <c r="AP33" i="18" s="1"/>
  <c r="N264" i="11"/>
  <c r="M265" i="11"/>
  <c r="AR33" i="18" s="1"/>
  <c r="N265" i="11"/>
  <c r="M266" i="11"/>
  <c r="AT33" i="18" s="1"/>
  <c r="N266" i="11"/>
  <c r="M267" i="11"/>
  <c r="AV33" i="18" s="1"/>
  <c r="N267" i="11"/>
  <c r="M268" i="11"/>
  <c r="AX33" i="18" s="1"/>
  <c r="N268" i="11"/>
  <c r="M269" i="11"/>
  <c r="AZ33" i="18" s="1"/>
  <c r="N269" i="11"/>
  <c r="N251" i="11"/>
  <c r="M251" i="11"/>
  <c r="P33" i="18" s="1"/>
  <c r="N250" i="11"/>
  <c r="M250" i="11"/>
  <c r="N33" i="18" s="1"/>
  <c r="N249" i="11"/>
  <c r="M249" i="11"/>
  <c r="L33" i="18" s="1"/>
  <c r="N248" i="11"/>
  <c r="M248" i="11"/>
  <c r="J33" i="18" s="1"/>
  <c r="N247" i="11"/>
  <c r="M247" i="11"/>
  <c r="H33" i="18" s="1"/>
  <c r="N246" i="11"/>
  <c r="M246" i="11"/>
  <c r="F33" i="18" s="1"/>
  <c r="N245" i="11"/>
  <c r="M245" i="11"/>
  <c r="D33" i="18" s="1"/>
  <c r="D269" i="11"/>
  <c r="D268" i="11"/>
  <c r="D270" i="11"/>
  <c r="D267" i="11"/>
  <c r="D266" i="11"/>
  <c r="D265" i="11"/>
  <c r="D264" i="11"/>
  <c r="D263" i="11"/>
  <c r="D262" i="11"/>
  <c r="D261" i="11"/>
  <c r="D260" i="11"/>
  <c r="D259" i="11"/>
  <c r="D258" i="11"/>
  <c r="D257" i="11"/>
  <c r="D256" i="11"/>
  <c r="D255" i="11"/>
  <c r="D254" i="11"/>
  <c r="D253" i="11"/>
  <c r="D252" i="11"/>
  <c r="D251" i="11"/>
  <c r="D250" i="11"/>
  <c r="D249" i="11"/>
  <c r="D248" i="11"/>
  <c r="D247" i="11"/>
  <c r="D246" i="11"/>
  <c r="D245" i="11"/>
  <c r="M88" i="11"/>
  <c r="AT32" i="18" s="1"/>
  <c r="N88" i="11"/>
  <c r="M89" i="11"/>
  <c r="AV32" i="18" s="1"/>
  <c r="N89" i="11"/>
  <c r="M90" i="11"/>
  <c r="AX32" i="18" s="1"/>
  <c r="N90" i="11"/>
  <c r="M91" i="11"/>
  <c r="AZ32" i="18" s="1"/>
  <c r="N91" i="11"/>
  <c r="N87" i="11"/>
  <c r="M87" i="11"/>
  <c r="AR32" i="18" s="1"/>
  <c r="N86" i="11"/>
  <c r="M86" i="11"/>
  <c r="AP32" i="18" s="1"/>
  <c r="N85" i="11"/>
  <c r="M85" i="11"/>
  <c r="AN32" i="18" s="1"/>
  <c r="N84" i="11"/>
  <c r="M84" i="11"/>
  <c r="AL32" i="18" s="1"/>
  <c r="N83" i="11"/>
  <c r="M83" i="11"/>
  <c r="AJ32" i="18" s="1"/>
  <c r="N79" i="11"/>
  <c r="M79" i="11"/>
  <c r="AB32" i="18" s="1"/>
  <c r="N78" i="11"/>
  <c r="M78" i="11"/>
  <c r="Z32" i="18" s="1"/>
  <c r="N68" i="11"/>
  <c r="M68" i="11"/>
  <c r="F32" i="18" s="1"/>
  <c r="D91" i="11"/>
  <c r="D90" i="11"/>
  <c r="D89" i="11"/>
  <c r="D88" i="11"/>
  <c r="D87" i="11"/>
  <c r="D86" i="11"/>
  <c r="D85" i="11"/>
  <c r="D84" i="11"/>
  <c r="D83" i="11"/>
  <c r="D82" i="11"/>
  <c r="D81" i="11"/>
  <c r="D80" i="11"/>
  <c r="D79" i="11"/>
  <c r="D78" i="11"/>
  <c r="D76" i="11"/>
  <c r="D77" i="11"/>
  <c r="D75" i="11"/>
  <c r="D74" i="11"/>
  <c r="D73" i="11"/>
  <c r="D72" i="11"/>
  <c r="D71" i="11"/>
  <c r="D70" i="11"/>
  <c r="D69" i="11"/>
  <c r="D68" i="11"/>
  <c r="D67" i="11"/>
  <c r="AC23" i="18"/>
  <c r="AS23" i="18"/>
  <c r="AQ23" i="18"/>
  <c r="AK22" i="18" l="1"/>
  <c r="AK10" i="18"/>
  <c r="G12" i="18"/>
  <c r="AI12" i="18"/>
  <c r="E17" i="18"/>
  <c r="E22" i="18"/>
  <c r="I9" i="18"/>
  <c r="AK15" i="18"/>
  <c r="AI15" i="18"/>
  <c r="AI17" i="18"/>
  <c r="C22" i="18"/>
  <c r="AK20" i="18"/>
  <c r="G17" i="18"/>
  <c r="U21" i="18"/>
  <c r="AJ12" i="18"/>
  <c r="K21" i="18"/>
  <c r="AK21" i="18"/>
  <c r="F10" i="18"/>
  <c r="AA18" i="18"/>
  <c r="AI10" i="18"/>
  <c r="AI8" i="18"/>
  <c r="U9" i="18"/>
  <c r="AK17" i="18"/>
  <c r="AI14" i="18"/>
  <c r="AI22" i="18"/>
  <c r="AK11" i="18"/>
  <c r="AA13" i="18"/>
  <c r="I14" i="18"/>
  <c r="S21" i="18"/>
  <c r="C10" i="18"/>
  <c r="G14" i="18"/>
  <c r="AM8" i="18"/>
  <c r="E10" i="18"/>
  <c r="S11" i="18"/>
  <c r="C12" i="18"/>
  <c r="G22" i="18"/>
  <c r="C9" i="18"/>
  <c r="E12" i="18"/>
  <c r="AY15" i="18"/>
  <c r="AK8" i="18"/>
  <c r="S10" i="18"/>
  <c r="C14" i="18"/>
  <c r="AK18" i="18"/>
  <c r="AI18" i="18"/>
  <c r="G9" i="18"/>
  <c r="M10" i="18"/>
  <c r="AK12" i="18"/>
  <c r="AI13" i="18"/>
  <c r="I19" i="18"/>
  <c r="W10" i="18"/>
  <c r="G19" i="18"/>
  <c r="S15" i="18"/>
  <c r="AN18" i="18"/>
  <c r="C20" i="18"/>
  <c r="S20" i="18"/>
  <c r="AK13" i="18"/>
  <c r="M15" i="18"/>
  <c r="C19" i="18"/>
  <c r="C21" i="18"/>
  <c r="AA14" i="18"/>
  <c r="E15" i="18"/>
  <c r="W14" i="18"/>
  <c r="E19" i="18"/>
  <c r="AM14" i="18"/>
  <c r="U19" i="18"/>
  <c r="U14" i="18"/>
  <c r="AK14" i="18"/>
  <c r="AK9" i="18"/>
  <c r="C17" i="18"/>
  <c r="AM9" i="18"/>
  <c r="AY10" i="18"/>
  <c r="W11" i="18"/>
  <c r="E14" i="18"/>
  <c r="AA19" i="18"/>
  <c r="U11" i="18"/>
  <c r="C15" i="18"/>
  <c r="W15" i="18"/>
  <c r="AM18" i="18"/>
  <c r="W19" i="18"/>
  <c r="M20" i="18"/>
  <c r="W9" i="18"/>
  <c r="C11" i="18"/>
  <c r="AM13" i="18"/>
  <c r="E20" i="18"/>
  <c r="AA9" i="18"/>
  <c r="K11" i="18"/>
  <c r="AM19" i="18"/>
  <c r="AI20" i="18"/>
  <c r="AK19" i="18"/>
  <c r="AK23" i="18"/>
  <c r="I23" i="18"/>
  <c r="U23" i="18"/>
  <c r="E21" i="18"/>
  <c r="W20" i="18"/>
  <c r="AI19" i="18"/>
  <c r="AI9" i="18"/>
  <c r="AY20" i="18"/>
  <c r="W21" i="18"/>
  <c r="E11" i="18"/>
  <c r="U16" i="18"/>
  <c r="H9" i="18"/>
  <c r="C16" i="18"/>
  <c r="L11" i="18"/>
  <c r="N12" i="18"/>
  <c r="K23" i="18"/>
  <c r="AK16" i="18"/>
  <c r="O23" i="18"/>
  <c r="T15" i="18"/>
  <c r="J23" i="18"/>
  <c r="S16" i="18"/>
  <c r="AY23" i="18"/>
  <c r="G23" i="18"/>
  <c r="F9" i="18"/>
  <c r="X20" i="18"/>
  <c r="AM23" i="18"/>
  <c r="W23" i="18"/>
  <c r="AB8" i="18"/>
  <c r="Q23" i="18"/>
  <c r="AA23" i="18"/>
  <c r="AJ11" i="18"/>
  <c r="AL12" i="18"/>
  <c r="E23" i="18"/>
  <c r="AN13" i="18"/>
  <c r="S23" i="18"/>
  <c r="E16" i="18"/>
  <c r="AR15" i="18"/>
  <c r="C23" i="18"/>
  <c r="AI23" i="18"/>
  <c r="E9" i="18"/>
  <c r="M23" i="18"/>
  <c r="K16" i="18"/>
  <c r="D12" i="18"/>
  <c r="W16" i="18"/>
  <c r="F12" i="18"/>
  <c r="AL16" i="18"/>
  <c r="V16" i="18"/>
  <c r="F23" i="18"/>
  <c r="J15" i="18"/>
  <c r="N14" i="18"/>
  <c r="P8" i="18"/>
  <c r="F22" i="18"/>
  <c r="AZ22" i="18"/>
  <c r="AZ20" i="18"/>
  <c r="P19" i="18"/>
  <c r="H14" i="18"/>
  <c r="N13" i="18"/>
  <c r="AD10" i="18"/>
  <c r="F20" i="18"/>
  <c r="F19" i="18"/>
  <c r="AT21" i="18"/>
  <c r="N19" i="18"/>
  <c r="AL15" i="18"/>
  <c r="AZ13" i="18"/>
  <c r="P18" i="18"/>
  <c r="L13" i="18"/>
  <c r="F18" i="18"/>
  <c r="AV20" i="18"/>
  <c r="AX19" i="18"/>
  <c r="AJ15" i="18"/>
  <c r="AX13" i="18"/>
  <c r="P17" i="18"/>
  <c r="J12" i="18"/>
  <c r="AT19" i="18"/>
  <c r="N17" i="18"/>
  <c r="AF22" i="18"/>
  <c r="H12" i="18"/>
  <c r="P16" i="18"/>
  <c r="AV12" i="18"/>
  <c r="J11" i="18"/>
  <c r="H15" i="18"/>
  <c r="F21" i="18"/>
  <c r="AZ11" i="18"/>
  <c r="AZ8" i="18"/>
  <c r="AD22" i="18"/>
  <c r="D23" i="18"/>
  <c r="J17" i="18"/>
  <c r="N16" i="18"/>
  <c r="AZ23" i="18"/>
  <c r="D9" i="18"/>
  <c r="D10" i="18"/>
  <c r="D11" i="18"/>
  <c r="F11" i="18"/>
  <c r="AT17" i="18"/>
  <c r="AJ13" i="18"/>
  <c r="AX11" i="18"/>
  <c r="AZ10" i="18"/>
  <c r="AV8" i="18"/>
  <c r="L16" i="18"/>
  <c r="R17" i="18"/>
  <c r="R8" i="18"/>
  <c r="AR20" i="18"/>
  <c r="AP17" i="18"/>
  <c r="R16" i="18"/>
  <c r="J14" i="18"/>
  <c r="AV11" i="18"/>
  <c r="H11" i="18"/>
  <c r="AD9" i="18"/>
  <c r="D8" i="18"/>
  <c r="H23" i="18"/>
  <c r="AD21" i="18"/>
  <c r="AH12" i="18"/>
  <c r="R19" i="18"/>
  <c r="AN17" i="18"/>
  <c r="AB9" i="18"/>
  <c r="AN14" i="18"/>
  <c r="D13" i="18"/>
  <c r="AF8" i="18"/>
  <c r="AX22" i="18"/>
  <c r="AR19" i="18"/>
  <c r="T18" i="18"/>
  <c r="AL14" i="18"/>
  <c r="AF12" i="18"/>
  <c r="AR16" i="18"/>
  <c r="AV10" i="18"/>
  <c r="H10" i="18"/>
  <c r="X18" i="18"/>
  <c r="AV22" i="18"/>
  <c r="H22" i="18"/>
  <c r="R18" i="18"/>
  <c r="AJ14" i="18"/>
  <c r="AH8" i="18"/>
  <c r="F8" i="18"/>
  <c r="F17" i="18"/>
  <c r="J16" i="18"/>
  <c r="J13" i="18"/>
  <c r="AH11" i="18"/>
  <c r="AT10" i="18"/>
  <c r="AZ9" i="18"/>
  <c r="R9" i="18"/>
  <c r="AZ21" i="18"/>
  <c r="R21" i="18"/>
  <c r="AB20" i="18"/>
  <c r="AV18" i="18"/>
  <c r="R15" i="18"/>
  <c r="T16" i="18"/>
  <c r="AD8" i="18"/>
  <c r="AN16" i="18"/>
  <c r="H16" i="18"/>
  <c r="H13" i="18"/>
  <c r="AF11" i="18"/>
  <c r="AX9" i="18"/>
  <c r="AX21" i="18"/>
  <c r="AT18" i="18"/>
  <c r="N18" i="18"/>
  <c r="P15" i="18"/>
  <c r="AB21" i="18"/>
  <c r="AZ12" i="18"/>
  <c r="H8" i="18"/>
  <c r="AV21" i="18"/>
  <c r="AR18" i="18"/>
  <c r="L18" i="18"/>
  <c r="T17" i="18"/>
  <c r="N15" i="18"/>
  <c r="AL13" i="18"/>
  <c r="R20" i="18"/>
  <c r="T19" i="18"/>
  <c r="J8" i="18"/>
  <c r="L8" i="18"/>
  <c r="AX12" i="18"/>
  <c r="L12" i="18"/>
  <c r="AT9" i="18"/>
  <c r="V17" i="18"/>
  <c r="AB10" i="18"/>
  <c r="X9" i="18"/>
  <c r="AD13" i="18"/>
  <c r="V9" i="18"/>
  <c r="AN19" i="18"/>
  <c r="AH16" i="18"/>
  <c r="AD14" i="18"/>
  <c r="T9" i="18"/>
  <c r="D22" i="18"/>
  <c r="AT23" i="18"/>
  <c r="V23" i="18"/>
  <c r="AR22" i="18"/>
  <c r="T22" i="18"/>
  <c r="AN20" i="18"/>
  <c r="P20" i="18"/>
  <c r="AL19" i="18"/>
  <c r="AJ18" i="18"/>
  <c r="AH17" i="18"/>
  <c r="AF16" i="18"/>
  <c r="AD15" i="18"/>
  <c r="AZ14" i="18"/>
  <c r="AB14" i="18"/>
  <c r="X12" i="18"/>
  <c r="AT11" i="18"/>
  <c r="V11" i="18"/>
  <c r="AR10" i="18"/>
  <c r="T10" i="18"/>
  <c r="D21" i="18"/>
  <c r="D20" i="18"/>
  <c r="F16" i="18"/>
  <c r="AR23" i="18"/>
  <c r="T23" i="18"/>
  <c r="AP22" i="18"/>
  <c r="R22" i="18"/>
  <c r="AN21" i="18"/>
  <c r="P21" i="18"/>
  <c r="AL20" i="18"/>
  <c r="N20" i="18"/>
  <c r="AJ19" i="18"/>
  <c r="L19" i="18"/>
  <c r="J18" i="18"/>
  <c r="AF17" i="18"/>
  <c r="H17" i="18"/>
  <c r="AD16" i="18"/>
  <c r="AZ15" i="18"/>
  <c r="AB15" i="18"/>
  <c r="AX14" i="18"/>
  <c r="AV13" i="18"/>
  <c r="X13" i="18"/>
  <c r="AT12" i="18"/>
  <c r="V12" i="18"/>
  <c r="AR11" i="18"/>
  <c r="T11" i="18"/>
  <c r="AP10" i="18"/>
  <c r="R10" i="18"/>
  <c r="AN9" i="18"/>
  <c r="P9" i="18"/>
  <c r="V18" i="18"/>
  <c r="Z21" i="18"/>
  <c r="AB23" i="18"/>
  <c r="Z11" i="18"/>
  <c r="X23" i="18"/>
  <c r="V22" i="18"/>
  <c r="D18" i="18"/>
  <c r="F15" i="18"/>
  <c r="R23" i="18"/>
  <c r="AN22" i="18"/>
  <c r="P22" i="18"/>
  <c r="AL21" i="18"/>
  <c r="N21" i="18"/>
  <c r="AJ20" i="18"/>
  <c r="L20" i="18"/>
  <c r="J19" i="18"/>
  <c r="H18" i="18"/>
  <c r="AD17" i="18"/>
  <c r="AZ16" i="18"/>
  <c r="AB16" i="18"/>
  <c r="Z15" i="18"/>
  <c r="X14" i="18"/>
  <c r="AT13" i="18"/>
  <c r="V13" i="18"/>
  <c r="AR12" i="18"/>
  <c r="T12" i="18"/>
  <c r="R11" i="18"/>
  <c r="AN10" i="18"/>
  <c r="P10" i="18"/>
  <c r="AL9" i="18"/>
  <c r="N9" i="18"/>
  <c r="Z20" i="18"/>
  <c r="X19" i="18"/>
  <c r="AD11" i="18"/>
  <c r="AD12" i="18"/>
  <c r="AL17" i="18"/>
  <c r="AB12" i="18"/>
  <c r="AJ17" i="18"/>
  <c r="Z12" i="18"/>
  <c r="D17" i="18"/>
  <c r="V8" i="18"/>
  <c r="AT8" i="18"/>
  <c r="AB11" i="18"/>
  <c r="X22" i="18"/>
  <c r="V21" i="18"/>
  <c r="X10" i="18"/>
  <c r="X11" i="18"/>
  <c r="D19" i="18"/>
  <c r="T8" i="18"/>
  <c r="AR8" i="18"/>
  <c r="D16" i="18"/>
  <c r="F14" i="18"/>
  <c r="AN23" i="18"/>
  <c r="P23" i="18"/>
  <c r="AL22" i="18"/>
  <c r="N22" i="18"/>
  <c r="AJ21" i="18"/>
  <c r="L21" i="18"/>
  <c r="J20" i="18"/>
  <c r="H19" i="18"/>
  <c r="AD18" i="18"/>
  <c r="AZ17" i="18"/>
  <c r="AB17" i="18"/>
  <c r="AX16" i="18"/>
  <c r="Z16" i="18"/>
  <c r="AV15" i="18"/>
  <c r="X15" i="18"/>
  <c r="AT14" i="18"/>
  <c r="V14" i="18"/>
  <c r="AR13" i="18"/>
  <c r="T13" i="18"/>
  <c r="AP12" i="18"/>
  <c r="R12" i="18"/>
  <c r="AN11" i="18"/>
  <c r="P11" i="18"/>
  <c r="AL10" i="18"/>
  <c r="N10" i="18"/>
  <c r="AJ9" i="18"/>
  <c r="L9" i="18"/>
  <c r="AJ16" i="18"/>
  <c r="T21" i="18"/>
  <c r="AP20" i="18"/>
  <c r="AN8" i="18"/>
  <c r="V19" i="18"/>
  <c r="AJ8" i="18"/>
  <c r="AL8" i="18"/>
  <c r="D15" i="18"/>
  <c r="X8" i="18"/>
  <c r="D14" i="18"/>
  <c r="F13" i="18"/>
  <c r="AL23" i="18"/>
  <c r="N23" i="18"/>
  <c r="AJ22" i="18"/>
  <c r="L22" i="18"/>
  <c r="AH21" i="18"/>
  <c r="J21" i="18"/>
  <c r="H20" i="18"/>
  <c r="AD19" i="18"/>
  <c r="AZ18" i="18"/>
  <c r="AB18" i="18"/>
  <c r="AX17" i="18"/>
  <c r="Z17" i="18"/>
  <c r="AV16" i="18"/>
  <c r="X16" i="18"/>
  <c r="AT15" i="18"/>
  <c r="V15" i="18"/>
  <c r="AR14" i="18"/>
  <c r="T14" i="18"/>
  <c r="R13" i="18"/>
  <c r="AN12" i="18"/>
  <c r="P12" i="18"/>
  <c r="AL11" i="18"/>
  <c r="N11" i="18"/>
  <c r="AJ10" i="18"/>
  <c r="L10" i="18"/>
  <c r="J9" i="18"/>
  <c r="AD23" i="18"/>
  <c r="AB22" i="18"/>
  <c r="Z22" i="18"/>
  <c r="X21" i="18"/>
  <c r="V20" i="18"/>
  <c r="T20" i="18"/>
  <c r="V10" i="18"/>
  <c r="Z10" i="18"/>
  <c r="AL18" i="18"/>
  <c r="AB13" i="18"/>
  <c r="AJ23" i="18"/>
  <c r="L23" i="18"/>
  <c r="AH22" i="18"/>
  <c r="J22" i="18"/>
  <c r="AF21" i="18"/>
  <c r="H21" i="18"/>
  <c r="AB19" i="18"/>
  <c r="X17" i="18"/>
  <c r="D223" i="11"/>
  <c r="D222" i="11"/>
  <c r="D2323" i="11"/>
  <c r="D2322" i="11"/>
  <c r="D2321" i="11"/>
  <c r="D2320" i="11"/>
  <c r="D2319" i="11"/>
  <c r="D2318" i="11"/>
  <c r="D2317" i="11"/>
  <c r="D2316" i="11"/>
  <c r="D2315" i="11"/>
  <c r="D2314" i="11"/>
  <c r="D2313" i="11"/>
  <c r="D2312" i="11"/>
  <c r="D2311" i="11"/>
  <c r="D2309" i="11"/>
  <c r="D2308" i="11"/>
  <c r="D2307" i="11"/>
  <c r="D2304" i="11"/>
  <c r="D2303" i="11"/>
  <c r="D2300" i="11"/>
  <c r="D2299" i="11"/>
  <c r="D2296" i="11"/>
  <c r="D2295" i="11"/>
  <c r="D2294" i="11"/>
  <c r="D2293" i="11"/>
  <c r="D2290" i="11"/>
  <c r="D2289" i="11"/>
  <c r="D2288" i="11"/>
  <c r="D2285" i="11"/>
  <c r="D2284" i="11"/>
  <c r="D2281" i="11"/>
  <c r="D2280" i="11"/>
  <c r="D2279" i="11"/>
  <c r="D2278" i="11"/>
  <c r="D2277" i="11"/>
  <c r="D2275" i="11"/>
  <c r="D2273" i="11"/>
  <c r="D2271" i="11"/>
  <c r="D2270" i="11"/>
  <c r="D2268" i="11"/>
  <c r="D2267" i="11"/>
  <c r="D2266" i="11"/>
  <c r="D2265" i="11"/>
  <c r="D2263" i="11"/>
  <c r="D2262" i="11"/>
  <c r="D2260" i="11"/>
  <c r="D2259" i="11"/>
  <c r="D2258" i="11"/>
  <c r="D2257" i="11"/>
  <c r="D2256" i="11"/>
  <c r="D2254" i="11"/>
  <c r="D2253" i="11"/>
  <c r="D2252" i="11"/>
  <c r="D2247" i="11"/>
  <c r="D2246" i="11"/>
  <c r="D2245" i="11"/>
  <c r="D2241" i="11"/>
  <c r="D2240" i="11"/>
  <c r="D2236" i="11"/>
  <c r="D2235" i="11"/>
  <c r="D2232" i="11"/>
  <c r="D2228" i="11"/>
  <c r="D2227" i="11"/>
  <c r="D2223" i="11"/>
  <c r="D2222" i="11"/>
  <c r="D2221" i="11"/>
  <c r="D2217" i="11"/>
  <c r="D2216" i="11"/>
  <c r="D2212" i="11"/>
  <c r="D2208" i="11"/>
  <c r="D2207" i="11"/>
  <c r="D2206" i="11"/>
  <c r="D2202" i="11"/>
  <c r="D2201" i="11"/>
  <c r="D2198" i="11"/>
  <c r="D2197" i="11"/>
  <c r="D2196" i="11"/>
  <c r="D2193" i="11"/>
  <c r="D2192" i="11"/>
  <c r="D2191" i="11"/>
  <c r="D2188" i="11"/>
  <c r="D2187" i="11"/>
  <c r="D2183" i="11"/>
  <c r="D2182" i="11"/>
  <c r="D2181" i="11"/>
  <c r="D2177" i="11"/>
  <c r="D2176" i="11"/>
  <c r="D2172" i="11"/>
  <c r="D2171" i="11"/>
  <c r="D2168" i="11"/>
  <c r="D2167" i="11"/>
  <c r="D2164" i="11"/>
  <c r="D2163" i="11"/>
  <c r="D2162" i="11"/>
  <c r="D2159" i="11"/>
  <c r="D2156" i="11"/>
  <c r="D2154" i="11"/>
  <c r="D2153" i="11"/>
  <c r="D2149" i="11"/>
  <c r="D2148" i="11"/>
  <c r="D2145" i="11"/>
  <c r="D2144" i="11"/>
  <c r="D2143" i="11"/>
  <c r="D2139" i="11"/>
  <c r="D2138" i="11"/>
  <c r="D2134" i="11"/>
  <c r="D2130" i="11"/>
  <c r="D2129" i="11"/>
  <c r="D2128" i="11"/>
  <c r="D2124" i="11"/>
  <c r="D2120" i="11"/>
  <c r="D2119" i="11"/>
  <c r="D2115" i="11"/>
  <c r="D2114" i="11"/>
  <c r="D2111" i="11"/>
  <c r="D2110" i="11"/>
  <c r="D2106" i="11"/>
  <c r="D2105" i="11"/>
  <c r="D2104" i="11"/>
  <c r="D2100" i="11"/>
  <c r="D2099" i="11"/>
  <c r="D2095" i="11"/>
  <c r="D2094" i="11"/>
  <c r="D2093" i="11"/>
  <c r="D2089" i="11"/>
  <c r="D2088" i="11"/>
  <c r="D2085" i="11"/>
  <c r="D2084" i="11"/>
  <c r="D2083" i="11"/>
  <c r="D2080" i="11"/>
  <c r="D2079" i="11"/>
  <c r="D2078" i="11"/>
  <c r="D2075" i="11"/>
  <c r="D2074" i="11"/>
  <c r="D2073" i="11"/>
  <c r="D2070" i="11"/>
  <c r="D2069" i="11"/>
  <c r="D2067" i="11"/>
  <c r="D2066" i="11"/>
  <c r="D2063" i="11"/>
  <c r="D2062" i="11"/>
  <c r="D2059" i="11"/>
  <c r="D2058" i="11"/>
  <c r="D2054" i="11"/>
  <c r="D2055" i="11"/>
  <c r="D2050" i="11"/>
  <c r="D2049" i="11"/>
  <c r="D2048" i="11"/>
  <c r="D2047" i="11"/>
  <c r="D2046" i="11"/>
  <c r="D2045" i="11"/>
  <c r="D2044" i="11"/>
  <c r="D2043" i="11"/>
  <c r="D2042" i="11"/>
  <c r="D2041" i="11"/>
  <c r="D2040" i="11"/>
  <c r="D2039" i="11"/>
  <c r="D2038" i="11"/>
  <c r="D2037" i="11"/>
  <c r="D2036" i="11"/>
  <c r="D2035" i="11"/>
  <c r="D2033" i="11"/>
  <c r="D2032" i="11"/>
  <c r="D2031" i="11"/>
  <c r="D2029" i="11"/>
  <c r="D2028" i="11"/>
  <c r="D2026" i="11"/>
  <c r="D2023" i="11"/>
  <c r="D2020" i="11"/>
  <c r="D2019" i="11"/>
  <c r="D2018" i="11"/>
  <c r="D2017" i="11"/>
  <c r="D2016" i="11"/>
  <c r="D2015" i="11"/>
  <c r="D2014" i="11"/>
  <c r="D2013" i="11"/>
  <c r="D2012" i="11"/>
  <c r="D2011" i="11"/>
  <c r="D2010" i="11"/>
  <c r="D2009" i="11"/>
  <c r="D2008" i="11"/>
  <c r="D2007" i="11"/>
  <c r="D2006" i="11"/>
  <c r="D2005" i="11"/>
  <c r="D2004" i="11"/>
  <c r="D2003" i="11"/>
  <c r="D2002" i="11"/>
  <c r="D2001" i="11"/>
  <c r="D2000" i="11"/>
  <c r="D1999" i="11"/>
  <c r="D1998" i="11"/>
  <c r="D1997" i="11"/>
  <c r="D1996" i="11"/>
  <c r="D1995" i="11"/>
  <c r="D1994" i="11"/>
  <c r="D1993" i="11"/>
  <c r="D1992" i="11"/>
  <c r="D1991" i="11"/>
  <c r="D1990" i="11"/>
  <c r="D1989" i="11"/>
  <c r="D1988" i="11"/>
  <c r="D1987" i="11"/>
  <c r="D1986" i="11"/>
  <c r="D1985" i="11"/>
  <c r="D1984" i="11"/>
  <c r="D1983" i="11"/>
  <c r="D1982" i="11"/>
  <c r="D1981" i="11"/>
  <c r="D1980" i="11"/>
  <c r="D1979" i="11"/>
  <c r="D1978" i="11"/>
  <c r="D1977" i="11"/>
  <c r="D1976" i="11"/>
  <c r="D1975" i="11"/>
  <c r="D1974" i="11"/>
  <c r="D1973" i="11"/>
  <c r="D1972" i="11"/>
  <c r="D1971" i="11"/>
  <c r="D1970" i="11"/>
  <c r="D1969" i="11"/>
  <c r="D1968" i="11"/>
  <c r="D1967" i="11"/>
  <c r="D1966" i="11"/>
  <c r="D1965" i="11"/>
  <c r="D1964" i="11"/>
  <c r="D1963" i="11"/>
  <c r="D1962" i="11"/>
  <c r="D1961" i="11"/>
  <c r="D1960" i="11"/>
  <c r="D1958" i="11"/>
  <c r="D1957" i="11"/>
  <c r="D1956" i="11"/>
  <c r="D1955" i="11"/>
  <c r="D1954" i="11"/>
  <c r="D1953" i="11"/>
  <c r="D1952" i="11"/>
  <c r="D1950" i="11"/>
  <c r="D1949" i="11"/>
  <c r="D1948" i="11"/>
  <c r="D1947" i="11"/>
  <c r="D1946" i="11"/>
  <c r="D1945" i="11"/>
  <c r="D1944" i="11"/>
  <c r="D1943" i="11"/>
  <c r="D1942" i="11"/>
  <c r="D1941" i="11"/>
  <c r="D1940" i="11"/>
  <c r="D1939" i="11"/>
  <c r="D1938" i="11"/>
  <c r="D1937" i="11"/>
  <c r="D1936" i="11"/>
  <c r="D1933" i="11"/>
  <c r="D1931" i="11"/>
  <c r="D1930" i="11"/>
  <c r="D1928" i="11"/>
  <c r="D1925" i="11"/>
  <c r="D1922" i="11"/>
  <c r="D1921" i="11"/>
  <c r="D1919" i="11"/>
  <c r="D1918" i="11"/>
  <c r="D1917" i="11"/>
  <c r="D1916" i="11"/>
  <c r="D1914" i="11"/>
  <c r="D1913" i="11"/>
  <c r="D1912" i="11"/>
  <c r="D1911" i="11"/>
  <c r="D1910" i="11"/>
  <c r="D1908" i="11"/>
  <c r="D1907" i="11"/>
  <c r="D1906" i="11"/>
  <c r="D1905" i="11"/>
  <c r="D1904" i="11"/>
  <c r="D1903" i="11"/>
  <c r="D1902" i="11"/>
  <c r="D1901" i="11"/>
  <c r="D1900" i="11"/>
  <c r="D1899" i="11"/>
  <c r="D1898" i="11"/>
  <c r="D1897" i="11"/>
  <c r="D1896" i="11"/>
  <c r="D1895" i="11"/>
  <c r="D1894" i="11"/>
  <c r="D1893" i="11"/>
  <c r="D1892" i="11"/>
  <c r="D1891" i="11"/>
  <c r="D1890" i="11"/>
  <c r="D1889" i="11"/>
  <c r="D1888" i="11"/>
  <c r="D1887" i="11"/>
  <c r="D1886" i="11"/>
  <c r="D1885" i="11"/>
  <c r="D1884" i="11"/>
  <c r="D1883" i="11"/>
  <c r="D1882" i="11"/>
  <c r="D1881" i="11"/>
  <c r="D1880" i="11"/>
  <c r="D1879" i="11"/>
  <c r="D1878" i="11"/>
  <c r="D1877" i="11"/>
  <c r="D1876" i="11"/>
  <c r="D1875" i="11"/>
  <c r="D1874" i="11"/>
  <c r="D1873" i="11"/>
  <c r="D1872" i="11"/>
  <c r="D1871" i="11"/>
  <c r="D1870" i="11"/>
  <c r="D1869" i="11"/>
  <c r="D1868" i="11"/>
  <c r="D1867" i="11"/>
  <c r="D1866" i="11"/>
  <c r="D1862" i="11"/>
  <c r="D1834" i="11"/>
  <c r="D1831" i="11"/>
  <c r="D1830" i="11"/>
  <c r="D1829" i="11"/>
  <c r="D1828" i="11"/>
  <c r="D1827" i="11"/>
  <c r="D1826" i="11"/>
  <c r="D1825" i="11"/>
  <c r="D1824" i="11"/>
  <c r="D1823" i="11"/>
  <c r="D1821" i="11"/>
  <c r="D1820" i="11"/>
  <c r="D1794" i="11"/>
  <c r="D1793" i="11"/>
  <c r="D1792" i="11"/>
  <c r="D1791" i="11"/>
  <c r="D1790" i="11"/>
  <c r="D1789" i="11"/>
  <c r="D1786" i="11"/>
  <c r="D1785" i="11"/>
  <c r="D1782" i="11"/>
  <c r="D1781" i="11"/>
  <c r="D1778" i="11"/>
  <c r="D1777" i="11"/>
  <c r="D1776" i="11"/>
  <c r="D1775" i="11"/>
  <c r="D1772" i="11"/>
  <c r="D1771" i="11"/>
  <c r="D1770" i="11"/>
  <c r="D1767" i="11"/>
  <c r="D1766" i="11"/>
  <c r="D1763" i="11"/>
  <c r="D1762" i="11"/>
  <c r="D1761" i="11"/>
  <c r="D1760" i="11"/>
  <c r="D1759" i="11"/>
  <c r="D1753" i="11"/>
  <c r="D1752" i="11"/>
  <c r="D1750" i="11"/>
  <c r="D1749" i="11"/>
  <c r="D1748" i="11"/>
  <c r="D1747" i="11"/>
  <c r="D1745" i="11"/>
  <c r="D1744" i="11"/>
  <c r="D1742" i="11"/>
  <c r="D1741" i="11"/>
  <c r="D1740" i="11"/>
  <c r="D1739" i="11"/>
  <c r="D1738" i="11"/>
  <c r="D1711" i="11"/>
  <c r="D1710" i="11"/>
  <c r="D1709" i="11"/>
  <c r="D1708" i="11"/>
  <c r="D1707" i="11"/>
  <c r="D1706" i="11"/>
  <c r="D1705" i="11"/>
  <c r="D1703" i="11"/>
  <c r="D1702" i="11"/>
  <c r="D1701" i="11"/>
  <c r="D1696" i="11"/>
  <c r="D1695" i="11"/>
  <c r="D1690" i="11"/>
  <c r="D1689" i="11"/>
  <c r="D1685" i="11"/>
  <c r="D1684" i="11"/>
  <c r="D1681" i="11"/>
  <c r="D1677" i="11"/>
  <c r="D1676" i="11"/>
  <c r="D1672" i="11"/>
  <c r="D1671" i="11"/>
  <c r="D1670" i="11"/>
  <c r="D1666" i="11"/>
  <c r="D1665" i="11"/>
  <c r="D1661" i="11"/>
  <c r="D1657" i="11"/>
  <c r="D1656" i="11"/>
  <c r="D1655" i="11"/>
  <c r="D1651" i="11"/>
  <c r="D1650" i="11"/>
  <c r="D1647" i="11"/>
  <c r="D1646" i="11"/>
  <c r="D1645" i="11"/>
  <c r="D1642" i="11"/>
  <c r="D1641" i="11"/>
  <c r="D1640" i="11"/>
  <c r="D1637" i="11"/>
  <c r="D1636" i="11"/>
  <c r="D1632" i="11"/>
  <c r="D1631" i="11"/>
  <c r="D1630" i="11"/>
  <c r="D1626" i="11"/>
  <c r="D1625" i="11"/>
  <c r="D1621" i="11"/>
  <c r="D1620" i="11"/>
  <c r="D1617" i="11"/>
  <c r="D1616" i="11"/>
  <c r="D1613" i="11"/>
  <c r="D1612" i="11"/>
  <c r="D1608" i="11"/>
  <c r="D1605" i="11"/>
  <c r="D1603" i="11"/>
  <c r="D1602" i="11"/>
  <c r="D1598" i="11"/>
  <c r="D1597" i="11"/>
  <c r="D1594" i="11"/>
  <c r="D1593" i="11"/>
  <c r="D1592" i="11"/>
  <c r="D1588" i="11"/>
  <c r="D1587" i="11"/>
  <c r="D1583" i="11"/>
  <c r="D1579" i="11"/>
  <c r="D1578" i="11"/>
  <c r="D1577" i="11"/>
  <c r="D1573" i="11"/>
  <c r="D1569" i="11"/>
  <c r="D1568" i="11"/>
  <c r="D1564" i="11"/>
  <c r="D1563" i="11"/>
  <c r="D1560" i="11"/>
  <c r="D1559" i="11"/>
  <c r="D1555" i="11"/>
  <c r="D1554" i="11"/>
  <c r="D1553" i="11"/>
  <c r="D1549" i="11"/>
  <c r="D1548" i="11"/>
  <c r="D1544" i="11"/>
  <c r="D1543" i="11"/>
  <c r="D1542" i="11"/>
  <c r="D1538" i="11"/>
  <c r="D1537" i="11"/>
  <c r="D1534" i="11"/>
  <c r="D1533" i="11"/>
  <c r="D1532" i="11"/>
  <c r="D1529" i="11"/>
  <c r="D1528" i="11"/>
  <c r="D1527" i="11"/>
  <c r="D1524" i="11"/>
  <c r="D1523" i="11"/>
  <c r="D1522" i="11"/>
  <c r="D1518" i="11"/>
  <c r="D1519" i="11"/>
  <c r="D1516" i="11"/>
  <c r="D1515" i="11"/>
  <c r="D1512" i="11"/>
  <c r="D1508" i="11"/>
  <c r="D1507" i="11"/>
  <c r="D1504" i="11"/>
  <c r="D1503" i="11"/>
  <c r="D1501" i="11"/>
  <c r="D1499" i="11"/>
  <c r="D1498" i="11"/>
  <c r="D1472" i="11"/>
  <c r="D1471" i="11"/>
  <c r="D1470" i="11"/>
  <c r="D1469" i="11"/>
  <c r="D1468" i="11"/>
  <c r="D1467" i="11"/>
  <c r="D1466" i="11"/>
  <c r="D1465" i="11"/>
  <c r="D1464" i="11"/>
  <c r="D1463" i="11"/>
  <c r="D1462" i="11"/>
  <c r="D1461" i="11"/>
  <c r="D1460" i="11"/>
  <c r="D1459" i="11"/>
  <c r="D1458" i="11"/>
  <c r="D1457" i="11"/>
  <c r="D1456" i="11"/>
  <c r="D1455" i="11"/>
  <c r="D1454" i="11"/>
  <c r="D1452" i="11"/>
  <c r="D1451" i="11"/>
  <c r="D1450" i="11"/>
  <c r="D1448" i="11"/>
  <c r="D1447" i="11"/>
  <c r="D1445" i="11"/>
  <c r="D1442" i="11"/>
  <c r="D1439" i="11"/>
  <c r="D1438" i="11"/>
  <c r="D1437" i="11"/>
  <c r="D1436" i="11"/>
  <c r="D1435" i="11"/>
  <c r="D1434" i="11"/>
  <c r="D1433" i="11"/>
  <c r="D1432" i="11"/>
  <c r="D1431" i="11"/>
  <c r="D1430" i="11"/>
  <c r="D1429" i="11"/>
  <c r="D1428" i="11"/>
  <c r="D1427" i="11"/>
  <c r="D1426" i="11"/>
  <c r="D1425" i="11"/>
  <c r="D1424" i="11"/>
  <c r="D1423" i="11"/>
  <c r="D1422" i="11"/>
  <c r="D1421" i="11"/>
  <c r="D1420" i="11"/>
  <c r="D1419" i="11"/>
  <c r="D1418" i="11"/>
  <c r="D1417" i="11"/>
  <c r="D1416" i="11"/>
  <c r="D1440" i="11"/>
  <c r="D1415" i="11"/>
  <c r="D1414" i="11"/>
  <c r="D1413" i="11"/>
  <c r="D1412" i="11"/>
  <c r="D1411" i="11"/>
  <c r="D1410" i="11"/>
  <c r="D1409" i="11"/>
  <c r="D1408" i="11"/>
  <c r="D1407" i="11"/>
  <c r="D1406" i="11"/>
  <c r="D1405" i="11"/>
  <c r="D1404" i="11"/>
  <c r="D1403" i="11"/>
  <c r="D1402" i="11"/>
  <c r="D1401" i="11"/>
  <c r="D1400" i="11"/>
  <c r="D1399" i="11"/>
  <c r="D1398" i="11"/>
  <c r="D1397" i="11"/>
  <c r="D1396" i="11"/>
  <c r="D1395" i="11"/>
  <c r="D1394" i="11"/>
  <c r="D1393" i="11"/>
  <c r="D1392" i="11"/>
  <c r="D1391" i="11"/>
  <c r="D1390" i="11"/>
  <c r="D1389" i="11"/>
  <c r="D1388" i="11"/>
  <c r="D1387" i="11"/>
  <c r="D1386" i="11"/>
  <c r="D1385" i="11"/>
  <c r="D1384" i="11"/>
  <c r="D1383" i="11"/>
  <c r="D1382" i="11"/>
  <c r="D1381" i="11"/>
  <c r="D1380" i="11"/>
  <c r="D1379" i="11"/>
  <c r="D1378" i="11"/>
  <c r="D1377" i="11"/>
  <c r="D1376" i="11"/>
  <c r="D1375" i="11"/>
  <c r="D1374" i="11"/>
  <c r="D1373" i="11"/>
  <c r="D1372" i="11"/>
  <c r="D1371" i="11"/>
  <c r="D1369" i="11"/>
  <c r="D1368" i="11"/>
  <c r="D1367" i="11"/>
  <c r="D1366" i="11"/>
  <c r="D1370" i="11"/>
  <c r="D1365" i="11"/>
  <c r="D1364" i="11"/>
  <c r="D1363" i="11"/>
  <c r="D1362" i="11"/>
  <c r="D1361" i="11"/>
  <c r="D1360" i="11"/>
  <c r="D1359" i="11"/>
  <c r="D1358" i="11"/>
  <c r="D1357" i="11"/>
  <c r="D1356" i="11"/>
  <c r="D1355" i="11"/>
  <c r="D1354" i="11"/>
  <c r="D1352" i="11"/>
  <c r="D1350" i="11"/>
  <c r="D1349" i="11"/>
  <c r="D1347" i="11"/>
  <c r="D1344" i="11"/>
  <c r="D1341" i="11"/>
  <c r="D1340" i="11"/>
  <c r="D1338" i="11"/>
  <c r="D1337" i="11"/>
  <c r="D1336" i="11"/>
  <c r="D1335" i="11"/>
  <c r="D1333" i="11"/>
  <c r="D1332" i="11"/>
  <c r="D1306" i="11"/>
  <c r="D1305" i="11"/>
  <c r="D1304" i="11"/>
  <c r="D1303" i="11"/>
  <c r="D1302" i="11"/>
  <c r="D1301" i="11"/>
  <c r="D1339" i="11"/>
  <c r="D1300" i="11"/>
  <c r="D1299" i="11"/>
  <c r="D1298" i="11"/>
  <c r="D1297" i="11"/>
  <c r="D1296" i="11"/>
  <c r="D1294" i="11"/>
  <c r="D1293" i="11"/>
  <c r="D1292" i="11"/>
  <c r="D1291" i="11"/>
  <c r="D1290" i="11"/>
  <c r="D1289" i="11"/>
  <c r="D1288" i="11"/>
  <c r="D1287" i="11"/>
  <c r="D1286" i="11"/>
  <c r="D1285" i="11"/>
  <c r="D1284" i="11"/>
  <c r="D1283" i="11"/>
  <c r="D1282" i="11"/>
  <c r="D1295" i="11"/>
  <c r="D1281" i="11"/>
  <c r="D1280" i="11"/>
  <c r="D1279" i="11"/>
  <c r="D1278" i="11"/>
  <c r="D1277" i="11"/>
  <c r="D1276" i="11"/>
  <c r="D1275" i="11"/>
  <c r="D1274" i="11"/>
  <c r="D1273" i="11"/>
  <c r="D1272" i="11"/>
  <c r="D1271" i="11"/>
  <c r="D1270" i="11"/>
  <c r="D1269" i="11"/>
  <c r="D1268" i="11"/>
  <c r="D1267" i="11"/>
  <c r="D1266" i="11"/>
  <c r="D1265" i="11"/>
  <c r="D1264" i="11"/>
  <c r="D1263" i="11"/>
  <c r="D1262" i="11"/>
  <c r="D1261" i="11"/>
  <c r="D1260" i="11"/>
  <c r="D1259" i="11"/>
  <c r="D1258" i="11"/>
  <c r="D1257" i="11"/>
  <c r="D1256" i="11"/>
  <c r="D1255" i="11"/>
  <c r="D1254" i="11"/>
  <c r="D1253" i="11"/>
  <c r="D1252" i="11"/>
  <c r="D1251" i="11"/>
  <c r="D1250" i="11"/>
  <c r="D1249" i="11"/>
  <c r="D1248" i="11"/>
  <c r="D1247" i="11"/>
  <c r="D1221" i="11"/>
  <c r="D1220" i="11"/>
  <c r="D1219" i="11"/>
  <c r="D1218" i="11"/>
  <c r="D1217" i="11"/>
  <c r="D1216" i="11"/>
  <c r="D1215" i="11"/>
  <c r="D1214" i="11"/>
  <c r="D1213" i="11"/>
  <c r="D1212" i="11"/>
  <c r="D1211" i="11"/>
  <c r="D1210" i="11"/>
  <c r="D1209" i="11"/>
  <c r="D1207" i="11"/>
  <c r="D1206" i="11"/>
  <c r="D1180" i="11"/>
  <c r="D1179" i="11"/>
  <c r="D1178" i="11"/>
  <c r="D1177" i="11"/>
  <c r="D1176" i="11"/>
  <c r="D1175" i="11"/>
  <c r="D1172" i="11"/>
  <c r="D1171" i="11"/>
  <c r="D1168" i="11"/>
  <c r="D1167" i="11"/>
  <c r="D1164" i="11"/>
  <c r="D1163" i="11"/>
  <c r="D1162" i="11"/>
  <c r="D1161" i="11"/>
  <c r="D1158" i="11"/>
  <c r="D1157" i="11"/>
  <c r="D1156" i="11"/>
  <c r="D1153" i="11"/>
  <c r="D1152" i="11"/>
  <c r="D1149" i="11"/>
  <c r="D1148" i="11"/>
  <c r="D1147" i="11"/>
  <c r="D1146" i="11"/>
  <c r="D1145" i="11"/>
  <c r="D1139" i="11"/>
  <c r="D1138" i="11"/>
  <c r="D1136" i="11"/>
  <c r="D1135" i="11"/>
  <c r="D1134" i="11"/>
  <c r="D1133" i="11"/>
  <c r="D1131" i="11"/>
  <c r="D1130" i="11"/>
  <c r="D1128" i="11"/>
  <c r="D1127" i="11"/>
  <c r="D1126" i="11"/>
  <c r="D1125" i="11"/>
  <c r="D1124" i="11"/>
  <c r="D1094" i="11"/>
  <c r="D1093" i="11"/>
  <c r="D1092" i="11"/>
  <c r="D1091" i="11"/>
  <c r="D1089" i="11"/>
  <c r="D1088" i="11"/>
  <c r="D1087" i="11"/>
  <c r="D1080" i="11"/>
  <c r="D1076" i="11"/>
  <c r="D1075" i="11"/>
  <c r="D1071" i="11"/>
  <c r="D1070" i="11"/>
  <c r="D1067" i="11"/>
  <c r="D1056" i="11"/>
  <c r="D1051" i="11"/>
  <c r="D1041" i="11"/>
  <c r="D1040" i="11"/>
  <c r="D1036" i="11"/>
  <c r="D1031" i="11"/>
  <c r="D1026" i="11"/>
  <c r="D1016" i="11"/>
  <c r="D1011" i="11"/>
  <c r="D1006" i="11"/>
  <c r="D997" i="11"/>
  <c r="D993" i="11"/>
  <c r="D992" i="11"/>
  <c r="D991" i="11"/>
  <c r="D377" i="11"/>
  <c r="D2310" i="11"/>
  <c r="D2274" i="11"/>
  <c r="D2269" i="11"/>
  <c r="D2248" i="11"/>
  <c r="D2242" i="11"/>
  <c r="D2237" i="11"/>
  <c r="D2233" i="11"/>
  <c r="D2229" i="11"/>
  <c r="D2224" i="11"/>
  <c r="D2218" i="11"/>
  <c r="D2213" i="11"/>
  <c r="D2209" i="11"/>
  <c r="D2203" i="11"/>
  <c r="D2199" i="11"/>
  <c r="D2194" i="11"/>
  <c r="D2189" i="11"/>
  <c r="D2184" i="11"/>
  <c r="D2178" i="11"/>
  <c r="D2173" i="11"/>
  <c r="D2169" i="11"/>
  <c r="D2165" i="11"/>
  <c r="D2160" i="11"/>
  <c r="D2155" i="11"/>
  <c r="D2150" i="11"/>
  <c r="D2146" i="11"/>
  <c r="D2140" i="11"/>
  <c r="D2135" i="11"/>
  <c r="D2131" i="11"/>
  <c r="D2125" i="11"/>
  <c r="D2121" i="11"/>
  <c r="D2116" i="11"/>
  <c r="D2112" i="11"/>
  <c r="D2107" i="11"/>
  <c r="D2101" i="11"/>
  <c r="D2096" i="11"/>
  <c r="D2090" i="11"/>
  <c r="D2086" i="11"/>
  <c r="D2081" i="11"/>
  <c r="D2076" i="11"/>
  <c r="D2071" i="11"/>
  <c r="D2064" i="11"/>
  <c r="D2060" i="11"/>
  <c r="D2056" i="11"/>
  <c r="D2051" i="11"/>
  <c r="D1822" i="11"/>
  <c r="D1751" i="11"/>
  <c r="D1697" i="11"/>
  <c r="D1691" i="11"/>
  <c r="D1686" i="11"/>
  <c r="D1682" i="11"/>
  <c r="D1678" i="11"/>
  <c r="D1673" i="11"/>
  <c r="D1667" i="11"/>
  <c r="D1662" i="11"/>
  <c r="D1658" i="11"/>
  <c r="D1652" i="11"/>
  <c r="D1648" i="11"/>
  <c r="D1643" i="11"/>
  <c r="D1638" i="11"/>
  <c r="D1633" i="11"/>
  <c r="D1627" i="11"/>
  <c r="D1622" i="11"/>
  <c r="D1618" i="11"/>
  <c r="D1614" i="11"/>
  <c r="D1609" i="11"/>
  <c r="D1604" i="11"/>
  <c r="D1599" i="11"/>
  <c r="D1595" i="11"/>
  <c r="D1589" i="11"/>
  <c r="D1584" i="11"/>
  <c r="D1580" i="11"/>
  <c r="D1574" i="11"/>
  <c r="D1570" i="11"/>
  <c r="D1565" i="11"/>
  <c r="D1561" i="11"/>
  <c r="D1556" i="11"/>
  <c r="D1550" i="11"/>
  <c r="D1545" i="11"/>
  <c r="D1539" i="11"/>
  <c r="D1535" i="11"/>
  <c r="D1530" i="11"/>
  <c r="D1525" i="11"/>
  <c r="D1520" i="11"/>
  <c r="D1513" i="11"/>
  <c r="D1509" i="11"/>
  <c r="D1505" i="11"/>
  <c r="D1500" i="11"/>
  <c r="D1208" i="11"/>
  <c r="D1137" i="11"/>
  <c r="D1083" i="11"/>
  <c r="D1077" i="11"/>
  <c r="D1072" i="11"/>
  <c r="D1068" i="11"/>
  <c r="D1064" i="11"/>
  <c r="D990" i="11"/>
  <c r="D2306" i="11"/>
  <c r="D2302" i="11"/>
  <c r="D2298" i="11"/>
  <c r="D2292" i="11"/>
  <c r="D2287" i="11"/>
  <c r="D2283" i="11"/>
  <c r="D2276" i="11"/>
  <c r="D2272" i="11"/>
  <c r="D2264" i="11"/>
  <c r="D2261" i="11"/>
  <c r="D2255" i="11"/>
  <c r="D2251" i="11"/>
  <c r="D2250" i="11"/>
  <c r="D2244" i="11"/>
  <c r="D2239" i="11"/>
  <c r="D2234" i="11"/>
  <c r="D2231" i="11"/>
  <c r="D2226" i="11"/>
  <c r="D2220" i="11"/>
  <c r="D2215" i="11"/>
  <c r="D2211" i="11"/>
  <c r="D2205" i="11"/>
  <c r="D2186" i="11"/>
  <c r="D2180" i="11"/>
  <c r="D2175" i="11"/>
  <c r="D2161" i="11"/>
  <c r="D2158" i="11"/>
  <c r="D2152" i="11"/>
  <c r="D2142" i="11"/>
  <c r="D2137" i="11"/>
  <c r="D2133" i="11"/>
  <c r="D2127" i="11"/>
  <c r="D2123" i="11"/>
  <c r="D2118" i="11"/>
  <c r="D2109" i="11"/>
  <c r="D2103" i="11"/>
  <c r="D2098" i="11"/>
  <c r="D2092" i="11"/>
  <c r="D2068" i="11"/>
  <c r="D2034" i="11"/>
  <c r="D2030" i="11"/>
  <c r="D2027" i="11"/>
  <c r="D2025" i="11"/>
  <c r="D2024" i="11"/>
  <c r="D2022" i="11"/>
  <c r="D2021" i="11"/>
  <c r="D1959" i="11"/>
  <c r="D1951" i="11"/>
  <c r="D1934" i="11"/>
  <c r="D1932" i="11"/>
  <c r="D1929" i="11"/>
  <c r="D1927" i="11"/>
  <c r="D1926" i="11"/>
  <c r="D1924" i="11"/>
  <c r="D1923" i="11"/>
  <c r="D1920" i="11"/>
  <c r="D1909" i="11"/>
  <c r="D1788" i="11"/>
  <c r="D1784" i="11"/>
  <c r="D1780" i="11"/>
  <c r="D1774" i="11"/>
  <c r="D1769" i="11"/>
  <c r="D1765" i="11"/>
  <c r="D1754" i="11"/>
  <c r="D1746" i="11"/>
  <c r="D1743" i="11"/>
  <c r="D1704" i="11"/>
  <c r="D1700" i="11"/>
  <c r="D1699" i="11"/>
  <c r="D1693" i="11"/>
  <c r="D1688" i="11"/>
  <c r="D1683" i="11"/>
  <c r="D1680" i="11"/>
  <c r="D1675" i="11"/>
  <c r="D1669" i="11"/>
  <c r="D1664" i="11"/>
  <c r="D1660" i="11"/>
  <c r="D1654" i="11"/>
  <c r="D1635" i="11"/>
  <c r="D1629" i="11"/>
  <c r="D1624" i="11"/>
  <c r="D1610" i="11"/>
  <c r="D1607" i="11"/>
  <c r="D1601" i="11"/>
  <c r="D1591" i="11"/>
  <c r="D1586" i="11"/>
  <c r="D1582" i="11"/>
  <c r="D1576" i="11"/>
  <c r="D1572" i="11"/>
  <c r="D1567" i="11"/>
  <c r="D1558" i="11"/>
  <c r="D1552" i="11"/>
  <c r="D1547" i="11"/>
  <c r="D1541" i="11"/>
  <c r="D1517" i="11"/>
  <c r="D1453" i="11"/>
  <c r="D1449" i="11"/>
  <c r="D1446" i="11"/>
  <c r="D1444" i="11"/>
  <c r="D1443" i="11"/>
  <c r="D1441" i="11"/>
  <c r="D1353" i="11"/>
  <c r="D1351" i="11"/>
  <c r="D1348" i="11"/>
  <c r="D1346" i="11"/>
  <c r="D1345" i="11"/>
  <c r="D1343" i="11"/>
  <c r="D1342" i="11"/>
  <c r="D1174" i="11"/>
  <c r="D1170" i="11"/>
  <c r="D1166" i="11"/>
  <c r="D1160" i="11"/>
  <c r="D1155" i="11"/>
  <c r="D1151" i="11"/>
  <c r="D1140" i="11"/>
  <c r="D1132" i="11"/>
  <c r="D1129" i="11"/>
  <c r="D1090" i="11"/>
  <c r="D1086" i="11"/>
  <c r="D1085" i="11"/>
  <c r="D1079" i="11"/>
  <c r="D1074" i="11"/>
  <c r="D1069" i="11"/>
  <c r="D1066" i="11"/>
  <c r="D1061" i="11"/>
  <c r="D1055" i="11"/>
  <c r="D1050" i="11"/>
  <c r="D1046" i="11"/>
  <c r="D1021" i="11"/>
  <c r="D1015" i="11"/>
  <c r="D1010" i="11"/>
  <c r="D996" i="11"/>
  <c r="D987" i="11"/>
  <c r="D1059" i="11"/>
  <c r="D2305" i="11"/>
  <c r="D2301" i="11"/>
  <c r="D2297" i="11"/>
  <c r="D2291" i="11"/>
  <c r="D2286" i="11"/>
  <c r="D2282" i="11"/>
  <c r="D2249" i="11"/>
  <c r="D2243" i="11"/>
  <c r="D2238" i="11"/>
  <c r="D2225" i="11"/>
  <c r="D2219" i="11"/>
  <c r="D2214" i="11"/>
  <c r="D2210" i="11"/>
  <c r="D2204" i="11"/>
  <c r="D2200" i="11"/>
  <c r="D2195" i="11"/>
  <c r="D2190" i="11"/>
  <c r="D2185" i="11"/>
  <c r="D2179" i="11"/>
  <c r="D2174" i="11"/>
  <c r="D2170" i="11"/>
  <c r="D2166" i="11"/>
  <c r="D2157" i="11"/>
  <c r="D2151" i="11"/>
  <c r="D2147" i="11"/>
  <c r="D2141" i="11"/>
  <c r="D2136" i="11"/>
  <c r="D2132" i="11"/>
  <c r="D2126" i="11"/>
  <c r="D2122" i="11"/>
  <c r="D2117" i="11"/>
  <c r="D2113" i="11"/>
  <c r="D2108" i="11"/>
  <c r="D2097" i="11"/>
  <c r="D2102" i="11"/>
  <c r="D2091" i="11"/>
  <c r="D2087" i="11"/>
  <c r="D2082" i="11"/>
  <c r="D2077" i="11"/>
  <c r="D2072" i="11"/>
  <c r="D2065" i="11"/>
  <c r="D2061" i="11"/>
  <c r="D2057" i="11"/>
  <c r="D2052" i="11"/>
  <c r="D1787" i="11"/>
  <c r="D1783" i="11"/>
  <c r="D1779" i="11"/>
  <c r="D1773" i="11"/>
  <c r="D1768" i="11"/>
  <c r="D1764" i="11"/>
  <c r="D1698" i="11"/>
  <c r="D1692" i="11"/>
  <c r="D1687" i="11"/>
  <c r="D1674" i="11"/>
  <c r="D1668" i="11"/>
  <c r="D1663" i="11"/>
  <c r="D1659" i="11"/>
  <c r="D1653" i="11"/>
  <c r="D1649" i="11"/>
  <c r="D1644" i="11"/>
  <c r="D1639" i="11"/>
  <c r="D1634" i="11"/>
  <c r="D1628" i="11"/>
  <c r="D1623" i="11"/>
  <c r="D1619" i="11"/>
  <c r="D1615" i="11"/>
  <c r="D1606" i="11"/>
  <c r="D1600" i="11"/>
  <c r="D1596" i="11"/>
  <c r="D1590" i="11"/>
  <c r="D1585" i="11"/>
  <c r="D1581" i="11"/>
  <c r="D1575" i="11"/>
  <c r="D1571" i="11"/>
  <c r="D1566" i="11"/>
  <c r="D1562" i="11"/>
  <c r="D1557" i="11"/>
  <c r="D1551" i="11"/>
  <c r="D1546" i="11"/>
  <c r="D1540" i="11"/>
  <c r="D1536" i="11"/>
  <c r="D1531" i="11"/>
  <c r="D1526" i="11"/>
  <c r="D1521" i="11"/>
  <c r="D1514" i="11"/>
  <c r="D1510" i="11"/>
  <c r="D1511" i="11"/>
  <c r="D1506" i="11"/>
  <c r="D1173" i="11"/>
  <c r="D1169" i="11"/>
  <c r="D1165" i="11"/>
  <c r="D1159" i="11"/>
  <c r="D1154" i="11"/>
  <c r="D1150" i="11"/>
  <c r="D1084" i="11"/>
  <c r="D1078" i="11"/>
  <c r="D1073" i="11"/>
  <c r="D1060" i="11"/>
  <c r="D1054" i="11"/>
  <c r="D1049" i="11"/>
  <c r="D1045" i="11"/>
  <c r="D1039" i="11"/>
  <c r="D1035" i="11"/>
  <c r="D1030" i="11"/>
  <c r="D1025" i="11"/>
  <c r="D1020" i="11"/>
  <c r="D1014" i="11"/>
  <c r="D1009" i="11"/>
  <c r="D1005" i="11"/>
  <c r="D1001" i="11"/>
  <c r="D986" i="11"/>
  <c r="D848" i="11"/>
  <c r="I1760" i="11" l="1" a="1"/>
  <c r="I1760" i="11" s="1"/>
  <c r="L1760" i="11" a="1"/>
  <c r="L1760" i="11" s="1"/>
  <c r="AP21" i="18" s="1"/>
  <c r="L1776" i="11" a="1"/>
  <c r="L1776" i="11" s="1"/>
  <c r="I1776" i="11" a="1"/>
  <c r="I1776" i="11" s="1"/>
  <c r="L1702" i="11" a="1"/>
  <c r="L1702" i="11" s="1"/>
  <c r="AH20" i="18" s="1"/>
  <c r="I1702" i="11" a="1"/>
  <c r="I1702" i="11" s="1"/>
  <c r="AG20" i="18" s="1"/>
  <c r="L1701" i="11" a="1"/>
  <c r="L1701" i="11" s="1"/>
  <c r="AF20" i="18" s="1"/>
  <c r="I1701" i="11" a="1"/>
  <c r="I1701" i="11" s="1"/>
  <c r="AE20" i="18" s="1"/>
  <c r="I1703" i="11" a="1"/>
  <c r="I1703" i="11" s="1"/>
  <c r="AW20" i="18" s="1"/>
  <c r="L1703" i="11" a="1"/>
  <c r="L1703" i="11" s="1"/>
  <c r="AX20" i="18" s="1"/>
  <c r="I1374" i="11" a="1"/>
  <c r="I1374" i="11" s="1"/>
  <c r="L1374" i="11" a="1"/>
  <c r="L1374" i="11" s="1"/>
  <c r="L1445" i="11" a="1"/>
  <c r="L1445" i="11" s="1"/>
  <c r="I1445" i="11" a="1"/>
  <c r="I1445" i="11" s="1"/>
  <c r="L1448" i="11" a="1"/>
  <c r="L1448" i="11" s="1"/>
  <c r="I1448" i="11" a="1"/>
  <c r="I1448" i="11" s="1"/>
  <c r="L1349" i="11" a="1"/>
  <c r="L1349" i="11" s="1"/>
  <c r="I1349" i="11" a="1"/>
  <c r="I1349" i="11" s="1"/>
  <c r="I1455" i="11" a="1"/>
  <c r="I1455" i="11" s="1"/>
  <c r="L1455" i="11" a="1"/>
  <c r="L1455" i="11" s="1"/>
  <c r="I1344" i="11" a="1"/>
  <c r="I1344" i="11" s="1"/>
  <c r="L1344" i="11" a="1"/>
  <c r="L1344" i="11" s="1"/>
  <c r="I1352" i="11" a="1"/>
  <c r="I1352" i="11" s="1"/>
  <c r="L1352" i="11" a="1"/>
  <c r="L1352" i="11" s="1"/>
  <c r="L1467" i="11" a="1"/>
  <c r="L1467" i="11" s="1"/>
  <c r="I1467" i="11" a="1"/>
  <c r="I1467" i="11" s="1"/>
  <c r="L1375" i="11" a="1"/>
  <c r="L1375" i="11" s="1"/>
  <c r="I1375" i="11" a="1"/>
  <c r="I1375" i="11" s="1"/>
  <c r="I1442" i="11" a="1"/>
  <c r="I1442" i="11" s="1"/>
  <c r="AU19" i="18" s="1"/>
  <c r="L1442" i="11" a="1"/>
  <c r="L1442" i="11" s="1"/>
  <c r="AV19" i="18" s="1"/>
  <c r="L1464" i="11" a="1"/>
  <c r="L1464" i="11" s="1"/>
  <c r="I1464" i="11" a="1"/>
  <c r="I1464" i="11" s="1"/>
  <c r="I1341" i="11" a="1"/>
  <c r="I1341" i="11" s="1"/>
  <c r="L1341" i="11" a="1"/>
  <c r="L1341" i="11" s="1"/>
  <c r="I1413" i="11" a="1"/>
  <c r="I1413" i="11" s="1"/>
  <c r="L1413" i="11" a="1"/>
  <c r="L1413" i="11" s="1"/>
  <c r="I1447" i="11" a="1"/>
  <c r="I1447" i="11" s="1"/>
  <c r="L1447" i="11" a="1"/>
  <c r="L1447" i="11" s="1"/>
  <c r="L1466" i="11" a="1"/>
  <c r="L1466" i="11" s="1"/>
  <c r="I1466" i="11" a="1"/>
  <c r="I1466" i="11" s="1"/>
  <c r="I1461" i="11" a="1"/>
  <c r="I1461" i="11" s="1"/>
  <c r="L1461" i="11" a="1"/>
  <c r="L1461" i="11" s="1"/>
  <c r="L1462" i="11" a="1"/>
  <c r="L1462" i="11" s="1"/>
  <c r="I1462" i="11" a="1"/>
  <c r="I1462" i="11" s="1"/>
  <c r="L1450" i="11" a="1"/>
  <c r="L1450" i="11" s="1"/>
  <c r="I1450" i="11" a="1"/>
  <c r="I1450" i="11" s="1"/>
  <c r="L1451" i="11" a="1"/>
  <c r="L1451" i="11" s="1"/>
  <c r="I1451" i="11" a="1"/>
  <c r="I1451" i="11" s="1"/>
  <c r="I1454" i="11" a="1"/>
  <c r="I1454" i="11" s="1"/>
  <c r="L1454" i="11" a="1"/>
  <c r="L1454" i="11" s="1"/>
  <c r="I1368" i="11" a="1"/>
  <c r="I1368" i="11" s="1"/>
  <c r="L1368" i="11" a="1"/>
  <c r="L1368" i="11" s="1"/>
  <c r="I1410" i="11" a="1"/>
  <c r="I1410" i="11" s="1"/>
  <c r="L1410" i="11" a="1"/>
  <c r="L1410" i="11" s="1"/>
  <c r="L1460" i="11" a="1"/>
  <c r="L1460" i="11" s="1"/>
  <c r="I1460" i="11" a="1"/>
  <c r="I1460" i="11" s="1"/>
  <c r="I1260" i="11" a="1"/>
  <c r="I1260" i="11" s="1"/>
  <c r="L1260" i="11" a="1"/>
  <c r="L1260" i="11" s="1"/>
  <c r="L1264" i="11" a="1"/>
  <c r="L1264" i="11" s="1"/>
  <c r="I1264" i="11" a="1"/>
  <c r="I1264" i="11" s="1"/>
  <c r="I1292" i="11" a="1"/>
  <c r="I1292" i="11" s="1"/>
  <c r="AG18" i="18" s="1"/>
  <c r="L1292" i="11" a="1"/>
  <c r="L1292" i="11" s="1"/>
  <c r="I1267" i="11" a="1"/>
  <c r="I1267" i="11" s="1"/>
  <c r="L1267" i="11" a="1"/>
  <c r="L1267" i="11" s="1"/>
  <c r="L1298" i="11" a="1"/>
  <c r="L1298" i="11" s="1"/>
  <c r="I1298" i="11" a="1"/>
  <c r="I1298" i="11" s="1"/>
  <c r="L1271" i="11" a="1"/>
  <c r="L1271" i="11" s="1"/>
  <c r="I1271" i="11" a="1"/>
  <c r="I1271" i="11" s="1"/>
  <c r="I1275" i="11" a="1"/>
  <c r="I1275" i="11" s="1"/>
  <c r="L1275" i="11" a="1"/>
  <c r="L1275" i="11" s="1"/>
  <c r="L1278" i="11" a="1"/>
  <c r="L1278" i="11" s="1"/>
  <c r="I1278" i="11" a="1"/>
  <c r="I1278" i="11" s="1"/>
  <c r="L1255" i="11" a="1"/>
  <c r="L1255" i="11" s="1"/>
  <c r="I1255" i="11" a="1"/>
  <c r="I1255" i="11" s="1"/>
  <c r="L1263" i="11" a="1"/>
  <c r="L1263" i="11" s="1"/>
  <c r="I1263" i="11" a="1"/>
  <c r="I1263" i="11" s="1"/>
  <c r="I1274" i="11" a="1"/>
  <c r="I1274" i="11" s="1"/>
  <c r="L1274" i="11" a="1"/>
  <c r="L1274" i="11" s="1"/>
  <c r="I1289" i="11" a="1"/>
  <c r="I1289" i="11" s="1"/>
  <c r="L1289" i="11" a="1"/>
  <c r="L1289" i="11" s="1"/>
  <c r="I1256" i="11" a="1"/>
  <c r="I1256" i="11" s="1"/>
  <c r="L1256" i="11" a="1"/>
  <c r="L1256" i="11" s="1"/>
  <c r="L1283" i="11" a="1"/>
  <c r="L1283" i="11" s="1"/>
  <c r="I1283" i="11" a="1"/>
  <c r="I1283" i="11" s="1"/>
  <c r="I1286" i="11" a="1"/>
  <c r="I1286" i="11" s="1"/>
  <c r="L1286" i="11" a="1"/>
  <c r="L1286" i="11" s="1"/>
  <c r="I1291" i="11" a="1"/>
  <c r="I1291" i="11" s="1"/>
  <c r="L1291" i="11" a="1"/>
  <c r="L1291" i="11" s="1"/>
  <c r="L1297" i="11" a="1"/>
  <c r="L1297" i="11" s="1"/>
  <c r="I1297" i="11" a="1"/>
  <c r="I1297" i="11" s="1"/>
  <c r="L1281" i="11" a="1"/>
  <c r="L1281" i="11" s="1"/>
  <c r="I1281" i="11" a="1"/>
  <c r="I1281" i="11" s="1"/>
  <c r="I1259" i="11" a="1"/>
  <c r="I1259" i="11" s="1"/>
  <c r="L1259" i="11" a="1"/>
  <c r="L1259" i="11" s="1"/>
  <c r="I1270" i="11" a="1"/>
  <c r="I1270" i="11" s="1"/>
  <c r="L1270" i="11" a="1"/>
  <c r="L1270" i="11" s="1"/>
  <c r="I1248" i="11" a="1"/>
  <c r="I1248" i="11" s="1"/>
  <c r="L1248" i="11" a="1"/>
  <c r="L1248" i="11" s="1"/>
  <c r="I1252" i="11" a="1"/>
  <c r="I1252" i="11" s="1"/>
  <c r="L1252" i="11" a="1"/>
  <c r="L1252" i="11" s="1"/>
  <c r="I847" i="11" a="1"/>
  <c r="I847" i="11" s="1"/>
  <c r="L847" i="11" a="1"/>
  <c r="L847" i="11" s="1"/>
  <c r="L634" i="11" a="1"/>
  <c r="L634" i="11" s="1"/>
  <c r="I634" i="11" a="1"/>
  <c r="I634" i="11" s="1"/>
  <c r="I532" i="11" a="1"/>
  <c r="I532" i="11" s="1"/>
  <c r="AO11" i="18" s="1"/>
  <c r="L532" i="11" a="1"/>
  <c r="L532" i="11" s="1"/>
  <c r="AP11" i="18" s="1"/>
  <c r="I548" i="11" a="1"/>
  <c r="I548" i="11" s="1"/>
  <c r="L548" i="11" a="1"/>
  <c r="L548" i="11" s="1"/>
  <c r="L664" i="11" a="1"/>
  <c r="L664" i="11" s="1"/>
  <c r="I664" i="11" a="1"/>
  <c r="I664" i="11" s="1"/>
  <c r="L669" i="11" a="1"/>
  <c r="L669" i="11" s="1"/>
  <c r="I669" i="11" a="1"/>
  <c r="I669" i="11" s="1"/>
  <c r="L846" i="11" a="1"/>
  <c r="L846" i="11" s="1"/>
  <c r="I846" i="11" a="1"/>
  <c r="I846" i="11" s="1"/>
  <c r="I656" i="11" a="1"/>
  <c r="I656" i="11" s="1"/>
  <c r="L656" i="11" a="1"/>
  <c r="L656" i="11" s="1"/>
  <c r="L646" i="11" a="1"/>
  <c r="L646" i="11" s="1"/>
  <c r="I646" i="11" a="1"/>
  <c r="I646" i="11" s="1"/>
  <c r="L683" i="11" a="1"/>
  <c r="L683" i="11" s="1"/>
  <c r="I683" i="11" a="1"/>
  <c r="I683" i="11" s="1"/>
  <c r="I657" i="11" a="1"/>
  <c r="I657" i="11" s="1"/>
  <c r="L657" i="11" a="1"/>
  <c r="L657" i="11" s="1"/>
  <c r="L645" i="11" a="1"/>
  <c r="L645" i="11" s="1"/>
  <c r="I645" i="11" a="1"/>
  <c r="I645" i="11" s="1"/>
  <c r="I649" i="11" a="1"/>
  <c r="I649" i="11" s="1"/>
  <c r="L649" i="11" a="1"/>
  <c r="L649" i="11" s="1"/>
  <c r="L754" i="11" a="1"/>
  <c r="L754" i="11" s="1"/>
  <c r="I754" i="11" a="1"/>
  <c r="I754" i="11" s="1"/>
  <c r="L1087" i="11" a="1"/>
  <c r="L1087" i="11" s="1"/>
  <c r="AF15" i="18" s="1"/>
  <c r="I1087" i="11" a="1"/>
  <c r="I1087" i="11" s="1"/>
  <c r="AE15" i="18" s="1"/>
  <c r="I678" i="11" a="1"/>
  <c r="I678" i="11" s="1"/>
  <c r="L678" i="11" a="1"/>
  <c r="L678" i="11" s="1"/>
  <c r="I660" i="11" a="1"/>
  <c r="I660" i="11" s="1"/>
  <c r="L660" i="11" a="1"/>
  <c r="L660" i="11" s="1"/>
  <c r="L828" i="11" a="1"/>
  <c r="L828" i="11" s="1"/>
  <c r="AV14" i="18" s="1"/>
  <c r="I828" i="11" a="1"/>
  <c r="I828" i="11" s="1"/>
  <c r="AU14" i="18" s="1"/>
  <c r="I650" i="11" a="1"/>
  <c r="I650" i="11" s="1"/>
  <c r="L650" i="11" a="1"/>
  <c r="L650" i="11" s="1"/>
  <c r="L653" i="11" a="1"/>
  <c r="L653" i="11" s="1"/>
  <c r="I653" i="11" a="1"/>
  <c r="I653" i="11" s="1"/>
  <c r="L836" i="11" a="1"/>
  <c r="L836" i="11" s="1"/>
  <c r="I836" i="11" a="1"/>
  <c r="I836" i="11" s="1"/>
  <c r="I796" i="11" a="1"/>
  <c r="I796" i="11" s="1"/>
  <c r="L796" i="11" a="1"/>
  <c r="L796" i="11" s="1"/>
  <c r="L684" i="11" a="1"/>
  <c r="L684" i="11" s="1"/>
  <c r="I684" i="11" a="1"/>
  <c r="I684" i="11" s="1"/>
  <c r="I667" i="11" a="1"/>
  <c r="I667" i="11" s="1"/>
  <c r="L667" i="11" a="1"/>
  <c r="L667" i="11" s="1"/>
  <c r="L738" i="11" a="1"/>
  <c r="L738" i="11" s="1"/>
  <c r="I738" i="11" a="1"/>
  <c r="I738" i="11" s="1"/>
  <c r="I761" i="11" a="1"/>
  <c r="I761" i="11" s="1"/>
  <c r="L761" i="11" a="1"/>
  <c r="L761" i="11" s="1"/>
  <c r="I799" i="11" a="1"/>
  <c r="I799" i="11" s="1"/>
  <c r="L799" i="11" a="1"/>
  <c r="L799" i="11" s="1"/>
  <c r="I852" i="11" a="1"/>
  <c r="I852" i="11" s="1"/>
  <c r="L852" i="11" a="1"/>
  <c r="L852" i="11" s="1"/>
  <c r="I638" i="11" a="1"/>
  <c r="I638" i="11" s="1"/>
  <c r="L638" i="11" a="1"/>
  <c r="L638" i="11" s="1"/>
  <c r="L848" i="11" a="1"/>
  <c r="L848" i="11" s="1"/>
  <c r="I848" i="11" a="1"/>
  <c r="I848" i="11" s="1"/>
  <c r="L760" i="11" a="1"/>
  <c r="L760" i="11" s="1"/>
  <c r="I760" i="11" a="1"/>
  <c r="I760" i="11" s="1"/>
  <c r="L672" i="11" a="1"/>
  <c r="L672" i="11" s="1"/>
  <c r="I672" i="11" a="1"/>
  <c r="I672" i="11" s="1"/>
  <c r="L1088" i="11" a="1"/>
  <c r="L1088" i="11" s="1"/>
  <c r="AH15" i="18" s="1"/>
  <c r="I1088" i="11" a="1"/>
  <c r="I1088" i="11" s="1"/>
  <c r="AG15" i="18" s="1"/>
  <c r="I642" i="11" a="1"/>
  <c r="I642" i="11" s="1"/>
  <c r="L642" i="11" a="1"/>
  <c r="L642" i="11" s="1"/>
  <c r="I661" i="11" a="1"/>
  <c r="I661" i="11" s="1"/>
  <c r="L661" i="11" a="1"/>
  <c r="L661" i="11" s="1"/>
  <c r="I850" i="11" a="1"/>
  <c r="I850" i="11" s="1"/>
  <c r="L850" i="11" a="1"/>
  <c r="L850" i="11" s="1"/>
  <c r="I831" i="11" a="1"/>
  <c r="I831" i="11" s="1"/>
  <c r="L831" i="11" a="1"/>
  <c r="L831" i="11" s="1"/>
  <c r="I675" i="11" a="1"/>
  <c r="I675" i="11" s="1"/>
  <c r="L675" i="11" a="1"/>
  <c r="L675" i="11" s="1"/>
  <c r="L1146" i="11" a="1"/>
  <c r="L1146" i="11" s="1"/>
  <c r="I1146" i="11" a="1"/>
  <c r="I1146" i="11" s="1"/>
  <c r="AO16" i="18" s="1"/>
  <c r="L1162" i="11" a="1"/>
  <c r="L1162" i="11" s="1"/>
  <c r="I1162" i="11" a="1"/>
  <c r="I1162" i="11" s="1"/>
  <c r="L677" i="11" a="1"/>
  <c r="L677" i="11" s="1"/>
  <c r="I677" i="11" a="1"/>
  <c r="I677" i="11" s="1"/>
  <c r="I833" i="11" a="1"/>
  <c r="I833" i="11" s="1"/>
  <c r="L833" i="11" a="1"/>
  <c r="L833" i="11" s="1"/>
  <c r="L853" i="11" a="1"/>
  <c r="L853" i="11" s="1"/>
  <c r="I853" i="11" a="1"/>
  <c r="I853" i="11" s="1"/>
  <c r="L834" i="11" a="1"/>
  <c r="L834" i="11" s="1"/>
  <c r="I834" i="11" a="1"/>
  <c r="I834" i="11" s="1"/>
  <c r="L727" i="11" a="1"/>
  <c r="L727" i="11" s="1"/>
  <c r="I727" i="11" a="1"/>
  <c r="I727" i="11" s="1"/>
  <c r="I1089" i="11" a="1"/>
  <c r="I1089" i="11" s="1"/>
  <c r="AW15" i="18" s="1"/>
  <c r="L1089" i="11" a="1"/>
  <c r="L1089" i="11" s="1"/>
  <c r="AX15" i="18" s="1"/>
  <c r="I641" i="11" a="1"/>
  <c r="I641" i="11" s="1"/>
  <c r="L641" i="11" a="1"/>
  <c r="L641" i="11" s="1"/>
  <c r="L837" i="11" a="1"/>
  <c r="L837" i="11" s="1"/>
  <c r="I837" i="11" a="1"/>
  <c r="I837" i="11" s="1"/>
  <c r="L730" i="11" a="1"/>
  <c r="L730" i="11" s="1"/>
  <c r="I730" i="11" a="1"/>
  <c r="I730" i="11" s="1"/>
  <c r="L840" i="11" a="1"/>
  <c r="L840" i="11" s="1"/>
  <c r="I840" i="11" a="1"/>
  <c r="I840" i="11" s="1"/>
  <c r="I841" i="11" a="1"/>
  <c r="I841" i="11" s="1"/>
  <c r="L841" i="11" a="1"/>
  <c r="L841" i="11" s="1"/>
  <c r="L735" i="11" a="1"/>
  <c r="L735" i="11" s="1"/>
  <c r="I735" i="11" a="1"/>
  <c r="I735" i="11" s="1"/>
  <c r="I53" i="11" a="1"/>
  <c r="I53" i="11" s="1"/>
  <c r="L53" i="11" a="1"/>
  <c r="L53" i="11" s="1"/>
  <c r="L222" i="11" a="1"/>
  <c r="L222" i="11" s="1"/>
  <c r="I222" i="11" a="1"/>
  <c r="I222" i="11" s="1"/>
  <c r="L207" i="11" a="1"/>
  <c r="L207" i="11" s="1"/>
  <c r="I207" i="11" a="1"/>
  <c r="I207" i="11" s="1"/>
  <c r="L101" i="11" a="1"/>
  <c r="L101" i="11" s="1"/>
  <c r="I101" i="11" a="1"/>
  <c r="I101" i="11" s="1"/>
  <c r="L224" i="11" a="1"/>
  <c r="L224" i="11" s="1"/>
  <c r="I224" i="11" a="1"/>
  <c r="I224" i="11" s="1"/>
  <c r="L210" i="11" a="1"/>
  <c r="L210" i="11" s="1"/>
  <c r="I210" i="11" a="1"/>
  <c r="I210" i="11" s="1"/>
  <c r="I104" i="11" a="1"/>
  <c r="I104" i="11" s="1"/>
  <c r="L104" i="11" a="1"/>
  <c r="L104" i="11" s="1"/>
  <c r="L227" i="11" a="1"/>
  <c r="L227" i="11" s="1"/>
  <c r="I227" i="11" a="1"/>
  <c r="I227" i="11" s="1"/>
  <c r="I214" i="11" a="1"/>
  <c r="I214" i="11" s="1"/>
  <c r="L214" i="11" a="1"/>
  <c r="L214" i="11" s="1"/>
  <c r="L109" i="11" a="1"/>
  <c r="L109" i="11" s="1"/>
  <c r="I109" i="11" a="1"/>
  <c r="I109" i="11" s="1"/>
  <c r="I128" i="11" a="1"/>
  <c r="I128" i="11" s="1"/>
  <c r="L128" i="11" a="1"/>
  <c r="L128" i="11" s="1"/>
  <c r="L220" i="11" a="1"/>
  <c r="L220" i="11" s="1"/>
  <c r="I220" i="11" a="1"/>
  <c r="I220" i="11" s="1"/>
  <c r="L229" i="11" a="1"/>
  <c r="L229" i="11" s="1"/>
  <c r="I229" i="11" a="1"/>
  <c r="I229" i="11" s="1"/>
  <c r="L134" i="11" a="1"/>
  <c r="L134" i="11" s="1"/>
  <c r="I134" i="11" a="1"/>
  <c r="I134" i="11" s="1"/>
  <c r="L235" i="11" a="1"/>
  <c r="L235" i="11" s="1"/>
  <c r="I235" i="11" a="1"/>
  <c r="I235" i="11" s="1"/>
  <c r="I205" i="11" a="1"/>
  <c r="I205" i="11" s="1"/>
  <c r="L205" i="11" a="1"/>
  <c r="L205" i="11" s="1"/>
  <c r="I173" i="11" a="1"/>
  <c r="I173" i="11" s="1"/>
  <c r="L173" i="11" a="1"/>
  <c r="L173" i="11" s="1"/>
  <c r="I473" i="11" a="1"/>
  <c r="I473" i="11" s="1"/>
  <c r="AE10" i="18" s="1"/>
  <c r="L473" i="11" a="1"/>
  <c r="L473" i="11" s="1"/>
  <c r="AF10" i="18" s="1"/>
  <c r="L208" i="11" a="1"/>
  <c r="L208" i="11" s="1"/>
  <c r="I208" i="11" a="1"/>
  <c r="I208" i="11" s="1"/>
  <c r="L226" i="11" a="1"/>
  <c r="L226" i="11" s="1"/>
  <c r="I226" i="11" a="1"/>
  <c r="I226" i="11" s="1"/>
  <c r="L211" i="11" a="1"/>
  <c r="L211" i="11" s="1"/>
  <c r="I211" i="11" a="1"/>
  <c r="I211" i="11" s="1"/>
  <c r="I215" i="11" a="1"/>
  <c r="I215" i="11" s="1"/>
  <c r="L215" i="11" a="1"/>
  <c r="L215" i="11" s="1"/>
  <c r="I46" i="11" a="1"/>
  <c r="I46" i="11" s="1"/>
  <c r="L46" i="11" a="1"/>
  <c r="L46" i="11" s="1"/>
  <c r="I58" i="11" a="1"/>
  <c r="I58" i="11" s="1"/>
  <c r="L58" i="11" a="1"/>
  <c r="L58" i="11" s="1"/>
  <c r="L61" i="11" a="1"/>
  <c r="L61" i="11" s="1"/>
  <c r="I61" i="11" a="1"/>
  <c r="I61" i="11" s="1"/>
  <c r="L135" i="11" a="1"/>
  <c r="L135" i="11" s="1"/>
  <c r="I135" i="11" a="1"/>
  <c r="I135" i="11" s="1"/>
  <c r="I221" i="11" a="1"/>
  <c r="I221" i="11" s="1"/>
  <c r="L221" i="11" a="1"/>
  <c r="L221" i="11" s="1"/>
  <c r="L112" i="11" a="1"/>
  <c r="L112" i="11" s="1"/>
  <c r="I112" i="11" a="1"/>
  <c r="I112" i="11" s="1"/>
  <c r="I20" i="11" a="1"/>
  <c r="I20" i="11" s="1"/>
  <c r="L20" i="11" a="1"/>
  <c r="L20" i="11" s="1"/>
  <c r="I230" i="11" a="1"/>
  <c r="I230" i="11" s="1"/>
  <c r="L230" i="11" a="1"/>
  <c r="L230" i="11" s="1"/>
  <c r="L170" i="11" a="1"/>
  <c r="L170" i="11" s="1"/>
  <c r="I170" i="11" a="1"/>
  <c r="I170" i="11" s="1"/>
  <c r="I24" i="11" a="1"/>
  <c r="I24" i="11" s="1"/>
  <c r="L24" i="11" a="1"/>
  <c r="L24" i="11" s="1"/>
  <c r="I236" i="11" a="1"/>
  <c r="I236" i="11" s="1"/>
  <c r="L236" i="11" a="1"/>
  <c r="L236" i="11" s="1"/>
  <c r="L28" i="11" a="1"/>
  <c r="L28" i="11" s="1"/>
  <c r="I28" i="11" a="1"/>
  <c r="I28" i="11" s="1"/>
  <c r="L474" i="11" a="1"/>
  <c r="L474" i="11" s="1"/>
  <c r="AH10" i="18" s="1"/>
  <c r="I474" i="11" a="1"/>
  <c r="I474" i="11" s="1"/>
  <c r="AG10" i="18" s="1"/>
  <c r="L202" i="11" a="1"/>
  <c r="L202" i="11" s="1"/>
  <c r="AV9" i="18" s="1"/>
  <c r="I202" i="11" a="1"/>
  <c r="I202" i="11" s="1"/>
  <c r="AU9" i="18" s="1"/>
  <c r="I32" i="11" a="1"/>
  <c r="I32" i="11" s="1"/>
  <c r="L32" i="11" a="1"/>
  <c r="L32" i="11" s="1"/>
  <c r="I36" i="11" a="1"/>
  <c r="I36" i="11" s="1"/>
  <c r="L36" i="11" a="1"/>
  <c r="L36" i="11" s="1"/>
  <c r="I39" i="11" a="1"/>
  <c r="I39" i="11" s="1"/>
  <c r="L39" i="11" a="1"/>
  <c r="L39" i="11" s="1"/>
  <c r="L43" i="11" a="1"/>
  <c r="L43" i="11" s="1"/>
  <c r="I43" i="11" a="1"/>
  <c r="I43" i="11" s="1"/>
  <c r="L27" i="11" a="1"/>
  <c r="L27" i="11" s="1"/>
  <c r="I27" i="11" a="1"/>
  <c r="I27" i="11" s="1"/>
  <c r="L475" i="11" a="1"/>
  <c r="L475" i="11" s="1"/>
  <c r="AX10" i="18" s="1"/>
  <c r="I475" i="11" a="1"/>
  <c r="I475" i="11" s="1"/>
  <c r="AW10" i="18" s="1"/>
  <c r="L47" i="11" a="1"/>
  <c r="L47" i="11" s="1"/>
  <c r="I47" i="11" a="1"/>
  <c r="I47" i="11" s="1"/>
  <c r="I31" i="11" a="1"/>
  <c r="I31" i="11" s="1"/>
  <c r="L31" i="11" a="1"/>
  <c r="L31" i="11" s="1"/>
  <c r="I50" i="11" a="1"/>
  <c r="I50" i="11" s="1"/>
  <c r="L50" i="11" a="1"/>
  <c r="L50" i="11" s="1"/>
  <c r="I35" i="11" a="1"/>
  <c r="I35" i="11" s="1"/>
  <c r="L35" i="11" a="1"/>
  <c r="L35" i="11" s="1"/>
  <c r="I55" i="11" a="1"/>
  <c r="I55" i="11" s="1"/>
  <c r="L55" i="11" a="1"/>
  <c r="L55" i="11" s="1"/>
  <c r="L42" i="11" a="1"/>
  <c r="L42" i="11" s="1"/>
  <c r="I42" i="11" a="1"/>
  <c r="I42" i="11" s="1"/>
  <c r="AV23" i="18"/>
  <c r="AU23" i="18"/>
  <c r="AW23" i="18"/>
  <c r="AX23" i="18"/>
  <c r="AE14" i="18" l="1"/>
  <c r="AE18" i="18"/>
  <c r="AF18" i="18"/>
  <c r="AH18" i="18"/>
  <c r="AH13" i="18"/>
  <c r="AF14" i="18"/>
  <c r="AG23" i="18"/>
  <c r="AH23" i="18"/>
  <c r="AH9" i="18"/>
  <c r="AE13" i="18"/>
  <c r="AF19" i="18"/>
  <c r="AF13" i="18"/>
  <c r="AH19" i="18"/>
  <c r="AG13" i="18"/>
  <c r="Z8" i="18"/>
  <c r="AO14" i="18"/>
  <c r="Y8" i="18"/>
  <c r="AO8" i="18"/>
  <c r="AO9" i="18"/>
  <c r="AP8" i="18"/>
  <c r="AP9" i="18"/>
  <c r="Z23" i="18"/>
  <c r="AH14" i="18"/>
  <c r="Y23" i="18"/>
  <c r="AE23" i="18"/>
  <c r="AF23" i="18"/>
  <c r="AO23" i="18"/>
  <c r="AP23" i="18"/>
  <c r="AO21" i="18"/>
  <c r="Z19" i="18"/>
  <c r="Y19" i="18"/>
  <c r="AG19" i="18"/>
  <c r="AE19" i="18"/>
  <c r="AP19" i="18"/>
  <c r="AO19" i="18"/>
  <c r="Z18" i="18"/>
  <c r="AO18" i="18"/>
  <c r="AP18" i="18"/>
  <c r="Y18" i="18"/>
  <c r="AP16" i="18"/>
  <c r="Z14" i="18"/>
  <c r="AP14" i="18"/>
  <c r="AG14" i="18"/>
  <c r="Y14" i="18"/>
  <c r="AO13" i="18"/>
  <c r="AP13" i="18"/>
  <c r="Y13" i="18"/>
  <c r="Z13" i="18"/>
  <c r="AF9" i="18"/>
  <c r="AE9" i="18"/>
  <c r="AG9" i="18"/>
  <c r="Y9" i="18"/>
  <c r="Z9" i="18"/>
  <c r="D1865" i="11"/>
  <c r="D1864" i="11"/>
  <c r="D1863" i="11"/>
  <c r="D1832" i="11"/>
  <c r="D1833" i="11"/>
  <c r="D1835" i="11"/>
  <c r="D1861" i="11"/>
  <c r="D1053" i="11"/>
  <c r="D1048" i="11"/>
  <c r="D1044" i="11"/>
  <c r="D1038" i="11"/>
  <c r="D1034" i="11"/>
  <c r="D1029" i="11"/>
  <c r="D1024" i="11"/>
  <c r="D1019" i="11"/>
  <c r="D1013" i="11"/>
  <c r="D1008" i="11"/>
  <c r="D1004" i="11"/>
  <c r="D1000" i="11"/>
  <c r="D995" i="11"/>
  <c r="D985" i="11"/>
  <c r="D1097" i="11"/>
  <c r="D1096" i="11"/>
  <c r="D1095" i="11"/>
  <c r="D982" i="11"/>
  <c r="D981" i="11"/>
  <c r="D978" i="11"/>
  <c r="D977" i="11"/>
  <c r="D976" i="11"/>
  <c r="D975" i="11"/>
  <c r="D973" i="11"/>
  <c r="D972" i="11"/>
  <c r="D971" i="11"/>
  <c r="D970" i="11"/>
  <c r="D968" i="11"/>
  <c r="D967" i="11"/>
  <c r="D966" i="11"/>
  <c r="D963" i="11"/>
  <c r="D962" i="11"/>
  <c r="D961" i="11"/>
  <c r="D958" i="11"/>
  <c r="D957" i="11"/>
  <c r="D956" i="11"/>
  <c r="D953" i="11"/>
  <c r="D952" i="11"/>
  <c r="D951" i="11"/>
  <c r="D948" i="11"/>
  <c r="D947" i="11"/>
  <c r="D944" i="11"/>
  <c r="D943" i="11"/>
  <c r="D942" i="11"/>
  <c r="D939" i="11"/>
  <c r="D938" i="11"/>
  <c r="D937" i="11"/>
  <c r="D936" i="11"/>
  <c r="D934" i="11"/>
  <c r="D933" i="11"/>
  <c r="D932" i="11"/>
  <c r="D931" i="11"/>
  <c r="D928" i="11"/>
  <c r="D927" i="11"/>
  <c r="D926" i="11"/>
  <c r="D923" i="11"/>
  <c r="D922" i="11"/>
  <c r="D921" i="11"/>
  <c r="D918" i="11"/>
  <c r="D917" i="11"/>
  <c r="D916" i="11"/>
  <c r="D913" i="11"/>
  <c r="D912" i="11"/>
  <c r="D911" i="11"/>
  <c r="D908" i="11"/>
  <c r="D907" i="11"/>
  <c r="D906" i="11"/>
  <c r="D903" i="11"/>
  <c r="D900" i="11"/>
  <c r="D899" i="11"/>
  <c r="D897" i="11"/>
  <c r="D896" i="11"/>
  <c r="D895" i="11"/>
  <c r="D893" i="11"/>
  <c r="D892" i="11"/>
  <c r="D891" i="11"/>
  <c r="D887" i="11"/>
  <c r="D886" i="11"/>
  <c r="D858" i="11"/>
  <c r="D856" i="11"/>
  <c r="D855" i="11" l="1"/>
  <c r="D854" i="11"/>
  <c r="D853" i="11"/>
  <c r="D850" i="11"/>
  <c r="D847" i="11"/>
  <c r="D846" i="11"/>
  <c r="D841" i="11"/>
  <c r="D840" i="11"/>
  <c r="D839" i="11"/>
  <c r="D838" i="11"/>
  <c r="D837" i="11"/>
  <c r="D836" i="11"/>
  <c r="D835" i="11"/>
  <c r="D834" i="11"/>
  <c r="D833" i="11"/>
  <c r="D832" i="11"/>
  <c r="D831" i="11"/>
  <c r="D830" i="11"/>
  <c r="D829" i="11"/>
  <c r="D819" i="11"/>
  <c r="D806" i="11"/>
  <c r="D797" i="11"/>
  <c r="D796" i="11"/>
  <c r="D789" i="11"/>
  <c r="D783" i="11"/>
  <c r="D777" i="11"/>
  <c r="D772" i="11"/>
  <c r="D766" i="11"/>
  <c r="D758" i="11"/>
  <c r="D754" i="11"/>
  <c r="D753" i="11"/>
  <c r="D751" i="11"/>
  <c r="D749" i="11"/>
  <c r="D747" i="11"/>
  <c r="D745" i="11"/>
  <c r="D743" i="11"/>
  <c r="D722" i="11"/>
  <c r="D692" i="11"/>
  <c r="D691" i="11"/>
  <c r="D690" i="11"/>
  <c r="D689" i="11"/>
  <c r="D688" i="11"/>
  <c r="D687" i="11"/>
  <c r="D686" i="11"/>
  <c r="D684" i="11"/>
  <c r="D683" i="11"/>
  <c r="D681" i="11"/>
  <c r="D680" i="11"/>
  <c r="D679" i="11"/>
  <c r="D678" i="11"/>
  <c r="D677" i="11"/>
  <c r="D676" i="11"/>
  <c r="D673" i="11"/>
  <c r="D670" i="11"/>
  <c r="D669" i="11"/>
  <c r="D666" i="11"/>
  <c r="D664" i="11"/>
  <c r="D662" i="11"/>
  <c r="D661" i="11"/>
  <c r="D658" i="11"/>
  <c r="D657" i="11"/>
  <c r="D654" i="11"/>
  <c r="D653" i="11"/>
  <c r="D651" i="11"/>
  <c r="D650" i="11"/>
  <c r="D647" i="11"/>
  <c r="D646" i="11"/>
  <c r="D643" i="11"/>
  <c r="D642" i="11"/>
  <c r="D639" i="11"/>
  <c r="D638" i="11"/>
  <c r="D637" i="11"/>
  <c r="D636" i="11"/>
  <c r="D635" i="11"/>
  <c r="D634" i="11"/>
  <c r="D633" i="11"/>
  <c r="D607" i="11" l="1"/>
  <c r="D606" i="11"/>
  <c r="D605" i="11"/>
  <c r="D604" i="11"/>
  <c r="D603" i="11"/>
  <c r="D602" i="11"/>
  <c r="D601" i="11"/>
  <c r="D599" i="11"/>
  <c r="D566" i="11"/>
  <c r="D565" i="11"/>
  <c r="D564" i="11"/>
  <c r="D563" i="11"/>
  <c r="D562" i="11"/>
  <c r="D560" i="11"/>
  <c r="D559" i="11"/>
  <c r="D556" i="11"/>
  <c r="D555" i="11"/>
  <c r="D552" i="11"/>
  <c r="D551" i="11"/>
  <c r="D548" i="11"/>
  <c r="D546" i="11"/>
  <c r="D545" i="11"/>
  <c r="D541" i="11"/>
  <c r="D540" i="11"/>
  <c r="D537" i="11"/>
  <c r="D536" i="11"/>
  <c r="D532" i="11"/>
  <c r="D522" i="11"/>
  <c r="D516" i="11"/>
  <c r="D515" i="11"/>
  <c r="D513" i="11"/>
  <c r="D512" i="11"/>
  <c r="D482" i="11"/>
  <c r="D481" i="11"/>
  <c r="D480" i="11"/>
  <c r="D479" i="11"/>
  <c r="D478" i="11"/>
  <c r="D368" i="11"/>
  <c r="D367" i="11"/>
  <c r="D364" i="11"/>
  <c r="D363" i="11"/>
  <c r="D362" i="11"/>
  <c r="D361" i="11"/>
  <c r="D359" i="11"/>
  <c r="D358" i="11"/>
  <c r="D357" i="11"/>
  <c r="D356" i="11"/>
  <c r="D354" i="11"/>
  <c r="D353" i="11"/>
  <c r="D352" i="11"/>
  <c r="D349" i="11"/>
  <c r="D348" i="11"/>
  <c r="D347" i="11"/>
  <c r="D346" i="11"/>
  <c r="D344" i="11"/>
  <c r="D343" i="11"/>
  <c r="D342" i="11"/>
  <c r="D339" i="11"/>
  <c r="D338" i="11"/>
  <c r="D337" i="11"/>
  <c r="D334" i="11"/>
  <c r="D333" i="11"/>
  <c r="D330" i="11"/>
  <c r="D329" i="11"/>
  <c r="D328" i="11"/>
  <c r="D325" i="11"/>
  <c r="D324" i="11"/>
  <c r="D323" i="11"/>
  <c r="D322" i="11"/>
  <c r="D320" i="11"/>
  <c r="D319" i="11"/>
  <c r="D318" i="11"/>
  <c r="D317" i="11"/>
  <c r="D314" i="11"/>
  <c r="D313" i="11"/>
  <c r="D312" i="11"/>
  <c r="D311" i="11"/>
  <c r="D309" i="11"/>
  <c r="D308" i="11"/>
  <c r="D307" i="11"/>
  <c r="D304" i="11"/>
  <c r="D303" i="11"/>
  <c r="D302" i="11"/>
  <c r="D299" i="11"/>
  <c r="D298" i="11"/>
  <c r="D297" i="11"/>
  <c r="D294" i="11"/>
  <c r="D293" i="11"/>
  <c r="D292" i="11"/>
  <c r="D289" i="11"/>
  <c r="D286" i="11"/>
  <c r="D285" i="11"/>
  <c r="D283" i="11"/>
  <c r="D282" i="11"/>
  <c r="D281" i="11"/>
  <c r="D279" i="11"/>
  <c r="D278" i="11"/>
  <c r="D273" i="11"/>
  <c r="D272" i="11"/>
  <c r="D2360" i="11"/>
  <c r="D244" i="11"/>
  <c r="D242" i="11"/>
  <c r="D241" i="11"/>
  <c r="D240" i="11"/>
  <c r="D239" i="11"/>
  <c r="D236" i="11"/>
  <c r="D235" i="11"/>
  <c r="D233" i="11"/>
  <c r="D232" i="11"/>
  <c r="D231" i="11"/>
  <c r="D230" i="11"/>
  <c r="D229" i="11"/>
  <c r="D228" i="11"/>
  <c r="D227" i="11"/>
  <c r="D224" i="11"/>
  <c r="D221" i="11"/>
  <c r="D220" i="11"/>
  <c r="D219" i="11"/>
  <c r="D215" i="11"/>
  <c r="D214" i="11"/>
  <c r="D213" i="11"/>
  <c r="D212" i="11"/>
  <c r="D211" i="11"/>
  <c r="D210" i="11"/>
  <c r="D209" i="11"/>
  <c r="D163" i="11"/>
  <c r="D132" i="11"/>
  <c r="D128" i="11"/>
  <c r="D127" i="11"/>
  <c r="D125" i="11" l="1"/>
  <c r="D123" i="11"/>
  <c r="D121" i="11"/>
  <c r="D119" i="11"/>
  <c r="D117" i="11"/>
  <c r="D96" i="11"/>
  <c r="D66" i="11"/>
  <c r="D64" i="11"/>
  <c r="D63" i="11"/>
  <c r="D59" i="11"/>
  <c r="D56" i="11"/>
  <c r="D55" i="11"/>
  <c r="D25" i="11"/>
  <c r="D24" i="11"/>
  <c r="D20" i="11"/>
  <c r="D23" i="11"/>
  <c r="D22" i="11"/>
  <c r="D2352" i="11"/>
  <c r="D2358" i="11" l="1"/>
  <c r="D2540" i="11" l="1"/>
  <c r="D2539" i="11"/>
  <c r="D2524" i="11"/>
  <c r="C16" i="9"/>
  <c r="C17" i="9"/>
  <c r="C18" i="9"/>
  <c r="D2353" i="11"/>
  <c r="D2355" i="11"/>
  <c r="D2356" i="11"/>
  <c r="D2357" i="11"/>
  <c r="D2359" i="11"/>
  <c r="D2362" i="11"/>
  <c r="D2363" i="11"/>
  <c r="D2364" i="11"/>
  <c r="D2366" i="11"/>
  <c r="D2367" i="11"/>
  <c r="D2368" i="11"/>
  <c r="D2369" i="11"/>
  <c r="D2371" i="11"/>
  <c r="D2372" i="11"/>
  <c r="D2373" i="11"/>
  <c r="D2374" i="11"/>
  <c r="D2376" i="11"/>
  <c r="D2377" i="11"/>
  <c r="D2378" i="11"/>
  <c r="D2379" i="11"/>
  <c r="D2381" i="11"/>
  <c r="D2382" i="11"/>
  <c r="D2383" i="11"/>
  <c r="D2384" i="11"/>
  <c r="D2386" i="11"/>
  <c r="D2387" i="11"/>
  <c r="D2388" i="11"/>
  <c r="D2389" i="11"/>
  <c r="D2390" i="11"/>
  <c r="D2392" i="11"/>
  <c r="D2393" i="11"/>
  <c r="D2394" i="11"/>
  <c r="D2395" i="11"/>
  <c r="D2398" i="11"/>
  <c r="D2399" i="11"/>
  <c r="D2400" i="11"/>
  <c r="D2401" i="11"/>
  <c r="D2402" i="11"/>
  <c r="D2403" i="11"/>
  <c r="D2404" i="11"/>
  <c r="D2405" i="11"/>
  <c r="D2406" i="11"/>
  <c r="D2407" i="11"/>
  <c r="D2408" i="11"/>
  <c r="D2409" i="11"/>
  <c r="D2411" i="11"/>
  <c r="D2412" i="11"/>
  <c r="D2413" i="11"/>
  <c r="D2414" i="11"/>
  <c r="D2415" i="11"/>
  <c r="D2416" i="11"/>
  <c r="D2417" i="11"/>
  <c r="D2418" i="11"/>
  <c r="D2419" i="11"/>
  <c r="D2421" i="11"/>
  <c r="D2422" i="11"/>
  <c r="D2423" i="11"/>
  <c r="D2424" i="11"/>
  <c r="D2426" i="11"/>
  <c r="D2427" i="11"/>
  <c r="D2428" i="11"/>
  <c r="D2429" i="11"/>
  <c r="D2430" i="11"/>
  <c r="D2431" i="11"/>
  <c r="D2432" i="11"/>
  <c r="D2433" i="11"/>
  <c r="D2434" i="11"/>
  <c r="D2435" i="11"/>
  <c r="D2436" i="11"/>
  <c r="D2437" i="11"/>
  <c r="D2438" i="11"/>
  <c r="D2439" i="11"/>
  <c r="D2440" i="11"/>
  <c r="D2441" i="11"/>
  <c r="D2442" i="11"/>
  <c r="D2443" i="11"/>
  <c r="D2444" i="11"/>
  <c r="D2445" i="11"/>
  <c r="D2446" i="11"/>
  <c r="D2447" i="11"/>
  <c r="D2448" i="11"/>
  <c r="D2449" i="11"/>
  <c r="D2450" i="11"/>
  <c r="D2451" i="11"/>
  <c r="D2452" i="11"/>
  <c r="D2453" i="11"/>
  <c r="D2454" i="11"/>
  <c r="D2455" i="11"/>
  <c r="D2456" i="11"/>
  <c r="D2457" i="11"/>
  <c r="D2458" i="11"/>
  <c r="D2459" i="11"/>
  <c r="D2460" i="11"/>
  <c r="D2461" i="11"/>
  <c r="D2462" i="11"/>
  <c r="D2463" i="11"/>
  <c r="D2464" i="11"/>
  <c r="D2465" i="11"/>
  <c r="D2466" i="11"/>
  <c r="D2467" i="11"/>
  <c r="D2468" i="11"/>
  <c r="D2469" i="11"/>
  <c r="D2470" i="11"/>
  <c r="D2471" i="11"/>
  <c r="D2472" i="11"/>
  <c r="D2473" i="11"/>
  <c r="D2474" i="11"/>
  <c r="D2475" i="11"/>
  <c r="D2476" i="11"/>
  <c r="D2477" i="11"/>
  <c r="D2478" i="11"/>
  <c r="D2479" i="11"/>
  <c r="D2480" i="11"/>
  <c r="D2481" i="11"/>
  <c r="D2482" i="11"/>
  <c r="D2483" i="11"/>
  <c r="D2484" i="11"/>
  <c r="D2485" i="11"/>
  <c r="D2486" i="11"/>
  <c r="D2487" i="11"/>
  <c r="D2488" i="11"/>
  <c r="D2489" i="11"/>
  <c r="D2490" i="11"/>
  <c r="D2491" i="11"/>
  <c r="D2492" i="11"/>
  <c r="D2493" i="11"/>
  <c r="D2494" i="11"/>
  <c r="D2495" i="11"/>
  <c r="D2496" i="11"/>
  <c r="D2497" i="11"/>
  <c r="D2498" i="11"/>
  <c r="D2499" i="11"/>
  <c r="D2500" i="11"/>
  <c r="D2501" i="11"/>
  <c r="D2502" i="11"/>
  <c r="D2503" i="11"/>
  <c r="D2504" i="11"/>
  <c r="D2505" i="11"/>
  <c r="D2506" i="11"/>
  <c r="D2507" i="11"/>
  <c r="D2508" i="11"/>
  <c r="D2509" i="11"/>
  <c r="D2510" i="11"/>
  <c r="D2511" i="11"/>
  <c r="D2512" i="11"/>
  <c r="D2513" i="11"/>
  <c r="D2514" i="11"/>
  <c r="D2515" i="11"/>
  <c r="D2516" i="11"/>
  <c r="D2517" i="11"/>
  <c r="D2518" i="11"/>
  <c r="D2519" i="11"/>
  <c r="D2520" i="11"/>
  <c r="D2521" i="11"/>
  <c r="D2522" i="11"/>
  <c r="D2523" i="11"/>
  <c r="D2525" i="11"/>
  <c r="D2526" i="11"/>
  <c r="D2527" i="11"/>
  <c r="D2528" i="11"/>
  <c r="D2529" i="11"/>
  <c r="D2530" i="11"/>
  <c r="D2531" i="11"/>
  <c r="D2532" i="11"/>
  <c r="D2533" i="11"/>
  <c r="D2534" i="11"/>
  <c r="D2535" i="11"/>
  <c r="D2536" i="11"/>
  <c r="D2537" i="11"/>
  <c r="D2538" i="11"/>
  <c r="D2541" i="11"/>
  <c r="D2542" i="11"/>
  <c r="D2543" i="11"/>
  <c r="D2544" i="11"/>
  <c r="D2545" i="11"/>
  <c r="D2546" i="11"/>
  <c r="D2547" i="11"/>
  <c r="D2548" i="11"/>
  <c r="D2549" i="11"/>
  <c r="D2550" i="11"/>
  <c r="D2551" i="11"/>
  <c r="D2552" i="11"/>
  <c r="D2553" i="11"/>
  <c r="D2554" i="11"/>
  <c r="D2555" i="11"/>
  <c r="D2556" i="11"/>
  <c r="D2557" i="11"/>
  <c r="D2558" i="11"/>
  <c r="D2559" i="11"/>
  <c r="D2560" i="11"/>
  <c r="D2561" i="11"/>
  <c r="D2562" i="11"/>
  <c r="D2563" i="11"/>
  <c r="D2564" i="11"/>
  <c r="D2565" i="11"/>
  <c r="D2566" i="11"/>
  <c r="D2567" i="11"/>
  <c r="D2568" i="11"/>
  <c r="D2569" i="11"/>
  <c r="D2570" i="11"/>
  <c r="D2571" i="11"/>
  <c r="D2572" i="11"/>
  <c r="D2573" i="11"/>
  <c r="D2574" i="11"/>
  <c r="D2575" i="11"/>
  <c r="D2576" i="11"/>
  <c r="D2577" i="11"/>
  <c r="D2578" i="11"/>
  <c r="D2579" i="11"/>
  <c r="D2580" i="11"/>
  <c r="D2581" i="11"/>
  <c r="D2582" i="11"/>
  <c r="D2583" i="11"/>
  <c r="D2584" i="11"/>
  <c r="D2585" i="11"/>
  <c r="D2586" i="11"/>
  <c r="D2587" i="11"/>
  <c r="D2588" i="11"/>
  <c r="D2589" i="11"/>
  <c r="D2590" i="11"/>
  <c r="D2591" i="11"/>
  <c r="D2592" i="11"/>
  <c r="D2593" i="11"/>
  <c r="D2594" i="11"/>
  <c r="D2595" i="11"/>
  <c r="D2596" i="11"/>
  <c r="D2597" i="11"/>
  <c r="D2598" i="11"/>
  <c r="D2599" i="11"/>
  <c r="D2600" i="11"/>
  <c r="D2601" i="11"/>
  <c r="D2602" i="11"/>
  <c r="D2603" i="11"/>
  <c r="D2604" i="11"/>
  <c r="D2605" i="11"/>
  <c r="D2606" i="11"/>
  <c r="D2607" i="11"/>
  <c r="D2608" i="11"/>
  <c r="D2609" i="11"/>
  <c r="D2610" i="11"/>
  <c r="D2611" i="11"/>
  <c r="D2612" i="11"/>
  <c r="D2613" i="11"/>
  <c r="D2614" i="11"/>
  <c r="D2615" i="11"/>
  <c r="D2616" i="11"/>
  <c r="D2617" i="11"/>
  <c r="D2618" i="11"/>
  <c r="D2619" i="11"/>
  <c r="D2620" i="11"/>
  <c r="D2621" i="11"/>
  <c r="D2622" i="11"/>
  <c r="D2623" i="11"/>
  <c r="D2624" i="11"/>
  <c r="D2625" i="11"/>
  <c r="D2626" i="11"/>
  <c r="D2627" i="11"/>
  <c r="D2628" i="11"/>
  <c r="D2629" i="11"/>
  <c r="D2630" i="11"/>
  <c r="D2631" i="11"/>
  <c r="D2632" i="11"/>
  <c r="D2633" i="11"/>
  <c r="D2634" i="11"/>
  <c r="D2635" i="11"/>
  <c r="D2636" i="11"/>
  <c r="D2637" i="11"/>
  <c r="D2638" i="11"/>
  <c r="D2639" i="11"/>
  <c r="D2640" i="11"/>
  <c r="D2641" i="11"/>
  <c r="D2642" i="11"/>
  <c r="D2643" i="11"/>
  <c r="D2644" i="11"/>
  <c r="D2645" i="11"/>
  <c r="D2646" i="11"/>
  <c r="D2647" i="11"/>
  <c r="D2648" i="11"/>
  <c r="D2649" i="11"/>
  <c r="D2650" i="11"/>
  <c r="D2651" i="11"/>
  <c r="D2652" i="11"/>
  <c r="D2653" i="11"/>
  <c r="D2654" i="11"/>
  <c r="D2655" i="11"/>
  <c r="D2656" i="11"/>
  <c r="D2657" i="11"/>
  <c r="D2658" i="11"/>
  <c r="D2659" i="11"/>
  <c r="D2660" i="11"/>
  <c r="D2661" i="11"/>
  <c r="D2662" i="11"/>
  <c r="D2663" i="11"/>
  <c r="D2664" i="11"/>
  <c r="D2665" i="11"/>
  <c r="D2666" i="11"/>
  <c r="D2667" i="11"/>
  <c r="D2668" i="11"/>
  <c r="D2669" i="11"/>
  <c r="D2670" i="11"/>
  <c r="D2671" i="11"/>
  <c r="D2672" i="11"/>
  <c r="D2673" i="11"/>
  <c r="D2674" i="11"/>
  <c r="D2675" i="11"/>
  <c r="D2676" i="11"/>
  <c r="D2677" i="11"/>
  <c r="D2678" i="11"/>
  <c r="D2679" i="11"/>
  <c r="D2680" i="11"/>
  <c r="D2681" i="11"/>
  <c r="D2682" i="11"/>
  <c r="D2683" i="11"/>
  <c r="D2684" i="11"/>
  <c r="D2685" i="11"/>
  <c r="D2686" i="11"/>
  <c r="D2687" i="11"/>
  <c r="D2688" i="11"/>
  <c r="D2689" i="11"/>
  <c r="D2690" i="11"/>
  <c r="D2691" i="11"/>
  <c r="D2692" i="11"/>
  <c r="D2693" i="11"/>
  <c r="D2694" i="11"/>
  <c r="D2695" i="11"/>
  <c r="D2696" i="11"/>
  <c r="D2697" i="11"/>
  <c r="D2698" i="11"/>
  <c r="D2699" i="11"/>
  <c r="D2700" i="11"/>
  <c r="D2701" i="11"/>
  <c r="D2702" i="11"/>
  <c r="D2703" i="11"/>
  <c r="D2704" i="11"/>
  <c r="D2705" i="11"/>
  <c r="D2706" i="11"/>
  <c r="D2707" i="11"/>
  <c r="D2708" i="11"/>
  <c r="D2709" i="11"/>
  <c r="D2710" i="11"/>
  <c r="D2711" i="11"/>
  <c r="D2712" i="11"/>
  <c r="D2713" i="11"/>
  <c r="D2714" i="11"/>
  <c r="D2715" i="11"/>
  <c r="D2716" i="11"/>
  <c r="D2717" i="11"/>
  <c r="D2718" i="11"/>
  <c r="D2719" i="11"/>
  <c r="D2720" i="11"/>
  <c r="D2721" i="11"/>
  <c r="D2722" i="11"/>
  <c r="D2723" i="11"/>
  <c r="D2724" i="11"/>
  <c r="D2725" i="11"/>
  <c r="D2726" i="11"/>
  <c r="D2727" i="11"/>
  <c r="D2728" i="11"/>
  <c r="D2729" i="11"/>
  <c r="D2730" i="11"/>
  <c r="D2731" i="11"/>
  <c r="D2732" i="11"/>
  <c r="D2733" i="11"/>
  <c r="D2734" i="11"/>
  <c r="D2735" i="11"/>
  <c r="D2736" i="11"/>
  <c r="D2737" i="11"/>
  <c r="D2738" i="11"/>
  <c r="D2739" i="11"/>
  <c r="D2740" i="11"/>
  <c r="D2741" i="11"/>
  <c r="D2742" i="11"/>
  <c r="D2743" i="11"/>
  <c r="D2744" i="11"/>
  <c r="D2745" i="11"/>
  <c r="D2746" i="11"/>
  <c r="D2747" i="11"/>
  <c r="D2748" i="11"/>
  <c r="D2749" i="11"/>
  <c r="D2750" i="11"/>
  <c r="D2751" i="11"/>
  <c r="D2752" i="11"/>
  <c r="D2753" i="11"/>
  <c r="D2754" i="11"/>
  <c r="D2755" i="11"/>
  <c r="D2756" i="11"/>
  <c r="D2757" i="11"/>
  <c r="D2758" i="11"/>
  <c r="D2759" i="11"/>
  <c r="D2760" i="11"/>
  <c r="D2761" i="11"/>
  <c r="D2762" i="11"/>
  <c r="D2763" i="11"/>
  <c r="D2764" i="11"/>
  <c r="D2765" i="11"/>
  <c r="D2766" i="11"/>
  <c r="D2767" i="11"/>
  <c r="D2768" i="11"/>
  <c r="D2769" i="11"/>
  <c r="D2770" i="11"/>
  <c r="D2771" i="11"/>
  <c r="D2772" i="11"/>
  <c r="D2773" i="11"/>
  <c r="D2774" i="11"/>
  <c r="D2775" i="11"/>
  <c r="D2776" i="11"/>
  <c r="D2777" i="11"/>
  <c r="D2778" i="11"/>
  <c r="D2779" i="11"/>
  <c r="D2780" i="11"/>
  <c r="D2781" i="11"/>
  <c r="D2782" i="11"/>
  <c r="D2783" i="11"/>
  <c r="D2784" i="11"/>
  <c r="D2785" i="11"/>
  <c r="D2786" i="11"/>
  <c r="D2787" i="11"/>
  <c r="D2788" i="11"/>
  <c r="D2789" i="11"/>
  <c r="D2790" i="11"/>
  <c r="D2791" i="11"/>
  <c r="D2792" i="11"/>
  <c r="D2793" i="11"/>
  <c r="D2794" i="11"/>
  <c r="D2795" i="11"/>
  <c r="D2796" i="11"/>
  <c r="D2797" i="11"/>
  <c r="D2798" i="11"/>
  <c r="D2799" i="11"/>
  <c r="D2800" i="11"/>
  <c r="D2801" i="11"/>
  <c r="D2802" i="11"/>
  <c r="D2803" i="11"/>
  <c r="D2804" i="11"/>
  <c r="D2805" i="11"/>
  <c r="D2806" i="11"/>
  <c r="D2807" i="11"/>
  <c r="D2808" i="11"/>
  <c r="D2809" i="11"/>
  <c r="D2810" i="11"/>
  <c r="D2811" i="11"/>
  <c r="D2812" i="11"/>
  <c r="D2813" i="11"/>
  <c r="D2814" i="11"/>
  <c r="D2815" i="11"/>
  <c r="D2816" i="11"/>
  <c r="D2817" i="11"/>
  <c r="D2818" i="11"/>
  <c r="D2819" i="11"/>
  <c r="D2820" i="11"/>
  <c r="D2821" i="11"/>
  <c r="D2822" i="11"/>
  <c r="D2823" i="11"/>
  <c r="D2824" i="11"/>
  <c r="D2825" i="11"/>
  <c r="D2826" i="11"/>
  <c r="D2827" i="11"/>
  <c r="D2828" i="11"/>
  <c r="D2829" i="11"/>
  <c r="D2830" i="11"/>
  <c r="D2831" i="11"/>
  <c r="D2832" i="11"/>
  <c r="D2833" i="11"/>
  <c r="D2834" i="11"/>
  <c r="D2835" i="11"/>
  <c r="D2836" i="11"/>
  <c r="D2837" i="11"/>
  <c r="D2838" i="11"/>
  <c r="D2839" i="11"/>
  <c r="D2840" i="11"/>
  <c r="D2841" i="11"/>
  <c r="D2842" i="11"/>
  <c r="D2843" i="11"/>
  <c r="D2844" i="11"/>
  <c r="D19" i="11"/>
  <c r="E14" i="11" l="1"/>
  <c r="E15" i="11"/>
  <c r="E16" i="11"/>
  <c r="E17" i="11"/>
  <c r="E18" i="11"/>
  <c r="E19" i="11"/>
  <c r="E2353" i="11"/>
  <c r="E2354" i="11"/>
  <c r="E2355" i="11"/>
  <c r="E2356" i="11"/>
  <c r="E2357" i="11"/>
  <c r="E2358" i="11"/>
  <c r="E2359" i="11"/>
  <c r="E2360" i="11"/>
  <c r="E2362" i="11"/>
  <c r="E2363" i="11"/>
  <c r="E2364" i="11"/>
  <c r="E2366" i="11"/>
  <c r="E2367" i="11"/>
  <c r="E2368" i="11"/>
  <c r="E2369" i="11"/>
  <c r="E2371" i="11"/>
  <c r="E2372" i="11"/>
  <c r="E2373" i="11"/>
  <c r="E2374" i="11"/>
  <c r="E2376" i="11"/>
  <c r="E2377" i="11"/>
  <c r="E2378" i="11"/>
  <c r="E2379" i="11"/>
  <c r="E2381" i="11"/>
  <c r="E2382" i="11"/>
  <c r="E2383" i="11"/>
  <c r="E2384" i="11"/>
  <c r="E2386" i="11"/>
  <c r="E2387" i="11"/>
  <c r="E2388" i="11"/>
  <c r="E2389" i="11"/>
  <c r="E2390" i="11"/>
  <c r="E2392" i="11"/>
  <c r="E2393" i="11"/>
  <c r="E2394" i="11"/>
  <c r="E2395" i="11"/>
  <c r="E2397" i="11"/>
  <c r="E2398" i="11"/>
  <c r="E2399" i="11"/>
  <c r="E2400" i="11"/>
  <c r="E2401" i="11"/>
  <c r="E2402" i="11"/>
  <c r="E2403" i="11"/>
  <c r="E2404" i="11"/>
  <c r="E2405" i="11"/>
  <c r="E2406" i="11"/>
  <c r="E2407" i="11"/>
  <c r="E2408" i="11"/>
  <c r="E2409" i="11"/>
  <c r="E2411" i="11"/>
  <c r="E2412" i="11"/>
  <c r="E2413" i="11"/>
  <c r="E2414" i="11"/>
  <c r="E2415" i="11"/>
  <c r="E2416" i="11"/>
  <c r="E2417" i="11"/>
  <c r="E2418" i="11"/>
  <c r="E2419" i="11"/>
  <c r="E2421" i="11"/>
  <c r="E2422" i="11"/>
  <c r="E2423" i="11"/>
  <c r="E2424" i="11"/>
  <c r="E2426" i="11"/>
  <c r="E2427" i="11"/>
  <c r="E2428" i="11"/>
  <c r="E2429" i="11"/>
  <c r="E2430" i="11"/>
  <c r="E2431" i="11"/>
  <c r="E2432" i="11"/>
  <c r="E2433" i="11"/>
  <c r="E2434" i="11"/>
  <c r="E2435" i="11"/>
  <c r="E2436" i="11"/>
  <c r="E2437" i="11"/>
  <c r="E2438" i="11"/>
  <c r="E2439" i="11"/>
  <c r="E2440" i="11"/>
  <c r="E2441" i="11"/>
  <c r="E2442" i="11"/>
  <c r="E2443" i="11"/>
  <c r="E2444" i="11"/>
  <c r="E2445" i="11"/>
  <c r="E2446" i="11"/>
  <c r="E2447" i="11"/>
  <c r="E2448" i="11"/>
  <c r="E2449" i="11"/>
  <c r="E2450" i="11"/>
  <c r="E2451" i="11"/>
  <c r="E2452" i="11"/>
  <c r="E2453" i="11"/>
  <c r="E2454" i="11"/>
  <c r="E2455" i="11"/>
  <c r="E2456" i="11"/>
  <c r="E2457" i="11"/>
  <c r="E2458" i="11"/>
  <c r="E2459" i="11"/>
  <c r="E2460" i="11"/>
  <c r="E2461" i="11"/>
  <c r="E2462" i="11"/>
  <c r="E2463" i="11"/>
  <c r="E2464" i="11"/>
  <c r="E2465" i="11"/>
  <c r="E2466" i="11"/>
  <c r="E2467" i="11"/>
  <c r="E2468" i="11"/>
  <c r="E2469" i="11"/>
  <c r="E2470" i="11"/>
  <c r="E2471" i="11"/>
  <c r="E2472" i="11"/>
  <c r="E2473" i="11"/>
  <c r="E2474" i="11"/>
  <c r="E2475" i="11"/>
  <c r="E2476" i="11"/>
  <c r="E2477" i="11"/>
  <c r="E2478" i="11"/>
  <c r="E2479" i="11"/>
  <c r="E2480" i="11"/>
  <c r="E2481" i="11"/>
  <c r="E2482" i="11"/>
  <c r="E2483" i="11"/>
  <c r="E2484" i="11"/>
  <c r="E2485" i="11"/>
  <c r="E2486" i="11"/>
  <c r="E2487" i="11"/>
  <c r="E2488" i="11"/>
  <c r="E2489" i="11"/>
  <c r="E2490" i="11"/>
  <c r="E2491" i="11"/>
  <c r="E2492" i="11"/>
  <c r="E2493" i="11"/>
  <c r="E2494" i="11"/>
  <c r="E2495" i="11"/>
  <c r="E2496" i="11"/>
  <c r="E2497" i="11"/>
  <c r="E2498" i="11"/>
  <c r="E2499" i="11"/>
  <c r="E2500" i="11"/>
  <c r="E2501" i="11"/>
  <c r="E2502" i="11"/>
  <c r="E2503" i="11"/>
  <c r="E2504" i="11"/>
  <c r="E2505" i="11"/>
  <c r="E2506" i="11"/>
  <c r="E2507" i="11"/>
  <c r="E2508" i="11"/>
  <c r="E2509" i="11"/>
  <c r="E2510" i="11"/>
  <c r="E2511" i="11"/>
  <c r="E2512" i="11"/>
  <c r="E2513" i="11"/>
  <c r="E2514" i="11"/>
  <c r="E2515" i="11"/>
  <c r="E2516" i="11"/>
  <c r="E2517" i="11"/>
  <c r="E2518" i="11"/>
  <c r="E2519" i="11"/>
  <c r="E2520" i="11"/>
  <c r="E2521" i="11"/>
  <c r="E2522" i="11"/>
  <c r="E2523" i="11"/>
  <c r="E2524" i="11"/>
  <c r="E2525" i="11"/>
  <c r="E2526" i="11"/>
  <c r="E2527" i="11"/>
  <c r="E2528" i="11"/>
  <c r="E2529" i="11"/>
  <c r="E2530" i="11"/>
  <c r="E2531" i="11"/>
  <c r="E2532" i="11"/>
  <c r="E2533" i="11"/>
  <c r="E2534" i="11"/>
  <c r="E2535" i="11"/>
  <c r="E2536" i="11"/>
  <c r="E2537" i="11"/>
  <c r="E2538" i="11"/>
  <c r="E2539" i="11"/>
  <c r="E2540" i="11"/>
  <c r="E2541" i="11"/>
  <c r="E2542" i="11"/>
  <c r="E2543" i="11"/>
  <c r="E2544" i="11"/>
  <c r="E2545" i="11"/>
  <c r="E2546" i="11"/>
  <c r="E2547" i="11"/>
  <c r="E2548" i="11"/>
  <c r="E2549" i="11"/>
  <c r="E2550" i="11"/>
  <c r="E2551" i="11"/>
  <c r="E2552" i="11"/>
  <c r="E2553" i="11"/>
  <c r="E2554" i="11"/>
  <c r="E2555" i="11"/>
  <c r="E2556" i="11"/>
  <c r="E2557" i="11"/>
  <c r="E2558" i="11"/>
  <c r="E2559" i="11"/>
  <c r="E2560" i="11"/>
  <c r="E2561" i="11"/>
  <c r="E2562" i="11"/>
  <c r="E2563" i="11"/>
  <c r="E2564" i="11"/>
  <c r="E2565" i="11"/>
  <c r="E2566" i="11"/>
  <c r="E2567" i="11"/>
  <c r="E2568" i="11"/>
  <c r="E2569" i="11"/>
  <c r="E2570" i="11"/>
  <c r="E2571" i="11"/>
  <c r="E2572" i="11"/>
  <c r="E2573" i="11"/>
  <c r="E2574" i="11"/>
  <c r="E2575" i="11"/>
  <c r="E2576" i="11"/>
  <c r="E2577" i="11"/>
  <c r="E2578" i="11"/>
  <c r="E2579" i="11"/>
  <c r="E2580" i="11"/>
  <c r="E2581" i="11"/>
  <c r="E2582" i="11"/>
  <c r="E2583" i="11"/>
  <c r="E2584" i="11"/>
  <c r="E2585" i="11"/>
  <c r="E2586" i="11"/>
  <c r="E2587" i="11"/>
  <c r="E2588" i="11"/>
  <c r="E2589" i="11"/>
  <c r="E2590" i="11"/>
  <c r="E2591" i="11"/>
  <c r="E2592" i="11"/>
  <c r="E2593" i="11"/>
  <c r="E2594" i="11"/>
  <c r="E2595" i="11"/>
  <c r="E2596" i="11"/>
  <c r="E2597" i="11"/>
  <c r="E2598" i="11"/>
  <c r="E2599" i="11"/>
  <c r="E2600" i="11"/>
  <c r="E2601" i="11"/>
  <c r="E2602" i="11"/>
  <c r="E2603" i="11"/>
  <c r="E2604" i="11"/>
  <c r="E2605" i="11"/>
  <c r="E2606" i="11"/>
  <c r="E2607" i="11"/>
  <c r="E2608" i="11"/>
  <c r="E2609" i="11"/>
  <c r="E2610" i="11"/>
  <c r="E2611" i="11"/>
  <c r="E2612" i="11"/>
  <c r="E2613" i="11"/>
  <c r="E2614" i="11"/>
  <c r="E2615" i="11"/>
  <c r="E2616" i="11"/>
  <c r="E2617" i="11"/>
  <c r="E2618" i="11"/>
  <c r="E2619" i="11"/>
  <c r="E2620" i="11"/>
  <c r="E2621" i="11"/>
  <c r="E2622" i="11"/>
  <c r="E2623" i="11"/>
  <c r="E2624" i="11"/>
  <c r="E2625" i="11"/>
  <c r="E2626" i="11"/>
  <c r="E2627" i="11"/>
  <c r="E2628" i="11"/>
  <c r="E2629" i="11"/>
  <c r="E2630" i="11"/>
  <c r="E2631" i="11"/>
  <c r="E2632" i="11"/>
  <c r="E2633" i="11"/>
  <c r="E2634" i="11"/>
  <c r="E2635" i="11"/>
  <c r="E2636" i="11"/>
  <c r="E2637" i="11"/>
  <c r="E2638" i="11"/>
  <c r="E2639" i="11"/>
  <c r="E2640" i="11"/>
  <c r="E2641" i="11"/>
  <c r="E2642" i="11"/>
  <c r="E2643" i="11"/>
  <c r="E2644" i="11"/>
  <c r="E2645" i="11"/>
  <c r="E2646" i="11"/>
  <c r="E2647" i="11"/>
  <c r="E2648" i="11"/>
  <c r="E2649" i="11"/>
  <c r="E2650" i="11"/>
  <c r="E2651" i="11"/>
  <c r="E2652" i="11"/>
  <c r="E2653" i="11"/>
  <c r="E2654" i="11"/>
  <c r="E2655" i="11"/>
  <c r="E2656" i="11"/>
  <c r="E2657" i="11"/>
  <c r="E2658" i="11"/>
  <c r="E2659" i="11"/>
  <c r="E2660" i="11"/>
  <c r="E2661" i="11"/>
  <c r="E2662" i="11"/>
  <c r="E2663" i="11"/>
  <c r="E2664" i="11"/>
  <c r="E2665" i="11"/>
  <c r="E2666" i="11"/>
  <c r="E2667" i="11"/>
  <c r="E2668" i="11"/>
  <c r="E2669" i="11"/>
  <c r="E2670" i="11"/>
  <c r="E2671" i="11"/>
  <c r="E2672" i="11"/>
  <c r="E2673" i="11"/>
  <c r="E2674" i="11"/>
  <c r="E2675" i="11"/>
  <c r="E2676" i="11"/>
  <c r="E2677" i="11"/>
  <c r="E2678" i="11"/>
  <c r="E2679" i="11"/>
  <c r="E2680" i="11"/>
  <c r="E2681" i="11"/>
  <c r="E2682" i="11"/>
  <c r="E2683" i="11"/>
  <c r="E2684" i="11"/>
  <c r="E2685" i="11"/>
  <c r="E2686" i="11"/>
  <c r="E2687" i="11"/>
  <c r="E2688" i="11"/>
  <c r="E2689" i="11"/>
  <c r="E2690" i="11"/>
  <c r="E2691" i="11"/>
  <c r="E2692" i="11"/>
  <c r="E2693" i="11"/>
  <c r="E2694" i="11"/>
  <c r="E2695" i="11"/>
  <c r="E2696" i="11"/>
  <c r="E2697" i="11"/>
  <c r="E2698" i="11"/>
  <c r="E2699" i="11"/>
  <c r="E2700" i="11"/>
  <c r="E2701" i="11"/>
  <c r="E2702" i="11"/>
  <c r="E2703" i="11"/>
  <c r="E2704" i="11"/>
  <c r="E2705" i="11"/>
  <c r="E2706" i="11"/>
  <c r="E2707" i="11"/>
  <c r="E2708" i="11"/>
  <c r="E2709" i="11"/>
  <c r="E2710" i="11"/>
  <c r="E2711" i="11"/>
  <c r="E2712" i="11"/>
  <c r="E2713" i="11"/>
  <c r="E2714" i="11"/>
  <c r="E2715" i="11"/>
  <c r="E2716" i="11"/>
  <c r="E2717" i="11"/>
  <c r="E2718" i="11"/>
  <c r="E2719" i="11"/>
  <c r="E2720" i="11"/>
  <c r="E2721" i="11"/>
  <c r="E2722" i="11"/>
  <c r="E2723" i="11"/>
  <c r="E2724" i="11"/>
  <c r="E2725" i="11"/>
  <c r="E2726" i="11"/>
  <c r="E2727" i="11"/>
  <c r="E2728" i="11"/>
  <c r="E2729" i="11"/>
  <c r="E2730" i="11"/>
  <c r="E2731" i="11"/>
  <c r="E2732" i="11"/>
  <c r="E2733" i="11"/>
  <c r="E2734" i="11"/>
  <c r="E2735" i="11"/>
  <c r="E2736" i="11"/>
  <c r="E2737" i="11"/>
  <c r="E2738" i="11"/>
  <c r="E2739" i="11"/>
  <c r="E2740" i="11"/>
  <c r="E2741" i="11"/>
  <c r="E2742" i="11"/>
  <c r="E2743" i="11"/>
  <c r="E2744" i="11"/>
  <c r="E2745" i="11"/>
  <c r="E2746" i="11"/>
  <c r="E2747" i="11"/>
  <c r="E2748" i="11"/>
  <c r="E2749" i="11"/>
  <c r="E2750" i="11"/>
  <c r="E2751" i="11"/>
  <c r="E2752" i="11"/>
  <c r="E2753" i="11"/>
  <c r="E2754" i="11"/>
  <c r="E2755" i="11"/>
  <c r="E2756" i="11"/>
  <c r="E2757" i="11"/>
  <c r="E2758" i="11"/>
  <c r="E2759" i="11"/>
  <c r="E2760" i="11"/>
  <c r="E2761" i="11"/>
  <c r="E2762" i="11"/>
  <c r="E2763" i="11"/>
  <c r="E2764" i="11"/>
  <c r="E2765" i="11"/>
  <c r="E2766" i="11"/>
  <c r="E2767" i="11"/>
  <c r="E2768" i="11"/>
  <c r="E2769" i="11"/>
  <c r="E2770" i="11"/>
  <c r="E2771" i="11"/>
  <c r="E2772" i="11"/>
  <c r="E2773" i="11"/>
  <c r="E2774" i="11"/>
  <c r="E2775" i="11"/>
  <c r="E2776" i="11"/>
  <c r="E2777" i="11"/>
  <c r="E2778" i="11"/>
  <c r="E2779" i="11"/>
  <c r="E2780" i="11"/>
  <c r="E2781" i="11"/>
  <c r="E2782" i="11"/>
  <c r="E2783" i="11"/>
  <c r="E2784" i="11"/>
  <c r="E2785" i="11"/>
  <c r="E2786" i="11"/>
  <c r="E2787" i="11"/>
  <c r="E2788" i="11"/>
  <c r="E2789" i="11"/>
  <c r="E2790" i="11"/>
  <c r="E2791" i="11"/>
  <c r="E2792" i="11"/>
  <c r="E2793" i="11"/>
  <c r="E2794" i="11"/>
  <c r="E2795" i="11"/>
  <c r="E2796" i="11"/>
  <c r="E2797" i="11"/>
  <c r="E2798" i="11"/>
  <c r="E2799" i="11"/>
  <c r="E2800" i="11"/>
  <c r="E2801" i="11"/>
  <c r="E2802" i="11"/>
  <c r="E2803" i="11"/>
  <c r="E2804" i="11"/>
  <c r="E2805" i="11"/>
  <c r="E2806" i="11"/>
  <c r="E2807" i="11"/>
  <c r="E2808" i="11"/>
  <c r="E2809" i="11"/>
  <c r="E2810" i="11"/>
  <c r="E2811" i="11"/>
  <c r="E2812" i="11"/>
  <c r="E2813" i="11"/>
  <c r="E2814" i="11"/>
  <c r="E2815" i="11"/>
  <c r="E2816" i="11"/>
  <c r="E2817" i="11"/>
  <c r="E2818" i="11"/>
  <c r="E2819" i="11"/>
  <c r="E2820" i="11"/>
  <c r="E2821" i="11"/>
  <c r="E2822" i="11"/>
  <c r="E2823" i="11"/>
  <c r="E2824" i="11"/>
  <c r="E2825" i="11"/>
  <c r="E2826" i="11"/>
  <c r="E2827" i="11"/>
  <c r="E2828" i="11"/>
  <c r="E2829" i="11"/>
  <c r="E2830" i="11"/>
  <c r="E2831" i="11"/>
  <c r="E2832" i="11"/>
  <c r="E2833" i="11"/>
  <c r="E2834" i="11"/>
  <c r="E2835" i="11"/>
  <c r="E2836" i="11"/>
  <c r="E2837" i="11"/>
  <c r="E2838" i="11"/>
  <c r="E2839" i="11"/>
  <c r="E2840" i="11"/>
  <c r="E2841" i="11"/>
  <c r="E2842" i="11"/>
  <c r="E2843" i="11"/>
  <c r="E2844" i="11"/>
  <c r="E13" i="11"/>
  <c r="E12" i="11"/>
  <c r="D14" i="11"/>
  <c r="D15" i="11"/>
  <c r="D16" i="11"/>
  <c r="D17" i="11"/>
  <c r="D13" i="11"/>
  <c r="D12" i="11"/>
  <c r="D16" i="9"/>
  <c r="D17" i="9"/>
  <c r="D34" i="9"/>
  <c r="D58" i="9"/>
  <c r="D106" i="9"/>
  <c r="D130" i="9"/>
  <c r="D154" i="9"/>
  <c r="D202" i="9"/>
  <c r="D226" i="9"/>
  <c r="D298" i="9"/>
  <c r="D322" i="9"/>
  <c r="D346" i="9"/>
  <c r="D394" i="9"/>
  <c r="D418" i="9"/>
  <c r="D49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C15" i="9"/>
  <c r="D15" i="9" s="1"/>
  <c r="M14" i="11" l="1"/>
  <c r="N14" i="11"/>
  <c r="L14" i="11"/>
  <c r="I14" i="11"/>
  <c r="K14" i="11"/>
  <c r="L17" i="11"/>
  <c r="K17" i="11"/>
  <c r="M17" i="11"/>
  <c r="J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<sst xmlns="http://schemas.openxmlformats.org/spreadsheetml/2006/main" count="25380" uniqueCount="1644">
  <si>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</si>
  <si>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</si>
  <si>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</si>
  <si>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</si>
  <si>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</si>
  <si>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</si>
  <si>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</si>
  <si>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</si>
  <si>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</si>
  <si>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</si>
  <si>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</si>
  <si>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</si>
  <si>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</si>
  <si>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</si>
  <si>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</si>
  <si>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</si>
  <si>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</si>
  <si>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</si>
  <si>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</si>
  <si>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</si>
  <si>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</si>
  <si>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</si>
  <si>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</si>
  <si>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</si>
  <si>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</si>
  <si>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</si>
  <si>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</si>
  <si>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</si>
  <si>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</si>
  <si>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</si>
  <si>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</si>
  <si>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</si>
  <si>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</si>
  <si>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</si>
  <si>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</si>
  <si>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</si>
  <si>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</si>
  <si>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</si>
  <si>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</si>
  <si>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</si>
  <si>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</si>
  <si>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</si>
  <si>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</si>
  <si>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</si>
  <si>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</si>
  <si>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</si>
  <si>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</si>
  <si>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</si>
  <si>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</si>
  <si>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</si>
  <si>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</si>
  <si>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</si>
  <si>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</si>
  <si>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</si>
  <si>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</si>
  <si>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</si>
  <si>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</si>
  <si>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</si>
  <si>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</si>
  <si>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</si>
  <si>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</si>
  <si>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</si>
  <si>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</si>
  <si>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</si>
  <si>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</si>
  <si>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</si>
  <si>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</si>
  <si>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</si>
  <si>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</si>
  <si>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</si>
  <si>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</si>
  <si>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</si>
  <si>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</si>
  <si>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</si>
  <si>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</si>
  <si>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</si>
  <si>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</si>
  <si>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</si>
  <si>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</si>
  <si>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</si>
  <si>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acpi Wood Products, LLC</t>
  </si>
  <si>
    <t>Facility Address</t>
  </si>
  <si>
    <t>625 Hoffman Rd</t>
  </si>
  <si>
    <t>City</t>
  </si>
  <si>
    <t>Independence</t>
  </si>
  <si>
    <t>Zip Code</t>
  </si>
  <si>
    <t>Source Number
(for existing sources)</t>
  </si>
  <si>
    <t>27-0005</t>
  </si>
  <si>
    <t>Facility Contact</t>
  </si>
  <si>
    <t>John Hamlin, john.hamlin@cabinetworksgroup.com</t>
  </si>
  <si>
    <t>Phone Number</t>
  </si>
  <si>
    <t>503-751-0223</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</si>
  <si>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</si>
  <si>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</si>
  <si>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</si>
  <si>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</si>
  <si>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</si>
  <si>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</si>
  <si>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</si>
  <si>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</si>
  <si>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</si>
  <si>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</si>
  <si>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</si>
  <si>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</si>
  <si>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</si>
  <si>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</si>
  <si>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</si>
  <si>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</si>
  <si>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</si>
  <si>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</si>
  <si>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</si>
  <si>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</si>
  <si>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</si>
  <si>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</si>
  <si>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TEU-17</t>
  </si>
  <si>
    <t>MDF</t>
  </si>
  <si>
    <t>None</t>
  </si>
  <si>
    <t>ST-27</t>
  </si>
  <si>
    <t>MSF</t>
  </si>
  <si>
    <t>Thousand square feet</t>
  </si>
  <si>
    <t> </t>
  </si>
  <si>
    <t>MDO</t>
  </si>
  <si>
    <t>Plywood</t>
  </si>
  <si>
    <t>Particle Board</t>
  </si>
  <si>
    <t>TEU-18</t>
  </si>
  <si>
    <t>ST-28</t>
  </si>
  <si>
    <t>TEU-NGC</t>
  </si>
  <si>
    <t>Space Heaters Air Make-Up Units</t>
  </si>
  <si>
    <t>ST1 - ST28</t>
  </si>
  <si>
    <t>MMSCF</t>
  </si>
  <si>
    <t>Natural Gas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</si>
  <si>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</si>
  <si>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</si>
  <si>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</si>
  <si>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</si>
  <si>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</si>
  <si>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</si>
  <si>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</si>
  <si>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</si>
  <si>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</si>
  <si>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</si>
  <si>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</si>
  <si>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</si>
  <si>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</si>
  <si>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</si>
  <si>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</si>
  <si>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</si>
  <si>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</si>
  <si>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</si>
  <si>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</si>
  <si>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</si>
  <si>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</si>
  <si>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TEU-17 (MDO)</t>
  </si>
  <si>
    <t>75-07-0</t>
  </si>
  <si>
    <t>lb/MSF</t>
  </si>
  <si>
    <t>ODEQ approved factors provided via 11/25/2024 email (ODEQ email).</t>
  </si>
  <si>
    <t>TEU-17 (Plywood)</t>
  </si>
  <si>
    <t>ODEQ email - represents sum of sanding and sawing emissions.</t>
  </si>
  <si>
    <t>TEU-17 - Total</t>
  </si>
  <si>
    <t>-</t>
  </si>
  <si>
    <t>TEU-17 (MDF)</t>
  </si>
  <si>
    <t>50-00-0</t>
  </si>
  <si>
    <t>ODEQ email</t>
  </si>
  <si>
    <t>TEU-17 (Particle Board)</t>
  </si>
  <si>
    <t>67-56-1</t>
  </si>
  <si>
    <t>108-95-2</t>
  </si>
  <si>
    <t>100-42-5</t>
  </si>
  <si>
    <t>TEU-18 (MDO)</t>
  </si>
  <si>
    <t>TEU-18 (Plywood)</t>
  </si>
  <si>
    <t>TEU-18 - Total</t>
  </si>
  <si>
    <t>TEU-18 (MDF)</t>
  </si>
  <si>
    <t>TEU-18 (Particle Board)</t>
  </si>
  <si>
    <t>lb/MMSCF</t>
  </si>
  <si>
    <t>ODEQ "AQ104B-ToxicsATEICombustionTool.xlxs" for the 2023 Air Toxics Emisisons Inventory Report, &lt;10 MMBtu/hr.</t>
  </si>
  <si>
    <t>107-02-8</t>
  </si>
  <si>
    <t>7664-41-7</t>
  </si>
  <si>
    <t>7440-39-3</t>
  </si>
  <si>
    <t>71-43-2</t>
  </si>
  <si>
    <t>7440-41-7</t>
  </si>
  <si>
    <t>7440-43-9</t>
  </si>
  <si>
    <t>18540-29-9</t>
  </si>
  <si>
    <t>7440-48-4</t>
  </si>
  <si>
    <t>7440-50-8</t>
  </si>
  <si>
    <t>100-41-4</t>
  </si>
  <si>
    <t>110-54-3</t>
  </si>
  <si>
    <t>7439-92-1</t>
  </si>
  <si>
    <t>7439-96-5</t>
  </si>
  <si>
    <t>7439-97-6</t>
  </si>
  <si>
    <t>1313-27-5</t>
  </si>
  <si>
    <t>91-20-3</t>
  </si>
  <si>
    <t>7782-49-2</t>
  </si>
  <si>
    <t>108-88-3</t>
  </si>
  <si>
    <t>7440-62-2</t>
  </si>
  <si>
    <t>1330-20-7</t>
  </si>
  <si>
    <t>7440-66-6</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</si>
  <si>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</si>
  <si>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</si>
  <si>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</si>
  <si>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</si>
  <si>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</si>
  <si>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</si>
  <si>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</si>
  <si>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</si>
  <si>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</si>
  <si>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</si>
  <si>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</si>
  <si>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</si>
  <si>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</si>
  <si>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</si>
  <si>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</si>
  <si>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</si>
  <si>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Line 1 - NGR</t>
  </si>
  <si>
    <t>FNST2243 - FN STN Ginger Snap NGR</t>
  </si>
  <si>
    <t>Axalta</t>
  </si>
  <si>
    <t>--</t>
  </si>
  <si>
    <t>FNST2620 - Espresso NGR</t>
  </si>
  <si>
    <t>FNST2930 - Walnut NGR</t>
  </si>
  <si>
    <t>FNST3025 - Hazelnut NGR</t>
  </si>
  <si>
    <t>FNST4000 - Stain Amaretto NGR</t>
  </si>
  <si>
    <t>The Sherwin-Williams Company</t>
  </si>
  <si>
    <t>FNST4030 - Stain Eagle Rock NGR</t>
  </si>
  <si>
    <t>FNST4040 - Stain Espresso NGR</t>
  </si>
  <si>
    <t>FNST4050 - Stain French Roast NGR</t>
  </si>
  <si>
    <t>FNST4060 - Stain Gingersnap NGR</t>
  </si>
  <si>
    <t>FNST4070 - Stain Harvest Bronze NGR</t>
  </si>
  <si>
    <t>FNST4080 - Stain Onyx NGR</t>
  </si>
  <si>
    <t>FNST4100 - Stain Rumberry NGR</t>
  </si>
  <si>
    <t>FNST4110 - Stain Walnut NGR</t>
  </si>
  <si>
    <t>FNST4205 - Stain Hazelnut NGR</t>
  </si>
  <si>
    <t>FNAD2211 - Additive MEK</t>
  </si>
  <si>
    <t>M.L. Campbell</t>
  </si>
  <si>
    <t xml:space="preserve">FNAD2244 - N-Butyl Acetate </t>
  </si>
  <si>
    <t>FNAD2248 - Acetone Additive</t>
  </si>
  <si>
    <t>FNAD4010 - HAPS Free Reducer</t>
  </si>
  <si>
    <t>TEU-1 - All Materials Potential Emissions</t>
  </si>
  <si>
    <t>NA</t>
  </si>
  <si>
    <t>TEU-2</t>
  </si>
  <si>
    <t>Line 1 - Stain/Primer</t>
  </si>
  <si>
    <t>FNST2280 - Wipe Stain Base</t>
  </si>
  <si>
    <t>ST-2, ST-3</t>
  </si>
  <si>
    <t>FNST2365 - Harbor Mist Stain</t>
  </si>
  <si>
    <t>FNST2625 - Espresso Wipe</t>
  </si>
  <si>
    <t>FNST2740 - FIN Spray Stain Base</t>
  </si>
  <si>
    <t>FNST2925 - Walnut Wipe Stain</t>
  </si>
  <si>
    <t>FNST3020 - Hazelnut Stain</t>
  </si>
  <si>
    <t>FNST4005 - Stain Amaretto Wipe</t>
  </si>
  <si>
    <t>FNST4010 - Cappuccino Stain</t>
  </si>
  <si>
    <t>FNST4055 - Stain French Roast Wipe</t>
  </si>
  <si>
    <t>FNST4065 - Stain Gingersnap Wipe</t>
  </si>
  <si>
    <t>FNST4085 - Stain Onyx Wipe</t>
  </si>
  <si>
    <t>FNST4090 - Stain Pecan Wipe</t>
  </si>
  <si>
    <t>FNST4095 - Stain Peppcorn Wipe</t>
  </si>
  <si>
    <t>FNST4115 - Stain Walnut Wipe</t>
  </si>
  <si>
    <t>FNST4140 - Stain Sandalwood Spray</t>
  </si>
  <si>
    <t>FNST4200 - Stain Hazelnut Spray</t>
  </si>
  <si>
    <t>FNST4240 - Stain Biscotti</t>
  </si>
  <si>
    <t>FNST4250 - Stain Dockside</t>
  </si>
  <si>
    <t>FNST4255 - Stain Dockside 2</t>
  </si>
  <si>
    <t>FNST4260 - Stain Hearth</t>
  </si>
  <si>
    <t>FNST4270 - Stain Smoke Spray</t>
  </si>
  <si>
    <t>FNST4275 - Stain Nightsky</t>
  </si>
  <si>
    <t>FNST4280 - Stain Base</t>
  </si>
  <si>
    <t>FNTN2101 - Islander Blue Spray</t>
  </si>
  <si>
    <t>FNTN4000 - Toner Buckskin</t>
  </si>
  <si>
    <t>FNTN4005 - Toner Cappucino</t>
  </si>
  <si>
    <t>FNTN4010 - Toner Appl-Cstlrck-Pprcrn</t>
  </si>
  <si>
    <t>FNTN4020 - Toner Cobblestone</t>
  </si>
  <si>
    <t>FNTN4025 - Toner Cottage White</t>
  </si>
  <si>
    <t>FNTN4030 - Toner HBRMST/GRYST/BLDR</t>
  </si>
  <si>
    <t>FNTN4035 - Toner Islander</t>
  </si>
  <si>
    <t>FNTN4040 - Toner Pepper Appaloosa</t>
  </si>
  <si>
    <t>FNTN4045 - Toner Seagrass</t>
  </si>
  <si>
    <t>FNTN4050 - Toner Silver Appaloosa</t>
  </si>
  <si>
    <t>FNTT3000 - Tint-Pthalo Green</t>
  </si>
  <si>
    <t>Color Corporation of America</t>
  </si>
  <si>
    <t>FNTT3005 - Tint-Pthalo Blue</t>
  </si>
  <si>
    <t>FNTT3010 - Yellow Iron Oxide</t>
  </si>
  <si>
    <t>FNTT3015 - Tint-Lamp Black</t>
  </si>
  <si>
    <t>FNTT3020 - Tint-White</t>
  </si>
  <si>
    <t>FNTT3030 - Tint-Red Shade Yellow</t>
  </si>
  <si>
    <t>FNTT3040 - Tint-Low Strength Red Oxide</t>
  </si>
  <si>
    <t>FNTT3120 - Vinyl Base Coat Mono White</t>
  </si>
  <si>
    <t>FNTT3125 - SHRWD Univ Dye Black</t>
  </si>
  <si>
    <t>FNTT3130 - SHRWD Univ Dye Red</t>
  </si>
  <si>
    <t>FNTT3135 - SHRWD Univ Dye Yellow</t>
  </si>
  <si>
    <t>FNTT3140 - SHRWD Univ Dye Orange</t>
  </si>
  <si>
    <t>FNPR3038 - White Primer</t>
  </si>
  <si>
    <t>FNPR3055 - Med Gray Primer</t>
  </si>
  <si>
    <t>FNPR3100 - Black Primer</t>
  </si>
  <si>
    <t>FNCT2240 - Catalyst</t>
  </si>
  <si>
    <t>TEU-2 - All Materials Potential Emissions</t>
  </si>
  <si>
    <t>TEU-3</t>
  </si>
  <si>
    <t>Line 1 - Sealer/Enamel</t>
  </si>
  <si>
    <t>FNEN2073 - White Titan Base Enamel</t>
  </si>
  <si>
    <t>ST-4, ST-5</t>
  </si>
  <si>
    <t>FNEN2074 - Enamel White Titan Base Pail</t>
  </si>
  <si>
    <t>FNEN2078 - Clear Titan Base Enamel</t>
  </si>
  <si>
    <t>FNEN2079 - Enamel Clear Titan Base 20 Pail</t>
  </si>
  <si>
    <t>FNEN2085 - ENL Bright Red</t>
  </si>
  <si>
    <t>FNEN2100 - White Icing</t>
  </si>
  <si>
    <t>FNEN2692 - Sea Salt Enamel</t>
  </si>
  <si>
    <t>FNEN3000 - Enamel Irish Crème</t>
  </si>
  <si>
    <t>FNEN3005 - Enamel Magnolia</t>
  </si>
  <si>
    <t>FNEN3010 - Earl Grey</t>
  </si>
  <si>
    <t>FNEN3015 - Enamel Celeste</t>
  </si>
  <si>
    <t>FNEN3020 - Enamel Gale</t>
  </si>
  <si>
    <t>FNEN3025 - Castlerock Enamel</t>
  </si>
  <si>
    <t>FNEN3030 - Enamel Gray Owl</t>
  </si>
  <si>
    <t>FNEN3035 - Enamel Chai Latte</t>
  </si>
  <si>
    <t>FNEN3040 - Enamel Macchiato</t>
  </si>
  <si>
    <t>FNEN3045 - Enamel Eucalyptus</t>
  </si>
  <si>
    <t>FNEN3050 - Enamel Frappe</t>
  </si>
  <si>
    <t>FNEN3055 - Enamel Tidal</t>
  </si>
  <si>
    <t>FNEN3060 - Enamel Seagrass</t>
  </si>
  <si>
    <t>FNEN3065 - Enamel Wht Choc</t>
  </si>
  <si>
    <t>FNEN3070 - Enamel Dusk</t>
  </si>
  <si>
    <t>FNEN3075 - Enamel Divinity</t>
  </si>
  <si>
    <t>FNEN3080 - Enamel Carriage Black</t>
  </si>
  <si>
    <t>FNEN3085 - Enamel Morel</t>
  </si>
  <si>
    <t>FNEN3090 - Enamel Harbor Mist</t>
  </si>
  <si>
    <t>FNEN3095 - Enamel Perfect Storm</t>
  </si>
  <si>
    <t>FNEN3100 - Enamel Islander</t>
  </si>
  <si>
    <t>FNEN3105 - Enamel Bay Leaf</t>
  </si>
  <si>
    <t>FNEN3110 - Enamel London Fog</t>
  </si>
  <si>
    <t>FNEN3115 - Enamel Buff</t>
  </si>
  <si>
    <t>FNEN3120 - Enamel Safari</t>
  </si>
  <si>
    <t>FNEN3125 - Enamel Marine</t>
  </si>
  <si>
    <t>FNEN3130 - Enamel Aloe</t>
  </si>
  <si>
    <t>FNEN3135 - Enamel Lakeshore</t>
  </si>
  <si>
    <t>FNEN3140 - Enamel Cayenne</t>
  </si>
  <si>
    <t>FNEN3145 - Enamel Saffron</t>
  </si>
  <si>
    <t>FNEN3150 - Enamel Sandpiper</t>
  </si>
  <si>
    <t>FNEN3180 - Cypress</t>
  </si>
  <si>
    <t>FNEN3210 - Enamel Shadow</t>
  </si>
  <si>
    <t>FNEN3220 - Enamel Coffee Break</t>
  </si>
  <si>
    <t>FNEN3225 - Enamel Pistachio</t>
  </si>
  <si>
    <t>FNTT3090 - Burnt Umber Enamel</t>
  </si>
  <si>
    <t>FNTT3100 - Raw Umber Enamel</t>
  </si>
  <si>
    <t>TEU-3 - All Materials Potential Emissions</t>
  </si>
  <si>
    <t>TEU-4</t>
  </si>
  <si>
    <t>Line 1 - Glaze</t>
  </si>
  <si>
    <t>FNGL1125 - Harvest Bronze/Ebony</t>
  </si>
  <si>
    <t>ST-6</t>
  </si>
  <si>
    <t>FNGL1145 - Coastal Dry Brush Glaze</t>
  </si>
  <si>
    <t>FNGL1200 - Dark Grey TX Glaze</t>
  </si>
  <si>
    <t>FNGL1205 - Off Black TX Glaze</t>
  </si>
  <si>
    <t>FNGL1210 - White TX Glaze</t>
  </si>
  <si>
    <t>FNGL1228 - Pewter Detail Glaze</t>
  </si>
  <si>
    <t>FNGL4005 - Glaze Burnt Sienna Spray</t>
  </si>
  <si>
    <t>FNGL4010 - Glaze Black/Sable Spray</t>
  </si>
  <si>
    <t>FNGL4015 - Glaze Harvest/Ebony Spray</t>
  </si>
  <si>
    <t>FNGL4025 - Glaze Raw Umber HI-LT/Detail</t>
  </si>
  <si>
    <t>FNGL4030 - Glaze Raw Umber Spray</t>
  </si>
  <si>
    <t>FNGL4050 - Glaze Brown Texture Brush</t>
  </si>
  <si>
    <t>FNGL4055 - Glaze Ebony/Sable Detail</t>
  </si>
  <si>
    <t>FNGL4060 - Glaze Pewter Detail</t>
  </si>
  <si>
    <t>FNGL4065 - Glaze Burnt Sienna Detail</t>
  </si>
  <si>
    <t>FNGL4070 - Glaze Mocha Detail</t>
  </si>
  <si>
    <t>FNGL4075 - Glaze Mocha Spray</t>
  </si>
  <si>
    <t>TEU-4 - All Materials Potential Emissions</t>
  </si>
  <si>
    <t>TEU-5</t>
  </si>
  <si>
    <t>Line 1 - Topcoat</t>
  </si>
  <si>
    <t>FNTC0705 - Flat Rel Var Topcoat</t>
  </si>
  <si>
    <t>ST-7, ST-8</t>
  </si>
  <si>
    <t>FNPT1000 - Resistovar Flatbase</t>
  </si>
  <si>
    <t>TEU-5 - All Materials Potential Emissions</t>
  </si>
  <si>
    <t>TEU-6</t>
  </si>
  <si>
    <t>Line 2 - NGR/Prime</t>
  </si>
  <si>
    <t>ST-9, ST-10</t>
  </si>
  <si>
    <t>TEU-6 - All Materials Potential Emissions</t>
  </si>
  <si>
    <t>TEU-7</t>
  </si>
  <si>
    <t>Line 2 - Stain</t>
  </si>
  <si>
    <t>ST-11</t>
  </si>
  <si>
    <t>TEU-7 - All Materials Potential Emissions</t>
  </si>
  <si>
    <t>TEU-8</t>
  </si>
  <si>
    <t>Line 2 - Sealer/Enamel</t>
  </si>
  <si>
    <t>ST-12, ST-13</t>
  </si>
  <si>
    <t>TEU-8 - All Materials Potential Emissions</t>
  </si>
  <si>
    <t>TEU-9</t>
  </si>
  <si>
    <t>Line 2 - Glaze, GLAZE BOOTH NOT USED</t>
  </si>
  <si>
    <t>ST-14</t>
  </si>
  <si>
    <t>TEU-9 - All Materials Potential Emissions</t>
  </si>
  <si>
    <t>TEU-10</t>
  </si>
  <si>
    <t>Line 2 - Topcoat</t>
  </si>
  <si>
    <t>ST-15, ST-16</t>
  </si>
  <si>
    <t>TEU-10 - All Materials Potential Emissions</t>
  </si>
  <si>
    <t>TEU-11</t>
  </si>
  <si>
    <t>Line 3 - NGR/Prime</t>
  </si>
  <si>
    <t>ST-17, ST-18</t>
  </si>
  <si>
    <t>TEU-11 - All Materials Potential Emissions</t>
  </si>
  <si>
    <t>TEU-12</t>
  </si>
  <si>
    <t>Line 3 - Stain</t>
  </si>
  <si>
    <t>ST-19</t>
  </si>
  <si>
    <t>TEU-12 - All Materials Potential Emissions</t>
  </si>
  <si>
    <t>TEU-13</t>
  </si>
  <si>
    <t>Line 3 - Sealer/Enamel</t>
  </si>
  <si>
    <t>ST-20, ST-21</t>
  </si>
  <si>
    <t>TEU-13 - All Materials Potential Emissions</t>
  </si>
  <si>
    <t>TEU-14</t>
  </si>
  <si>
    <t>Line 3 - Glaze</t>
  </si>
  <si>
    <t>ST-22</t>
  </si>
  <si>
    <t>TEU-14 - All Materials Potential Emissions</t>
  </si>
  <si>
    <t>TEU-15</t>
  </si>
  <si>
    <t>Line 3 - Topcoat</t>
  </si>
  <si>
    <t>ST-23, ST-24</t>
  </si>
  <si>
    <t>TEU-15 - All Materials Potential Emissions</t>
  </si>
  <si>
    <t>TEU-16</t>
  </si>
  <si>
    <t>Line 4 - Rework</t>
  </si>
  <si>
    <t>ST-25, ST-26</t>
  </si>
  <si>
    <t>TEU-16 - All Materials Potential Emissions</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</si>
  <si>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</si>
  <si>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</si>
  <si>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</si>
  <si>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</si>
  <si>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</si>
  <si>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</si>
  <si>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</si>
  <si>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</si>
  <si>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</si>
  <si>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7440-36-0</t>
  </si>
  <si>
    <t>67-64-1</t>
  </si>
  <si>
    <t>Includes Transfer Efficiency of 75% and a Filter Removal Efficiency of 99.2%</t>
  </si>
  <si>
    <t>107-98-2</t>
  </si>
  <si>
    <t>Propylene glycol monomethyl ether</t>
  </si>
  <si>
    <t>Cobalt and compounds</t>
  </si>
  <si>
    <t>67-63-0</t>
  </si>
  <si>
    <t>Isopropyl alcohol</t>
  </si>
  <si>
    <t>Ethyl benzene</t>
  </si>
  <si>
    <t>78-93-3</t>
  </si>
  <si>
    <t>2-Butanone (methyl ethyl ketone)</t>
  </si>
  <si>
    <t>N/A</t>
  </si>
  <si>
    <t>Maximum pounds of pollutant out of all materials in TEU-1</t>
  </si>
  <si>
    <t>108-10-1</t>
  </si>
  <si>
    <t>98-82-8</t>
  </si>
  <si>
    <t>111-76-2</t>
  </si>
  <si>
    <t>71-36-3</t>
  </si>
  <si>
    <t>95-63-6</t>
  </si>
  <si>
    <t>108-65-6</t>
  </si>
  <si>
    <t>540-88-5</t>
  </si>
  <si>
    <t>7664-93-9</t>
  </si>
  <si>
    <t>118-74-1</t>
  </si>
  <si>
    <t>526-73-8</t>
  </si>
  <si>
    <t>1,2,4-Trimethylbenzene</t>
  </si>
  <si>
    <t>Propylene glycol monomethyl ether acetate</t>
  </si>
  <si>
    <t>Toluene</t>
  </si>
  <si>
    <t>Methyl isobutyl ketone (MIBK, hexone)</t>
  </si>
  <si>
    <t>Lead and compounds</t>
  </si>
  <si>
    <t>Xylene (mixture), including m-xylene, o-xylene, p-xylene</t>
  </si>
  <si>
    <t>t-Butyl acetate</t>
  </si>
  <si>
    <t>Maximum pounds of pollutant out of all materials in TEU-2</t>
  </si>
  <si>
    <t>Manganese and compounds</t>
  </si>
  <si>
    <t>Maximum pounds of pollutant out of all materials in TEU-3</t>
  </si>
  <si>
    <t>Isopropylbenzene (cumene)</t>
  </si>
  <si>
    <t>Ethylene glycol monobutyl ether</t>
  </si>
  <si>
    <t>Maximum pounds of pollutant out of all materials in TEU-4</t>
  </si>
  <si>
    <t>1,2,3-Trimethylbenzene</t>
  </si>
  <si>
    <t>Maximum pounds of pollutant out of all materials in TEU-5</t>
  </si>
  <si>
    <t>Maximum pounds of pollutant out of all materials in TEU-6</t>
  </si>
  <si>
    <t>Maximum pounds of pollutant out of all materials in TEU-7</t>
  </si>
  <si>
    <t>Maximum pounds of pollutant out of all materials in TEU-8</t>
  </si>
  <si>
    <t>Maximum pounds of pollutant out of all materials in TEU-9</t>
  </si>
  <si>
    <t>Maximum pounds of pollutant out of all materials in TEU-10</t>
  </si>
  <si>
    <t>Maximum pounds of pollutant out of all materials in TEU-11</t>
  </si>
  <si>
    <t>Maximum pounds of pollutant out of all materials in TEU-12</t>
  </si>
  <si>
    <t>Maximum pounds of pollutant out of all materials in TEU-13</t>
  </si>
  <si>
    <t>Maximum pounds of pollutant out of all materials in TEU-14</t>
  </si>
  <si>
    <t>Maximum pounds of pollutant out of all materials in TEU-15</t>
  </si>
  <si>
    <t>Maximum pounds of pollutant out of all materials in TEU-16</t>
  </si>
  <si>
    <t>Cabinetworks Group Independence</t>
  </si>
  <si>
    <t>COATING BOOTHS</t>
  </si>
  <si>
    <t>ACTUAL EMISSIONS</t>
  </si>
  <si>
    <t>Toxics Emission Unit ID</t>
  </si>
  <si>
    <t>Booth Name</t>
  </si>
  <si>
    <t>Xylene</t>
  </si>
  <si>
    <t>Ethyl Benzene</t>
  </si>
  <si>
    <t>MIBK</t>
  </si>
  <si>
    <t>Naphthalene</t>
  </si>
  <si>
    <t>Cumene</t>
  </si>
  <si>
    <t>Formaldehyde</t>
  </si>
  <si>
    <t>2-Butoxyethanol</t>
  </si>
  <si>
    <t>1-Butanol</t>
  </si>
  <si>
    <t>Benzene, 1,2,4-trimethyl-</t>
  </si>
  <si>
    <t>1-Methoxy-2-Propanol Acetate</t>
  </si>
  <si>
    <t>Chromium Compound</t>
  </si>
  <si>
    <t>Methyl Ethyl Ketone</t>
  </si>
  <si>
    <t>t-Butyl Acetate</t>
  </si>
  <si>
    <t>Mercury and compounds</t>
  </si>
  <si>
    <t>2-Propanol</t>
  </si>
  <si>
    <t>Acetone</t>
  </si>
  <si>
    <t>1-Methoxy-2-propanol</t>
  </si>
  <si>
    <t>Cobalt and Compounds</t>
  </si>
  <si>
    <t>Sulfuric Acid</t>
  </si>
  <si>
    <t>Hexachlorobenzene</t>
  </si>
  <si>
    <t>Copper Compound</t>
  </si>
  <si>
    <t>Manganese</t>
  </si>
  <si>
    <t>(lbs/yr)</t>
  </si>
  <si>
    <t>(lbs/day)</t>
  </si>
  <si>
    <t>Line 2 - Glaze</t>
  </si>
  <si>
    <t>POTENTIAL EMISSIONS</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</si>
  <si>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</si>
  <si>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</si>
  <si>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</si>
  <si>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</si>
  <si>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</si>
  <si>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</si>
  <si>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</si>
  <si>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</si>
  <si>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</si>
  <si>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</si>
  <si>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</si>
  <si>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</si>
  <si>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</si>
  <si>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</si>
  <si>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</si>
  <si>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</si>
  <si>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</si>
  <si>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</si>
  <si>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</si>
  <si>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</si>
  <si>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</si>
  <si>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</si>
  <si>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</si>
  <si>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</si>
  <si>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</si>
  <si>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</si>
  <si>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</si>
  <si>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</si>
  <si>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</si>
  <si>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</si>
  <si>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</si>
  <si>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</si>
  <si>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</si>
  <si>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</si>
  <si>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</si>
  <si>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</si>
  <si>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</si>
  <si>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</si>
  <si>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</si>
  <si>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</si>
  <si>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</si>
  <si>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</si>
  <si>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</si>
  <si>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</si>
  <si>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</si>
  <si>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120-82-1</t>
  </si>
  <si>
    <t>1,2,4-Trichlorobenzene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</si>
  <si>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</si>
  <si>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</si>
  <si>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</si>
  <si>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</si>
  <si>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</si>
  <si>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</si>
  <si>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</si>
  <si>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</si>
  <si>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</si>
  <si>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</si>
  <si>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</si>
  <si>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</si>
  <si>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</si>
  <si>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</si>
  <si>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</si>
  <si>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</si>
  <si>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</si>
  <si>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</si>
  <si>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</si>
  <si>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</si>
  <si>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</si>
  <si>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</si>
  <si>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</si>
  <si>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</si>
  <si>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</si>
  <si>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</si>
  <si>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</si>
  <si>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</si>
  <si>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</si>
  <si>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</si>
  <si>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</si>
  <si>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</si>
  <si>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</si>
  <si>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</si>
  <si>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</si>
  <si>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</si>
  <si>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</si>
  <si>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</si>
  <si>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</si>
  <si>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</si>
  <si>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</si>
  <si>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</si>
  <si>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</si>
  <si>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</si>
  <si>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</si>
  <si>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</si>
  <si>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</si>
  <si>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</si>
  <si>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</si>
  <si>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</si>
  <si>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</si>
  <si>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</si>
  <si>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</si>
  <si>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</si>
  <si>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</si>
  <si>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</si>
  <si>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</si>
  <si>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</si>
  <si>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</si>
  <si>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</si>
  <si>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</si>
  <si>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</si>
  <si>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</si>
  <si>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</si>
  <si>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</si>
  <si>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</si>
  <si>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</si>
  <si>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</si>
  <si>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</si>
  <si>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</si>
  <si>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</si>
  <si>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</si>
  <si>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</si>
  <si>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</si>
  <si>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</si>
  <si>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</si>
  <si>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</si>
  <si>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</si>
  <si>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</si>
  <si>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</si>
  <si>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</si>
  <si>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</si>
  <si>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</si>
  <si>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</si>
  <si>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</si>
  <si>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</si>
  <si>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</si>
  <si>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</si>
  <si>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</si>
  <si>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</si>
  <si>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</si>
  <si>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</si>
  <si>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</si>
  <si>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</si>
  <si>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</si>
  <si>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</si>
  <si>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</si>
  <si>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</si>
  <si>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</si>
  <si>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</si>
  <si>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</si>
  <si>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</si>
  <si>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</si>
  <si>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</si>
  <si>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</si>
  <si>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</si>
  <si>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</si>
  <si>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</si>
  <si>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</si>
  <si>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</si>
  <si>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</si>
  <si>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</si>
  <si>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</si>
  <si>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</si>
  <si>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</si>
  <si>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</si>
  <si>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</si>
  <si>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</si>
  <si>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</si>
  <si>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</si>
  <si>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</si>
  <si>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</si>
  <si>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</si>
  <si>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</si>
  <si>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</si>
  <si>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</si>
  <si>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</si>
  <si>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</si>
  <si>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</si>
  <si>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</si>
  <si>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</si>
  <si>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</si>
  <si>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</si>
  <si>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</si>
  <si>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</si>
  <si>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</si>
  <si>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</si>
  <si>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</si>
  <si>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</si>
  <si>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</si>
  <si>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</si>
  <si>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</si>
  <si>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</si>
  <si>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</si>
  <si>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</si>
  <si>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</si>
  <si>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</si>
  <si>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</si>
  <si>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</si>
  <si>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</si>
  <si>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</si>
  <si>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</si>
  <si>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</si>
  <si>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</si>
  <si>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</si>
  <si>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</si>
  <si>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</si>
  <si>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</si>
  <si>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</si>
  <si>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</si>
  <si>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</si>
  <si>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</si>
  <si>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</si>
  <si>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</si>
  <si>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</si>
  <si>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</si>
  <si>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</si>
  <si>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</si>
  <si>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</si>
  <si>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</si>
  <si>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</si>
  <si>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</si>
  <si>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</si>
  <si>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</si>
  <si>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</si>
  <si>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</si>
  <si>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</si>
  <si>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</si>
  <si>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Acetaldehyde</t>
  </si>
  <si>
    <t>60-35-5</t>
  </si>
  <si>
    <t>Acetamide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</si>
  <si>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</si>
  <si>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</si>
  <si>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</si>
  <si>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</si>
  <si>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</si>
  <si>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</si>
  <si>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</si>
  <si>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</si>
  <si>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</si>
  <si>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</si>
  <si>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</si>
  <si>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</si>
  <si>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</si>
  <si>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</si>
  <si>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</si>
  <si>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</si>
  <si>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</si>
  <si>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</si>
  <si>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</si>
  <si>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</si>
  <si>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</si>
  <si>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</si>
  <si>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</si>
  <si>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</si>
  <si>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</si>
  <si>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</si>
  <si>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</si>
  <si>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</si>
  <si>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</si>
  <si>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</si>
  <si>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</si>
  <si>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</si>
  <si>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</si>
  <si>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</si>
  <si>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</si>
  <si>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</si>
  <si>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</si>
  <si>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</si>
  <si>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</si>
  <si>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</si>
  <si>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</si>
  <si>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</si>
  <si>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</si>
  <si>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</si>
  <si>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</si>
  <si>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</si>
  <si>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</si>
  <si>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</si>
  <si>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</si>
  <si>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</si>
  <si>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</si>
  <si>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</si>
  <si>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</si>
  <si>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</si>
  <si>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</si>
  <si>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</si>
  <si>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</si>
  <si>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</si>
  <si>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56-55-3</t>
  </si>
  <si>
    <t>Benz[a]anthracene</t>
  </si>
  <si>
    <t>Benzene</t>
  </si>
  <si>
    <t>92-87-5</t>
  </si>
  <si>
    <t>Benzidine (and its salts)</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</si>
  <si>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</si>
  <si>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</si>
  <si>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</si>
  <si>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</si>
  <si>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</si>
  <si>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</si>
  <si>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</si>
  <si>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</si>
  <si>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</si>
  <si>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</si>
  <si>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</si>
  <si>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</si>
  <si>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</si>
  <si>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</si>
  <si>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</si>
  <si>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</si>
  <si>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</si>
  <si>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</si>
  <si>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</si>
  <si>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</si>
  <si>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</si>
  <si>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</si>
  <si>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</si>
  <si>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</si>
  <si>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</si>
  <si>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</si>
  <si>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</si>
  <si>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</si>
  <si>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</si>
  <si>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</si>
  <si>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</si>
  <si>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</si>
  <si>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</si>
  <si>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</si>
  <si>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</si>
  <si>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</si>
  <si>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</si>
  <si>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</si>
  <si>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</si>
  <si>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</si>
  <si>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</si>
  <si>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</si>
  <si>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</si>
  <si>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</si>
  <si>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</si>
  <si>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</si>
  <si>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</si>
  <si>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</si>
  <si>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</si>
  <si>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</si>
  <si>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</si>
  <si>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</si>
  <si>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</si>
  <si>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</si>
  <si>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</si>
  <si>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</si>
  <si>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</si>
  <si>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</si>
  <si>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</si>
  <si>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</si>
  <si>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</si>
  <si>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</si>
  <si>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</si>
  <si>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</si>
  <si>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</si>
  <si>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</si>
  <si>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</si>
  <si>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</si>
  <si>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</si>
  <si>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</si>
  <si>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</si>
  <si>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</si>
  <si>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</si>
  <si>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</si>
  <si>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</si>
  <si>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</si>
  <si>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</si>
  <si>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</si>
  <si>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</si>
  <si>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</si>
  <si>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</si>
  <si>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</si>
  <si>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</si>
  <si>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</si>
  <si>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</si>
  <si>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</si>
  <si>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</si>
  <si>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</si>
  <si>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</si>
  <si>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</si>
  <si>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</si>
  <si>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</si>
  <si>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</si>
  <si>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</si>
  <si>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</si>
  <si>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</si>
  <si>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</si>
  <si>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</si>
  <si>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</si>
  <si>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</si>
  <si>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</si>
  <si>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</si>
  <si>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</si>
  <si>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</si>
  <si>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</si>
  <si>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</si>
  <si>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</si>
  <si>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</si>
  <si>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</si>
  <si>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</si>
  <si>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</si>
  <si>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</si>
  <si>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</si>
  <si>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</si>
  <si>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</si>
  <si>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</si>
  <si>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</si>
  <si>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</si>
  <si>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</si>
  <si>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</si>
  <si>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</si>
  <si>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</si>
  <si>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</si>
  <si>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</si>
  <si>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</si>
  <si>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</si>
  <si>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</si>
  <si>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</si>
  <si>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</si>
  <si>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</si>
  <si>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</si>
  <si>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</si>
  <si>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</si>
  <si>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</si>
  <si>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</si>
  <si>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</si>
  <si>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</si>
  <si>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</si>
  <si>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</si>
  <si>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</si>
  <si>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</si>
  <si>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</si>
  <si>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</si>
  <si>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</si>
  <si>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</si>
  <si>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</si>
  <si>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</si>
  <si>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</si>
  <si>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</si>
  <si>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</si>
  <si>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</si>
  <si>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</si>
  <si>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</si>
  <si>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</si>
  <si>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</si>
  <si>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</si>
  <si>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</si>
  <si>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</si>
  <si>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</si>
  <si>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</si>
  <si>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</si>
  <si>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</si>
  <si>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</si>
  <si>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</si>
  <si>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</si>
  <si>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</si>
  <si>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</si>
  <si>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</si>
  <si>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</si>
  <si>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</si>
  <si>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</si>
  <si>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</si>
  <si>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</si>
  <si>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</si>
  <si>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</si>
  <si>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</si>
  <si>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</si>
  <si>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</si>
  <si>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</si>
  <si>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</si>
  <si>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</si>
  <si>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</si>
  <si>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</si>
  <si>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</si>
  <si>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</si>
  <si>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</si>
  <si>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</si>
  <si>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</si>
  <si>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</si>
  <si>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</si>
  <si>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</si>
  <si>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</si>
  <si>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</si>
  <si>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</si>
  <si>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</si>
  <si>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</si>
  <si>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</si>
  <si>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</si>
  <si>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</si>
  <si>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</si>
  <si>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</si>
  <si>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</si>
  <si>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</si>
  <si>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</si>
  <si>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</si>
  <si>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</si>
  <si>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</si>
  <si>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</si>
  <si>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</si>
  <si>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</si>
  <si>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</si>
  <si>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</si>
  <si>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</si>
  <si>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</si>
  <si>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</si>
  <si>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</si>
  <si>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</si>
  <si>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</si>
  <si>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</si>
  <si>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</si>
  <si>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</si>
  <si>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</si>
  <si>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</si>
  <si>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</si>
  <si>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</si>
  <si>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</si>
  <si>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</si>
  <si>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</si>
  <si>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</si>
  <si>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</si>
  <si>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</si>
  <si>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</si>
  <si>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</si>
  <si>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</si>
  <si>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</si>
  <si>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</si>
  <si>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</si>
  <si>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</si>
  <si>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</si>
  <si>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</si>
  <si>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</si>
  <si>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</si>
  <si>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</si>
  <si>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</si>
  <si>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</si>
  <si>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</si>
  <si>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</si>
  <si>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</si>
  <si>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</si>
  <si>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</si>
  <si>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</si>
  <si>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</si>
  <si>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</si>
  <si>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</si>
  <si>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</si>
  <si>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</si>
  <si>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</si>
  <si>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</si>
  <si>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</si>
  <si>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</si>
  <si>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</si>
  <si>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</si>
  <si>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</si>
  <si>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</si>
  <si>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</si>
  <si>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</si>
  <si>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</si>
  <si>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</si>
  <si>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</si>
  <si>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</si>
  <si>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</si>
  <si>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</si>
  <si>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</si>
  <si>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</si>
  <si>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</si>
  <si>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</si>
  <si>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</si>
  <si>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</si>
  <si>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</si>
  <si>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</si>
  <si>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</si>
  <si>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</si>
  <si>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</si>
  <si>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</si>
  <si>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</si>
  <si>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</si>
  <si>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</si>
  <si>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</si>
  <si>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</si>
  <si>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</si>
  <si>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</si>
  <si>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</si>
  <si>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</si>
  <si>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</si>
  <si>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</si>
  <si>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</si>
  <si>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</si>
  <si>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</si>
  <si>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</si>
  <si>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</si>
  <si>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</si>
  <si>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</si>
  <si>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</si>
  <si>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</si>
  <si>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</si>
  <si>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</si>
  <si>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</si>
  <si>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</si>
  <si>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</si>
  <si>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</si>
  <si>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</si>
  <si>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</si>
  <si>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</si>
  <si>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</si>
  <si>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</si>
  <si>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</si>
  <si>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</si>
  <si>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</si>
  <si>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</si>
  <si>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</si>
  <si>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</si>
  <si>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</si>
  <si>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</si>
  <si>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</si>
  <si>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</si>
  <si>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</si>
  <si>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</si>
  <si>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</si>
  <si>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</si>
  <si>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</si>
  <si>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</si>
  <si>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</si>
  <si>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</si>
  <si>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</si>
  <si>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</si>
  <si>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</si>
  <si>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</si>
  <si>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</si>
  <si>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</si>
  <si>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</si>
  <si>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</si>
  <si>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</si>
  <si>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</si>
  <si>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</si>
  <si>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</si>
  <si>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</si>
  <si>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</si>
  <si>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</si>
  <si>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</si>
  <si>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</si>
  <si>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</si>
  <si>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</si>
  <si>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</si>
  <si>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</si>
  <si>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</si>
  <si>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</si>
  <si>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</si>
  <si>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</si>
  <si>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</si>
  <si>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</si>
  <si>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</si>
  <si>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</si>
  <si>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</si>
  <si>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</si>
  <si>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</si>
  <si>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</si>
  <si>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</si>
  <si>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</si>
  <si>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</si>
  <si>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</si>
  <si>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</si>
  <si>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</si>
  <si>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</si>
  <si>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303-34-4</t>
  </si>
  <si>
    <t>Lasiocarpine</t>
  </si>
  <si>
    <t>18454-12-1</t>
  </si>
  <si>
    <t>Lead chromate oxide</t>
  </si>
  <si>
    <t>108-31-6</t>
  </si>
  <si>
    <t>Maleic anhydride</t>
  </si>
  <si>
    <t>108-39-4</t>
  </si>
  <si>
    <t>m-Cresol</t>
  </si>
  <si>
    <t>148-82-3</t>
  </si>
  <si>
    <t>Melphalan</t>
  </si>
  <si>
    <t>3223-07-2</t>
  </si>
  <si>
    <t>Melphalan HCl</t>
  </si>
  <si>
    <t>Methanol</t>
  </si>
  <si>
    <t>72-43-5</t>
  </si>
  <si>
    <t>Methoxychlor</t>
  </si>
  <si>
    <t>60-34-4</t>
  </si>
  <si>
    <t>Methyl hydrazine</t>
  </si>
  <si>
    <t>74-88-4</t>
  </si>
  <si>
    <t>Methyl iodide (iodomethane)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</si>
  <si>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</si>
  <si>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</si>
  <si>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</si>
  <si>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</si>
  <si>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</si>
  <si>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</si>
  <si>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</si>
  <si>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</si>
  <si>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</si>
  <si>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</si>
  <si>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</si>
  <si>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</si>
  <si>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</si>
  <si>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</si>
  <si>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</si>
  <si>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</si>
  <si>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</si>
  <si>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</si>
  <si>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</si>
  <si>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</si>
  <si>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</si>
  <si>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</si>
  <si>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</si>
  <si>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</si>
  <si>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</si>
  <si>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</si>
  <si>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</si>
  <si>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</si>
  <si>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</si>
  <si>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</si>
  <si>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</si>
  <si>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</si>
  <si>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</si>
  <si>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</si>
  <si>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</si>
  <si>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</si>
  <si>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</si>
  <si>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</si>
  <si>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</si>
  <si>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</si>
  <si>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</si>
  <si>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</si>
  <si>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</si>
  <si>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</si>
  <si>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</si>
  <si>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</si>
  <si>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</si>
  <si>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</si>
  <si>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</si>
  <si>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</si>
  <si>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</si>
  <si>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</si>
  <si>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</si>
  <si>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</si>
  <si>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</si>
  <si>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</si>
  <si>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</si>
  <si>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</si>
  <si>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</si>
  <si>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</si>
  <si>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</si>
  <si>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</si>
  <si>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</si>
  <si>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</si>
  <si>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</si>
  <si>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</si>
  <si>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</si>
  <si>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</si>
  <si>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</si>
  <si>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</si>
  <si>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</si>
  <si>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</si>
  <si>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</si>
  <si>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</si>
  <si>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</si>
  <si>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</si>
  <si>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</si>
  <si>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</si>
  <si>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</si>
  <si>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</si>
  <si>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</si>
  <si>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</si>
  <si>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</si>
  <si>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</si>
  <si>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</si>
  <si>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</si>
  <si>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</si>
  <si>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</si>
  <si>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</si>
  <si>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</si>
  <si>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</si>
  <si>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</si>
  <si>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</si>
  <si>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</si>
  <si>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</si>
  <si>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</si>
  <si>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</si>
  <si>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</si>
  <si>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</si>
  <si>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</si>
  <si>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</si>
  <si>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</si>
  <si>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</si>
  <si>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</si>
  <si>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</si>
  <si>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</si>
  <si>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</si>
  <si>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</si>
  <si>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</si>
  <si>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</si>
  <si>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</si>
  <si>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</si>
  <si>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</si>
  <si>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</si>
  <si>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</si>
  <si>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</si>
  <si>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</si>
  <si>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</si>
  <si>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</si>
  <si>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</si>
  <si>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</si>
  <si>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</si>
  <si>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</si>
  <si>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</si>
  <si>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</si>
  <si>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</si>
  <si>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</si>
  <si>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</si>
  <si>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</si>
  <si>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</si>
  <si>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</si>
  <si>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</si>
  <si>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</si>
  <si>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</si>
  <si>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</si>
  <si>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</si>
  <si>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</si>
  <si>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</si>
  <si>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</si>
  <si>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</si>
  <si>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</si>
  <si>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</si>
  <si>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</si>
  <si>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</si>
  <si>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</si>
  <si>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</si>
  <si>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</si>
  <si>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</si>
  <si>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</si>
  <si>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</si>
  <si>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</si>
  <si>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</si>
  <si>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</si>
  <si>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</si>
  <si>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</si>
  <si>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</si>
  <si>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</si>
  <si>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</si>
  <si>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</si>
  <si>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</si>
  <si>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</si>
  <si>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</si>
  <si>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</si>
  <si>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</si>
  <si>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</si>
  <si>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</si>
  <si>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</si>
  <si>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</si>
  <si>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</si>
  <si>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</si>
  <si>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</si>
  <si>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</si>
  <si>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</si>
  <si>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</si>
  <si>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</si>
  <si>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</si>
  <si>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</si>
  <si>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</si>
  <si>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</si>
  <si>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</si>
  <si>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</si>
  <si>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</si>
  <si>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</si>
  <si>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</si>
  <si>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</si>
  <si>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</si>
  <si>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</si>
  <si>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</si>
  <si>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</si>
  <si>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</si>
  <si>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</si>
  <si>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</si>
  <si>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</si>
  <si>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</si>
  <si>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</si>
  <si>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</si>
  <si>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</si>
  <si>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</si>
  <si>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</si>
  <si>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</si>
  <si>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</si>
  <si>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</si>
  <si>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</si>
  <si>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</si>
  <si>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</si>
  <si>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</si>
  <si>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</si>
  <si>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</si>
  <si>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</si>
  <si>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</si>
  <si>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</si>
  <si>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</si>
  <si>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</si>
  <si>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</si>
  <si>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</si>
  <si>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</si>
  <si>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</si>
  <si>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</si>
  <si>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</si>
  <si>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</si>
  <si>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</si>
  <si>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</si>
  <si>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</si>
  <si>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</si>
  <si>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</si>
  <si>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</si>
  <si>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</si>
  <si>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</si>
  <si>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</si>
  <si>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</si>
  <si>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</si>
  <si>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</si>
  <si>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</si>
  <si>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</si>
  <si>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</si>
  <si>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</si>
  <si>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</si>
  <si>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</si>
  <si>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</si>
  <si>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</si>
  <si>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</si>
  <si>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</si>
  <si>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</si>
  <si>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</si>
  <si>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</si>
  <si>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</si>
  <si>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</si>
  <si>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</si>
  <si>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</si>
  <si>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</si>
  <si>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</si>
  <si>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</si>
  <si>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</si>
  <si>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</si>
  <si>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</si>
  <si>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</si>
  <si>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</si>
  <si>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</si>
  <si>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</si>
  <si>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</si>
  <si>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</si>
  <si>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</si>
  <si>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</si>
  <si>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</si>
  <si>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</si>
  <si>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</si>
  <si>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</si>
  <si>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</si>
  <si>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</si>
  <si>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</si>
  <si>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</si>
  <si>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</si>
  <si>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</si>
  <si>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</si>
  <si>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</si>
  <si>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</si>
  <si>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</si>
  <si>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</si>
  <si>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</si>
  <si>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</si>
  <si>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</si>
  <si>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</si>
  <si>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</si>
  <si>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</si>
  <si>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</si>
  <si>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</si>
  <si>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</si>
  <si>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</si>
  <si>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</si>
  <si>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</si>
  <si>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</si>
  <si>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</si>
  <si>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</si>
  <si>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</si>
  <si>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</si>
  <si>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</si>
  <si>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</si>
  <si>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</si>
  <si>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</si>
  <si>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</si>
  <si>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</si>
  <si>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</si>
  <si>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</si>
  <si>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</si>
  <si>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</si>
  <si>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</si>
  <si>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</si>
  <si>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</si>
  <si>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</si>
  <si>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</si>
  <si>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</si>
  <si>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</si>
  <si>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</si>
  <si>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</si>
  <si>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</si>
  <si>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</si>
  <si>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</si>
  <si>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</si>
  <si>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</si>
  <si>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</si>
  <si>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</si>
  <si>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</si>
  <si>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</si>
  <si>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</si>
  <si>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</si>
  <si>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</si>
  <si>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</si>
  <si>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</si>
  <si>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</si>
  <si>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</si>
  <si>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</si>
  <si>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</si>
  <si>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</si>
  <si>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</si>
  <si>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</si>
  <si>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</si>
  <si>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</si>
  <si>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</si>
  <si>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</si>
  <si>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</si>
  <si>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</si>
  <si>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</si>
  <si>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</si>
  <si>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</si>
  <si>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</si>
  <si>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Sulfuric acid</t>
  </si>
  <si>
    <t>Talc containing asbestiform fibers</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</si>
  <si>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</si>
  <si>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</si>
  <si>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</si>
  <si>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</si>
  <si>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</si>
  <si>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</si>
  <si>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</si>
  <si>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</si>
  <si>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</si>
  <si>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</si>
  <si>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</si>
  <si>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</si>
  <si>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</si>
  <si>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</si>
  <si>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</si>
  <si>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</si>
  <si>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</si>
  <si>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</si>
  <si>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</si>
  <si>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</si>
  <si>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</si>
  <si>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</si>
  <si>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</si>
  <si>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</si>
  <si>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</si>
  <si>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</si>
  <si>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</si>
  <si>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</si>
  <si>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</si>
  <si>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</si>
  <si>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</si>
  <si>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</si>
  <si>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</si>
  <si>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</si>
  <si>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</si>
  <si>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</si>
  <si>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</si>
  <si>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</si>
  <si>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</si>
  <si>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</si>
  <si>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</si>
  <si>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</si>
  <si>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</si>
  <si>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</si>
  <si>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</si>
  <si>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</si>
  <si>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</si>
  <si>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</si>
  <si>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</si>
  <si>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</si>
  <si>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</si>
  <si>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</si>
  <si>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</si>
  <si>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</si>
  <si>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</si>
  <si>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</si>
  <si>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</si>
  <si>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</si>
  <si>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</si>
  <si>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</si>
  <si>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</si>
  <si>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</si>
  <si>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</si>
  <si>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</si>
  <si>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</si>
  <si>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</si>
  <si>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</si>
  <si>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</si>
  <si>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</si>
  <si>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</si>
  <si>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</si>
  <si>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</si>
  <si>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</si>
  <si>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</si>
  <si>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</si>
  <si>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</si>
  <si>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</si>
  <si>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</si>
  <si>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</si>
  <si>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</si>
  <si>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</si>
  <si>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</si>
  <si>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</si>
  <si>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</si>
  <si>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</si>
  <si>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75-01-4</t>
  </si>
  <si>
    <t>Vinyl chloride</t>
  </si>
  <si>
    <t>75-02-5</t>
  </si>
  <si>
    <t>Vinyl fluoride</t>
  </si>
  <si>
    <t>75-35-4</t>
  </si>
  <si>
    <t>Vinylidene chloride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</si>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</sst>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
  </numFmts>
  <fonts count="52"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10"/>
      <name val="Arial"/>
      <family val="2"/>
    </font>
    <font>
      <b/>
      <sz val="16"/>
      <name val="Arial"/>
      <family val="2"/>
    </font>
    <font>
      <sz val="10"/>
      <color theme="1"/>
      <name val="Arial"/>
      <family val="2"/>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7">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otted">
        <color indexed="64"/>
      </right>
      <top/>
      <bottom/>
      <diagonal/>
    </border>
    <border>
      <left/>
      <right style="dashed">
        <color indexed="64"/>
      </right>
      <top/>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4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19" fillId="0" borderId="8" xfId="0" quotePrefix="1" applyFont="1" applyBorder="1" applyAlignment="1" applyProtection="1">
      <alignment horizontal="center"/>
      <protection locked="0"/>
    </xf>
    <xf numFmtId="0" fontId="19" fillId="0" borderId="0" xfId="0" quotePrefix="1" applyFont="1" applyProtection="1">
      <protection locked="0"/>
    </xf>
    <xf numFmtId="10" fontId="0" fillId="0" borderId="0" xfId="3" applyNumberFormat="1" applyFont="1" applyAlignment="1" applyProtection="1">
      <alignment horizontal="center"/>
      <protection locked="0"/>
    </xf>
    <xf numFmtId="0" fontId="19" fillId="0" borderId="34" xfId="0" quotePrefix="1" applyFont="1" applyBorder="1" applyAlignment="1" applyProtection="1">
      <alignment horizontal="center"/>
      <protection locked="0"/>
    </xf>
    <xf numFmtId="165" fontId="19" fillId="0" borderId="31" xfId="0" applyNumberFormat="1" applyFont="1" applyBorder="1" applyAlignment="1" applyProtection="1">
      <alignment horizontal="center"/>
      <protection locked="0"/>
    </xf>
    <xf numFmtId="166"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10" fontId="19" fillId="0" borderId="0" xfId="3" applyNumberFormat="1" applyFont="1" applyBorder="1" applyAlignment="1" applyProtection="1">
      <alignment horizontal="center"/>
      <protection locked="0"/>
    </xf>
    <xf numFmtId="0" fontId="48" fillId="0" borderId="25" xfId="0" applyFont="1" applyBorder="1"/>
    <xf numFmtId="0" fontId="48" fillId="0" borderId="27" xfId="0" applyFont="1" applyBorder="1"/>
    <xf numFmtId="0" fontId="48" fillId="0" borderId="26" xfId="0" applyFont="1" applyBorder="1"/>
    <xf numFmtId="0" fontId="48" fillId="0" borderId="52" xfId="0" applyFont="1" applyBorder="1" applyAlignment="1">
      <alignment horizontal="center"/>
    </xf>
    <xf numFmtId="2" fontId="48" fillId="0" borderId="52" xfId="0" applyNumberFormat="1" applyFont="1" applyBorder="1" applyAlignment="1">
      <alignment horizontal="center"/>
    </xf>
    <xf numFmtId="0" fontId="48" fillId="0" borderId="43" xfId="0" applyFont="1" applyBorder="1"/>
    <xf numFmtId="0" fontId="48" fillId="0" borderId="44" xfId="0" applyFont="1" applyBorder="1"/>
    <xf numFmtId="0" fontId="48" fillId="0" borderId="44" xfId="0" applyFont="1" applyBorder="1" applyAlignment="1">
      <alignment vertical="center"/>
    </xf>
    <xf numFmtId="0" fontId="48" fillId="0" borderId="43" xfId="0" applyFont="1" applyBorder="1" applyAlignment="1">
      <alignment vertical="center"/>
    </xf>
    <xf numFmtId="0" fontId="48" fillId="0" borderId="13" xfId="0" applyFont="1" applyBorder="1" applyAlignment="1">
      <alignment vertical="center"/>
    </xf>
    <xf numFmtId="0" fontId="48" fillId="0" borderId="25" xfId="0" applyFont="1" applyBorder="1" applyAlignment="1">
      <alignment wrapText="1"/>
    </xf>
    <xf numFmtId="0" fontId="48" fillId="0" borderId="27" xfId="0" applyFont="1" applyBorder="1" applyAlignment="1">
      <alignment wrapText="1"/>
    </xf>
    <xf numFmtId="2" fontId="19" fillId="0" borderId="29" xfId="0" applyNumberFormat="1" applyFont="1" applyBorder="1" applyAlignment="1" applyProtection="1">
      <alignment horizontal="center"/>
      <protection locked="0"/>
    </xf>
    <xf numFmtId="49" fontId="19" fillId="0" borderId="29" xfId="0" applyNumberFormat="1" applyFont="1" applyBorder="1" applyAlignment="1" applyProtection="1">
      <alignment horizontal="center"/>
      <protection locked="0"/>
    </xf>
    <xf numFmtId="0" fontId="17" fillId="0" borderId="0" xfId="0" applyFont="1" applyAlignment="1">
      <alignment horizontal="left"/>
    </xf>
    <xf numFmtId="0" fontId="49" fillId="0" borderId="0" xfId="0" applyFont="1"/>
    <xf numFmtId="0" fontId="49" fillId="0" borderId="0" xfId="0" applyFont="1" applyAlignment="1">
      <alignment horizontal="left"/>
    </xf>
    <xf numFmtId="0" fontId="20" fillId="0" borderId="0" xfId="0" applyFont="1"/>
    <xf numFmtId="0" fontId="50" fillId="0" borderId="0" xfId="0" applyFont="1" applyAlignment="1">
      <alignment horizontal="right"/>
    </xf>
    <xf numFmtId="0" fontId="50" fillId="0" borderId="0" xfId="0" applyFont="1"/>
    <xf numFmtId="0" fontId="50" fillId="10" borderId="0" xfId="0" applyFont="1" applyFill="1" applyAlignment="1">
      <alignment horizontal="right"/>
    </xf>
    <xf numFmtId="0" fontId="50" fillId="10" borderId="0" xfId="0" applyFont="1" applyFill="1"/>
    <xf numFmtId="0" fontId="0" fillId="0" borderId="0" xfId="0" applyAlignment="1" applyProtection="1">
      <alignment horizontal="center"/>
      <protection locked="0"/>
    </xf>
    <xf numFmtId="0" fontId="51" fillId="0" borderId="0" xfId="0" applyFont="1" applyProtection="1">
      <protection locked="0"/>
    </xf>
    <xf numFmtId="0" fontId="51" fillId="0" borderId="13" xfId="0" applyFont="1" applyBorder="1" applyAlignment="1" applyProtection="1">
      <alignment horizontal="center"/>
      <protection locked="0"/>
    </xf>
    <xf numFmtId="0" fontId="51" fillId="0" borderId="0" xfId="0" applyFont="1" applyAlignment="1" applyProtection="1">
      <alignment horizontal="center"/>
      <protection locked="0"/>
    </xf>
    <xf numFmtId="0" fontId="51" fillId="0" borderId="55" xfId="0" applyFont="1" applyBorder="1" applyAlignment="1" applyProtection="1">
      <alignment horizontal="center"/>
      <protection locked="0"/>
    </xf>
    <xf numFmtId="0" fontId="51" fillId="0" borderId="29" xfId="0" applyFont="1" applyBorder="1" applyAlignment="1" applyProtection="1">
      <alignment horizontal="center"/>
      <protection locked="0"/>
    </xf>
    <xf numFmtId="0" fontId="51" fillId="0" borderId="44" xfId="0" applyFont="1" applyBorder="1" applyProtection="1">
      <protection locked="0"/>
    </xf>
    <xf numFmtId="0" fontId="51" fillId="0" borderId="8" xfId="0" applyFont="1" applyBorder="1" applyAlignment="1" applyProtection="1">
      <alignment horizontal="center"/>
      <protection locked="0"/>
    </xf>
    <xf numFmtId="0" fontId="51" fillId="0" borderId="13" xfId="0" applyFont="1" applyBorder="1" applyProtection="1">
      <protection locked="0"/>
    </xf>
    <xf numFmtId="49" fontId="51" fillId="0" borderId="0" xfId="0" applyNumberFormat="1" applyFont="1" applyAlignment="1" applyProtection="1">
      <alignment horizontal="left"/>
      <protection locked="0"/>
    </xf>
    <xf numFmtId="10" fontId="51" fillId="0" borderId="29" xfId="3" applyNumberFormat="1" applyFont="1" applyFill="1" applyBorder="1" applyAlignment="1" applyProtection="1">
      <alignment horizontal="center"/>
      <protection locked="0"/>
    </xf>
    <xf numFmtId="0" fontId="51" fillId="0" borderId="56" xfId="0" applyFont="1" applyBorder="1" applyAlignment="1" applyProtection="1">
      <alignment horizontal="center"/>
      <protection locked="0"/>
    </xf>
    <xf numFmtId="0" fontId="51" fillId="0" borderId="44" xfId="0" applyFont="1" applyBorder="1" applyAlignment="1" applyProtection="1">
      <alignment horizontal="center"/>
      <protection locked="0"/>
    </xf>
    <xf numFmtId="10" fontId="51" fillId="0" borderId="29" xfId="3" quotePrefix="1" applyNumberFormat="1" applyFont="1" applyFill="1" applyBorder="1" applyAlignment="1" applyProtection="1">
      <alignment horizontal="center"/>
      <protection locked="0"/>
    </xf>
    <xf numFmtId="0" fontId="51" fillId="0" borderId="56" xfId="0" quotePrefix="1" applyFont="1" applyBorder="1" applyAlignment="1" applyProtection="1">
      <alignment horizontal="center"/>
      <protection locked="0"/>
    </xf>
    <xf numFmtId="0" fontId="51" fillId="0" borderId="44" xfId="0" quotePrefix="1" applyFont="1" applyBorder="1" applyAlignment="1" applyProtection="1">
      <alignment horizontal="center"/>
      <protection locked="0"/>
    </xf>
    <xf numFmtId="0" fontId="51" fillId="0" borderId="13" xfId="0" quotePrefix="1" applyFont="1" applyBorder="1" applyAlignment="1" applyProtection="1">
      <alignment horizontal="center"/>
      <protection locked="0"/>
    </xf>
    <xf numFmtId="0" fontId="51" fillId="0" borderId="13" xfId="0" quotePrefix="1" applyFont="1" applyBorder="1" applyProtection="1">
      <protection locked="0"/>
    </xf>
    <xf numFmtId="11" fontId="51" fillId="0" borderId="56" xfId="0" applyNumberFormat="1" applyFont="1" applyBorder="1" applyAlignment="1" applyProtection="1">
      <alignment horizontal="center"/>
      <protection locked="0"/>
    </xf>
    <xf numFmtId="11" fontId="51" fillId="0" borderId="13" xfId="0" applyNumberFormat="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48" fillId="0" borderId="54" xfId="0" applyFont="1" applyBorder="1" applyAlignment="1">
      <alignment horizontal="center" vertical="center"/>
    </xf>
    <xf numFmtId="0" fontId="48" fillId="0" borderId="53" xfId="0" applyFont="1" applyBorder="1" applyAlignment="1">
      <alignment horizontal="center" vertical="center"/>
    </xf>
    <xf numFmtId="0" fontId="48" fillId="0" borderId="1" xfId="0" applyFont="1" applyBorder="1" applyAlignment="1">
      <alignment horizontal="center" vertic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24" zoomScaleNormal="100" workbookViewId="0">
      <selection activeCell="S33" sqref="S33"/>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47" t="s">
        <v>0</v>
      </c>
      <c r="B5" s="247"/>
      <c r="C5" s="247"/>
      <c r="D5" s="247"/>
      <c r="E5" s="247"/>
      <c r="F5" s="247"/>
      <c r="G5" s="247"/>
      <c r="H5" s="247"/>
      <c r="I5" s="247"/>
      <c r="J5" s="247"/>
      <c r="K5" s="247"/>
      <c r="L5" s="247"/>
      <c r="M5" s="247"/>
    </row>
    <row r="6" spans="1:21" ht="34.5" customHeight="1" x14ac:dyDescent="0.35">
      <c r="A6" s="32" t="s">
        <v>1</v>
      </c>
      <c r="B6" s="33"/>
      <c r="C6" s="33"/>
      <c r="D6" s="33"/>
      <c r="E6" s="33"/>
      <c r="F6" s="33"/>
      <c r="G6" s="33"/>
      <c r="H6" s="33"/>
      <c r="I6" s="33"/>
      <c r="J6" s="33"/>
      <c r="K6" s="33"/>
      <c r="L6" s="33"/>
      <c r="M6" s="33"/>
    </row>
    <row r="7" spans="1:21" ht="34.5" customHeight="1" x14ac:dyDescent="0.35">
      <c r="A7" s="253" t="s">
        <v>2</v>
      </c>
      <c r="B7" s="253"/>
      <c r="C7" s="253"/>
      <c r="D7" s="253"/>
      <c r="E7" s="253"/>
      <c r="F7" s="33"/>
      <c r="G7" s="33"/>
      <c r="H7" s="33"/>
      <c r="I7" s="33"/>
      <c r="J7" s="33"/>
      <c r="K7" s="33"/>
      <c r="L7" s="33"/>
      <c r="M7" s="33"/>
    </row>
    <row r="8" spans="1:21" ht="15.75" thickBot="1" x14ac:dyDescent="0.3">
      <c r="A8" s="252"/>
      <c r="B8" s="252"/>
      <c r="C8" s="252"/>
      <c r="D8" s="252"/>
      <c r="E8" s="252"/>
      <c r="F8" s="34"/>
      <c r="G8" s="34"/>
      <c r="H8" s="34"/>
      <c r="I8" s="34"/>
      <c r="J8" s="34"/>
      <c r="K8" s="34"/>
      <c r="L8" s="34"/>
      <c r="M8" s="35"/>
    </row>
    <row r="9" spans="1:21" s="13" customFormat="1" ht="15" customHeight="1" x14ac:dyDescent="0.25">
      <c r="A9" s="248" t="s">
        <v>3</v>
      </c>
      <c r="B9" s="248"/>
      <c r="C9" s="248"/>
      <c r="D9" s="248"/>
      <c r="E9" s="248"/>
      <c r="F9" s="248"/>
      <c r="G9" s="248"/>
      <c r="H9" s="248"/>
      <c r="I9" s="248"/>
      <c r="J9" s="248"/>
      <c r="K9" s="248"/>
      <c r="L9" s="248"/>
      <c r="M9" s="36"/>
      <c r="N9" s="12"/>
      <c r="O9" s="12"/>
      <c r="P9" s="12"/>
      <c r="Q9" s="12"/>
      <c r="R9" s="12"/>
      <c r="S9" s="12"/>
      <c r="T9" s="12"/>
      <c r="U9" s="12"/>
    </row>
    <row r="10" spans="1:21" s="13" customFormat="1" ht="21.75" customHeight="1" x14ac:dyDescent="0.25">
      <c r="A10" s="249"/>
      <c r="B10" s="249"/>
      <c r="C10" s="249"/>
      <c r="D10" s="249"/>
      <c r="E10" s="249"/>
      <c r="F10" s="249"/>
      <c r="G10" s="249"/>
      <c r="H10" s="249"/>
      <c r="I10" s="249"/>
      <c r="J10" s="249"/>
      <c r="K10" s="249"/>
      <c r="L10" s="249"/>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50" t="s">
        <v>4</v>
      </c>
      <c r="B12" s="250"/>
      <c r="C12" s="250"/>
      <c r="D12" s="250"/>
      <c r="E12" s="250"/>
      <c r="F12" s="250"/>
      <c r="G12" s="250"/>
      <c r="H12" s="250"/>
      <c r="I12" s="250"/>
      <c r="J12" s="250"/>
      <c r="K12" s="250"/>
      <c r="L12" s="250"/>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51" t="s">
        <v>7</v>
      </c>
      <c r="D14" s="251"/>
      <c r="E14" s="251"/>
      <c r="F14" s="251"/>
      <c r="G14" s="251"/>
      <c r="H14" s="251"/>
      <c r="I14" s="251"/>
      <c r="J14" s="251"/>
      <c r="K14" s="251"/>
      <c r="L14" s="251"/>
      <c r="M14" s="41"/>
      <c r="N14" s="14"/>
      <c r="O14" s="14"/>
      <c r="P14" s="14"/>
    </row>
    <row r="15" spans="1:21" s="13" customFormat="1" ht="69" customHeight="1" x14ac:dyDescent="0.25">
      <c r="A15" s="40" t="s">
        <v>8</v>
      </c>
      <c r="B15" s="40" t="s">
        <v>9</v>
      </c>
      <c r="C15" s="251" t="s">
        <v>10</v>
      </c>
      <c r="D15" s="251"/>
      <c r="E15" s="251"/>
      <c r="F15" s="251"/>
      <c r="G15" s="251"/>
      <c r="H15" s="251"/>
      <c r="I15" s="251"/>
      <c r="J15" s="251"/>
      <c r="K15" s="251"/>
      <c r="L15" s="251"/>
      <c r="M15" s="41"/>
      <c r="N15" s="14"/>
      <c r="O15" s="14"/>
      <c r="P15" s="14"/>
    </row>
    <row r="16" spans="1:21" s="13" customFormat="1" ht="46.5" customHeight="1" x14ac:dyDescent="0.25">
      <c r="A16" s="42" t="s">
        <v>11</v>
      </c>
      <c r="B16" s="42" t="s">
        <v>12</v>
      </c>
      <c r="C16" s="251" t="s">
        <v>13</v>
      </c>
      <c r="D16" s="251"/>
      <c r="E16" s="251"/>
      <c r="F16" s="251"/>
      <c r="G16" s="251"/>
      <c r="H16" s="251"/>
      <c r="I16" s="251"/>
      <c r="J16" s="251"/>
      <c r="K16" s="251"/>
      <c r="L16" s="251"/>
      <c r="M16" s="43"/>
      <c r="N16" s="15"/>
      <c r="O16" s="15"/>
      <c r="P16" s="15"/>
    </row>
    <row r="17" spans="1:16" s="13" customFormat="1" ht="69" customHeight="1" x14ac:dyDescent="0.25">
      <c r="A17" s="42" t="s">
        <v>14</v>
      </c>
      <c r="B17" s="42" t="s">
        <v>15</v>
      </c>
      <c r="C17" s="251" t="s">
        <v>16</v>
      </c>
      <c r="D17" s="251"/>
      <c r="E17" s="251"/>
      <c r="F17" s="251"/>
      <c r="G17" s="251"/>
      <c r="H17" s="251"/>
      <c r="I17" s="251"/>
      <c r="J17" s="251"/>
      <c r="K17" s="251"/>
      <c r="L17" s="251"/>
      <c r="M17" s="41"/>
      <c r="N17" s="14"/>
      <c r="O17" s="14"/>
      <c r="P17" s="14"/>
    </row>
    <row r="18" spans="1:16" s="13" customFormat="1" ht="46.5" customHeight="1" x14ac:dyDescent="0.25">
      <c r="A18" s="42" t="s">
        <v>17</v>
      </c>
      <c r="B18" s="42" t="s">
        <v>18</v>
      </c>
      <c r="C18" s="251" t="s">
        <v>19</v>
      </c>
      <c r="D18" s="251"/>
      <c r="E18" s="251"/>
      <c r="F18" s="251"/>
      <c r="G18" s="251"/>
      <c r="H18" s="251"/>
      <c r="I18" s="251"/>
      <c r="J18" s="251"/>
      <c r="K18" s="251"/>
      <c r="L18" s="251"/>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54" t="s">
        <v>28</v>
      </c>
      <c r="B32" s="254"/>
      <c r="C32" s="254"/>
      <c r="D32" s="254"/>
      <c r="E32" s="254"/>
      <c r="F32" s="254"/>
      <c r="G32" s="254"/>
      <c r="H32" s="254"/>
      <c r="I32" s="254"/>
      <c r="J32" s="254"/>
      <c r="K32" s="254"/>
      <c r="L32" s="254"/>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54" t="s">
        <v>30</v>
      </c>
      <c r="B36" s="254"/>
      <c r="C36" s="254"/>
      <c r="D36" s="254"/>
      <c r="E36" s="254"/>
      <c r="F36" s="254"/>
      <c r="G36" s="254"/>
      <c r="H36" s="254"/>
      <c r="I36" s="254"/>
      <c r="J36" s="254"/>
      <c r="K36" s="254"/>
      <c r="L36" s="254"/>
      <c r="M36" s="39"/>
    </row>
    <row r="37" spans="1:13" s="13" customFormat="1" ht="46.5" customHeight="1" x14ac:dyDescent="0.25">
      <c r="A37" s="254" t="s">
        <v>31</v>
      </c>
      <c r="B37" s="254"/>
      <c r="C37" s="254"/>
      <c r="D37" s="254"/>
      <c r="E37" s="254"/>
      <c r="F37" s="254"/>
      <c r="G37" s="254"/>
      <c r="H37" s="254"/>
      <c r="I37" s="254"/>
      <c r="J37" s="254"/>
      <c r="K37" s="254"/>
      <c r="L37" s="254"/>
      <c r="M37" s="39"/>
    </row>
    <row r="38" spans="1:13" s="13" customFormat="1" ht="37.5" customHeight="1" x14ac:dyDescent="0.25">
      <c r="A38" s="254" t="s">
        <v>32</v>
      </c>
      <c r="B38" s="254"/>
      <c r="C38" s="254"/>
      <c r="D38" s="254"/>
      <c r="E38" s="254"/>
      <c r="F38" s="254"/>
      <c r="G38" s="254"/>
      <c r="H38" s="254"/>
      <c r="I38" s="254"/>
      <c r="J38" s="254"/>
      <c r="K38" s="254"/>
      <c r="L38" s="254"/>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54" t="s">
        <v>33</v>
      </c>
      <c r="B40" s="254"/>
      <c r="C40" s="254"/>
      <c r="D40" s="254"/>
      <c r="E40" s="254"/>
      <c r="F40" s="254"/>
      <c r="G40" s="254"/>
      <c r="H40" s="254"/>
      <c r="I40" s="254"/>
      <c r="J40" s="254"/>
      <c r="K40" s="254"/>
      <c r="L40" s="254"/>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54" t="s">
        <v>37</v>
      </c>
      <c r="B47" s="254"/>
      <c r="C47" s="254"/>
      <c r="D47" s="254"/>
      <c r="E47" s="254"/>
      <c r="F47" s="254"/>
      <c r="G47" s="254"/>
      <c r="H47" s="254"/>
      <c r="I47" s="254"/>
      <c r="J47" s="254"/>
      <c r="K47" s="254"/>
      <c r="L47" s="254"/>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54" t="s">
        <v>38</v>
      </c>
      <c r="B49" s="254"/>
      <c r="C49" s="254"/>
      <c r="D49" s="254"/>
      <c r="E49" s="254"/>
      <c r="F49" s="254"/>
      <c r="G49" s="254"/>
      <c r="H49" s="254"/>
      <c r="I49" s="254"/>
      <c r="J49" s="254"/>
      <c r="K49" s="254"/>
      <c r="L49" s="254"/>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54" t="s">
        <v>39</v>
      </c>
      <c r="B51" s="254"/>
      <c r="C51" s="254"/>
      <c r="D51" s="254"/>
      <c r="E51" s="254"/>
      <c r="F51" s="254"/>
      <c r="G51" s="254"/>
      <c r="H51" s="254"/>
      <c r="I51" s="254"/>
      <c r="J51" s="254"/>
      <c r="K51" s="254"/>
      <c r="L51" s="254"/>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54" t="s">
        <v>40</v>
      </c>
      <c r="B53" s="254"/>
      <c r="C53" s="254"/>
      <c r="D53" s="254"/>
      <c r="E53" s="254"/>
      <c r="F53" s="254"/>
      <c r="G53" s="254"/>
      <c r="H53" s="254"/>
      <c r="I53" s="254"/>
      <c r="J53" s="254"/>
      <c r="K53" s="254"/>
      <c r="L53" s="254"/>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54" t="s">
        <v>54</v>
      </c>
      <c r="B66" s="254"/>
      <c r="C66" s="254"/>
      <c r="D66" s="254"/>
      <c r="E66" s="254"/>
      <c r="F66" s="254"/>
      <c r="G66" s="254"/>
      <c r="H66" s="254"/>
      <c r="I66" s="254"/>
      <c r="J66" s="254"/>
      <c r="K66" s="254"/>
      <c r="L66" s="254"/>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54" t="s">
        <v>55</v>
      </c>
      <c r="B68" s="254"/>
      <c r="C68" s="254"/>
      <c r="D68" s="254"/>
      <c r="E68" s="254"/>
      <c r="F68" s="254"/>
      <c r="G68" s="254"/>
      <c r="H68" s="254"/>
      <c r="I68" s="254"/>
      <c r="J68" s="254"/>
      <c r="K68" s="254"/>
      <c r="L68" s="254"/>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54" t="s">
        <v>60</v>
      </c>
      <c r="B80" s="254"/>
      <c r="C80" s="254"/>
      <c r="D80" s="254"/>
      <c r="E80" s="254"/>
      <c r="F80" s="254"/>
      <c r="G80" s="254"/>
      <c r="H80" s="254"/>
      <c r="I80" s="254"/>
      <c r="J80" s="254"/>
      <c r="K80" s="254"/>
      <c r="L80" s="254"/>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54" t="s">
        <v>61</v>
      </c>
      <c r="B82" s="254"/>
      <c r="C82" s="254"/>
      <c r="D82" s="254"/>
      <c r="E82" s="254"/>
      <c r="F82" s="254"/>
      <c r="G82" s="254"/>
      <c r="H82" s="254"/>
      <c r="I82" s="254"/>
      <c r="J82" s="254"/>
      <c r="K82" s="254"/>
      <c r="L82" s="254"/>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54" t="s">
        <v>62</v>
      </c>
      <c r="B84" s="254"/>
      <c r="C84" s="254"/>
      <c r="D84" s="254"/>
      <c r="E84" s="254"/>
      <c r="F84" s="254"/>
      <c r="G84" s="254"/>
      <c r="H84" s="254"/>
      <c r="I84" s="254"/>
      <c r="J84" s="254"/>
      <c r="K84" s="254"/>
      <c r="L84" s="254"/>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54" t="s">
        <v>64</v>
      </c>
      <c r="C86" s="254"/>
      <c r="D86" s="254"/>
      <c r="E86" s="254"/>
      <c r="F86" s="254"/>
      <c r="G86" s="254"/>
      <c r="H86" s="254"/>
      <c r="I86" s="254"/>
      <c r="J86" s="254"/>
      <c r="K86" s="254"/>
      <c r="L86" s="254"/>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54" t="s">
        <v>65</v>
      </c>
      <c r="B88" s="254"/>
      <c r="C88" s="254"/>
      <c r="D88" s="254"/>
      <c r="E88" s="254"/>
      <c r="F88" s="254"/>
      <c r="G88" s="254"/>
      <c r="H88" s="254"/>
      <c r="I88" s="254"/>
      <c r="J88" s="254"/>
      <c r="K88" s="254"/>
      <c r="L88" s="254"/>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54" t="s">
        <v>66</v>
      </c>
      <c r="B90" s="254"/>
      <c r="C90" s="254"/>
      <c r="D90" s="254"/>
      <c r="E90" s="254"/>
      <c r="F90" s="254"/>
      <c r="G90" s="254"/>
      <c r="H90" s="254"/>
      <c r="I90" s="254"/>
      <c r="J90" s="254"/>
      <c r="K90" s="254"/>
      <c r="L90" s="254"/>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3" sqref="B13"/>
    </sheetView>
  </sheetViews>
  <sheetFormatPr defaultColWidth="9.140625" defaultRowHeight="15" x14ac:dyDescent="0.25"/>
  <cols>
    <col min="1" max="1" width="30.5703125" customWidth="1"/>
    <col min="2" max="2" width="60.5703125" customWidth="1"/>
  </cols>
  <sheetData>
    <row r="5" spans="1:2" ht="20.25" x14ac:dyDescent="0.3">
      <c r="A5" s="255" t="s">
        <v>78</v>
      </c>
      <c r="B5" s="255"/>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97351</v>
      </c>
    </row>
    <row r="10" spans="1:2" ht="60.75" x14ac:dyDescent="0.25">
      <c r="A10" s="65" t="s">
        <v>86</v>
      </c>
      <c r="B10" s="66" t="s">
        <v>87</v>
      </c>
    </row>
    <row r="11" spans="1:2" ht="21.95" customHeight="1" x14ac:dyDescent="0.25">
      <c r="A11" s="65" t="s">
        <v>88</v>
      </c>
      <c r="B11" s="66" t="s">
        <v>89</v>
      </c>
    </row>
    <row r="12" spans="1:2" ht="21.95" customHeight="1" x14ac:dyDescent="0.2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29"/>
  <sheetViews>
    <sheetView zoomScaleNormal="100" workbookViewId="0">
      <pane ySplit="12" topLeftCell="A13" activePane="bottomLeft" state="frozen"/>
      <selection pane="bottomLeft" activeCell="A15" sqref="A15"/>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59" t="s">
        <v>92</v>
      </c>
      <c r="B10" s="260"/>
      <c r="C10" s="260"/>
      <c r="D10" s="275" t="s">
        <v>93</v>
      </c>
      <c r="E10" s="276"/>
      <c r="F10" s="259" t="s">
        <v>94</v>
      </c>
      <c r="G10" s="260"/>
      <c r="H10" s="260"/>
      <c r="I10" s="260"/>
      <c r="J10" s="260"/>
      <c r="K10" s="260"/>
      <c r="L10" s="260"/>
      <c r="M10" s="261"/>
    </row>
    <row r="11" spans="1:13" ht="20.100000000000001" customHeight="1" thickBot="1" x14ac:dyDescent="0.3">
      <c r="A11" s="277" t="s">
        <v>95</v>
      </c>
      <c r="B11" s="262" t="s">
        <v>96</v>
      </c>
      <c r="C11" s="264" t="s">
        <v>97</v>
      </c>
      <c r="D11" s="273" t="s">
        <v>98</v>
      </c>
      <c r="E11" s="266" t="s">
        <v>99</v>
      </c>
      <c r="F11" s="268" t="s">
        <v>100</v>
      </c>
      <c r="G11" s="266" t="s">
        <v>101</v>
      </c>
      <c r="H11" s="270" t="s">
        <v>102</v>
      </c>
      <c r="I11" s="271"/>
      <c r="J11" s="272"/>
      <c r="K11" s="256" t="s">
        <v>103</v>
      </c>
      <c r="L11" s="257"/>
      <c r="M11" s="258"/>
    </row>
    <row r="12" spans="1:13" ht="48" customHeight="1" thickBot="1" x14ac:dyDescent="0.3">
      <c r="A12" s="278"/>
      <c r="B12" s="263"/>
      <c r="C12" s="265"/>
      <c r="D12" s="274"/>
      <c r="E12" s="267"/>
      <c r="F12" s="269"/>
      <c r="G12" s="267"/>
      <c r="H12" s="67" t="s">
        <v>104</v>
      </c>
      <c r="I12" s="68" t="s">
        <v>105</v>
      </c>
      <c r="J12" s="69" t="s">
        <v>106</v>
      </c>
      <c r="K12" s="70" t="s">
        <v>104</v>
      </c>
      <c r="L12" s="68" t="s">
        <v>105</v>
      </c>
      <c r="M12" s="69" t="s">
        <v>106</v>
      </c>
    </row>
    <row r="13" spans="1:13" x14ac:dyDescent="0.25">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232" t="s">
        <v>114</v>
      </c>
      <c r="B15" s="233" t="s">
        <v>115</v>
      </c>
      <c r="C15" s="228" t="s">
        <v>116</v>
      </c>
      <c r="D15" s="234" t="s">
        <v>110</v>
      </c>
      <c r="E15" s="229" t="s">
        <v>117</v>
      </c>
      <c r="F15" s="230" t="s">
        <v>118</v>
      </c>
      <c r="G15" s="235" t="s">
        <v>119</v>
      </c>
      <c r="H15" s="231">
        <v>272.4375374</v>
      </c>
      <c r="I15" s="231" t="s">
        <v>120</v>
      </c>
      <c r="J15" s="229">
        <v>2098.4373759999999</v>
      </c>
      <c r="K15" s="231">
        <v>1.0989307699999999</v>
      </c>
      <c r="L15" s="231" t="s">
        <v>120</v>
      </c>
      <c r="M15" s="229">
        <v>5.7491434960000003</v>
      </c>
    </row>
    <row r="16" spans="1:13" x14ac:dyDescent="0.25">
      <c r="A16" s="232" t="s">
        <v>114</v>
      </c>
      <c r="B16" s="233" t="s">
        <v>121</v>
      </c>
      <c r="C16" s="228" t="s">
        <v>116</v>
      </c>
      <c r="D16" s="234" t="s">
        <v>110</v>
      </c>
      <c r="E16" s="229" t="s">
        <v>117</v>
      </c>
      <c r="F16" s="230" t="s">
        <v>118</v>
      </c>
      <c r="G16" s="235" t="s">
        <v>119</v>
      </c>
      <c r="H16" s="231">
        <v>225.36193349999999</v>
      </c>
      <c r="I16" s="231" t="s">
        <v>120</v>
      </c>
      <c r="J16" s="229">
        <v>1735.839741</v>
      </c>
      <c r="K16" s="231">
        <v>0.90904199699999999</v>
      </c>
      <c r="L16" s="231" t="s">
        <v>120</v>
      </c>
      <c r="M16" s="229">
        <v>4.7557253179999996</v>
      </c>
    </row>
    <row r="17" spans="1:13" x14ac:dyDescent="0.25">
      <c r="A17" s="232" t="s">
        <v>114</v>
      </c>
      <c r="B17" s="233" t="s">
        <v>122</v>
      </c>
      <c r="C17" s="228" t="s">
        <v>116</v>
      </c>
      <c r="D17" s="234" t="s">
        <v>110</v>
      </c>
      <c r="E17" s="229" t="s">
        <v>117</v>
      </c>
      <c r="F17" s="230" t="s">
        <v>118</v>
      </c>
      <c r="G17" s="235" t="s">
        <v>119</v>
      </c>
      <c r="H17" s="231">
        <v>1070.3553649999999</v>
      </c>
      <c r="I17" s="231" t="s">
        <v>120</v>
      </c>
      <c r="J17" s="229">
        <v>8244.3620840000003</v>
      </c>
      <c r="K17" s="231">
        <v>4.317490373</v>
      </c>
      <c r="L17" s="231" t="s">
        <v>120</v>
      </c>
      <c r="M17" s="229">
        <v>22.587293379999998</v>
      </c>
    </row>
    <row r="18" spans="1:13" x14ac:dyDescent="0.25">
      <c r="A18" s="232" t="s">
        <v>114</v>
      </c>
      <c r="B18" s="233" t="s">
        <v>123</v>
      </c>
      <c r="C18" s="228" t="s">
        <v>116</v>
      </c>
      <c r="D18" s="234" t="s">
        <v>110</v>
      </c>
      <c r="E18" s="229" t="s">
        <v>117</v>
      </c>
      <c r="F18" s="230" t="s">
        <v>118</v>
      </c>
      <c r="G18" s="235" t="s">
        <v>119</v>
      </c>
      <c r="H18" s="231">
        <v>442.49853589999998</v>
      </c>
      <c r="I18" s="231" t="s">
        <v>120</v>
      </c>
      <c r="J18" s="229">
        <v>3408.3242540000001</v>
      </c>
      <c r="K18" s="231">
        <v>1.784905491</v>
      </c>
      <c r="L18" s="231" t="s">
        <v>120</v>
      </c>
      <c r="M18" s="229">
        <v>9.3378746679999995</v>
      </c>
    </row>
    <row r="19" spans="1:13" x14ac:dyDescent="0.25">
      <c r="A19" s="232" t="s">
        <v>124</v>
      </c>
      <c r="B19" s="233" t="s">
        <v>115</v>
      </c>
      <c r="C19" s="228" t="s">
        <v>116</v>
      </c>
      <c r="D19" s="234" t="s">
        <v>110</v>
      </c>
      <c r="E19" s="229" t="s">
        <v>125</v>
      </c>
      <c r="F19" s="230" t="s">
        <v>118</v>
      </c>
      <c r="G19" s="235" t="s">
        <v>119</v>
      </c>
      <c r="H19" s="231">
        <v>272.4375374</v>
      </c>
      <c r="I19" s="231" t="s">
        <v>120</v>
      </c>
      <c r="J19" s="229">
        <v>2098.4373759999999</v>
      </c>
      <c r="K19" s="231">
        <v>1.0989307699999999</v>
      </c>
      <c r="L19" s="231" t="s">
        <v>120</v>
      </c>
      <c r="M19" s="229">
        <v>5.7491434960000003</v>
      </c>
    </row>
    <row r="20" spans="1:13" x14ac:dyDescent="0.25">
      <c r="A20" s="232" t="s">
        <v>124</v>
      </c>
      <c r="B20" s="233" t="s">
        <v>121</v>
      </c>
      <c r="C20" s="228" t="s">
        <v>116</v>
      </c>
      <c r="D20" s="234" t="s">
        <v>110</v>
      </c>
      <c r="E20" s="229" t="s">
        <v>125</v>
      </c>
      <c r="F20" s="230" t="s">
        <v>118</v>
      </c>
      <c r="G20" s="235" t="s">
        <v>119</v>
      </c>
      <c r="H20" s="231">
        <v>225.36193349999999</v>
      </c>
      <c r="I20" s="231" t="s">
        <v>120</v>
      </c>
      <c r="J20" s="229">
        <v>1735.839741</v>
      </c>
      <c r="K20" s="231">
        <v>0.90904199699999999</v>
      </c>
      <c r="L20" s="231" t="s">
        <v>120</v>
      </c>
      <c r="M20" s="229">
        <v>4.7557253179999996</v>
      </c>
    </row>
    <row r="21" spans="1:13" x14ac:dyDescent="0.25">
      <c r="A21" s="232" t="s">
        <v>124</v>
      </c>
      <c r="B21" s="233" t="s">
        <v>122</v>
      </c>
      <c r="C21" s="228" t="s">
        <v>116</v>
      </c>
      <c r="D21" s="234" t="s">
        <v>110</v>
      </c>
      <c r="E21" s="229" t="s">
        <v>125</v>
      </c>
      <c r="F21" s="230" t="s">
        <v>118</v>
      </c>
      <c r="G21" s="235" t="s">
        <v>119</v>
      </c>
      <c r="H21" s="231">
        <v>1070.3553649999999</v>
      </c>
      <c r="I21" s="231" t="s">
        <v>120</v>
      </c>
      <c r="J21" s="229">
        <v>8244.3620840000003</v>
      </c>
      <c r="K21" s="231">
        <v>4.317490373</v>
      </c>
      <c r="L21" s="231" t="s">
        <v>120</v>
      </c>
      <c r="M21" s="229">
        <v>22.587293379999998</v>
      </c>
    </row>
    <row r="22" spans="1:13" x14ac:dyDescent="0.25">
      <c r="A22" s="232" t="s">
        <v>124</v>
      </c>
      <c r="B22" s="233" t="s">
        <v>123</v>
      </c>
      <c r="C22" s="228" t="s">
        <v>116</v>
      </c>
      <c r="D22" s="234" t="s">
        <v>110</v>
      </c>
      <c r="E22" s="229" t="s">
        <v>125</v>
      </c>
      <c r="F22" s="230" t="s">
        <v>118</v>
      </c>
      <c r="G22" s="235" t="s">
        <v>119</v>
      </c>
      <c r="H22" s="231">
        <v>442.49853589999998</v>
      </c>
      <c r="I22" s="231" t="s">
        <v>120</v>
      </c>
      <c r="J22" s="229">
        <v>3408.3242540000001</v>
      </c>
      <c r="K22" s="231">
        <v>1.784905491</v>
      </c>
      <c r="L22" s="231" t="s">
        <v>120</v>
      </c>
      <c r="M22" s="229">
        <v>9.3378746679999995</v>
      </c>
    </row>
    <row r="23" spans="1:13" x14ac:dyDescent="0.25">
      <c r="A23" s="232" t="s">
        <v>126</v>
      </c>
      <c r="B23" s="233" t="s">
        <v>127</v>
      </c>
      <c r="C23" s="228" t="s">
        <v>116</v>
      </c>
      <c r="D23" s="234" t="s">
        <v>110</v>
      </c>
      <c r="E23" s="229" t="s">
        <v>128</v>
      </c>
      <c r="F23" s="230" t="s">
        <v>129</v>
      </c>
      <c r="G23" s="235" t="s">
        <v>130</v>
      </c>
      <c r="H23" s="231">
        <v>18.158247060000001</v>
      </c>
      <c r="I23" s="231" t="s">
        <v>120</v>
      </c>
      <c r="J23" s="229">
        <v>23.60572118</v>
      </c>
      <c r="K23" s="231">
        <v>7.3218738000000005E-2</v>
      </c>
      <c r="L23" s="231" t="s">
        <v>120</v>
      </c>
      <c r="M23" s="229">
        <v>9.5184359999999996E-2</v>
      </c>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227"/>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x14ac:dyDescent="0.25">
      <c r="A208" s="79"/>
      <c r="B208" s="80"/>
      <c r="C208" s="81"/>
      <c r="D208" s="82"/>
      <c r="E208" s="83"/>
      <c r="F208" s="82"/>
      <c r="G208" s="84"/>
      <c r="H208" s="85"/>
      <c r="I208" s="86"/>
      <c r="J208" s="83"/>
      <c r="K208" s="85"/>
      <c r="L208" s="86"/>
      <c r="M208" s="83"/>
    </row>
    <row r="209" spans="1:13" x14ac:dyDescent="0.25">
      <c r="A209" s="79"/>
      <c r="B209" s="80"/>
      <c r="C209" s="81"/>
      <c r="D209" s="82"/>
      <c r="E209" s="83"/>
      <c r="F209" s="82"/>
      <c r="G209" s="84"/>
      <c r="H209" s="85"/>
      <c r="I209" s="86"/>
      <c r="J209" s="83"/>
      <c r="K209" s="85"/>
      <c r="L209" s="86"/>
      <c r="M209" s="83"/>
    </row>
    <row r="210" spans="1:13" x14ac:dyDescent="0.25">
      <c r="A210" s="79"/>
      <c r="B210" s="80"/>
      <c r="C210" s="81"/>
      <c r="D210" s="82"/>
      <c r="E210" s="83"/>
      <c r="F210" s="82"/>
      <c r="G210" s="84"/>
      <c r="H210" s="85"/>
      <c r="I210" s="86"/>
      <c r="J210" s="83"/>
      <c r="K210" s="85"/>
      <c r="L210" s="86"/>
      <c r="M210" s="83"/>
    </row>
    <row r="211" spans="1:13" x14ac:dyDescent="0.25">
      <c r="A211" s="79"/>
      <c r="B211" s="80"/>
      <c r="C211" s="81"/>
      <c r="D211" s="82"/>
      <c r="E211" s="83"/>
      <c r="F211" s="82"/>
      <c r="G211" s="84"/>
      <c r="H211" s="85"/>
      <c r="I211" s="86"/>
      <c r="J211" s="83"/>
      <c r="K211" s="85"/>
      <c r="L211" s="86"/>
      <c r="M211" s="83"/>
    </row>
    <row r="212" spans="1:13" x14ac:dyDescent="0.25">
      <c r="A212" s="79"/>
      <c r="B212" s="80"/>
      <c r="C212" s="81"/>
      <c r="D212" s="82"/>
      <c r="E212" s="83"/>
      <c r="F212" s="82"/>
      <c r="G212" s="84"/>
      <c r="H212" s="85"/>
      <c r="I212" s="86"/>
      <c r="J212" s="83"/>
      <c r="K212" s="85"/>
      <c r="L212" s="86"/>
      <c r="M212" s="83"/>
    </row>
    <row r="213" spans="1:13" x14ac:dyDescent="0.25">
      <c r="A213" s="79"/>
      <c r="B213" s="80"/>
      <c r="C213" s="81"/>
      <c r="D213" s="82"/>
      <c r="E213" s="83"/>
      <c r="F213" s="82"/>
      <c r="G213" s="84"/>
      <c r="H213" s="85"/>
      <c r="I213" s="86"/>
      <c r="J213" s="83"/>
      <c r="K213" s="85"/>
      <c r="L213" s="86"/>
      <c r="M213" s="83"/>
    </row>
    <row r="214" spans="1:13" x14ac:dyDescent="0.25">
      <c r="A214" s="79"/>
      <c r="B214" s="80"/>
      <c r="C214" s="81"/>
      <c r="D214" s="82"/>
      <c r="E214" s="83"/>
      <c r="F214" s="82"/>
      <c r="G214" s="84"/>
      <c r="H214" s="85"/>
      <c r="I214" s="86"/>
      <c r="J214" s="83"/>
      <c r="K214" s="85"/>
      <c r="L214" s="86"/>
      <c r="M214" s="83"/>
    </row>
    <row r="215" spans="1:13" x14ac:dyDescent="0.25">
      <c r="A215" s="79"/>
      <c r="B215" s="80"/>
      <c r="C215" s="81"/>
      <c r="D215" s="82"/>
      <c r="E215" s="83"/>
      <c r="F215" s="82"/>
      <c r="G215" s="84"/>
      <c r="H215" s="85"/>
      <c r="I215" s="86"/>
      <c r="J215" s="83"/>
      <c r="K215" s="85"/>
      <c r="L215" s="86"/>
      <c r="M215" s="83"/>
    </row>
    <row r="216" spans="1:13" x14ac:dyDescent="0.25">
      <c r="A216" s="79"/>
      <c r="B216" s="80"/>
      <c r="C216" s="81"/>
      <c r="D216" s="82"/>
      <c r="E216" s="83"/>
      <c r="F216" s="82"/>
      <c r="G216" s="84"/>
      <c r="H216" s="85"/>
      <c r="I216" s="86"/>
      <c r="J216" s="83"/>
      <c r="K216" s="85"/>
      <c r="L216" s="86"/>
      <c r="M216" s="83"/>
    </row>
    <row r="217" spans="1:13" x14ac:dyDescent="0.25">
      <c r="A217" s="79"/>
      <c r="B217" s="80"/>
      <c r="C217" s="81"/>
      <c r="D217" s="82"/>
      <c r="E217" s="83"/>
      <c r="F217" s="82"/>
      <c r="G217" s="84"/>
      <c r="H217" s="85"/>
      <c r="I217" s="86"/>
      <c r="J217" s="83"/>
      <c r="K217" s="85"/>
      <c r="L217" s="86"/>
      <c r="M217" s="83"/>
    </row>
    <row r="218" spans="1:13" x14ac:dyDescent="0.25">
      <c r="A218" s="79"/>
      <c r="B218" s="80"/>
      <c r="C218" s="81"/>
      <c r="D218" s="82"/>
      <c r="E218" s="83"/>
      <c r="F218" s="82"/>
      <c r="G218" s="84"/>
      <c r="H218" s="85"/>
      <c r="I218" s="86"/>
      <c r="J218" s="83"/>
      <c r="K218" s="85"/>
      <c r="L218" s="86"/>
      <c r="M218" s="83"/>
    </row>
    <row r="219" spans="1:13" x14ac:dyDescent="0.25">
      <c r="A219" s="79"/>
      <c r="B219" s="80"/>
      <c r="C219" s="81"/>
      <c r="D219" s="82"/>
      <c r="E219" s="83"/>
      <c r="F219" s="82"/>
      <c r="G219" s="84"/>
      <c r="H219" s="85"/>
      <c r="I219" s="86"/>
      <c r="J219" s="83"/>
      <c r="K219" s="85"/>
      <c r="L219" s="86"/>
      <c r="M219" s="83"/>
    </row>
    <row r="220" spans="1:13" x14ac:dyDescent="0.25">
      <c r="A220" s="79"/>
      <c r="B220" s="80"/>
      <c r="C220" s="81"/>
      <c r="D220" s="82"/>
      <c r="E220" s="83"/>
      <c r="F220" s="82"/>
      <c r="G220" s="84"/>
      <c r="H220" s="85"/>
      <c r="I220" s="86"/>
      <c r="J220" s="83"/>
      <c r="K220" s="85"/>
      <c r="L220" s="86"/>
      <c r="M220" s="83"/>
    </row>
    <row r="221" spans="1:13" x14ac:dyDescent="0.25">
      <c r="A221" s="79"/>
      <c r="B221" s="80"/>
      <c r="C221" s="81"/>
      <c r="D221" s="82"/>
      <c r="E221" s="83"/>
      <c r="F221" s="82"/>
      <c r="G221" s="84"/>
      <c r="H221" s="85"/>
      <c r="I221" s="86"/>
      <c r="J221" s="83"/>
      <c r="K221" s="85"/>
      <c r="L221" s="86"/>
      <c r="M221" s="83"/>
    </row>
    <row r="222" spans="1:13" x14ac:dyDescent="0.25">
      <c r="A222" s="79"/>
      <c r="B222" s="80"/>
      <c r="C222" s="81"/>
      <c r="D222" s="82"/>
      <c r="E222" s="83"/>
      <c r="F222" s="82"/>
      <c r="G222" s="84"/>
      <c r="H222" s="85"/>
      <c r="I222" s="86"/>
      <c r="J222" s="83"/>
      <c r="K222" s="85"/>
      <c r="L222" s="86"/>
      <c r="M222" s="83"/>
    </row>
    <row r="223" spans="1:13" x14ac:dyDescent="0.25">
      <c r="A223" s="79"/>
      <c r="B223" s="80"/>
      <c r="C223" s="81"/>
      <c r="D223" s="82"/>
      <c r="E223" s="83"/>
      <c r="F223" s="82"/>
      <c r="G223" s="84"/>
      <c r="H223" s="85"/>
      <c r="I223" s="86"/>
      <c r="J223" s="83"/>
      <c r="K223" s="85"/>
      <c r="L223" s="86"/>
      <c r="M223" s="83"/>
    </row>
    <row r="224" spans="1:13" x14ac:dyDescent="0.25">
      <c r="A224" s="79"/>
      <c r="B224" s="80"/>
      <c r="C224" s="81"/>
      <c r="D224" s="82"/>
      <c r="E224" s="83"/>
      <c r="F224" s="82"/>
      <c r="G224" s="84"/>
      <c r="H224" s="85"/>
      <c r="I224" s="86"/>
      <c r="J224" s="83"/>
      <c r="K224" s="85"/>
      <c r="L224" s="86"/>
      <c r="M224" s="83"/>
    </row>
    <row r="225" spans="1:13" x14ac:dyDescent="0.25">
      <c r="A225" s="79"/>
      <c r="B225" s="80"/>
      <c r="C225" s="81"/>
      <c r="D225" s="82"/>
      <c r="E225" s="83"/>
      <c r="F225" s="82"/>
      <c r="G225" s="84"/>
      <c r="H225" s="85"/>
      <c r="I225" s="86"/>
      <c r="J225" s="83"/>
      <c r="K225" s="85"/>
      <c r="L225" s="86"/>
      <c r="M225" s="83"/>
    </row>
    <row r="226" spans="1:13" x14ac:dyDescent="0.25">
      <c r="A226" s="79"/>
      <c r="B226" s="80"/>
      <c r="C226" s="81"/>
      <c r="D226" s="82"/>
      <c r="E226" s="83"/>
      <c r="F226" s="82"/>
      <c r="G226" s="84"/>
      <c r="H226" s="85"/>
      <c r="I226" s="86"/>
      <c r="J226" s="83"/>
      <c r="K226" s="85"/>
      <c r="L226" s="86"/>
      <c r="M226" s="83"/>
    </row>
    <row r="227" spans="1:13" x14ac:dyDescent="0.25">
      <c r="A227" s="79"/>
      <c r="B227" s="80"/>
      <c r="C227" s="81"/>
      <c r="D227" s="82"/>
      <c r="E227" s="83"/>
      <c r="F227" s="82"/>
      <c r="G227" s="84"/>
      <c r="H227" s="85"/>
      <c r="I227" s="86"/>
      <c r="J227" s="83"/>
      <c r="K227" s="85"/>
      <c r="L227" s="86"/>
      <c r="M227" s="83"/>
    </row>
    <row r="228" spans="1:13" ht="15.75" thickBot="1" x14ac:dyDescent="0.3">
      <c r="A228" s="87"/>
      <c r="B228" s="88"/>
      <c r="C228" s="89"/>
      <c r="D228" s="90"/>
      <c r="E228" s="91"/>
      <c r="F228" s="90"/>
      <c r="G228" s="92"/>
      <c r="H228" s="93"/>
      <c r="I228" s="94"/>
      <c r="J228" s="91"/>
      <c r="K228" s="93"/>
      <c r="L228" s="94"/>
      <c r="M228" s="91"/>
    </row>
    <row r="229" spans="1:13" ht="39.950000000000003" customHeight="1" thickBot="1" x14ac:dyDescent="0.3">
      <c r="A229" s="95"/>
      <c r="B229" s="96"/>
      <c r="C229" s="96"/>
      <c r="D229" s="97"/>
      <c r="E229" s="97"/>
      <c r="F229" s="97"/>
      <c r="G229" s="96"/>
      <c r="H229" s="97"/>
      <c r="I229" s="97"/>
      <c r="J229" s="97"/>
      <c r="K229" s="97"/>
      <c r="L229" s="97"/>
      <c r="M229"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13" activePane="bottomLeft" state="frozen"/>
      <selection pane="bottomLeft" activeCell="A16" sqref="A16"/>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79" t="s">
        <v>131</v>
      </c>
      <c r="K9" s="280"/>
      <c r="L9" s="280"/>
      <c r="M9" s="280"/>
      <c r="N9" s="280"/>
      <c r="O9" s="281"/>
    </row>
    <row r="10" spans="1:15" ht="21" thickBot="1" x14ac:dyDescent="0.3">
      <c r="A10" s="294" t="s">
        <v>132</v>
      </c>
      <c r="B10" s="300" t="s">
        <v>133</v>
      </c>
      <c r="C10" s="264"/>
      <c r="D10" s="301"/>
      <c r="E10" s="297" t="s">
        <v>134</v>
      </c>
      <c r="F10" s="282" t="s">
        <v>135</v>
      </c>
      <c r="G10" s="283"/>
      <c r="H10" s="283"/>
      <c r="I10" s="284"/>
      <c r="J10" s="308" t="s">
        <v>136</v>
      </c>
      <c r="K10" s="309"/>
      <c r="L10" s="310"/>
      <c r="M10" s="314" t="s">
        <v>137</v>
      </c>
      <c r="N10" s="315"/>
      <c r="O10" s="316"/>
    </row>
    <row r="11" spans="1:15" ht="18.75" thickBot="1" x14ac:dyDescent="0.3">
      <c r="A11" s="295"/>
      <c r="B11" s="302"/>
      <c r="C11" s="265"/>
      <c r="D11" s="303"/>
      <c r="E11" s="298"/>
      <c r="F11" s="304" t="s">
        <v>138</v>
      </c>
      <c r="G11" s="305"/>
      <c r="H11" s="306" t="s">
        <v>139</v>
      </c>
      <c r="I11" s="306" t="s">
        <v>140</v>
      </c>
      <c r="J11" s="311"/>
      <c r="K11" s="312"/>
      <c r="L11" s="313"/>
      <c r="M11" s="317"/>
      <c r="N11" s="318"/>
      <c r="O11" s="319"/>
    </row>
    <row r="12" spans="1:15" ht="20.100000000000001" customHeight="1" thickBot="1" x14ac:dyDescent="0.3">
      <c r="A12" s="296"/>
      <c r="B12" s="155" t="s">
        <v>141</v>
      </c>
      <c r="C12" s="156" t="s">
        <v>142</v>
      </c>
      <c r="D12" s="157" t="s">
        <v>143</v>
      </c>
      <c r="E12" s="299"/>
      <c r="F12" s="158" t="s">
        <v>144</v>
      </c>
      <c r="G12" s="159" t="s">
        <v>145</v>
      </c>
      <c r="H12" s="307"/>
      <c r="I12" s="307"/>
      <c r="J12" s="99" t="s">
        <v>104</v>
      </c>
      <c r="K12" s="160" t="s">
        <v>146</v>
      </c>
      <c r="L12" s="161" t="s">
        <v>106</v>
      </c>
      <c r="M12" s="162" t="s">
        <v>104</v>
      </c>
      <c r="N12" s="160" t="s">
        <v>146</v>
      </c>
      <c r="O12" s="69" t="s">
        <v>106</v>
      </c>
    </row>
    <row r="13" spans="1:15" ht="15.75" customHeight="1" x14ac:dyDescent="0.25">
      <c r="A13" s="119" t="s">
        <v>107</v>
      </c>
      <c r="B13" s="163" t="s">
        <v>147</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148</v>
      </c>
      <c r="I13" s="168" t="s">
        <v>149</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107</v>
      </c>
      <c r="B14" s="171" t="s">
        <v>150</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148</v>
      </c>
      <c r="I14" s="168" t="s">
        <v>151</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232" t="s">
        <v>152</v>
      </c>
      <c r="B16" s="236" t="s">
        <v>153</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237">
        <v>0</v>
      </c>
      <c r="F16" s="238">
        <v>5.5864200000000004E-4</v>
      </c>
      <c r="G16" s="239">
        <v>5.5864200000000004E-4</v>
      </c>
      <c r="H16" s="229" t="s">
        <v>154</v>
      </c>
      <c r="I16" s="235" t="s">
        <v>155</v>
      </c>
      <c r="J16" s="238">
        <f>F16*'2. Emissions Units &amp; Activities'!H16</f>
        <v>0.125896641254307</v>
      </c>
      <c r="K16" s="238" t="s">
        <v>120</v>
      </c>
      <c r="L16" s="229">
        <f>F16*'2. Emissions Units &amp; Activities'!J16</f>
        <v>0.96971298459172206</v>
      </c>
      <c r="M16" s="238">
        <f>G16*'2. Emissions Units &amp; Activities'!K16</f>
        <v>5.0782903928807399E-4</v>
      </c>
      <c r="N16" s="238" t="s">
        <v>120</v>
      </c>
      <c r="O16" s="229">
        <f>G16*'2. Emissions Units &amp; Activities'!M16</f>
        <v>2.6567479030981558E-3</v>
      </c>
    </row>
    <row r="17" spans="1:15" x14ac:dyDescent="0.25">
      <c r="A17" s="232" t="s">
        <v>156</v>
      </c>
      <c r="B17" s="236" t="s">
        <v>153</v>
      </c>
      <c r="C17" s="81" t="str">
        <f>IFERROR(IF(B17="No CAS","",INDEX('DEQ Pollutant List'!$C$7:$C$611,MATCH('3. Pollutant Emissions - EF'!B17,'DEQ Pollutant List'!$B$7:$B$611,0))),"")</f>
        <v>Acetaldehyde</v>
      </c>
      <c r="D17" s="115">
        <f>IFERROR(IF(OR($B17="",$B17="No CAS"),INDEX('DEQ Pollutant List'!$A$7:$A$611,MATCH($C17,'DEQ Pollutant List'!$C$7:$C$611,0)),INDEX('DEQ Pollutant List'!$A$7:$A$611,MATCH($B17,'DEQ Pollutant List'!$B$7:$B$611,0))),"")</f>
        <v>1</v>
      </c>
      <c r="E17" s="237">
        <v>0</v>
      </c>
      <c r="F17" s="238">
        <v>2.324394E-3</v>
      </c>
      <c r="G17" s="239">
        <v>2.324394E-3</v>
      </c>
      <c r="H17" s="229" t="s">
        <v>154</v>
      </c>
      <c r="I17" s="235" t="s">
        <v>157</v>
      </c>
      <c r="J17" s="238">
        <f>F17*'2. Emissions Units &amp; Activities'!H17</f>
        <v>2.4879275882738097</v>
      </c>
      <c r="K17" s="238" t="s">
        <v>120</v>
      </c>
      <c r="L17" s="229">
        <f>F17*'2. Emissions Units &amp; Activities'!J17</f>
        <v>19.163145761877097</v>
      </c>
      <c r="M17" s="238">
        <f>G17*'2. Emissions Units &amp; Activities'!K17</f>
        <v>1.0035548718058963E-2</v>
      </c>
      <c r="N17" s="238" t="s">
        <v>120</v>
      </c>
      <c r="O17" s="229">
        <f>G17*'2. Emissions Units &amp; Activities'!M17</f>
        <v>5.2501769208711718E-2</v>
      </c>
    </row>
    <row r="18" spans="1:15" x14ac:dyDescent="0.25">
      <c r="A18" s="232" t="s">
        <v>158</v>
      </c>
      <c r="B18" s="236" t="s">
        <v>153</v>
      </c>
      <c r="C18" s="81" t="str">
        <f>IFERROR(IF(B18="No CAS","",INDEX('DEQ Pollutant List'!$C$7:$C$611,MATCH('3. Pollutant Emissions - EF'!B18,'DEQ Pollutant List'!$B$7:$B$611,0))),"")</f>
        <v>Acetaldehyde</v>
      </c>
      <c r="D18" s="115">
        <f>IFERROR(IF(OR($B18="",$B18="No CAS"),INDEX('DEQ Pollutant List'!$A$7:$A$611,MATCH($C18,'DEQ Pollutant List'!$C$7:$C$611,0)),INDEX('DEQ Pollutant List'!$A$7:$A$611,MATCH($B18,'DEQ Pollutant List'!$B$7:$B$611,0))),"")</f>
        <v>1</v>
      </c>
      <c r="E18" s="240" t="s">
        <v>159</v>
      </c>
      <c r="F18" s="241" t="s">
        <v>159</v>
      </c>
      <c r="G18" s="242" t="s">
        <v>159</v>
      </c>
      <c r="H18" s="243" t="s">
        <v>159</v>
      </c>
      <c r="I18" s="244" t="s">
        <v>159</v>
      </c>
      <c r="J18" s="238">
        <f>SUM(J16:J17)</f>
        <v>2.6138242295281167</v>
      </c>
      <c r="K18" s="238" t="s">
        <v>120</v>
      </c>
      <c r="L18" s="229">
        <f>SUM(L16:L17)</f>
        <v>20.13285874646882</v>
      </c>
      <c r="M18" s="238">
        <f>SUM(M16:M17)</f>
        <v>1.0543377757347037E-2</v>
      </c>
      <c r="N18" s="238" t="s">
        <v>120</v>
      </c>
      <c r="O18" s="229">
        <f>SUM(O16:O17)</f>
        <v>5.5158517111809871E-2</v>
      </c>
    </row>
    <row r="19" spans="1:15" x14ac:dyDescent="0.25">
      <c r="A19" s="232" t="s">
        <v>160</v>
      </c>
      <c r="B19" s="236" t="s">
        <v>161</v>
      </c>
      <c r="C19" s="81" t="str">
        <f>IFERROR(IF(B19="No CAS","",INDEX('DEQ Pollutant List'!$C$7:$C$611,MATCH('3. Pollutant Emissions - EF'!B19,'DEQ Pollutant List'!$B$7:$B$611,0))),"")</f>
        <v>Formaldehyde</v>
      </c>
      <c r="D19" s="115">
        <f>IFERROR(IF(OR($B19="",$B19="No CAS"),INDEX('DEQ Pollutant List'!$A$7:$A$611,MATCH($C19,'DEQ Pollutant List'!$C$7:$C$611,0)),INDEX('DEQ Pollutant List'!$A$7:$A$611,MATCH($B19,'DEQ Pollutant List'!$B$7:$B$611,0))),"")</f>
        <v>250</v>
      </c>
      <c r="E19" s="237">
        <v>0</v>
      </c>
      <c r="F19" s="238">
        <v>4.9639660000000002E-3</v>
      </c>
      <c r="G19" s="239">
        <v>4.9639660000000002E-3</v>
      </c>
      <c r="H19" s="229" t="s">
        <v>154</v>
      </c>
      <c r="I19" s="235" t="s">
        <v>162</v>
      </c>
      <c r="J19" s="238">
        <f>F19*'2. Emissions Units &amp; Activities'!H15</f>
        <v>1.3523706727773284</v>
      </c>
      <c r="K19" s="238" t="s">
        <v>120</v>
      </c>
      <c r="L19" s="229">
        <f>F19*'2. Emissions Units &amp; Activities'!J15</f>
        <v>10.416571787593215</v>
      </c>
      <c r="M19" s="238">
        <f>G19*'2. Emissions Units &amp; Activities'!K15</f>
        <v>5.4550549786338198E-3</v>
      </c>
      <c r="N19" s="238"/>
      <c r="O19" s="229">
        <f>G19*'2. Emissions Units &amp; Activities'!M15</f>
        <v>2.853855284326514E-2</v>
      </c>
    </row>
    <row r="20" spans="1:15" x14ac:dyDescent="0.25">
      <c r="A20" s="232" t="s">
        <v>152</v>
      </c>
      <c r="B20" s="236" t="s">
        <v>161</v>
      </c>
      <c r="C20" s="81" t="str">
        <f>IFERROR(IF(B20="No CAS","",INDEX('DEQ Pollutant List'!$C$7:$C$611,MATCH('3. Pollutant Emissions - EF'!B20,'DEQ Pollutant List'!$B$7:$B$611,0))),"")</f>
        <v>Formaldehyde</v>
      </c>
      <c r="D20" s="115">
        <f>IFERROR(IF(OR($B20="",$B20="No CAS"),INDEX('DEQ Pollutant List'!$A$7:$A$611,MATCH($C20,'DEQ Pollutant List'!$C$7:$C$611,0)),INDEX('DEQ Pollutant List'!$A$7:$A$611,MATCH($B20,'DEQ Pollutant List'!$B$7:$B$611,0))),"")</f>
        <v>250</v>
      </c>
      <c r="E20" s="237">
        <v>0</v>
      </c>
      <c r="F20" s="238">
        <v>5.3526709999999998E-3</v>
      </c>
      <c r="G20" s="239">
        <v>5.3526709999999998E-3</v>
      </c>
      <c r="H20" s="229" t="s">
        <v>154</v>
      </c>
      <c r="I20" s="235" t="s">
        <v>157</v>
      </c>
      <c r="J20" s="238">
        <f>F20*'2. Emissions Units &amp; Activities'!H16</f>
        <v>1.2062882859493784</v>
      </c>
      <c r="K20" s="238" t="s">
        <v>120</v>
      </c>
      <c r="L20" s="229">
        <f>F20*'2. Emissions Units &amp; Activities'!J16</f>
        <v>9.2913790422982103</v>
      </c>
      <c r="M20" s="238">
        <f>G20*'2. Emissions Units &amp; Activities'!K16</f>
        <v>4.8658027351239867E-3</v>
      </c>
      <c r="N20" s="238"/>
      <c r="O20" s="229">
        <f>G20*'2. Emissions Units &amp; Activities'!M16</f>
        <v>2.5455832993624375E-2</v>
      </c>
    </row>
    <row r="21" spans="1:15" x14ac:dyDescent="0.25">
      <c r="A21" s="232" t="s">
        <v>156</v>
      </c>
      <c r="B21" s="236" t="s">
        <v>161</v>
      </c>
      <c r="C21" s="81" t="str">
        <f>IFERROR(IF(B21="No CAS","",INDEX('DEQ Pollutant List'!$C$7:$C$611,MATCH('3. Pollutant Emissions - EF'!B21,'DEQ Pollutant List'!$B$7:$B$611,0))),"")</f>
        <v>Formaldehyde</v>
      </c>
      <c r="D21" s="115">
        <f>IFERROR(IF(OR($B21="",$B21="No CAS"),INDEX('DEQ Pollutant List'!$A$7:$A$611,MATCH($C21,'DEQ Pollutant List'!$C$7:$C$611,0)),INDEX('DEQ Pollutant List'!$A$7:$A$611,MATCH($B21,'DEQ Pollutant List'!$B$7:$B$611,0))),"")</f>
        <v>250</v>
      </c>
      <c r="E21" s="237">
        <v>0</v>
      </c>
      <c r="F21" s="238">
        <v>1.6084820000000001E-3</v>
      </c>
      <c r="G21" s="239">
        <v>1.6084820000000001E-3</v>
      </c>
      <c r="H21" s="229" t="s">
        <v>154</v>
      </c>
      <c r="I21" s="235" t="s">
        <v>157</v>
      </c>
      <c r="J21" s="238">
        <f>F21*'2. Emissions Units &amp; Activities'!H17</f>
        <v>1.7216473382059299</v>
      </c>
      <c r="K21" s="238" t="s">
        <v>120</v>
      </c>
      <c r="L21" s="229">
        <f>F21*'2. Emissions Units &amp; Activities'!J17</f>
        <v>13.26090801359649</v>
      </c>
      <c r="M21" s="238">
        <f>G21*'2. Emissions Units &amp; Activities'!K17</f>
        <v>6.944605550143786E-3</v>
      </c>
      <c r="N21" s="238"/>
      <c r="O21" s="229">
        <f>G21*'2. Emissions Units &amp; Activities'!M17</f>
        <v>3.6331254830449161E-2</v>
      </c>
    </row>
    <row r="22" spans="1:15" x14ac:dyDescent="0.25">
      <c r="A22" s="232" t="s">
        <v>163</v>
      </c>
      <c r="B22" s="236" t="s">
        <v>161</v>
      </c>
      <c r="C22" s="81" t="str">
        <f>IFERROR(IF(B22="No CAS","",INDEX('DEQ Pollutant List'!$C$7:$C$611,MATCH('3. Pollutant Emissions - EF'!B22,'DEQ Pollutant List'!$B$7:$B$611,0))),"")</f>
        <v>Formaldehyde</v>
      </c>
      <c r="D22" s="115">
        <f>IFERROR(IF(OR($B22="",$B22="No CAS"),INDEX('DEQ Pollutant List'!$A$7:$A$611,MATCH($C22,'DEQ Pollutant List'!$C$7:$C$611,0)),INDEX('DEQ Pollutant List'!$A$7:$A$611,MATCH($B22,'DEQ Pollutant List'!$B$7:$B$611,0))),"")</f>
        <v>250</v>
      </c>
      <c r="E22" s="237">
        <v>0</v>
      </c>
      <c r="F22" s="238">
        <v>7.5566670000000004E-3</v>
      </c>
      <c r="G22" s="239">
        <v>7.5566670000000004E-3</v>
      </c>
      <c r="H22" s="229" t="s">
        <v>154</v>
      </c>
      <c r="I22" s="235" t="s">
        <v>157</v>
      </c>
      <c r="J22" s="238">
        <f>F22*'2. Emissions Units &amp; Activities'!H18</f>
        <v>3.3438140837838453</v>
      </c>
      <c r="K22" s="238" t="s">
        <v>120</v>
      </c>
      <c r="L22" s="229">
        <f>F22*'2. Emissions Units &amp; Activities'!J18</f>
        <v>25.755571415501421</v>
      </c>
      <c r="M22" s="238">
        <f>G22*'2. Emissions Units &amp; Activities'!K18</f>
        <v>1.3487936421958497E-2</v>
      </c>
      <c r="N22" s="238"/>
      <c r="O22" s="229">
        <f>G22*'2. Emissions Units &amp; Activities'!M18</f>
        <v>7.0563209353811551E-2</v>
      </c>
    </row>
    <row r="23" spans="1:15" x14ac:dyDescent="0.25">
      <c r="A23" s="232" t="s">
        <v>158</v>
      </c>
      <c r="B23" s="236" t="s">
        <v>161</v>
      </c>
      <c r="C23" s="81" t="str">
        <f>IFERROR(IF(B23="No CAS","",INDEX('DEQ Pollutant List'!$C$7:$C$611,MATCH('3. Pollutant Emissions - EF'!B23,'DEQ Pollutant List'!$B$7:$B$611,0))),"")</f>
        <v>Formaldehyde</v>
      </c>
      <c r="D23" s="115">
        <f>IFERROR(IF(OR($B23="",$B23="No CAS"),INDEX('DEQ Pollutant List'!$A$7:$A$611,MATCH($C23,'DEQ Pollutant List'!$C$7:$C$611,0)),INDEX('DEQ Pollutant List'!$A$7:$A$611,MATCH($B23,'DEQ Pollutant List'!$B$7:$B$611,0))),"")</f>
        <v>250</v>
      </c>
      <c r="E23" s="240" t="s">
        <v>159</v>
      </c>
      <c r="F23" s="241" t="s">
        <v>159</v>
      </c>
      <c r="G23" s="242" t="s">
        <v>159</v>
      </c>
      <c r="H23" s="243" t="s">
        <v>159</v>
      </c>
      <c r="I23" s="244" t="s">
        <v>159</v>
      </c>
      <c r="J23" s="238">
        <f>SUM(J19:J22)</f>
        <v>7.6241203807164819</v>
      </c>
      <c r="K23" s="238" t="s">
        <v>120</v>
      </c>
      <c r="L23" s="229">
        <f>SUM(L19:L22)</f>
        <v>58.724430258989337</v>
      </c>
      <c r="M23" s="238">
        <f>SUM(M19:M22)</f>
        <v>3.0753399685860085E-2</v>
      </c>
      <c r="N23" s="238"/>
      <c r="O23" s="229">
        <f>SUM(O19:O22)</f>
        <v>0.16088885002115022</v>
      </c>
    </row>
    <row r="24" spans="1:15" x14ac:dyDescent="0.25">
      <c r="A24" s="232" t="s">
        <v>160</v>
      </c>
      <c r="B24" s="236" t="s">
        <v>164</v>
      </c>
      <c r="C24" s="81" t="str">
        <f>IFERROR(IF(B24="No CAS","",INDEX('DEQ Pollutant List'!$C$7:$C$611,MATCH('3. Pollutant Emissions - EF'!B24,'DEQ Pollutant List'!$B$7:$B$611,0))),"")</f>
        <v>Methanol</v>
      </c>
      <c r="D24" s="115">
        <f>IFERROR(IF(OR($B24="",$B24="No CAS"),INDEX('DEQ Pollutant List'!$A$7:$A$611,MATCH($C24,'DEQ Pollutant List'!$C$7:$C$611,0)),INDEX('DEQ Pollutant List'!$A$7:$A$611,MATCH($B24,'DEQ Pollutant List'!$B$7:$B$611,0))),"")</f>
        <v>321</v>
      </c>
      <c r="E24" s="237">
        <v>0</v>
      </c>
      <c r="F24" s="238">
        <v>1.6373295E-2</v>
      </c>
      <c r="G24" s="239">
        <v>1.6373295E-2</v>
      </c>
      <c r="H24" s="229" t="s">
        <v>154</v>
      </c>
      <c r="I24" s="235" t="s">
        <v>157</v>
      </c>
      <c r="J24" s="238">
        <f>F24*'2. Emissions Units &amp; Activities'!H15</f>
        <v>4.4607001689237329</v>
      </c>
      <c r="K24" s="238" t="s">
        <v>120</v>
      </c>
      <c r="L24" s="229">
        <f>F24*'2. Emissions Units &amp; Activities'!J15</f>
        <v>34.358334196273915</v>
      </c>
      <c r="M24" s="238">
        <f>G24*'2. Emissions Units &amp; Activities'!K15</f>
        <v>1.7993117681787147E-2</v>
      </c>
      <c r="N24" s="238"/>
      <c r="O24" s="229">
        <f>G24*'2. Emissions Units &amp; Activities'!M15</f>
        <v>9.4132422457339326E-2</v>
      </c>
    </row>
    <row r="25" spans="1:15" x14ac:dyDescent="0.25">
      <c r="A25" s="232" t="s">
        <v>152</v>
      </c>
      <c r="B25" s="236" t="s">
        <v>164</v>
      </c>
      <c r="C25" s="81" t="str">
        <f>IFERROR(IF(B25="No CAS","",INDEX('DEQ Pollutant List'!$C$7:$C$611,MATCH('3. Pollutant Emissions - EF'!B25,'DEQ Pollutant List'!$B$7:$B$611,0))),"")</f>
        <v>Methanol</v>
      </c>
      <c r="D25" s="115">
        <f>IFERROR(IF(OR($B25="",$B25="No CAS"),INDEX('DEQ Pollutant List'!$A$7:$A$611,MATCH($C25,'DEQ Pollutant List'!$C$7:$C$611,0)),INDEX('DEQ Pollutant List'!$A$7:$A$611,MATCH($B25,'DEQ Pollutant List'!$B$7:$B$611,0))),"")</f>
        <v>321</v>
      </c>
      <c r="E25" s="237">
        <v>0</v>
      </c>
      <c r="F25" s="238">
        <v>1.1797927E-2</v>
      </c>
      <c r="G25" s="239">
        <v>1.1797927E-2</v>
      </c>
      <c r="H25" s="229" t="s">
        <v>154</v>
      </c>
      <c r="I25" s="235" t="s">
        <v>157</v>
      </c>
      <c r="J25" s="238">
        <f>F25*'2. Emissions Units &amp; Activities'!H16</f>
        <v>2.6588036400118544</v>
      </c>
      <c r="K25" s="238" t="s">
        <v>120</v>
      </c>
      <c r="L25" s="229">
        <f>F25*'2. Emissions Units &amp; Activities'!J16</f>
        <v>20.479310548016908</v>
      </c>
      <c r="M25" s="238">
        <f>G25*'2. Emissions Units &amp; Activities'!K16</f>
        <v>1.0724811120540219E-2</v>
      </c>
      <c r="N25" s="238"/>
      <c r="O25" s="229">
        <f>G25*'2. Emissions Units &amp; Activities'!M16</f>
        <v>5.6107700133815781E-2</v>
      </c>
    </row>
    <row r="26" spans="1:15" x14ac:dyDescent="0.25">
      <c r="A26" s="232" t="s">
        <v>156</v>
      </c>
      <c r="B26" s="236" t="s">
        <v>164</v>
      </c>
      <c r="C26" s="81" t="str">
        <f>IFERROR(IF(B26="No CAS","",INDEX('DEQ Pollutant List'!$C$7:$C$611,MATCH('3. Pollutant Emissions - EF'!B26,'DEQ Pollutant List'!$B$7:$B$611,0))),"")</f>
        <v>Methanol</v>
      </c>
      <c r="D26" s="115">
        <f>IFERROR(IF(OR($B26="",$B26="No CAS"),INDEX('DEQ Pollutant List'!$A$7:$A$611,MATCH($C26,'DEQ Pollutant List'!$C$7:$C$611,0)),INDEX('DEQ Pollutant List'!$A$7:$A$611,MATCH($B26,'DEQ Pollutant List'!$B$7:$B$611,0))),"")</f>
        <v>321</v>
      </c>
      <c r="E26" s="237">
        <v>0</v>
      </c>
      <c r="F26" s="238">
        <v>1.4552951999999999E-2</v>
      </c>
      <c r="G26" s="239">
        <v>1.4552951999999999E-2</v>
      </c>
      <c r="H26" s="229" t="s">
        <v>154</v>
      </c>
      <c r="I26" s="235" t="s">
        <v>157</v>
      </c>
      <c r="J26" s="238">
        <f>F26*'2. Emissions Units &amp; Activities'!H17</f>
        <v>15.576830249787477</v>
      </c>
      <c r="K26" s="238" t="s">
        <v>120</v>
      </c>
      <c r="L26" s="229">
        <f>F26*'2. Emissions Units &amp; Activities'!J17</f>
        <v>119.97980567907197</v>
      </c>
      <c r="M26" s="238">
        <f>G26*'2. Emissions Units &amp; Activities'!K17</f>
        <v>6.2832230158731087E-2</v>
      </c>
      <c r="N26" s="238"/>
      <c r="O26" s="229">
        <f>G26*'2. Emissions Units &amp; Activities'!M17</f>
        <v>0.32871179636905773</v>
      </c>
    </row>
    <row r="27" spans="1:15" x14ac:dyDescent="0.25">
      <c r="A27" s="232" t="s">
        <v>163</v>
      </c>
      <c r="B27" s="236" t="s">
        <v>164</v>
      </c>
      <c r="C27" s="81" t="str">
        <f>IFERROR(IF(B27="No CAS","",INDEX('DEQ Pollutant List'!$C$7:$C$611,MATCH('3. Pollutant Emissions - EF'!B27,'DEQ Pollutant List'!$B$7:$B$611,0))),"")</f>
        <v>Methanol</v>
      </c>
      <c r="D27" s="115">
        <f>IFERROR(IF(OR($B27="",$B27="No CAS"),INDEX('DEQ Pollutant List'!$A$7:$A$611,MATCH($C27,'DEQ Pollutant List'!$C$7:$C$611,0)),INDEX('DEQ Pollutant List'!$A$7:$A$611,MATCH($B27,'DEQ Pollutant List'!$B$7:$B$611,0))),"")</f>
        <v>321</v>
      </c>
      <c r="E27" s="237">
        <v>0</v>
      </c>
      <c r="F27" s="238">
        <v>2.6587784999999999E-2</v>
      </c>
      <c r="G27" s="239">
        <v>2.6587784999999999E-2</v>
      </c>
      <c r="H27" s="229" t="s">
        <v>154</v>
      </c>
      <c r="I27" s="235" t="s">
        <v>157</v>
      </c>
      <c r="J27" s="238">
        <f>F27*'2. Emissions Units &amp; Activities'!H18</f>
        <v>11.76505593532398</v>
      </c>
      <c r="K27" s="238" t="s">
        <v>120</v>
      </c>
      <c r="L27" s="229">
        <f>F27*'2. Emissions Units &amp; Activities'!J18</f>
        <v>90.619792475637396</v>
      </c>
      <c r="M27" s="238">
        <f>G27*'2. Emissions Units &amp; Activities'!K18</f>
        <v>4.7456683440027431E-2</v>
      </c>
      <c r="N27" s="238"/>
      <c r="O27" s="229">
        <f>G27*'2. Emissions Units &amp; Activities'!M18</f>
        <v>0.24827340402973036</v>
      </c>
    </row>
    <row r="28" spans="1:15" x14ac:dyDescent="0.25">
      <c r="A28" s="232" t="s">
        <v>158</v>
      </c>
      <c r="B28" s="236" t="s">
        <v>164</v>
      </c>
      <c r="C28" s="81" t="str">
        <f>IFERROR(IF(B28="No CAS","",INDEX('DEQ Pollutant List'!$C$7:$C$611,MATCH('3. Pollutant Emissions - EF'!B28,'DEQ Pollutant List'!$B$7:$B$611,0))),"")</f>
        <v>Methanol</v>
      </c>
      <c r="D28" s="115">
        <f>IFERROR(IF(OR($B28="",$B28="No CAS"),INDEX('DEQ Pollutant List'!$A$7:$A$611,MATCH($C28,'DEQ Pollutant List'!$C$7:$C$611,0)),INDEX('DEQ Pollutant List'!$A$7:$A$611,MATCH($B28,'DEQ Pollutant List'!$B$7:$B$611,0))),"")</f>
        <v>321</v>
      </c>
      <c r="E28" s="240" t="s">
        <v>159</v>
      </c>
      <c r="F28" s="241" t="s">
        <v>159</v>
      </c>
      <c r="G28" s="242" t="s">
        <v>159</v>
      </c>
      <c r="H28" s="243" t="s">
        <v>159</v>
      </c>
      <c r="I28" s="244" t="s">
        <v>159</v>
      </c>
      <c r="J28" s="238">
        <f>SUM(J24:J27)</f>
        <v>34.461389994047046</v>
      </c>
      <c r="K28" s="238" t="s">
        <v>120</v>
      </c>
      <c r="L28" s="229">
        <f t="shared" ref="L28:M28" si="0">SUM(L24:L27)</f>
        <v>265.43724289900018</v>
      </c>
      <c r="M28" s="238">
        <f t="shared" si="0"/>
        <v>0.13900684240108588</v>
      </c>
      <c r="N28" s="238"/>
      <c r="O28" s="229">
        <f>SUM(O24:O27)</f>
        <v>0.72722532298994325</v>
      </c>
    </row>
    <row r="29" spans="1:15" x14ac:dyDescent="0.25">
      <c r="A29" s="232" t="s">
        <v>160</v>
      </c>
      <c r="B29" s="236" t="s">
        <v>165</v>
      </c>
      <c r="C29" s="81" t="str">
        <f>IFERROR(IF(B29="No CAS","",INDEX('DEQ Pollutant List'!$C$7:$C$611,MATCH('3. Pollutant Emissions - EF'!B29,'DEQ Pollutant List'!$B$7:$B$611,0))),"")</f>
        <v>Phenol</v>
      </c>
      <c r="D29" s="115">
        <f>IFERROR(IF(OR($B29="",$B29="No CAS"),INDEX('DEQ Pollutant List'!$A$7:$A$611,MATCH($C29,'DEQ Pollutant List'!$C$7:$C$611,0)),INDEX('DEQ Pollutant List'!$A$7:$A$611,MATCH($B29,'DEQ Pollutant List'!$B$7:$B$611,0))),"")</f>
        <v>497</v>
      </c>
      <c r="E29" s="237">
        <v>0</v>
      </c>
      <c r="F29" s="238">
        <v>7.130646E-3</v>
      </c>
      <c r="G29" s="239">
        <v>7.130646E-3</v>
      </c>
      <c r="H29" s="229" t="s">
        <v>154</v>
      </c>
      <c r="I29" s="235" t="s">
        <v>162</v>
      </c>
      <c r="J29" s="238">
        <f>F29*'2. Emissions Units &amp; Activities'!H15</f>
        <v>1.9426556363111604</v>
      </c>
      <c r="K29" s="238" t="s">
        <v>120</v>
      </c>
      <c r="L29" s="229">
        <f>F29*'2. Emissions Units &amp; Activities'!J15</f>
        <v>14.963214081424894</v>
      </c>
      <c r="M29" s="238">
        <f>G29*'2. Emissions Units &amp; Activities'!K15</f>
        <v>7.8360862993774195E-3</v>
      </c>
      <c r="N29" s="238"/>
      <c r="O29" s="229">
        <f>G29*'2. Emissions Units &amp; Activities'!M15</f>
        <v>4.0995107073178418E-2</v>
      </c>
    </row>
    <row r="30" spans="1:15" x14ac:dyDescent="0.25">
      <c r="A30" s="232" t="s">
        <v>152</v>
      </c>
      <c r="B30" s="236" t="s">
        <v>165</v>
      </c>
      <c r="C30" s="81" t="str">
        <f>IFERROR(IF(B30="No CAS","",INDEX('DEQ Pollutant List'!$C$7:$C$611,MATCH('3. Pollutant Emissions - EF'!B30,'DEQ Pollutant List'!$B$7:$B$611,0))),"")</f>
        <v>Phenol</v>
      </c>
      <c r="D30" s="115">
        <f>IFERROR(IF(OR($B30="",$B30="No CAS"),INDEX('DEQ Pollutant List'!$A$7:$A$611,MATCH($C30,'DEQ Pollutant List'!$C$7:$C$611,0)),INDEX('DEQ Pollutant List'!$A$7:$A$611,MATCH($B30,'DEQ Pollutant List'!$B$7:$B$611,0))),"")</f>
        <v>497</v>
      </c>
      <c r="E30" s="237">
        <v>0</v>
      </c>
      <c r="F30" s="238">
        <v>7.130646E-3</v>
      </c>
      <c r="G30" s="239">
        <v>7.130646E-3</v>
      </c>
      <c r="H30" s="229" t="s">
        <v>154</v>
      </c>
      <c r="I30" s="235" t="s">
        <v>162</v>
      </c>
      <c r="J30" s="238">
        <f>F30*'2. Emissions Units &amp; Activities'!H16</f>
        <v>1.606976169664041</v>
      </c>
      <c r="K30" s="238" t="s">
        <v>120</v>
      </c>
      <c r="L30" s="229">
        <f>F30*'2. Emissions Units &amp; Activities'!J16</f>
        <v>12.377658705802686</v>
      </c>
      <c r="M30" s="238">
        <f>G30*'2. Emissions Units &amp; Activities'!K16</f>
        <v>6.4820566797400619E-3</v>
      </c>
      <c r="N30" s="238"/>
      <c r="O30" s="229">
        <f>G30*'2. Emissions Units &amp; Activities'!M16</f>
        <v>3.3911393715895424E-2</v>
      </c>
    </row>
    <row r="31" spans="1:15" x14ac:dyDescent="0.25">
      <c r="A31" s="232" t="s">
        <v>163</v>
      </c>
      <c r="B31" s="236" t="s">
        <v>165</v>
      </c>
      <c r="C31" s="81" t="str">
        <f>IFERROR(IF(B31="No CAS","",INDEX('DEQ Pollutant List'!$C$7:$C$611,MATCH('3. Pollutant Emissions - EF'!B31,'DEQ Pollutant List'!$B$7:$B$611,0))),"")</f>
        <v>Phenol</v>
      </c>
      <c r="D31" s="115">
        <f>IFERROR(IF(OR($B31="",$B31="No CAS"),INDEX('DEQ Pollutant List'!$A$7:$A$611,MATCH($C31,'DEQ Pollutant List'!$C$7:$C$611,0)),INDEX('DEQ Pollutant List'!$A$7:$A$611,MATCH($B31,'DEQ Pollutant List'!$B$7:$B$611,0))),"")</f>
        <v>497</v>
      </c>
      <c r="E31" s="237">
        <v>0</v>
      </c>
      <c r="F31" s="238">
        <v>1.5416747E-2</v>
      </c>
      <c r="G31" s="239">
        <v>1.5416747E-2</v>
      </c>
      <c r="H31" s="229" t="s">
        <v>154</v>
      </c>
      <c r="I31" s="235" t="s">
        <v>162</v>
      </c>
      <c r="J31" s="238">
        <f>F31*'2. Emissions Units &amp; Activities'!H18</f>
        <v>6.8218879758407169</v>
      </c>
      <c r="K31" s="238" t="s">
        <v>120</v>
      </c>
      <c r="L31" s="229">
        <f>F31*'2. Emissions Units &amp; Activities'!J18</f>
        <v>52.545272717881737</v>
      </c>
      <c r="M31" s="238">
        <f>G31*'2. Emissions Units &amp; Activities'!K18</f>
        <v>2.7517436373657774E-2</v>
      </c>
      <c r="N31" s="238"/>
      <c r="O31" s="229">
        <f>G31*'2. Emissions Units &amp; Activities'!M18</f>
        <v>0.14395965127426499</v>
      </c>
    </row>
    <row r="32" spans="1:15" x14ac:dyDescent="0.25">
      <c r="A32" s="232" t="s">
        <v>158</v>
      </c>
      <c r="B32" s="236" t="s">
        <v>165</v>
      </c>
      <c r="C32" s="81" t="str">
        <f>IFERROR(IF(B32="No CAS","",INDEX('DEQ Pollutant List'!$C$7:$C$611,MATCH('3. Pollutant Emissions - EF'!B32,'DEQ Pollutant List'!$B$7:$B$611,0))),"")</f>
        <v>Phenol</v>
      </c>
      <c r="D32" s="115">
        <f>IFERROR(IF(OR($B32="",$B32="No CAS"),INDEX('DEQ Pollutant List'!$A$7:$A$611,MATCH($C32,'DEQ Pollutant List'!$C$7:$C$611,0)),INDEX('DEQ Pollutant List'!$A$7:$A$611,MATCH($B32,'DEQ Pollutant List'!$B$7:$B$611,0))),"")</f>
        <v>497</v>
      </c>
      <c r="E32" s="240" t="s">
        <v>159</v>
      </c>
      <c r="F32" s="241" t="s">
        <v>159</v>
      </c>
      <c r="G32" s="242" t="s">
        <v>159</v>
      </c>
      <c r="H32" s="243" t="s">
        <v>159</v>
      </c>
      <c r="I32" s="244" t="s">
        <v>159</v>
      </c>
      <c r="J32" s="238">
        <f>SUM(J29:J31)</f>
        <v>10.371519781815918</v>
      </c>
      <c r="K32" s="238" t="s">
        <v>120</v>
      </c>
      <c r="L32" s="229">
        <f>SUM(L29:L31)</f>
        <v>79.886145505109312</v>
      </c>
      <c r="M32" s="238">
        <f>SUM(M29:M31)</f>
        <v>4.1835579352775251E-2</v>
      </c>
      <c r="N32" s="238"/>
      <c r="O32" s="229">
        <f>SUM(O29:O31)</f>
        <v>0.21886615206333884</v>
      </c>
    </row>
    <row r="33" spans="1:15" x14ac:dyDescent="0.25">
      <c r="A33" s="232" t="s">
        <v>160</v>
      </c>
      <c r="B33" s="236" t="s">
        <v>166</v>
      </c>
      <c r="C33" s="81" t="str">
        <f>IFERROR(IF(B33="No CAS","",INDEX('DEQ Pollutant List'!$C$7:$C$611,MATCH('3. Pollutant Emissions - EF'!B33,'DEQ Pollutant List'!$B$7:$B$611,0))),"")</f>
        <v>Styrene</v>
      </c>
      <c r="D33" s="115">
        <f>IFERROR(IF(OR($B33="",$B33="No CAS"),INDEX('DEQ Pollutant List'!$A$7:$A$611,MATCH($C33,'DEQ Pollutant List'!$C$7:$C$611,0)),INDEX('DEQ Pollutant List'!$A$7:$A$611,MATCH($B33,'DEQ Pollutant List'!$B$7:$B$611,0))),"")</f>
        <v>585</v>
      </c>
      <c r="E33" s="237">
        <v>0</v>
      </c>
      <c r="F33" s="238">
        <v>1.3149500000000001E-3</v>
      </c>
      <c r="G33" s="239">
        <v>1.3149500000000001E-3</v>
      </c>
      <c r="H33" s="229" t="s">
        <v>154</v>
      </c>
      <c r="I33" s="235" t="s">
        <v>162</v>
      </c>
      <c r="J33" s="238">
        <f>F33*'2. Emissions Units &amp; Activities'!H15</f>
        <v>0.35824173980412999</v>
      </c>
      <c r="K33" s="238" t="s">
        <v>120</v>
      </c>
      <c r="L33" s="229">
        <f>F33*'2. Emissions Units &amp; Activities'!J15</f>
        <v>2.7593402275712</v>
      </c>
      <c r="M33" s="238">
        <f>G33*'2. Emissions Units &amp; Activities'!K15</f>
        <v>1.4450390160115E-3</v>
      </c>
      <c r="N33" s="238"/>
      <c r="O33" s="229">
        <f>G33*'2. Emissions Units &amp; Activities'!M15</f>
        <v>7.5598362400652007E-3</v>
      </c>
    </row>
    <row r="34" spans="1:15" x14ac:dyDescent="0.25">
      <c r="A34" s="232" t="s">
        <v>152</v>
      </c>
      <c r="B34" s="236" t="s">
        <v>166</v>
      </c>
      <c r="C34" s="81" t="str">
        <f>IFERROR(IF(B34="No CAS","",INDEX('DEQ Pollutant List'!$C$7:$C$611,MATCH('3. Pollutant Emissions - EF'!B34,'DEQ Pollutant List'!$B$7:$B$611,0))),"")</f>
        <v>Styrene</v>
      </c>
      <c r="D34" s="115">
        <f>IFERROR(IF(OR($B34="",$B34="No CAS"),INDEX('DEQ Pollutant List'!$A$7:$A$611,MATCH($C34,'DEQ Pollutant List'!$C$7:$C$611,0)),INDEX('DEQ Pollutant List'!$A$7:$A$611,MATCH($B34,'DEQ Pollutant List'!$B$7:$B$611,0))),"")</f>
        <v>585</v>
      </c>
      <c r="E34" s="237">
        <v>0</v>
      </c>
      <c r="F34" s="238">
        <v>1.3149500000000001E-3</v>
      </c>
      <c r="G34" s="239">
        <v>1.3149500000000001E-3</v>
      </c>
      <c r="H34" s="229" t="s">
        <v>154</v>
      </c>
      <c r="I34" s="235" t="s">
        <v>162</v>
      </c>
      <c r="J34" s="238">
        <f>F34*'2. Emissions Units &amp; Activities'!H16</f>
        <v>0.29633967445582499</v>
      </c>
      <c r="K34" s="238" t="s">
        <v>120</v>
      </c>
      <c r="L34" s="229">
        <f>F34*'2. Emissions Units &amp; Activities'!J16</f>
        <v>2.28254246742795</v>
      </c>
      <c r="M34" s="238">
        <f>G34*'2. Emissions Units &amp; Activities'!K16</f>
        <v>1.1953447739551501E-3</v>
      </c>
      <c r="N34" s="238"/>
      <c r="O34" s="229">
        <f>G34*'2. Emissions Units &amp; Activities'!M16</f>
        <v>6.2535410069041002E-3</v>
      </c>
    </row>
    <row r="35" spans="1:15" x14ac:dyDescent="0.25">
      <c r="A35" s="232" t="s">
        <v>158</v>
      </c>
      <c r="B35" s="236" t="s">
        <v>166</v>
      </c>
      <c r="C35" s="81" t="str">
        <f>IFERROR(IF(B35="No CAS","",INDEX('DEQ Pollutant List'!$C$7:$C$611,MATCH('3. Pollutant Emissions - EF'!B35,'DEQ Pollutant List'!$B$7:$B$611,0))),"")</f>
        <v>Styrene</v>
      </c>
      <c r="D35" s="115">
        <f>IFERROR(IF(OR($B35="",$B35="No CAS"),INDEX('DEQ Pollutant List'!$A$7:$A$611,MATCH($C35,'DEQ Pollutant List'!$C$7:$C$611,0)),INDEX('DEQ Pollutant List'!$A$7:$A$611,MATCH($B35,'DEQ Pollutant List'!$B$7:$B$611,0))),"")</f>
        <v>585</v>
      </c>
      <c r="E35" s="240" t="s">
        <v>159</v>
      </c>
      <c r="F35" s="241" t="s">
        <v>159</v>
      </c>
      <c r="G35" s="242" t="s">
        <v>159</v>
      </c>
      <c r="H35" s="243" t="s">
        <v>159</v>
      </c>
      <c r="I35" s="244" t="s">
        <v>159</v>
      </c>
      <c r="J35" s="238">
        <f>SUM(J33:J34)</f>
        <v>0.65458141425995497</v>
      </c>
      <c r="K35" s="238" t="s">
        <v>120</v>
      </c>
      <c r="L35" s="229">
        <f t="shared" ref="L35:M35" si="1">SUM(L33:L34)</f>
        <v>5.04188269499915</v>
      </c>
      <c r="M35" s="238">
        <f t="shared" si="1"/>
        <v>2.6403837899666499E-3</v>
      </c>
      <c r="N35" s="238"/>
      <c r="O35" s="229">
        <f>SUM(O33:O34)</f>
        <v>1.3813377246969301E-2</v>
      </c>
    </row>
    <row r="36" spans="1:15" x14ac:dyDescent="0.25">
      <c r="A36" s="232" t="s">
        <v>167</v>
      </c>
      <c r="B36" s="236" t="s">
        <v>153</v>
      </c>
      <c r="C36" s="81" t="str">
        <f>IFERROR(IF(B36="No CAS","",INDEX('DEQ Pollutant List'!$C$7:$C$611,MATCH('3. Pollutant Emissions - EF'!B36,'DEQ Pollutant List'!$B$7:$B$611,0))),"")</f>
        <v>Acetaldehyde</v>
      </c>
      <c r="D36" s="115">
        <f>IFERROR(IF(OR($B36="",$B36="No CAS"),INDEX('DEQ Pollutant List'!$A$7:$A$611,MATCH($C36,'DEQ Pollutant List'!$C$7:$C$611,0)),INDEX('DEQ Pollutant List'!$A$7:$A$611,MATCH($B36,'DEQ Pollutant List'!$B$7:$B$611,0))),"")</f>
        <v>1</v>
      </c>
      <c r="E36" s="237">
        <v>0</v>
      </c>
      <c r="F36" s="238">
        <v>5.5864200000000004E-4</v>
      </c>
      <c r="G36" s="239">
        <v>5.5864200000000004E-4</v>
      </c>
      <c r="H36" s="229" t="s">
        <v>154</v>
      </c>
      <c r="I36" s="235" t="s">
        <v>155</v>
      </c>
      <c r="J36" s="238">
        <f>F36*'2. Emissions Units &amp; Activities'!H20</f>
        <v>0.125896641254307</v>
      </c>
      <c r="K36" s="238"/>
      <c r="L36" s="229">
        <f>F36*'2. Emissions Units &amp; Activities'!J20</f>
        <v>0.96971298459172206</v>
      </c>
      <c r="M36" s="238">
        <f>G36*'2. Emissions Units &amp; Activities'!K20</f>
        <v>5.0782903928807399E-4</v>
      </c>
      <c r="N36" s="238" t="s">
        <v>120</v>
      </c>
      <c r="O36" s="229">
        <f>G36*'2. Emissions Units &amp; Activities'!M20</f>
        <v>2.6567479030981558E-3</v>
      </c>
    </row>
    <row r="37" spans="1:15" x14ac:dyDescent="0.25">
      <c r="A37" s="232" t="s">
        <v>168</v>
      </c>
      <c r="B37" s="236" t="s">
        <v>153</v>
      </c>
      <c r="C37" s="81" t="str">
        <f>IFERROR(IF(B37="No CAS","",INDEX('DEQ Pollutant List'!$C$7:$C$611,MATCH('3. Pollutant Emissions - EF'!B37,'DEQ Pollutant List'!$B$7:$B$611,0))),"")</f>
        <v>Acetaldehyde</v>
      </c>
      <c r="D37" s="115">
        <f>IFERROR(IF(OR($B37="",$B37="No CAS"),INDEX('DEQ Pollutant List'!$A$7:$A$611,MATCH($C37,'DEQ Pollutant List'!$C$7:$C$611,0)),INDEX('DEQ Pollutant List'!$A$7:$A$611,MATCH($B37,'DEQ Pollutant List'!$B$7:$B$611,0))),"")</f>
        <v>1</v>
      </c>
      <c r="E37" s="237">
        <v>0</v>
      </c>
      <c r="F37" s="238">
        <v>2.324394E-3</v>
      </c>
      <c r="G37" s="239">
        <v>2.324394E-3</v>
      </c>
      <c r="H37" s="229" t="s">
        <v>154</v>
      </c>
      <c r="I37" s="235" t="s">
        <v>157</v>
      </c>
      <c r="J37" s="238">
        <f>F37*'2. Emissions Units &amp; Activities'!H21</f>
        <v>2.4879275882738097</v>
      </c>
      <c r="K37" s="238" t="s">
        <v>120</v>
      </c>
      <c r="L37" s="229">
        <f>F37*'2. Emissions Units &amp; Activities'!J21</f>
        <v>19.163145761877097</v>
      </c>
      <c r="M37" s="238">
        <f>G37*'2. Emissions Units &amp; Activities'!K21</f>
        <v>1.0035548718058963E-2</v>
      </c>
      <c r="N37" s="238" t="s">
        <v>120</v>
      </c>
      <c r="O37" s="229">
        <f>G37*'2. Emissions Units &amp; Activities'!M21</f>
        <v>5.2501769208711718E-2</v>
      </c>
    </row>
    <row r="38" spans="1:15" x14ac:dyDescent="0.25">
      <c r="A38" s="232" t="s">
        <v>169</v>
      </c>
      <c r="B38" s="236" t="s">
        <v>153</v>
      </c>
      <c r="C38" s="81" t="str">
        <f>IFERROR(IF(B38="No CAS","",INDEX('DEQ Pollutant List'!$C$7:$C$611,MATCH('3. Pollutant Emissions - EF'!B38,'DEQ Pollutant List'!$B$7:$B$611,0))),"")</f>
        <v>Acetaldehyde</v>
      </c>
      <c r="D38" s="115">
        <f>IFERROR(IF(OR($B38="",$B38="No CAS"),INDEX('DEQ Pollutant List'!$A$7:$A$611,MATCH($C38,'DEQ Pollutant List'!$C$7:$C$611,0)),INDEX('DEQ Pollutant List'!$A$7:$A$611,MATCH($B38,'DEQ Pollutant List'!$B$7:$B$611,0))),"")</f>
        <v>1</v>
      </c>
      <c r="E38" s="240" t="s">
        <v>159</v>
      </c>
      <c r="F38" s="241" t="s">
        <v>159</v>
      </c>
      <c r="G38" s="242" t="s">
        <v>159</v>
      </c>
      <c r="H38" s="243" t="s">
        <v>159</v>
      </c>
      <c r="I38" s="244" t="s">
        <v>159</v>
      </c>
      <c r="J38" s="238">
        <f>SUM(J36:J37)</f>
        <v>2.6138242295281167</v>
      </c>
      <c r="K38" s="238" t="s">
        <v>120</v>
      </c>
      <c r="L38" s="229">
        <f>SUM(L36:L37)</f>
        <v>20.13285874646882</v>
      </c>
      <c r="M38" s="238">
        <f>SUM(M36:M37)</f>
        <v>1.0543377757347037E-2</v>
      </c>
      <c r="N38" s="238" t="s">
        <v>120</v>
      </c>
      <c r="O38" s="229">
        <f>SUM(O36:O37)</f>
        <v>5.5158517111809871E-2</v>
      </c>
    </row>
    <row r="39" spans="1:15" x14ac:dyDescent="0.25">
      <c r="A39" s="232" t="s">
        <v>170</v>
      </c>
      <c r="B39" s="236" t="s">
        <v>161</v>
      </c>
      <c r="C39" s="81" t="str">
        <f>IFERROR(IF(B39="No CAS","",INDEX('DEQ Pollutant List'!$C$7:$C$611,MATCH('3. Pollutant Emissions - EF'!B39,'DEQ Pollutant List'!$B$7:$B$611,0))),"")</f>
        <v>Formaldehyde</v>
      </c>
      <c r="D39" s="115">
        <f>IFERROR(IF(OR($B39="",$B39="No CAS"),INDEX('DEQ Pollutant List'!$A$7:$A$611,MATCH($C39,'DEQ Pollutant List'!$C$7:$C$611,0)),INDEX('DEQ Pollutant List'!$A$7:$A$611,MATCH($B39,'DEQ Pollutant List'!$B$7:$B$611,0))),"")</f>
        <v>250</v>
      </c>
      <c r="E39" s="237">
        <v>0</v>
      </c>
      <c r="F39" s="238">
        <v>4.9639660000000002E-3</v>
      </c>
      <c r="G39" s="239">
        <v>4.9639660000000002E-3</v>
      </c>
      <c r="H39" s="229" t="s">
        <v>154</v>
      </c>
      <c r="I39" s="235" t="s">
        <v>162</v>
      </c>
      <c r="J39" s="238">
        <f>F39*'2. Emissions Units &amp; Activities'!H19</f>
        <v>1.3523706727773284</v>
      </c>
      <c r="K39" s="238" t="s">
        <v>120</v>
      </c>
      <c r="L39" s="229">
        <f>F39*'2. Emissions Units &amp; Activities'!J19</f>
        <v>10.416571787593215</v>
      </c>
      <c r="M39" s="238">
        <f>G39*'2. Emissions Units &amp; Activities'!K19</f>
        <v>5.4550549786338198E-3</v>
      </c>
      <c r="N39" s="238"/>
      <c r="O39" s="229">
        <f>G39*'2. Emissions Units &amp; Activities'!M19</f>
        <v>2.853855284326514E-2</v>
      </c>
    </row>
    <row r="40" spans="1:15" x14ac:dyDescent="0.25">
      <c r="A40" s="232" t="s">
        <v>167</v>
      </c>
      <c r="B40" s="236" t="s">
        <v>161</v>
      </c>
      <c r="C40" s="81" t="str">
        <f>IFERROR(IF(B40="No CAS","",INDEX('DEQ Pollutant List'!$C$7:$C$611,MATCH('3. Pollutant Emissions - EF'!B40,'DEQ Pollutant List'!$B$7:$B$611,0))),"")</f>
        <v>Formaldehyde</v>
      </c>
      <c r="D40" s="115">
        <f>IFERROR(IF(OR($B40="",$B40="No CAS"),INDEX('DEQ Pollutant List'!$A$7:$A$611,MATCH($C40,'DEQ Pollutant List'!$C$7:$C$611,0)),INDEX('DEQ Pollutant List'!$A$7:$A$611,MATCH($B40,'DEQ Pollutant List'!$B$7:$B$611,0))),"")</f>
        <v>250</v>
      </c>
      <c r="E40" s="237">
        <v>0</v>
      </c>
      <c r="F40" s="238">
        <v>5.3526709999999998E-3</v>
      </c>
      <c r="G40" s="239">
        <v>5.3526709999999998E-3</v>
      </c>
      <c r="H40" s="229" t="s">
        <v>154</v>
      </c>
      <c r="I40" s="235" t="s">
        <v>157</v>
      </c>
      <c r="J40" s="238">
        <f>F40*'2. Emissions Units &amp; Activities'!H20</f>
        <v>1.2062882859493784</v>
      </c>
      <c r="K40" s="238" t="s">
        <v>120</v>
      </c>
      <c r="L40" s="229">
        <f>F40*'2. Emissions Units &amp; Activities'!J20</f>
        <v>9.2913790422982103</v>
      </c>
      <c r="M40" s="238">
        <f>G40*'2. Emissions Units &amp; Activities'!K20</f>
        <v>4.8658027351239867E-3</v>
      </c>
      <c r="N40" s="238"/>
      <c r="O40" s="229">
        <f>G40*'2. Emissions Units &amp; Activities'!M20</f>
        <v>2.5455832993624375E-2</v>
      </c>
    </row>
    <row r="41" spans="1:15" x14ac:dyDescent="0.25">
      <c r="A41" s="232" t="s">
        <v>168</v>
      </c>
      <c r="B41" s="236" t="s">
        <v>161</v>
      </c>
      <c r="C41" s="81" t="str">
        <f>IFERROR(IF(B41="No CAS","",INDEX('DEQ Pollutant List'!$C$7:$C$611,MATCH('3. Pollutant Emissions - EF'!B41,'DEQ Pollutant List'!$B$7:$B$611,0))),"")</f>
        <v>Formaldehyde</v>
      </c>
      <c r="D41" s="115">
        <f>IFERROR(IF(OR($B41="",$B41="No CAS"),INDEX('DEQ Pollutant List'!$A$7:$A$611,MATCH($C41,'DEQ Pollutant List'!$C$7:$C$611,0)),INDEX('DEQ Pollutant List'!$A$7:$A$611,MATCH($B41,'DEQ Pollutant List'!$B$7:$B$611,0))),"")</f>
        <v>250</v>
      </c>
      <c r="E41" s="237">
        <v>0</v>
      </c>
      <c r="F41" s="238">
        <v>1.6084820000000001E-3</v>
      </c>
      <c r="G41" s="239">
        <v>1.6084820000000001E-3</v>
      </c>
      <c r="H41" s="229" t="s">
        <v>154</v>
      </c>
      <c r="I41" s="235" t="s">
        <v>157</v>
      </c>
      <c r="J41" s="238">
        <f>F41*'2. Emissions Units &amp; Activities'!H21</f>
        <v>1.7216473382059299</v>
      </c>
      <c r="K41" s="238" t="s">
        <v>120</v>
      </c>
      <c r="L41" s="229">
        <f>F41*'2. Emissions Units &amp; Activities'!J21</f>
        <v>13.26090801359649</v>
      </c>
      <c r="M41" s="238">
        <f>G41*'2. Emissions Units &amp; Activities'!K21</f>
        <v>6.944605550143786E-3</v>
      </c>
      <c r="N41" s="238"/>
      <c r="O41" s="229">
        <f>G41*'2. Emissions Units &amp; Activities'!M21</f>
        <v>3.6331254830449161E-2</v>
      </c>
    </row>
    <row r="42" spans="1:15" x14ac:dyDescent="0.25">
      <c r="A42" s="232" t="s">
        <v>171</v>
      </c>
      <c r="B42" s="236" t="s">
        <v>161</v>
      </c>
      <c r="C42" s="81" t="str">
        <f>IFERROR(IF(B42="No CAS","",INDEX('DEQ Pollutant List'!$C$7:$C$611,MATCH('3. Pollutant Emissions - EF'!B42,'DEQ Pollutant List'!$B$7:$B$611,0))),"")</f>
        <v>Formaldehyde</v>
      </c>
      <c r="D42" s="115">
        <f>IFERROR(IF(OR($B42="",$B42="No CAS"),INDEX('DEQ Pollutant List'!$A$7:$A$611,MATCH($C42,'DEQ Pollutant List'!$C$7:$C$611,0)),INDEX('DEQ Pollutant List'!$A$7:$A$611,MATCH($B42,'DEQ Pollutant List'!$B$7:$B$611,0))),"")</f>
        <v>250</v>
      </c>
      <c r="E42" s="237">
        <v>0</v>
      </c>
      <c r="F42" s="238">
        <v>7.5566670000000004E-3</v>
      </c>
      <c r="G42" s="239">
        <v>7.5566670000000004E-3</v>
      </c>
      <c r="H42" s="229" t="s">
        <v>154</v>
      </c>
      <c r="I42" s="235" t="s">
        <v>157</v>
      </c>
      <c r="J42" s="238">
        <f>F42*'2. Emissions Units &amp; Activities'!H22</f>
        <v>3.3438140837838453</v>
      </c>
      <c r="K42" s="238" t="s">
        <v>120</v>
      </c>
      <c r="L42" s="229">
        <f>F42*'2. Emissions Units &amp; Activities'!J22</f>
        <v>25.755571415501421</v>
      </c>
      <c r="M42" s="238">
        <f>G42*'2. Emissions Units &amp; Activities'!K22</f>
        <v>1.3487936421958497E-2</v>
      </c>
      <c r="N42" s="238"/>
      <c r="O42" s="229">
        <f>G42*'2. Emissions Units &amp; Activities'!M22</f>
        <v>7.0563209353811551E-2</v>
      </c>
    </row>
    <row r="43" spans="1:15" x14ac:dyDescent="0.25">
      <c r="A43" s="232" t="s">
        <v>169</v>
      </c>
      <c r="B43" s="236" t="s">
        <v>161</v>
      </c>
      <c r="C43" s="81" t="str">
        <f>IFERROR(IF(B43="No CAS","",INDEX('DEQ Pollutant List'!$C$7:$C$611,MATCH('3. Pollutant Emissions - EF'!B43,'DEQ Pollutant List'!$B$7:$B$611,0))),"")</f>
        <v>Formaldehyde</v>
      </c>
      <c r="D43" s="115">
        <f>IFERROR(IF(OR($B43="",$B43="No CAS"),INDEX('DEQ Pollutant List'!$A$7:$A$611,MATCH($C43,'DEQ Pollutant List'!$C$7:$C$611,0)),INDEX('DEQ Pollutant List'!$A$7:$A$611,MATCH($B43,'DEQ Pollutant List'!$B$7:$B$611,0))),"")</f>
        <v>250</v>
      </c>
      <c r="E43" s="240" t="s">
        <v>159</v>
      </c>
      <c r="F43" s="241" t="s">
        <v>159</v>
      </c>
      <c r="G43" s="242" t="s">
        <v>159</v>
      </c>
      <c r="H43" s="243" t="s">
        <v>159</v>
      </c>
      <c r="I43" s="244" t="s">
        <v>159</v>
      </c>
      <c r="J43" s="238">
        <f>SUM(J39:J42)</f>
        <v>7.6241203807164819</v>
      </c>
      <c r="K43" s="238" t="s">
        <v>120</v>
      </c>
      <c r="L43" s="229">
        <f>SUM(L39:L42)</f>
        <v>58.724430258989337</v>
      </c>
      <c r="M43" s="238">
        <f>SUM(M39:M42)</f>
        <v>3.0753399685860085E-2</v>
      </c>
      <c r="N43" s="238"/>
      <c r="O43" s="229">
        <f>SUM(O39:O42)</f>
        <v>0.16088885002115022</v>
      </c>
    </row>
    <row r="44" spans="1:15" x14ac:dyDescent="0.25">
      <c r="A44" s="232" t="s">
        <v>170</v>
      </c>
      <c r="B44" s="236" t="s">
        <v>164</v>
      </c>
      <c r="C44" s="81" t="str">
        <f>IFERROR(IF(B44="No CAS","",INDEX('DEQ Pollutant List'!$C$7:$C$611,MATCH('3. Pollutant Emissions - EF'!B44,'DEQ Pollutant List'!$B$7:$B$611,0))),"")</f>
        <v>Methanol</v>
      </c>
      <c r="D44" s="115">
        <f>IFERROR(IF(OR($B44="",$B44="No CAS"),INDEX('DEQ Pollutant List'!$A$7:$A$611,MATCH($C44,'DEQ Pollutant List'!$C$7:$C$611,0)),INDEX('DEQ Pollutant List'!$A$7:$A$611,MATCH($B44,'DEQ Pollutant List'!$B$7:$B$611,0))),"")</f>
        <v>321</v>
      </c>
      <c r="E44" s="237">
        <v>0</v>
      </c>
      <c r="F44" s="238">
        <v>1.6373295E-2</v>
      </c>
      <c r="G44" s="239">
        <v>1.6373295E-2</v>
      </c>
      <c r="H44" s="229" t="s">
        <v>154</v>
      </c>
      <c r="I44" s="235" t="s">
        <v>157</v>
      </c>
      <c r="J44" s="238">
        <f>F44*'2. Emissions Units &amp; Activities'!H19</f>
        <v>4.4607001689237329</v>
      </c>
      <c r="K44" s="238" t="s">
        <v>120</v>
      </c>
      <c r="L44" s="229">
        <f>F44*'2. Emissions Units &amp; Activities'!J19</f>
        <v>34.358334196273915</v>
      </c>
      <c r="M44" s="238">
        <f>G44*'2. Emissions Units &amp; Activities'!K19</f>
        <v>1.7993117681787147E-2</v>
      </c>
      <c r="N44" s="238"/>
      <c r="O44" s="229">
        <f>G44*'2. Emissions Units &amp; Activities'!M19</f>
        <v>9.4132422457339326E-2</v>
      </c>
    </row>
    <row r="45" spans="1:15" x14ac:dyDescent="0.25">
      <c r="A45" s="232" t="s">
        <v>167</v>
      </c>
      <c r="B45" s="236" t="s">
        <v>164</v>
      </c>
      <c r="C45" s="81" t="str">
        <f>IFERROR(IF(B45="No CAS","",INDEX('DEQ Pollutant List'!$C$7:$C$611,MATCH('3. Pollutant Emissions - EF'!B45,'DEQ Pollutant List'!$B$7:$B$611,0))),"")</f>
        <v>Methanol</v>
      </c>
      <c r="D45" s="115">
        <f>IFERROR(IF(OR($B45="",$B45="No CAS"),INDEX('DEQ Pollutant List'!$A$7:$A$611,MATCH($C45,'DEQ Pollutant List'!$C$7:$C$611,0)),INDEX('DEQ Pollutant List'!$A$7:$A$611,MATCH($B45,'DEQ Pollutant List'!$B$7:$B$611,0))),"")</f>
        <v>321</v>
      </c>
      <c r="E45" s="237">
        <v>0</v>
      </c>
      <c r="F45" s="238">
        <v>1.1797927E-2</v>
      </c>
      <c r="G45" s="239">
        <v>1.1797927E-2</v>
      </c>
      <c r="H45" s="229" t="s">
        <v>154</v>
      </c>
      <c r="I45" s="235" t="s">
        <v>157</v>
      </c>
      <c r="J45" s="238">
        <f>F45*'2. Emissions Units &amp; Activities'!H20</f>
        <v>2.6588036400118544</v>
      </c>
      <c r="K45" s="238" t="s">
        <v>120</v>
      </c>
      <c r="L45" s="229">
        <f>F45*'2. Emissions Units &amp; Activities'!J20</f>
        <v>20.479310548016908</v>
      </c>
      <c r="M45" s="238">
        <f>G45*'2. Emissions Units &amp; Activities'!K20</f>
        <v>1.0724811120540219E-2</v>
      </c>
      <c r="N45" s="238"/>
      <c r="O45" s="229">
        <f>G45*'2. Emissions Units &amp; Activities'!M20</f>
        <v>5.6107700133815781E-2</v>
      </c>
    </row>
    <row r="46" spans="1:15" x14ac:dyDescent="0.25">
      <c r="A46" s="232" t="s">
        <v>168</v>
      </c>
      <c r="B46" s="236" t="s">
        <v>164</v>
      </c>
      <c r="C46" s="81" t="str">
        <f>IFERROR(IF(B46="No CAS","",INDEX('DEQ Pollutant List'!$C$7:$C$611,MATCH('3. Pollutant Emissions - EF'!B46,'DEQ Pollutant List'!$B$7:$B$611,0))),"")</f>
        <v>Methanol</v>
      </c>
      <c r="D46" s="115">
        <f>IFERROR(IF(OR($B46="",$B46="No CAS"),INDEX('DEQ Pollutant List'!$A$7:$A$611,MATCH($C46,'DEQ Pollutant List'!$C$7:$C$611,0)),INDEX('DEQ Pollutant List'!$A$7:$A$611,MATCH($B46,'DEQ Pollutant List'!$B$7:$B$611,0))),"")</f>
        <v>321</v>
      </c>
      <c r="E46" s="237">
        <v>0</v>
      </c>
      <c r="F46" s="238">
        <v>1.4552951999999999E-2</v>
      </c>
      <c r="G46" s="239">
        <v>1.4552951999999999E-2</v>
      </c>
      <c r="H46" s="229" t="s">
        <v>154</v>
      </c>
      <c r="I46" s="235" t="s">
        <v>157</v>
      </c>
      <c r="J46" s="238">
        <f>F46*'2. Emissions Units &amp; Activities'!H21</f>
        <v>15.576830249787477</v>
      </c>
      <c r="K46" s="238" t="s">
        <v>120</v>
      </c>
      <c r="L46" s="229">
        <f>F46*'2. Emissions Units &amp; Activities'!J21</f>
        <v>119.97980567907197</v>
      </c>
      <c r="M46" s="238">
        <f>G46*'2. Emissions Units &amp; Activities'!K21</f>
        <v>6.2832230158731087E-2</v>
      </c>
      <c r="N46" s="238"/>
      <c r="O46" s="229">
        <f>G46*'2. Emissions Units &amp; Activities'!M21</f>
        <v>0.32871179636905773</v>
      </c>
    </row>
    <row r="47" spans="1:15" x14ac:dyDescent="0.25">
      <c r="A47" s="232" t="s">
        <v>171</v>
      </c>
      <c r="B47" s="236" t="s">
        <v>164</v>
      </c>
      <c r="C47" s="81" t="str">
        <f>IFERROR(IF(B47="No CAS","",INDEX('DEQ Pollutant List'!$C$7:$C$611,MATCH('3. Pollutant Emissions - EF'!B47,'DEQ Pollutant List'!$B$7:$B$611,0))),"")</f>
        <v>Methanol</v>
      </c>
      <c r="D47" s="115">
        <f>IFERROR(IF(OR($B47="",$B47="No CAS"),INDEX('DEQ Pollutant List'!$A$7:$A$611,MATCH($C47,'DEQ Pollutant List'!$C$7:$C$611,0)),INDEX('DEQ Pollutant List'!$A$7:$A$611,MATCH($B47,'DEQ Pollutant List'!$B$7:$B$611,0))),"")</f>
        <v>321</v>
      </c>
      <c r="E47" s="237">
        <v>0</v>
      </c>
      <c r="F47" s="238">
        <v>2.6587784999999999E-2</v>
      </c>
      <c r="G47" s="239">
        <v>2.6587784999999999E-2</v>
      </c>
      <c r="H47" s="229" t="s">
        <v>154</v>
      </c>
      <c r="I47" s="235" t="s">
        <v>157</v>
      </c>
      <c r="J47" s="238">
        <f>F47*'2. Emissions Units &amp; Activities'!H22</f>
        <v>11.76505593532398</v>
      </c>
      <c r="K47" s="238" t="s">
        <v>120</v>
      </c>
      <c r="L47" s="229">
        <f>F47*'2. Emissions Units &amp; Activities'!J22</f>
        <v>90.619792475637396</v>
      </c>
      <c r="M47" s="238">
        <f>G47*'2. Emissions Units &amp; Activities'!K22</f>
        <v>4.7456683440027431E-2</v>
      </c>
      <c r="N47" s="238"/>
      <c r="O47" s="229">
        <f>G47*'2. Emissions Units &amp; Activities'!M22</f>
        <v>0.24827340402973036</v>
      </c>
    </row>
    <row r="48" spans="1:15" x14ac:dyDescent="0.25">
      <c r="A48" s="232" t="s">
        <v>169</v>
      </c>
      <c r="B48" s="236" t="s">
        <v>164</v>
      </c>
      <c r="C48" s="81" t="str">
        <f>IFERROR(IF(B48="No CAS","",INDEX('DEQ Pollutant List'!$C$7:$C$611,MATCH('3. Pollutant Emissions - EF'!B48,'DEQ Pollutant List'!$B$7:$B$611,0))),"")</f>
        <v>Methanol</v>
      </c>
      <c r="D48" s="115">
        <f>IFERROR(IF(OR($B48="",$B48="No CAS"),INDEX('DEQ Pollutant List'!$A$7:$A$611,MATCH($C48,'DEQ Pollutant List'!$C$7:$C$611,0)),INDEX('DEQ Pollutant List'!$A$7:$A$611,MATCH($B48,'DEQ Pollutant List'!$B$7:$B$611,0))),"")</f>
        <v>321</v>
      </c>
      <c r="E48" s="240" t="s">
        <v>159</v>
      </c>
      <c r="F48" s="241" t="s">
        <v>159</v>
      </c>
      <c r="G48" s="242" t="s">
        <v>159</v>
      </c>
      <c r="H48" s="243" t="s">
        <v>159</v>
      </c>
      <c r="I48" s="244" t="s">
        <v>159</v>
      </c>
      <c r="J48" s="238">
        <f>SUM(J44:J47)</f>
        <v>34.461389994047046</v>
      </c>
      <c r="K48" s="238" t="s">
        <v>120</v>
      </c>
      <c r="L48" s="229">
        <f t="shared" ref="L48" si="2">SUM(L44:L47)</f>
        <v>265.43724289900018</v>
      </c>
      <c r="M48" s="238">
        <f t="shared" ref="M48" si="3">SUM(M44:M47)</f>
        <v>0.13900684240108588</v>
      </c>
      <c r="N48" s="238"/>
      <c r="O48" s="229">
        <f>SUM(O44:O47)</f>
        <v>0.72722532298994325</v>
      </c>
    </row>
    <row r="49" spans="1:15" x14ac:dyDescent="0.25">
      <c r="A49" s="232" t="s">
        <v>170</v>
      </c>
      <c r="B49" s="236" t="s">
        <v>165</v>
      </c>
      <c r="C49" s="81" t="str">
        <f>IFERROR(IF(B49="No CAS","",INDEX('DEQ Pollutant List'!$C$7:$C$611,MATCH('3. Pollutant Emissions - EF'!B49,'DEQ Pollutant List'!$B$7:$B$611,0))),"")</f>
        <v>Phenol</v>
      </c>
      <c r="D49" s="115">
        <f>IFERROR(IF(OR($B49="",$B49="No CAS"),INDEX('DEQ Pollutant List'!$A$7:$A$611,MATCH($C49,'DEQ Pollutant List'!$C$7:$C$611,0)),INDEX('DEQ Pollutant List'!$A$7:$A$611,MATCH($B49,'DEQ Pollutant List'!$B$7:$B$611,0))),"")</f>
        <v>497</v>
      </c>
      <c r="E49" s="237">
        <v>0</v>
      </c>
      <c r="F49" s="238">
        <v>7.130646E-3</v>
      </c>
      <c r="G49" s="239">
        <v>7.130646E-3</v>
      </c>
      <c r="H49" s="229" t="s">
        <v>154</v>
      </c>
      <c r="I49" s="235" t="s">
        <v>162</v>
      </c>
      <c r="J49" s="238">
        <f>F49*'2. Emissions Units &amp; Activities'!H19</f>
        <v>1.9426556363111604</v>
      </c>
      <c r="K49" s="238" t="s">
        <v>120</v>
      </c>
      <c r="L49" s="229">
        <f>F49*'2. Emissions Units &amp; Activities'!J19</f>
        <v>14.963214081424894</v>
      </c>
      <c r="M49" s="238">
        <f>G49*'2. Emissions Units &amp; Activities'!K19</f>
        <v>7.8360862993774195E-3</v>
      </c>
      <c r="N49" s="238"/>
      <c r="O49" s="229">
        <f>G49*'2. Emissions Units &amp; Activities'!M19</f>
        <v>4.0995107073178418E-2</v>
      </c>
    </row>
    <row r="50" spans="1:15" x14ac:dyDescent="0.25">
      <c r="A50" s="232" t="s">
        <v>167</v>
      </c>
      <c r="B50" s="236" t="s">
        <v>165</v>
      </c>
      <c r="C50" s="81" t="str">
        <f>IFERROR(IF(B50="No CAS","",INDEX('DEQ Pollutant List'!$C$7:$C$611,MATCH('3. Pollutant Emissions - EF'!B50,'DEQ Pollutant List'!$B$7:$B$611,0))),"")</f>
        <v>Phenol</v>
      </c>
      <c r="D50" s="115">
        <f>IFERROR(IF(OR($B50="",$B50="No CAS"),INDEX('DEQ Pollutant List'!$A$7:$A$611,MATCH($C50,'DEQ Pollutant List'!$C$7:$C$611,0)),INDEX('DEQ Pollutant List'!$A$7:$A$611,MATCH($B50,'DEQ Pollutant List'!$B$7:$B$611,0))),"")</f>
        <v>497</v>
      </c>
      <c r="E50" s="237">
        <v>0</v>
      </c>
      <c r="F50" s="238">
        <v>7.130646E-3</v>
      </c>
      <c r="G50" s="239">
        <v>7.130646E-3</v>
      </c>
      <c r="H50" s="229" t="s">
        <v>154</v>
      </c>
      <c r="I50" s="235" t="s">
        <v>162</v>
      </c>
      <c r="J50" s="238">
        <f>F50*'2. Emissions Units &amp; Activities'!H20</f>
        <v>1.606976169664041</v>
      </c>
      <c r="K50" s="238" t="s">
        <v>120</v>
      </c>
      <c r="L50" s="229">
        <f>F50*'2. Emissions Units &amp; Activities'!J20</f>
        <v>12.377658705802686</v>
      </c>
      <c r="M50" s="238">
        <f>G50*'2. Emissions Units &amp; Activities'!K20</f>
        <v>6.4820566797400619E-3</v>
      </c>
      <c r="N50" s="238"/>
      <c r="O50" s="229">
        <f>G50*'2. Emissions Units &amp; Activities'!M20</f>
        <v>3.3911393715895424E-2</v>
      </c>
    </row>
    <row r="51" spans="1:15" x14ac:dyDescent="0.25">
      <c r="A51" s="232" t="s">
        <v>171</v>
      </c>
      <c r="B51" s="236" t="s">
        <v>165</v>
      </c>
      <c r="C51" s="81" t="str">
        <f>IFERROR(IF(B51="No CAS","",INDEX('DEQ Pollutant List'!$C$7:$C$611,MATCH('3. Pollutant Emissions - EF'!B51,'DEQ Pollutant List'!$B$7:$B$611,0))),"")</f>
        <v>Phenol</v>
      </c>
      <c r="D51" s="115">
        <f>IFERROR(IF(OR($B51="",$B51="No CAS"),INDEX('DEQ Pollutant List'!$A$7:$A$611,MATCH($C51,'DEQ Pollutant List'!$C$7:$C$611,0)),INDEX('DEQ Pollutant List'!$A$7:$A$611,MATCH($B51,'DEQ Pollutant List'!$B$7:$B$611,0))),"")</f>
        <v>497</v>
      </c>
      <c r="E51" s="237">
        <v>0</v>
      </c>
      <c r="F51" s="238">
        <v>1.5416747E-2</v>
      </c>
      <c r="G51" s="239">
        <v>1.5416747E-2</v>
      </c>
      <c r="H51" s="229" t="s">
        <v>154</v>
      </c>
      <c r="I51" s="235" t="s">
        <v>162</v>
      </c>
      <c r="J51" s="238">
        <f>F51*'2. Emissions Units &amp; Activities'!H22</f>
        <v>6.8218879758407169</v>
      </c>
      <c r="K51" s="238" t="s">
        <v>120</v>
      </c>
      <c r="L51" s="229">
        <f>F51*'2. Emissions Units &amp; Activities'!J22</f>
        <v>52.545272717881737</v>
      </c>
      <c r="M51" s="238">
        <f>G51*'2. Emissions Units &amp; Activities'!K22</f>
        <v>2.7517436373657774E-2</v>
      </c>
      <c r="N51" s="238"/>
      <c r="O51" s="229">
        <f>G51*'2. Emissions Units &amp; Activities'!M22</f>
        <v>0.14395965127426499</v>
      </c>
    </row>
    <row r="52" spans="1:15" x14ac:dyDescent="0.25">
      <c r="A52" s="232" t="s">
        <v>169</v>
      </c>
      <c r="B52" s="236" t="s">
        <v>165</v>
      </c>
      <c r="C52" s="81" t="str">
        <f>IFERROR(IF(B52="No CAS","",INDEX('DEQ Pollutant List'!$C$7:$C$611,MATCH('3. Pollutant Emissions - EF'!B52,'DEQ Pollutant List'!$B$7:$B$611,0))),"")</f>
        <v>Phenol</v>
      </c>
      <c r="D52" s="115">
        <f>IFERROR(IF(OR($B52="",$B52="No CAS"),INDEX('DEQ Pollutant List'!$A$7:$A$611,MATCH($C52,'DEQ Pollutant List'!$C$7:$C$611,0)),INDEX('DEQ Pollutant List'!$A$7:$A$611,MATCH($B52,'DEQ Pollutant List'!$B$7:$B$611,0))),"")</f>
        <v>497</v>
      </c>
      <c r="E52" s="240" t="s">
        <v>159</v>
      </c>
      <c r="F52" s="241" t="s">
        <v>159</v>
      </c>
      <c r="G52" s="242" t="s">
        <v>159</v>
      </c>
      <c r="H52" s="243" t="s">
        <v>159</v>
      </c>
      <c r="I52" s="244" t="s">
        <v>159</v>
      </c>
      <c r="J52" s="238">
        <f>SUM(J49:J51)</f>
        <v>10.371519781815918</v>
      </c>
      <c r="K52" s="238" t="s">
        <v>120</v>
      </c>
      <c r="L52" s="229">
        <f>SUM(L49:L51)</f>
        <v>79.886145505109312</v>
      </c>
      <c r="M52" s="238">
        <f>SUM(M49:M51)</f>
        <v>4.1835579352775251E-2</v>
      </c>
      <c r="N52" s="238"/>
      <c r="O52" s="229">
        <f>SUM(O49:O51)</f>
        <v>0.21886615206333884</v>
      </c>
    </row>
    <row r="53" spans="1:15" x14ac:dyDescent="0.25">
      <c r="A53" s="232" t="s">
        <v>170</v>
      </c>
      <c r="B53" s="236" t="s">
        <v>166</v>
      </c>
      <c r="C53" s="81" t="str">
        <f>IFERROR(IF(B53="No CAS","",INDEX('DEQ Pollutant List'!$C$7:$C$611,MATCH('3. Pollutant Emissions - EF'!B53,'DEQ Pollutant List'!$B$7:$B$611,0))),"")</f>
        <v>Styrene</v>
      </c>
      <c r="D53" s="115">
        <f>IFERROR(IF(OR($B53="",$B53="No CAS"),INDEX('DEQ Pollutant List'!$A$7:$A$611,MATCH($C53,'DEQ Pollutant List'!$C$7:$C$611,0)),INDEX('DEQ Pollutant List'!$A$7:$A$611,MATCH($B53,'DEQ Pollutant List'!$B$7:$B$611,0))),"")</f>
        <v>585</v>
      </c>
      <c r="E53" s="237">
        <v>0</v>
      </c>
      <c r="F53" s="238">
        <v>1.3149500000000001E-3</v>
      </c>
      <c r="G53" s="239">
        <v>1.3149500000000001E-3</v>
      </c>
      <c r="H53" s="229" t="s">
        <v>154</v>
      </c>
      <c r="I53" s="235" t="s">
        <v>162</v>
      </c>
      <c r="J53" s="238">
        <f>F53*'2. Emissions Units &amp; Activities'!H19</f>
        <v>0.35824173980412999</v>
      </c>
      <c r="K53" s="238" t="s">
        <v>120</v>
      </c>
      <c r="L53" s="229">
        <f>F53*'2. Emissions Units &amp; Activities'!J19</f>
        <v>2.7593402275712</v>
      </c>
      <c r="M53" s="238">
        <f>G53*'2. Emissions Units &amp; Activities'!K19</f>
        <v>1.4450390160115E-3</v>
      </c>
      <c r="N53" s="238"/>
      <c r="O53" s="229">
        <f>G53*'2. Emissions Units &amp; Activities'!M19</f>
        <v>7.5598362400652007E-3</v>
      </c>
    </row>
    <row r="54" spans="1:15" x14ac:dyDescent="0.25">
      <c r="A54" s="232" t="s">
        <v>167</v>
      </c>
      <c r="B54" s="236" t="s">
        <v>166</v>
      </c>
      <c r="C54" s="81" t="str">
        <f>IFERROR(IF(B54="No CAS","",INDEX('DEQ Pollutant List'!$C$7:$C$611,MATCH('3. Pollutant Emissions - EF'!B54,'DEQ Pollutant List'!$B$7:$B$611,0))),"")</f>
        <v>Styrene</v>
      </c>
      <c r="D54" s="115">
        <f>IFERROR(IF(OR($B54="",$B54="No CAS"),INDEX('DEQ Pollutant List'!$A$7:$A$611,MATCH($C54,'DEQ Pollutant List'!$C$7:$C$611,0)),INDEX('DEQ Pollutant List'!$A$7:$A$611,MATCH($B54,'DEQ Pollutant List'!$B$7:$B$611,0))),"")</f>
        <v>585</v>
      </c>
      <c r="E54" s="237">
        <v>0</v>
      </c>
      <c r="F54" s="238">
        <v>1.3149500000000001E-3</v>
      </c>
      <c r="G54" s="239">
        <v>1.3149500000000001E-3</v>
      </c>
      <c r="H54" s="229" t="s">
        <v>154</v>
      </c>
      <c r="I54" s="235" t="s">
        <v>162</v>
      </c>
      <c r="J54" s="238">
        <f>F54*'2. Emissions Units &amp; Activities'!H20</f>
        <v>0.29633967445582499</v>
      </c>
      <c r="K54" s="238" t="s">
        <v>120</v>
      </c>
      <c r="L54" s="229">
        <f>F54*'2. Emissions Units &amp; Activities'!J20</f>
        <v>2.28254246742795</v>
      </c>
      <c r="M54" s="238">
        <f>G54*'2. Emissions Units &amp; Activities'!K20</f>
        <v>1.1953447739551501E-3</v>
      </c>
      <c r="N54" s="238"/>
      <c r="O54" s="229">
        <f>G54*'2. Emissions Units &amp; Activities'!M20</f>
        <v>6.2535410069041002E-3</v>
      </c>
    </row>
    <row r="55" spans="1:15" x14ac:dyDescent="0.25">
      <c r="A55" s="232" t="s">
        <v>169</v>
      </c>
      <c r="B55" s="236" t="s">
        <v>166</v>
      </c>
      <c r="C55" s="81" t="str">
        <f>IFERROR(IF(B55="No CAS","",INDEX('DEQ Pollutant List'!$C$7:$C$611,MATCH('3. Pollutant Emissions - EF'!B55,'DEQ Pollutant List'!$B$7:$B$611,0))),"")</f>
        <v>Styrene</v>
      </c>
      <c r="D55" s="115">
        <f>IFERROR(IF(OR($B55="",$B55="No CAS"),INDEX('DEQ Pollutant List'!$A$7:$A$611,MATCH($C55,'DEQ Pollutant List'!$C$7:$C$611,0)),INDEX('DEQ Pollutant List'!$A$7:$A$611,MATCH($B55,'DEQ Pollutant List'!$B$7:$B$611,0))),"")</f>
        <v>585</v>
      </c>
      <c r="E55" s="240" t="s">
        <v>159</v>
      </c>
      <c r="F55" s="241" t="s">
        <v>159</v>
      </c>
      <c r="G55" s="242" t="s">
        <v>159</v>
      </c>
      <c r="H55" s="243" t="s">
        <v>159</v>
      </c>
      <c r="I55" s="244" t="s">
        <v>159</v>
      </c>
      <c r="J55" s="238">
        <f>SUM(J53:J54)</f>
        <v>0.65458141425995497</v>
      </c>
      <c r="K55" s="238" t="s">
        <v>120</v>
      </c>
      <c r="L55" s="229">
        <f t="shared" ref="L55" si="4">SUM(L53:L54)</f>
        <v>5.04188269499915</v>
      </c>
      <c r="M55" s="238">
        <f t="shared" ref="M55" si="5">SUM(M53:M54)</f>
        <v>2.6403837899666499E-3</v>
      </c>
      <c r="N55" s="238"/>
      <c r="O55" s="229">
        <f>SUM(O53:O54)</f>
        <v>1.3813377246969301E-2</v>
      </c>
    </row>
    <row r="56" spans="1:15" x14ac:dyDescent="0.25">
      <c r="A56" s="232" t="s">
        <v>126</v>
      </c>
      <c r="B56" s="236" t="s">
        <v>153</v>
      </c>
      <c r="C56" s="81" t="str">
        <f>IFERROR(IF(B56="No CAS","",INDEX('DEQ Pollutant List'!$C$7:$C$611,MATCH('3. Pollutant Emissions - EF'!B56,'DEQ Pollutant List'!$B$7:$B$611,0))),"")</f>
        <v>Acetaldehyde</v>
      </c>
      <c r="D56" s="115">
        <f>IFERROR(IF(OR($B56="",$B56="No CAS"),INDEX('DEQ Pollutant List'!$A$7:$A$611,MATCH($C56,'DEQ Pollutant List'!$C$7:$C$611,0)),INDEX('DEQ Pollutant List'!$A$7:$A$611,MATCH($B56,'DEQ Pollutant List'!$B$7:$B$611,0))),"")</f>
        <v>1</v>
      </c>
      <c r="E56" s="237">
        <v>0</v>
      </c>
      <c r="F56" s="238">
        <v>4.3E-3</v>
      </c>
      <c r="G56" s="239">
        <v>4.3E-3</v>
      </c>
      <c r="H56" s="229" t="s">
        <v>172</v>
      </c>
      <c r="I56" s="235" t="s">
        <v>173</v>
      </c>
      <c r="J56" s="238">
        <f>F56*'2. Emissions Units &amp; Activities'!H$23</f>
        <v>7.8080462358000008E-2</v>
      </c>
      <c r="K56" s="238" t="s">
        <v>120</v>
      </c>
      <c r="L56" s="229">
        <f>F56*'2. Emissions Units &amp; Activities'!J$23</f>
        <v>0.101504601074</v>
      </c>
      <c r="M56" s="238">
        <f>G56*'2. Emissions Units &amp; Activities'!K$23</f>
        <v>3.1484057340000005E-4</v>
      </c>
      <c r="N56" s="238"/>
      <c r="O56" s="229">
        <f>G56*'2. Emissions Units &amp; Activities'!M$23</f>
        <v>4.09292748E-4</v>
      </c>
    </row>
    <row r="57" spans="1:15" x14ac:dyDescent="0.25">
      <c r="A57" s="232" t="s">
        <v>126</v>
      </c>
      <c r="B57" s="236" t="s">
        <v>174</v>
      </c>
      <c r="C57" s="81" t="str">
        <f>IFERROR(IF(B57="No CAS","",INDEX('DEQ Pollutant List'!$C$7:$C$611,MATCH('3. Pollutant Emissions - EF'!B57,'DEQ Pollutant List'!$B$7:$B$611,0))),"")</f>
        <v>Acrolein</v>
      </c>
      <c r="D57" s="115">
        <f>IFERROR(IF(OR($B57="",$B57="No CAS"),INDEX('DEQ Pollutant List'!$A$7:$A$611,MATCH($C57,'DEQ Pollutant List'!$C$7:$C$611,0)),INDEX('DEQ Pollutant List'!$A$7:$A$611,MATCH($B57,'DEQ Pollutant List'!$B$7:$B$611,0))),"")</f>
        <v>5</v>
      </c>
      <c r="E57" s="237">
        <v>0</v>
      </c>
      <c r="F57" s="238">
        <v>2.7000000000000001E-3</v>
      </c>
      <c r="G57" s="239">
        <v>2.7000000000000001E-3</v>
      </c>
      <c r="H57" s="229" t="s">
        <v>172</v>
      </c>
      <c r="I57" s="235" t="s">
        <v>173</v>
      </c>
      <c r="J57" s="238">
        <f>F57*'2. Emissions Units &amp; Activities'!H$23</f>
        <v>4.9027267062000002E-2</v>
      </c>
      <c r="K57" s="238" t="s">
        <v>120</v>
      </c>
      <c r="L57" s="229">
        <f>F57*'2. Emissions Units &amp; Activities'!J$23</f>
        <v>6.3735447186000008E-2</v>
      </c>
      <c r="M57" s="238">
        <f>G57*'2. Emissions Units &amp; Activities'!K$23</f>
        <v>1.9769059260000004E-4</v>
      </c>
      <c r="N57" s="238"/>
      <c r="O57" s="229">
        <f>G57*'2. Emissions Units &amp; Activities'!M$23</f>
        <v>2.5699777200000002E-4</v>
      </c>
    </row>
    <row r="58" spans="1:15" x14ac:dyDescent="0.25">
      <c r="A58" s="232" t="s">
        <v>126</v>
      </c>
      <c r="B58" s="236" t="s">
        <v>175</v>
      </c>
      <c r="C58" s="81" t="str">
        <f>IFERROR(IF(B58="No CAS","",INDEX('DEQ Pollutant List'!$C$7:$C$611,MATCH('3. Pollutant Emissions - EF'!B58,'DEQ Pollutant List'!$B$7:$B$611,0))),"")</f>
        <v>Ammonia</v>
      </c>
      <c r="D58" s="115">
        <f>IFERROR(IF(OR($B58="",$B58="No CAS"),INDEX('DEQ Pollutant List'!$A$7:$A$611,MATCH($C58,'DEQ Pollutant List'!$C$7:$C$611,0)),INDEX('DEQ Pollutant List'!$A$7:$A$611,MATCH($B58,'DEQ Pollutant List'!$B$7:$B$611,0))),"")</f>
        <v>26</v>
      </c>
      <c r="E58" s="237">
        <v>0</v>
      </c>
      <c r="F58" s="238">
        <v>3.2</v>
      </c>
      <c r="G58" s="239">
        <v>3.2</v>
      </c>
      <c r="H58" s="229" t="s">
        <v>172</v>
      </c>
      <c r="I58" s="235" t="s">
        <v>173</v>
      </c>
      <c r="J58" s="238">
        <f>F58*'2. Emissions Units &amp; Activities'!H$23</f>
        <v>58.106390592000004</v>
      </c>
      <c r="K58" s="238" t="s">
        <v>120</v>
      </c>
      <c r="L58" s="229">
        <f>F58*'2. Emissions Units &amp; Activities'!J$23</f>
        <v>75.538307775999996</v>
      </c>
      <c r="M58" s="238">
        <f>G58*'2. Emissions Units &amp; Activities'!K$23</f>
        <v>0.23429996160000002</v>
      </c>
      <c r="N58" s="238"/>
      <c r="O58" s="229">
        <f>G58*'2. Emissions Units &amp; Activities'!M$23</f>
        <v>0.304589952</v>
      </c>
    </row>
    <row r="59" spans="1:15" x14ac:dyDescent="0.25">
      <c r="A59" s="232" t="s">
        <v>126</v>
      </c>
      <c r="B59" s="236" t="s">
        <v>150</v>
      </c>
      <c r="C59" s="81" t="str">
        <f>IFERROR(IF(B59="No CAS","",INDEX('DEQ Pollutant List'!$C$7:$C$611,MATCH('3. Pollutant Emissions - EF'!B59,'DEQ Pollutant List'!$B$7:$B$611,0))),"")</f>
        <v>Arsenic and compounds</v>
      </c>
      <c r="D59" s="115">
        <f>IFERROR(IF(OR($B59="",$B59="No CAS"),INDEX('DEQ Pollutant List'!$A$7:$A$611,MATCH($C59,'DEQ Pollutant List'!$C$7:$C$611,0)),INDEX('DEQ Pollutant List'!$A$7:$A$611,MATCH($B59,'DEQ Pollutant List'!$B$7:$B$611,0))),"")</f>
        <v>37</v>
      </c>
      <c r="E59" s="237">
        <v>0</v>
      </c>
      <c r="F59" s="238">
        <v>2.0000000000000001E-4</v>
      </c>
      <c r="G59" s="239">
        <v>2.0000000000000001E-4</v>
      </c>
      <c r="H59" s="229" t="s">
        <v>172</v>
      </c>
      <c r="I59" s="235" t="s">
        <v>173</v>
      </c>
      <c r="J59" s="238">
        <f>F59*'2. Emissions Units &amp; Activities'!H$23</f>
        <v>3.6316494120000003E-3</v>
      </c>
      <c r="K59" s="238" t="s">
        <v>120</v>
      </c>
      <c r="L59" s="229">
        <f>F59*'2. Emissions Units &amp; Activities'!J$23</f>
        <v>4.721144236E-3</v>
      </c>
      <c r="M59" s="245">
        <f>G59*'2. Emissions Units &amp; Activities'!K$23</f>
        <v>1.4643747600000002E-5</v>
      </c>
      <c r="N59" s="238"/>
      <c r="O59" s="246">
        <f>G59*'2. Emissions Units &amp; Activities'!M$23</f>
        <v>1.9036872000000001E-5</v>
      </c>
    </row>
    <row r="60" spans="1:15" x14ac:dyDescent="0.25">
      <c r="A60" s="232" t="s">
        <v>126</v>
      </c>
      <c r="B60" s="236" t="s">
        <v>176</v>
      </c>
      <c r="C60" s="81" t="str">
        <f>IFERROR(IF(B60="No CAS","",INDEX('DEQ Pollutant List'!$C$7:$C$611,MATCH('3. Pollutant Emissions - EF'!B60,'DEQ Pollutant List'!$B$7:$B$611,0))),"")</f>
        <v>Barium and compounds</v>
      </c>
      <c r="D60" s="115">
        <f>IFERROR(IF(OR($B60="",$B60="No CAS"),INDEX('DEQ Pollutant List'!$A$7:$A$611,MATCH($C60,'DEQ Pollutant List'!$C$7:$C$611,0)),INDEX('DEQ Pollutant List'!$A$7:$A$611,MATCH($B60,'DEQ Pollutant List'!$B$7:$B$611,0))),"")</f>
        <v>45</v>
      </c>
      <c r="E60" s="237">
        <v>0</v>
      </c>
      <c r="F60" s="238">
        <v>4.4000000000000003E-3</v>
      </c>
      <c r="G60" s="239">
        <v>4.4000000000000003E-3</v>
      </c>
      <c r="H60" s="229" t="s">
        <v>172</v>
      </c>
      <c r="I60" s="235" t="s">
        <v>173</v>
      </c>
      <c r="J60" s="238">
        <f>F60*'2. Emissions Units &amp; Activities'!H$23</f>
        <v>7.989628706400001E-2</v>
      </c>
      <c r="K60" s="238" t="s">
        <v>120</v>
      </c>
      <c r="L60" s="229">
        <f>F60*'2. Emissions Units &amp; Activities'!J$23</f>
        <v>0.103865173192</v>
      </c>
      <c r="M60" s="238">
        <f>G60*'2. Emissions Units &amp; Activities'!K$23</f>
        <v>3.2216244720000004E-4</v>
      </c>
      <c r="N60" s="238"/>
      <c r="O60" s="229">
        <f>G60*'2. Emissions Units &amp; Activities'!M$23</f>
        <v>4.1881118400000002E-4</v>
      </c>
    </row>
    <row r="61" spans="1:15" x14ac:dyDescent="0.25">
      <c r="A61" s="232" t="s">
        <v>126</v>
      </c>
      <c r="B61" s="236" t="s">
        <v>177</v>
      </c>
      <c r="C61" s="81" t="str">
        <f>IFERROR(IF(B61="No CAS","",INDEX('DEQ Pollutant List'!$C$7:$C$611,MATCH('3. Pollutant Emissions - EF'!B61,'DEQ Pollutant List'!$B$7:$B$611,0))),"")</f>
        <v>Benzene</v>
      </c>
      <c r="D61" s="115">
        <f>IFERROR(IF(OR($B61="",$B61="No CAS"),INDEX('DEQ Pollutant List'!$A$7:$A$611,MATCH($C61,'DEQ Pollutant List'!$C$7:$C$611,0)),INDEX('DEQ Pollutant List'!$A$7:$A$611,MATCH($B61,'DEQ Pollutant List'!$B$7:$B$611,0))),"")</f>
        <v>46</v>
      </c>
      <c r="E61" s="237">
        <v>0</v>
      </c>
      <c r="F61" s="238">
        <v>8.0000000000000002E-3</v>
      </c>
      <c r="G61" s="239">
        <v>8.0000000000000002E-3</v>
      </c>
      <c r="H61" s="229" t="s">
        <v>172</v>
      </c>
      <c r="I61" s="235" t="s">
        <v>173</v>
      </c>
      <c r="J61" s="238">
        <f>F61*'2. Emissions Units &amp; Activities'!H$23</f>
        <v>0.14526597648</v>
      </c>
      <c r="K61" s="238" t="s">
        <v>120</v>
      </c>
      <c r="L61" s="229">
        <f>F61*'2. Emissions Units &amp; Activities'!J$23</f>
        <v>0.18884576944000001</v>
      </c>
      <c r="M61" s="238">
        <f>G61*'2. Emissions Units &amp; Activities'!K$23</f>
        <v>5.8574990400000007E-4</v>
      </c>
      <c r="N61" s="238"/>
      <c r="O61" s="229">
        <f>G61*'2. Emissions Units &amp; Activities'!M$23</f>
        <v>7.6147488E-4</v>
      </c>
    </row>
    <row r="62" spans="1:15" x14ac:dyDescent="0.25">
      <c r="A62" s="232" t="s">
        <v>126</v>
      </c>
      <c r="B62" s="236" t="s">
        <v>178</v>
      </c>
      <c r="C62" s="81" t="str">
        <f>IFERROR(IF(B62="No CAS","",INDEX('DEQ Pollutant List'!$C$7:$C$611,MATCH('3. Pollutant Emissions - EF'!B62,'DEQ Pollutant List'!$B$7:$B$611,0))),"")</f>
        <v>Beryllium and compounds</v>
      </c>
      <c r="D62" s="115">
        <f>IFERROR(IF(OR($B62="",$B62="No CAS"),INDEX('DEQ Pollutant List'!$A$7:$A$611,MATCH($C62,'DEQ Pollutant List'!$C$7:$C$611,0)),INDEX('DEQ Pollutant List'!$A$7:$A$611,MATCH($B62,'DEQ Pollutant List'!$B$7:$B$611,0))),"")</f>
        <v>58</v>
      </c>
      <c r="E62" s="237">
        <v>0</v>
      </c>
      <c r="F62" s="238">
        <v>1.2E-5</v>
      </c>
      <c r="G62" s="239">
        <v>1.2E-5</v>
      </c>
      <c r="H62" s="229" t="s">
        <v>172</v>
      </c>
      <c r="I62" s="235" t="s">
        <v>173</v>
      </c>
      <c r="J62" s="238">
        <f>F62*'2. Emissions Units &amp; Activities'!H$23</f>
        <v>2.1789896472000002E-4</v>
      </c>
      <c r="K62" s="238" t="s">
        <v>120</v>
      </c>
      <c r="L62" s="229">
        <f>F62*'2. Emissions Units &amp; Activities'!J$23</f>
        <v>2.8326865416000003E-4</v>
      </c>
      <c r="M62" s="245">
        <f>G62*'2. Emissions Units &amp; Activities'!K$23</f>
        <v>8.7862485600000011E-7</v>
      </c>
      <c r="N62" s="238"/>
      <c r="O62" s="246">
        <f>G62*'2. Emissions Units &amp; Activities'!M$23</f>
        <v>1.1422123200000001E-6</v>
      </c>
    </row>
    <row r="63" spans="1:15" x14ac:dyDescent="0.25">
      <c r="A63" s="232" t="s">
        <v>126</v>
      </c>
      <c r="B63" s="236" t="s">
        <v>179</v>
      </c>
      <c r="C63" s="81" t="str">
        <f>IFERROR(IF(B63="No CAS","",INDEX('DEQ Pollutant List'!$C$7:$C$611,MATCH('3. Pollutant Emissions - EF'!B63,'DEQ Pollutant List'!$B$7:$B$611,0))),"")</f>
        <v>Cadmium and compounds</v>
      </c>
      <c r="D63" s="115">
        <f>IFERROR(IF(OR($B63="",$B63="No CAS"),INDEX('DEQ Pollutant List'!$A$7:$A$611,MATCH($C63,'DEQ Pollutant List'!$C$7:$C$611,0)),INDEX('DEQ Pollutant List'!$A$7:$A$611,MATCH($B63,'DEQ Pollutant List'!$B$7:$B$611,0))),"")</f>
        <v>83</v>
      </c>
      <c r="E63" s="237">
        <v>0</v>
      </c>
      <c r="F63" s="238">
        <v>1.1000000000000001E-3</v>
      </c>
      <c r="G63" s="239">
        <v>1.1000000000000001E-3</v>
      </c>
      <c r="H63" s="229" t="s">
        <v>172</v>
      </c>
      <c r="I63" s="235" t="s">
        <v>173</v>
      </c>
      <c r="J63" s="238">
        <f>F63*'2. Emissions Units &amp; Activities'!H$23</f>
        <v>1.9974071766000003E-2</v>
      </c>
      <c r="K63" s="238" t="s">
        <v>120</v>
      </c>
      <c r="L63" s="229">
        <f>F63*'2. Emissions Units &amp; Activities'!J$23</f>
        <v>2.5966293298000001E-2</v>
      </c>
      <c r="M63" s="245">
        <f>G63*'2. Emissions Units &amp; Activities'!K$23</f>
        <v>8.0540611800000009E-5</v>
      </c>
      <c r="N63" s="238"/>
      <c r="O63" s="229">
        <f>G63*'2. Emissions Units &amp; Activities'!M$23</f>
        <v>1.0470279600000001E-4</v>
      </c>
    </row>
    <row r="64" spans="1:15" x14ac:dyDescent="0.25">
      <c r="A64" s="232" t="s">
        <v>126</v>
      </c>
      <c r="B64" s="236" t="s">
        <v>180</v>
      </c>
      <c r="C64" s="81" t="str">
        <f>IFERROR(IF(B64="No CAS","",INDEX('DEQ Pollutant List'!$C$7:$C$611,MATCH('3. Pollutant Emissions - EF'!B64,'DEQ Pollutant List'!$B$7:$B$611,0))),"")</f>
        <v>Chromium VI, chromate and dichromate particulate</v>
      </c>
      <c r="D64" s="115">
        <f>IFERROR(IF(OR($B64="",$B64="No CAS"),INDEX('DEQ Pollutant List'!$A$7:$A$611,MATCH($C64,'DEQ Pollutant List'!$C$7:$C$611,0)),INDEX('DEQ Pollutant List'!$A$7:$A$611,MATCH($B64,'DEQ Pollutant List'!$B$7:$B$611,0))),"")</f>
        <v>136</v>
      </c>
      <c r="E64" s="237">
        <v>0</v>
      </c>
      <c r="F64" s="238">
        <v>1.4E-3</v>
      </c>
      <c r="G64" s="239">
        <v>1.4E-3</v>
      </c>
      <c r="H64" s="229" t="s">
        <v>172</v>
      </c>
      <c r="I64" s="235" t="s">
        <v>173</v>
      </c>
      <c r="J64" s="238">
        <f>F64*'2. Emissions Units &amp; Activities'!H$23</f>
        <v>2.5421545884000002E-2</v>
      </c>
      <c r="K64" s="238" t="s">
        <v>120</v>
      </c>
      <c r="L64" s="229">
        <f>F64*'2. Emissions Units &amp; Activities'!J$23</f>
        <v>3.3048009651999999E-2</v>
      </c>
      <c r="M64" s="238">
        <f>G64*'2. Emissions Units &amp; Activities'!K$23</f>
        <v>1.0250623320000001E-4</v>
      </c>
      <c r="N64" s="238"/>
      <c r="O64" s="229">
        <f>G64*'2. Emissions Units &amp; Activities'!M$23</f>
        <v>1.3325810399999999E-4</v>
      </c>
    </row>
    <row r="65" spans="1:15" x14ac:dyDescent="0.25">
      <c r="A65" s="232" t="s">
        <v>126</v>
      </c>
      <c r="B65" s="236" t="s">
        <v>181</v>
      </c>
      <c r="C65" s="81" t="str">
        <f>IFERROR(IF(B65="No CAS","",INDEX('DEQ Pollutant List'!$C$7:$C$611,MATCH('3. Pollutant Emissions - EF'!B65,'DEQ Pollutant List'!$B$7:$B$611,0))),"")</f>
        <v>Cobalt and compounds</v>
      </c>
      <c r="D65" s="115">
        <f>IFERROR(IF(OR($B65="",$B65="No CAS"),INDEX('DEQ Pollutant List'!$A$7:$A$611,MATCH($C65,'DEQ Pollutant List'!$C$7:$C$611,0)),INDEX('DEQ Pollutant List'!$A$7:$A$611,MATCH($B65,'DEQ Pollutant List'!$B$7:$B$611,0))),"")</f>
        <v>146</v>
      </c>
      <c r="E65" s="237">
        <v>0</v>
      </c>
      <c r="F65" s="238">
        <v>8.3999999999999995E-5</v>
      </c>
      <c r="G65" s="239">
        <v>8.3999999999999995E-5</v>
      </c>
      <c r="H65" s="229" t="s">
        <v>172</v>
      </c>
      <c r="I65" s="235" t="s">
        <v>173</v>
      </c>
      <c r="J65" s="238">
        <f>F65*'2. Emissions Units &amp; Activities'!H$23</f>
        <v>1.5252927530400001E-3</v>
      </c>
      <c r="K65" s="238" t="s">
        <v>120</v>
      </c>
      <c r="L65" s="229">
        <f>F65*'2. Emissions Units &amp; Activities'!J$23</f>
        <v>1.98288057912E-3</v>
      </c>
      <c r="M65" s="245">
        <f>G65*'2. Emissions Units &amp; Activities'!K$23</f>
        <v>6.1503739920000001E-6</v>
      </c>
      <c r="N65" s="238"/>
      <c r="O65" s="246">
        <f>G65*'2. Emissions Units &amp; Activities'!M$23</f>
        <v>7.9954862399999991E-6</v>
      </c>
    </row>
    <row r="66" spans="1:15" x14ac:dyDescent="0.25">
      <c r="A66" s="232" t="s">
        <v>126</v>
      </c>
      <c r="B66" s="236" t="s">
        <v>182</v>
      </c>
      <c r="C66" s="81" t="str">
        <f>IFERROR(IF(B66="No CAS","",INDEX('DEQ Pollutant List'!$C$7:$C$611,MATCH('3. Pollutant Emissions - EF'!B66,'DEQ Pollutant List'!$B$7:$B$611,0))),"")</f>
        <v>Copper and compounds</v>
      </c>
      <c r="D66" s="115">
        <f>IFERROR(IF(OR($B66="",$B66="No CAS"),INDEX('DEQ Pollutant List'!$A$7:$A$611,MATCH($C66,'DEQ Pollutant List'!$C$7:$C$611,0)),INDEX('DEQ Pollutant List'!$A$7:$A$611,MATCH($B66,'DEQ Pollutant List'!$B$7:$B$611,0))),"")</f>
        <v>149</v>
      </c>
      <c r="E66" s="237">
        <v>0</v>
      </c>
      <c r="F66" s="238">
        <v>8.4999999999999995E-4</v>
      </c>
      <c r="G66" s="239">
        <v>8.4999999999999995E-4</v>
      </c>
      <c r="H66" s="229" t="s">
        <v>172</v>
      </c>
      <c r="I66" s="235" t="s">
        <v>173</v>
      </c>
      <c r="J66" s="238">
        <f>F66*'2. Emissions Units &amp; Activities'!H$23</f>
        <v>1.5434510000999999E-2</v>
      </c>
      <c r="K66" s="238" t="s">
        <v>120</v>
      </c>
      <c r="L66" s="229">
        <f>F66*'2. Emissions Units &amp; Activities'!J$23</f>
        <v>2.0064863002999998E-2</v>
      </c>
      <c r="M66" s="245">
        <f>G66*'2. Emissions Units &amp; Activities'!K$23</f>
        <v>6.22359273E-5</v>
      </c>
      <c r="N66" s="238"/>
      <c r="O66" s="246">
        <f>G66*'2. Emissions Units &amp; Activities'!M$23</f>
        <v>8.0906705999999985E-5</v>
      </c>
    </row>
    <row r="67" spans="1:15" x14ac:dyDescent="0.25">
      <c r="A67" s="232" t="s">
        <v>126</v>
      </c>
      <c r="B67" s="236" t="s">
        <v>183</v>
      </c>
      <c r="C67" s="81" t="str">
        <f>IFERROR(IF(B67="No CAS","",INDEX('DEQ Pollutant List'!$C$7:$C$611,MATCH('3. Pollutant Emissions - EF'!B67,'DEQ Pollutant List'!$B$7:$B$611,0))),"")</f>
        <v>Ethyl benzene</v>
      </c>
      <c r="D67" s="115">
        <f>IFERROR(IF(OR($B67="",$B67="No CAS"),INDEX('DEQ Pollutant List'!$A$7:$A$611,MATCH($C67,'DEQ Pollutant List'!$C$7:$C$611,0)),INDEX('DEQ Pollutant List'!$A$7:$A$611,MATCH($B67,'DEQ Pollutant List'!$B$7:$B$611,0))),"")</f>
        <v>229</v>
      </c>
      <c r="E67" s="237">
        <v>0</v>
      </c>
      <c r="F67" s="238">
        <v>9.4999999999999998E-3</v>
      </c>
      <c r="G67" s="239">
        <v>9.4999999999999998E-3</v>
      </c>
      <c r="H67" s="229" t="s">
        <v>172</v>
      </c>
      <c r="I67" s="235" t="s">
        <v>173</v>
      </c>
      <c r="J67" s="238">
        <f>F67*'2. Emissions Units &amp; Activities'!H$23</f>
        <v>0.17250334707000001</v>
      </c>
      <c r="K67" s="238" t="s">
        <v>120</v>
      </c>
      <c r="L67" s="229">
        <f>F67*'2. Emissions Units &amp; Activities'!J$23</f>
        <v>0.22425435120999998</v>
      </c>
      <c r="M67" s="238">
        <f>G67*'2. Emissions Units &amp; Activities'!K$23</f>
        <v>6.9557801100000004E-4</v>
      </c>
      <c r="N67" s="238"/>
      <c r="O67" s="229">
        <f>G67*'2. Emissions Units &amp; Activities'!M$23</f>
        <v>9.0425141999999996E-4</v>
      </c>
    </row>
    <row r="68" spans="1:15" x14ac:dyDescent="0.25">
      <c r="A68" s="232" t="s">
        <v>126</v>
      </c>
      <c r="B68" s="236" t="s">
        <v>161</v>
      </c>
      <c r="C68" s="81" t="str">
        <f>IFERROR(IF(B68="No CAS","",INDEX('DEQ Pollutant List'!$C$7:$C$611,MATCH('3. Pollutant Emissions - EF'!B68,'DEQ Pollutant List'!$B$7:$B$611,0))),"")</f>
        <v>Formaldehyde</v>
      </c>
      <c r="D68" s="115">
        <f>IFERROR(IF(OR($B68="",$B68="No CAS"),INDEX('DEQ Pollutant List'!$A$7:$A$611,MATCH($C68,'DEQ Pollutant List'!$C$7:$C$611,0)),INDEX('DEQ Pollutant List'!$A$7:$A$611,MATCH($B68,'DEQ Pollutant List'!$B$7:$B$611,0))),"")</f>
        <v>250</v>
      </c>
      <c r="E68" s="237">
        <v>0</v>
      </c>
      <c r="F68" s="238">
        <v>1.7000000000000001E-2</v>
      </c>
      <c r="G68" s="239">
        <v>1.7000000000000001E-2</v>
      </c>
      <c r="H68" s="229" t="s">
        <v>172</v>
      </c>
      <c r="I68" s="235" t="s">
        <v>173</v>
      </c>
      <c r="J68" s="238">
        <f>F68*'2. Emissions Units &amp; Activities'!H$23</f>
        <v>0.30869020002000003</v>
      </c>
      <c r="K68" s="238" t="s">
        <v>120</v>
      </c>
      <c r="L68" s="229">
        <f>F68*'2. Emissions Units &amp; Activities'!J$23</f>
        <v>0.40129726006000005</v>
      </c>
      <c r="M68" s="238">
        <f>G68*'2. Emissions Units &amp; Activities'!K$23</f>
        <v>1.2447185460000001E-3</v>
      </c>
      <c r="N68" s="238"/>
      <c r="O68" s="229">
        <f>G68*'2. Emissions Units &amp; Activities'!M$23</f>
        <v>1.61813412E-3</v>
      </c>
    </row>
    <row r="69" spans="1:15" x14ac:dyDescent="0.25">
      <c r="A69" s="232" t="s">
        <v>126</v>
      </c>
      <c r="B69" s="236" t="s">
        <v>184</v>
      </c>
      <c r="C69" s="81" t="str">
        <f>IFERROR(IF(B69="No CAS","",INDEX('DEQ Pollutant List'!$C$7:$C$611,MATCH('3. Pollutant Emissions - EF'!B69,'DEQ Pollutant List'!$B$7:$B$611,0))),"")</f>
        <v>Hexane</v>
      </c>
      <c r="D69" s="115">
        <f>IFERROR(IF(OR($B69="",$B69="No CAS"),INDEX('DEQ Pollutant List'!$A$7:$A$611,MATCH($C69,'DEQ Pollutant List'!$C$7:$C$611,0)),INDEX('DEQ Pollutant List'!$A$7:$A$611,MATCH($B69,'DEQ Pollutant List'!$B$7:$B$611,0))),"")</f>
        <v>289</v>
      </c>
      <c r="E69" s="237">
        <v>0</v>
      </c>
      <c r="F69" s="238">
        <v>6.3E-3</v>
      </c>
      <c r="G69" s="239">
        <v>6.3E-3</v>
      </c>
      <c r="H69" s="229" t="s">
        <v>172</v>
      </c>
      <c r="I69" s="235" t="s">
        <v>173</v>
      </c>
      <c r="J69" s="238">
        <f>F69*'2. Emissions Units &amp; Activities'!H$23</f>
        <v>0.11439695647800001</v>
      </c>
      <c r="K69" s="238" t="s">
        <v>120</v>
      </c>
      <c r="L69" s="229">
        <f>F69*'2. Emissions Units &amp; Activities'!J$23</f>
        <v>0.14871604343399999</v>
      </c>
      <c r="M69" s="238">
        <f>G69*'2. Emissions Units &amp; Activities'!K$23</f>
        <v>4.6127804940000001E-4</v>
      </c>
      <c r="N69" s="238"/>
      <c r="O69" s="229">
        <f>G69*'2. Emissions Units &amp; Activities'!M$23</f>
        <v>5.99661468E-4</v>
      </c>
    </row>
    <row r="70" spans="1:15" x14ac:dyDescent="0.25">
      <c r="A70" s="232" t="s">
        <v>126</v>
      </c>
      <c r="B70" s="236" t="s">
        <v>185</v>
      </c>
      <c r="C70" s="81" t="str">
        <f>IFERROR(IF(B70="No CAS","",INDEX('DEQ Pollutant List'!$C$7:$C$611,MATCH('3. Pollutant Emissions - EF'!B70,'DEQ Pollutant List'!$B$7:$B$611,0))),"")</f>
        <v>Lead and compounds</v>
      </c>
      <c r="D70" s="115">
        <f>IFERROR(IF(OR($B70="",$B70="No CAS"),INDEX('DEQ Pollutant List'!$A$7:$A$611,MATCH($C70,'DEQ Pollutant List'!$C$7:$C$611,0)),INDEX('DEQ Pollutant List'!$A$7:$A$611,MATCH($B70,'DEQ Pollutant List'!$B$7:$B$611,0))),"")</f>
        <v>305</v>
      </c>
      <c r="E70" s="237">
        <v>0</v>
      </c>
      <c r="F70" s="238">
        <v>5.0000000000000001E-4</v>
      </c>
      <c r="G70" s="239">
        <v>5.0000000000000001E-4</v>
      </c>
      <c r="H70" s="229" t="s">
        <v>172</v>
      </c>
      <c r="I70" s="235" t="s">
        <v>173</v>
      </c>
      <c r="J70" s="238">
        <f>F70*'2. Emissions Units &amp; Activities'!H$23</f>
        <v>9.0791235300000002E-3</v>
      </c>
      <c r="K70" s="238" t="s">
        <v>120</v>
      </c>
      <c r="L70" s="229">
        <f>F70*'2. Emissions Units &amp; Activities'!J$23</f>
        <v>1.180286059E-2</v>
      </c>
      <c r="M70" s="245">
        <f>G70*'2. Emissions Units &amp; Activities'!K$23</f>
        <v>3.6609369000000004E-5</v>
      </c>
      <c r="N70" s="238"/>
      <c r="O70" s="246">
        <f>G70*'2. Emissions Units &amp; Activities'!M$23</f>
        <v>4.759218E-5</v>
      </c>
    </row>
    <row r="71" spans="1:15" x14ac:dyDescent="0.25">
      <c r="A71" s="232" t="s">
        <v>126</v>
      </c>
      <c r="B71" s="236" t="s">
        <v>186</v>
      </c>
      <c r="C71" s="81" t="str">
        <f>IFERROR(IF(B71="No CAS","",INDEX('DEQ Pollutant List'!$C$7:$C$611,MATCH('3. Pollutant Emissions - EF'!B71,'DEQ Pollutant List'!$B$7:$B$611,0))),"")</f>
        <v>Manganese and compounds</v>
      </c>
      <c r="D71" s="115">
        <f>IFERROR(IF(OR($B71="",$B71="No CAS"),INDEX('DEQ Pollutant List'!$A$7:$A$611,MATCH($C71,'DEQ Pollutant List'!$C$7:$C$611,0)),INDEX('DEQ Pollutant List'!$A$7:$A$611,MATCH($B71,'DEQ Pollutant List'!$B$7:$B$611,0))),"")</f>
        <v>312</v>
      </c>
      <c r="E71" s="237">
        <v>0</v>
      </c>
      <c r="F71" s="238">
        <v>3.8000000000000002E-4</v>
      </c>
      <c r="G71" s="239">
        <v>3.8000000000000002E-4</v>
      </c>
      <c r="H71" s="229" t="s">
        <v>172</v>
      </c>
      <c r="I71" s="235" t="s">
        <v>173</v>
      </c>
      <c r="J71" s="238">
        <f>F71*'2. Emissions Units &amp; Activities'!H$23</f>
        <v>6.9001338828000008E-3</v>
      </c>
      <c r="K71" s="238" t="s">
        <v>120</v>
      </c>
      <c r="L71" s="229">
        <f>F71*'2. Emissions Units &amp; Activities'!J$23</f>
        <v>8.9701740484000002E-3</v>
      </c>
      <c r="M71" s="245">
        <f>G71*'2. Emissions Units &amp; Activities'!K$23</f>
        <v>2.7823120440000005E-5</v>
      </c>
      <c r="N71" s="238"/>
      <c r="O71" s="246">
        <f>G71*'2. Emissions Units &amp; Activities'!M$23</f>
        <v>3.61700568E-5</v>
      </c>
    </row>
    <row r="72" spans="1:15" x14ac:dyDescent="0.25">
      <c r="A72" s="232" t="s">
        <v>126</v>
      </c>
      <c r="B72" s="236" t="s">
        <v>187</v>
      </c>
      <c r="C72" s="81" t="str">
        <f>IFERROR(IF(B72="No CAS","",INDEX('DEQ Pollutant List'!$C$7:$C$611,MATCH('3. Pollutant Emissions - EF'!B72,'DEQ Pollutant List'!$B$7:$B$611,0))),"")</f>
        <v>Mercury and compounds</v>
      </c>
      <c r="D72" s="115">
        <f>IFERROR(IF(OR($B72="",$B72="No CAS"),INDEX('DEQ Pollutant List'!$A$7:$A$611,MATCH($C72,'DEQ Pollutant List'!$C$7:$C$611,0)),INDEX('DEQ Pollutant List'!$A$7:$A$611,MATCH($B72,'DEQ Pollutant List'!$B$7:$B$611,0))),"")</f>
        <v>316</v>
      </c>
      <c r="E72" s="237">
        <v>0</v>
      </c>
      <c r="F72" s="238">
        <v>2.5999999999999998E-4</v>
      </c>
      <c r="G72" s="239">
        <v>2.5999999999999998E-4</v>
      </c>
      <c r="H72" s="229" t="s">
        <v>172</v>
      </c>
      <c r="I72" s="235" t="s">
        <v>173</v>
      </c>
      <c r="J72" s="238">
        <f>F72*'2. Emissions Units &amp; Activities'!H$23</f>
        <v>4.7211442355999996E-3</v>
      </c>
      <c r="K72" s="238" t="s">
        <v>120</v>
      </c>
      <c r="L72" s="229">
        <f>F72*'2. Emissions Units &amp; Activities'!J$23</f>
        <v>6.1374875067999992E-3</v>
      </c>
      <c r="M72" s="245">
        <f>G72*'2. Emissions Units &amp; Activities'!K$23</f>
        <v>1.9036871879999999E-5</v>
      </c>
      <c r="N72" s="238"/>
      <c r="O72" s="246">
        <f>G72*'2. Emissions Units &amp; Activities'!M$23</f>
        <v>2.4747933599999997E-5</v>
      </c>
    </row>
    <row r="73" spans="1:15" x14ac:dyDescent="0.25">
      <c r="A73" s="232" t="s">
        <v>126</v>
      </c>
      <c r="B73" s="236" t="s">
        <v>188</v>
      </c>
      <c r="C73" s="81" t="str">
        <f>IFERROR(IF(B73="No CAS","",INDEX('DEQ Pollutant List'!$C$7:$C$611,MATCH('3. Pollutant Emissions - EF'!B73,'DEQ Pollutant List'!$B$7:$B$611,0))),"")</f>
        <v>Molybdenum trioxide</v>
      </c>
      <c r="D73" s="115">
        <f>IFERROR(IF(OR($B73="",$B73="No CAS"),INDEX('DEQ Pollutant List'!$A$7:$A$611,MATCH($C73,'DEQ Pollutant List'!$C$7:$C$611,0)),INDEX('DEQ Pollutant List'!$A$7:$A$611,MATCH($B73,'DEQ Pollutant List'!$B$7:$B$611,0))),"")</f>
        <v>361</v>
      </c>
      <c r="E73" s="237">
        <v>0</v>
      </c>
      <c r="F73" s="238">
        <v>1.65E-3</v>
      </c>
      <c r="G73" s="239">
        <v>1.65E-3</v>
      </c>
      <c r="H73" s="229" t="s">
        <v>172</v>
      </c>
      <c r="I73" s="235" t="s">
        <v>173</v>
      </c>
      <c r="J73" s="238">
        <f>F73*'2. Emissions Units &amp; Activities'!H$23</f>
        <v>2.9961107649E-2</v>
      </c>
      <c r="K73" s="238" t="s">
        <v>120</v>
      </c>
      <c r="L73" s="229">
        <f>F73*'2. Emissions Units &amp; Activities'!J$23</f>
        <v>3.8949439947000002E-2</v>
      </c>
      <c r="M73" s="238">
        <f>G73*'2. Emissions Units &amp; Activities'!K$23</f>
        <v>1.2081091770000001E-4</v>
      </c>
      <c r="N73" s="238"/>
      <c r="O73" s="229">
        <f>G73*'2. Emissions Units &amp; Activities'!M$23</f>
        <v>1.5705419399999999E-4</v>
      </c>
    </row>
    <row r="74" spans="1:15" x14ac:dyDescent="0.25">
      <c r="A74" s="232" t="s">
        <v>126</v>
      </c>
      <c r="B74" s="236" t="s">
        <v>189</v>
      </c>
      <c r="C74" s="81" t="str">
        <f>IFERROR(IF(B74="No CAS","",INDEX('DEQ Pollutant List'!$C$7:$C$611,MATCH('3. Pollutant Emissions - EF'!B74,'DEQ Pollutant List'!$B$7:$B$611,0))),"")</f>
        <v>Naphthalene</v>
      </c>
      <c r="D74" s="115">
        <f>IFERROR(IF(OR($B74="",$B74="No CAS"),INDEX('DEQ Pollutant List'!$A$7:$A$611,MATCH($C74,'DEQ Pollutant List'!$C$7:$C$611,0)),INDEX('DEQ Pollutant List'!$A$7:$A$611,MATCH($B74,'DEQ Pollutant List'!$B$7:$B$611,0))),"")</f>
        <v>428</v>
      </c>
      <c r="E74" s="237">
        <v>0</v>
      </c>
      <c r="F74" s="238">
        <v>2.9999999999999997E-4</v>
      </c>
      <c r="G74" s="239">
        <v>2.9999999999999997E-4</v>
      </c>
      <c r="H74" s="229" t="s">
        <v>172</v>
      </c>
      <c r="I74" s="235" t="s">
        <v>173</v>
      </c>
      <c r="J74" s="238">
        <f>F74*'2. Emissions Units &amp; Activities'!H$23</f>
        <v>5.4474741179999994E-3</v>
      </c>
      <c r="K74" s="238" t="s">
        <v>120</v>
      </c>
      <c r="L74" s="229">
        <f>F74*'2. Emissions Units &amp; Activities'!J$23</f>
        <v>7.0817163539999995E-3</v>
      </c>
      <c r="M74" s="245">
        <f>G74*'2. Emissions Units &amp; Activities'!K$23</f>
        <v>2.1965621399999999E-5</v>
      </c>
      <c r="N74" s="238"/>
      <c r="O74" s="246">
        <f>G74*'2. Emissions Units &amp; Activities'!M$23</f>
        <v>2.8555307999999996E-5</v>
      </c>
    </row>
    <row r="75" spans="1:15" x14ac:dyDescent="0.25">
      <c r="A75" s="232" t="s">
        <v>126</v>
      </c>
      <c r="B75" s="236">
        <v>365</v>
      </c>
      <c r="C75" s="81" t="str">
        <f>IFERROR(IF(B75="No CAS","",INDEX('DEQ Pollutant List'!$C$7:$C$611,MATCH('3. Pollutant Emissions - EF'!B75,'DEQ Pollutant List'!$B$7:$B$611,0))),"")</f>
        <v>Nickel compounds, insoluble</v>
      </c>
      <c r="D75" s="115">
        <f>IFERROR(IF(OR($B75="",$B75="No CAS"),INDEX('DEQ Pollutant List'!$A$7:$A$611,MATCH($C75,'DEQ Pollutant List'!$C$7:$C$611,0)),INDEX('DEQ Pollutant List'!$A$7:$A$611,MATCH($B75,'DEQ Pollutant List'!$B$7:$B$611,0))),"")</f>
        <v>365</v>
      </c>
      <c r="E75" s="237">
        <v>0</v>
      </c>
      <c r="F75" s="238">
        <v>2.0999999999999999E-3</v>
      </c>
      <c r="G75" s="239">
        <v>2.0999999999999999E-3</v>
      </c>
      <c r="H75" s="229" t="s">
        <v>172</v>
      </c>
      <c r="I75" s="235" t="s">
        <v>173</v>
      </c>
      <c r="J75" s="238">
        <f>F75*'2. Emissions Units &amp; Activities'!H$23</f>
        <v>3.8132318825999996E-2</v>
      </c>
      <c r="K75" s="238" t="s">
        <v>120</v>
      </c>
      <c r="L75" s="229">
        <f>F75*'2. Emissions Units &amp; Activities'!J$23</f>
        <v>4.9572014477999998E-2</v>
      </c>
      <c r="M75" s="238">
        <f>G75*'2. Emissions Units &amp; Activities'!K$23</f>
        <v>1.537593498E-4</v>
      </c>
      <c r="N75" s="238"/>
      <c r="O75" s="229">
        <f>G75*'2. Emissions Units &amp; Activities'!M$23</f>
        <v>1.9988715599999997E-4</v>
      </c>
    </row>
    <row r="76" spans="1:15" x14ac:dyDescent="0.25">
      <c r="A76" s="232" t="s">
        <v>126</v>
      </c>
      <c r="B76" s="236">
        <v>401</v>
      </c>
      <c r="C76" s="81" t="str">
        <f>IFERROR(IF(B76="No CAS","",INDEX('DEQ Pollutant List'!$C$7:$C$611,MATCH('3. Pollutant Emissions - EF'!B76,'DEQ Pollutant List'!$B$7:$B$611,0))),"")</f>
        <v>Polycyclic aromatic hydrocarbons (PAHs)</v>
      </c>
      <c r="D76" s="115">
        <f>IFERROR(IF(OR($B76="",$B76="No CAS"),INDEX('DEQ Pollutant List'!$A$7:$A$611,MATCH($C76,'DEQ Pollutant List'!$C$7:$C$611,0)),INDEX('DEQ Pollutant List'!$A$7:$A$611,MATCH($B76,'DEQ Pollutant List'!$B$7:$B$611,0))),"")</f>
        <v>401</v>
      </c>
      <c r="E76" s="237">
        <v>0</v>
      </c>
      <c r="F76" s="238">
        <v>1E-4</v>
      </c>
      <c r="G76" s="239">
        <v>1E-4</v>
      </c>
      <c r="H76" s="229" t="s">
        <v>172</v>
      </c>
      <c r="I76" s="235" t="s">
        <v>173</v>
      </c>
      <c r="J76" s="238">
        <f>F76*'2. Emissions Units &amp; Activities'!H$23</f>
        <v>1.8158247060000002E-3</v>
      </c>
      <c r="K76" s="238" t="s">
        <v>120</v>
      </c>
      <c r="L76" s="229">
        <f>F76*'2. Emissions Units &amp; Activities'!J$23</f>
        <v>2.360572118E-3</v>
      </c>
      <c r="M76" s="245">
        <f>G76*'2. Emissions Units &amp; Activities'!K$23</f>
        <v>7.3218738000000008E-6</v>
      </c>
      <c r="N76" s="238"/>
      <c r="O76" s="246">
        <f>G76*'2. Emissions Units &amp; Activities'!M$23</f>
        <v>9.5184360000000004E-6</v>
      </c>
    </row>
    <row r="77" spans="1:15" x14ac:dyDescent="0.25">
      <c r="A77" s="232" t="s">
        <v>126</v>
      </c>
      <c r="B77" s="236" t="s">
        <v>190</v>
      </c>
      <c r="C77" s="81" t="str">
        <f>IFERROR(IF(B77="No CAS","",INDEX('DEQ Pollutant List'!$C$7:$C$611,MATCH('3. Pollutant Emissions - EF'!B77,'DEQ Pollutant List'!$B$7:$B$611,0))),"")</f>
        <v>Selenium and compounds</v>
      </c>
      <c r="D77" s="115">
        <f>IFERROR(IF(OR($B77="",$B77="No CAS"),INDEX('DEQ Pollutant List'!$A$7:$A$611,MATCH($C77,'DEQ Pollutant List'!$C$7:$C$611,0)),INDEX('DEQ Pollutant List'!$A$7:$A$611,MATCH($B77,'DEQ Pollutant List'!$B$7:$B$611,0))),"")</f>
        <v>575</v>
      </c>
      <c r="E77" s="237">
        <v>0</v>
      </c>
      <c r="F77" s="238">
        <v>2.4000000000000001E-5</v>
      </c>
      <c r="G77" s="239">
        <v>2.4000000000000001E-5</v>
      </c>
      <c r="H77" s="229" t="s">
        <v>172</v>
      </c>
      <c r="I77" s="235" t="s">
        <v>173</v>
      </c>
      <c r="J77" s="238">
        <f>F77*'2. Emissions Units &amp; Activities'!H$23</f>
        <v>4.3579792944000004E-4</v>
      </c>
      <c r="K77" s="238" t="s">
        <v>120</v>
      </c>
      <c r="L77" s="229">
        <f>F77*'2. Emissions Units &amp; Activities'!J$23</f>
        <v>5.6653730832000005E-4</v>
      </c>
      <c r="M77" s="245">
        <f>G77*'2. Emissions Units &amp; Activities'!K$23</f>
        <v>1.7572497120000002E-6</v>
      </c>
      <c r="N77" s="238"/>
      <c r="O77" s="246">
        <f>G77*'2. Emissions Units &amp; Activities'!M$23</f>
        <v>2.2844246400000001E-6</v>
      </c>
    </row>
    <row r="78" spans="1:15" x14ac:dyDescent="0.25">
      <c r="A78" s="232" t="s">
        <v>126</v>
      </c>
      <c r="B78" s="236" t="s">
        <v>191</v>
      </c>
      <c r="C78" s="81" t="str">
        <f>IFERROR(IF(B78="No CAS","",INDEX('DEQ Pollutant List'!$C$7:$C$611,MATCH('3. Pollutant Emissions - EF'!B78,'DEQ Pollutant List'!$B$7:$B$611,0))),"")</f>
        <v>Toluene</v>
      </c>
      <c r="D78" s="115">
        <f>IFERROR(IF(OR($B78="",$B78="No CAS"),INDEX('DEQ Pollutant List'!$A$7:$A$611,MATCH($C78,'DEQ Pollutant List'!$C$7:$C$611,0)),INDEX('DEQ Pollutant List'!$A$7:$A$611,MATCH($B78,'DEQ Pollutant List'!$B$7:$B$611,0))),"")</f>
        <v>600</v>
      </c>
      <c r="E78" s="237">
        <v>0</v>
      </c>
      <c r="F78" s="238">
        <v>3.6600000000000001E-2</v>
      </c>
      <c r="G78" s="239">
        <v>3.6600000000000001E-2</v>
      </c>
      <c r="H78" s="229" t="s">
        <v>172</v>
      </c>
      <c r="I78" s="235" t="s">
        <v>173</v>
      </c>
      <c r="J78" s="238">
        <f>F78*'2. Emissions Units &amp; Activities'!H$23</f>
        <v>0.664591842396</v>
      </c>
      <c r="K78" s="238" t="s">
        <v>120</v>
      </c>
      <c r="L78" s="229">
        <f>F78*'2. Emissions Units &amp; Activities'!J$23</f>
        <v>0.86396939518799998</v>
      </c>
      <c r="M78" s="238">
        <f>G78*'2. Emissions Units &amp; Activities'!K$23</f>
        <v>2.6798058108000004E-3</v>
      </c>
      <c r="N78" s="238"/>
      <c r="O78" s="229">
        <f>G78*'2. Emissions Units &amp; Activities'!M$23</f>
        <v>3.483747576E-3</v>
      </c>
    </row>
    <row r="79" spans="1:15" x14ac:dyDescent="0.25">
      <c r="A79" s="232" t="s">
        <v>126</v>
      </c>
      <c r="B79" s="236" t="s">
        <v>192</v>
      </c>
      <c r="C79" s="81" t="str">
        <f>IFERROR(IF(B79="No CAS","",INDEX('DEQ Pollutant List'!$C$7:$C$611,MATCH('3. Pollutant Emissions - EF'!B79,'DEQ Pollutant List'!$B$7:$B$611,0))),"")</f>
        <v>Vanadium (fume or dust)</v>
      </c>
      <c r="D79" s="115">
        <f>IFERROR(IF(OR($B79="",$B79="No CAS"),INDEX('DEQ Pollutant List'!$A$7:$A$611,MATCH($C79,'DEQ Pollutant List'!$C$7:$C$611,0)),INDEX('DEQ Pollutant List'!$A$7:$A$611,MATCH($B79,'DEQ Pollutant List'!$B$7:$B$611,0))),"")</f>
        <v>620</v>
      </c>
      <c r="E79" s="237">
        <v>0</v>
      </c>
      <c r="F79" s="238">
        <v>2.3E-3</v>
      </c>
      <c r="G79" s="239">
        <v>2.3E-3</v>
      </c>
      <c r="H79" s="229" t="s">
        <v>172</v>
      </c>
      <c r="I79" s="235" t="s">
        <v>173</v>
      </c>
      <c r="J79" s="238">
        <f>F79*'2. Emissions Units &amp; Activities'!H$23</f>
        <v>4.1763968238E-2</v>
      </c>
      <c r="K79" s="238" t="s">
        <v>120</v>
      </c>
      <c r="L79" s="229">
        <f>F79*'2. Emissions Units &amp; Activities'!J$23</f>
        <v>5.4293158713999999E-2</v>
      </c>
      <c r="M79" s="238">
        <f>G79*'2. Emissions Units &amp; Activities'!K$23</f>
        <v>1.6840309740000001E-4</v>
      </c>
      <c r="N79" s="238"/>
      <c r="O79" s="229">
        <f>G79*'2. Emissions Units &amp; Activities'!M$23</f>
        <v>2.1892402799999998E-4</v>
      </c>
    </row>
    <row r="80" spans="1:15" x14ac:dyDescent="0.25">
      <c r="A80" s="232" t="s">
        <v>126</v>
      </c>
      <c r="B80" s="236" t="s">
        <v>193</v>
      </c>
      <c r="C80" s="81" t="str">
        <f>IFERROR(IF(B80="No CAS","",INDEX('DEQ Pollutant List'!$C$7:$C$611,MATCH('3. Pollutant Emissions - EF'!B80,'DEQ Pollutant List'!$B$7:$B$611,0))),"")</f>
        <v>Xylene (mixture), including m-xylene, o-xylene, p-xylene</v>
      </c>
      <c r="D80" s="115">
        <f>IFERROR(IF(OR($B80="",$B80="No CAS"),INDEX('DEQ Pollutant List'!$A$7:$A$611,MATCH($C80,'DEQ Pollutant List'!$C$7:$C$611,0)),INDEX('DEQ Pollutant List'!$A$7:$A$611,MATCH($B80,'DEQ Pollutant List'!$B$7:$B$611,0))),"")</f>
        <v>628</v>
      </c>
      <c r="E80" s="237">
        <v>0</v>
      </c>
      <c r="F80" s="238">
        <v>2.7199999999999998E-2</v>
      </c>
      <c r="G80" s="239">
        <v>2.7199999999999998E-2</v>
      </c>
      <c r="H80" s="229" t="s">
        <v>172</v>
      </c>
      <c r="I80" s="235" t="s">
        <v>173</v>
      </c>
      <c r="J80" s="238">
        <f>F80*'2. Emissions Units &amp; Activities'!H$23</f>
        <v>0.49390432003199997</v>
      </c>
      <c r="K80" s="238" t="s">
        <v>120</v>
      </c>
      <c r="L80" s="229">
        <f>F80*'2. Emissions Units &amp; Activities'!J$23</f>
        <v>0.64207561609599995</v>
      </c>
      <c r="M80" s="238">
        <f>G80*'2. Emissions Units &amp; Activities'!K$23</f>
        <v>1.9915496736E-3</v>
      </c>
      <c r="N80" s="238"/>
      <c r="O80" s="229">
        <f>G80*'2. Emissions Units &amp; Activities'!M$23</f>
        <v>2.5890145919999995E-3</v>
      </c>
    </row>
    <row r="81" spans="1:15" x14ac:dyDescent="0.25">
      <c r="A81" s="232" t="s">
        <v>126</v>
      </c>
      <c r="B81" s="236" t="s">
        <v>194</v>
      </c>
      <c r="C81" s="81" t="str">
        <f>IFERROR(IF(B81="No CAS","",INDEX('DEQ Pollutant List'!$C$7:$C$611,MATCH('3. Pollutant Emissions - EF'!B81,'DEQ Pollutant List'!$B$7:$B$611,0))),"")</f>
        <v>Zinc and compounds</v>
      </c>
      <c r="D81" s="115">
        <f>IFERROR(IF(OR($B81="",$B81="No CAS"),INDEX('DEQ Pollutant List'!$A$7:$A$611,MATCH($C81,'DEQ Pollutant List'!$C$7:$C$611,0)),INDEX('DEQ Pollutant List'!$A$7:$A$611,MATCH($B81,'DEQ Pollutant List'!$B$7:$B$611,0))),"")</f>
        <v>632</v>
      </c>
      <c r="E81" s="237">
        <v>0</v>
      </c>
      <c r="F81" s="238">
        <v>2.9000000000000001E-2</v>
      </c>
      <c r="G81" s="239">
        <v>2.9000000000000001E-2</v>
      </c>
      <c r="H81" s="229" t="s">
        <v>172</v>
      </c>
      <c r="I81" s="235" t="s">
        <v>173</v>
      </c>
      <c r="J81" s="238">
        <f>F81*'2. Emissions Units &amp; Activities'!H$23</f>
        <v>0.52658916474000006</v>
      </c>
      <c r="K81" s="238" t="s">
        <v>120</v>
      </c>
      <c r="L81" s="229">
        <f>F81*'2. Emissions Units &amp; Activities'!J$23</f>
        <v>0.68456591422000002</v>
      </c>
      <c r="M81" s="238">
        <f>G81*'2. Emissions Units &amp; Activities'!K$23</f>
        <v>2.1233434020000003E-3</v>
      </c>
      <c r="N81" s="238"/>
      <c r="O81" s="229">
        <f>G81*'2. Emissions Units &amp; Activities'!M$23</f>
        <v>2.7603464399999999E-3</v>
      </c>
    </row>
    <row r="82" spans="1:15" x14ac:dyDescent="0.25">
      <c r="A82" s="79"/>
      <c r="B82" s="100"/>
      <c r="C82" s="81" t="str">
        <f>IFERROR(IF(B82="No CAS","",INDEX('DEQ Pollutant List'!$C$7:$C$611,MATCH('3. Pollutant Emissions - EF'!B82,'DEQ Pollutant List'!$B$7:$B$611,0))),"")</f>
        <v/>
      </c>
      <c r="D82" s="115" t="str">
        <f>IFERROR(IF(OR($B82="",$B82="No CAS"),INDEX('DEQ Pollutant List'!$A$7:$A$611,MATCH($C82,'DEQ Pollutant List'!$C$7:$C$611,0)),INDEX('DEQ Pollutant List'!$A$7:$A$611,MATCH($B82,'DEQ Pollutant List'!$B$7:$B$611,0))),"")</f>
        <v/>
      </c>
      <c r="E82" s="101"/>
      <c r="F82" s="102"/>
      <c r="G82" s="103"/>
      <c r="H82" s="83"/>
      <c r="I82" s="104"/>
      <c r="J82" s="102"/>
      <c r="K82" s="105"/>
      <c r="L82" s="83"/>
      <c r="M82" s="102"/>
      <c r="N82" s="105"/>
      <c r="O82" s="83"/>
    </row>
    <row r="83" spans="1:15" x14ac:dyDescent="0.2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2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2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2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2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2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2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2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2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2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2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2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85" t="s">
        <v>195</v>
      </c>
      <c r="B501" s="286"/>
      <c r="C501" s="286"/>
      <c r="D501" s="286"/>
      <c r="E501" s="286"/>
      <c r="F501" s="286"/>
      <c r="G501" s="286"/>
      <c r="H501" s="286"/>
      <c r="I501" s="286"/>
      <c r="J501" s="286"/>
      <c r="K501" s="286"/>
      <c r="L501" s="286"/>
      <c r="M501" s="286"/>
      <c r="N501" s="286"/>
      <c r="O501" s="287"/>
    </row>
    <row r="502" spans="1:15" x14ac:dyDescent="0.25">
      <c r="A502" s="288"/>
      <c r="B502" s="289"/>
      <c r="C502" s="289"/>
      <c r="D502" s="289"/>
      <c r="E502" s="289"/>
      <c r="F502" s="289"/>
      <c r="G502" s="289"/>
      <c r="H502" s="289"/>
      <c r="I502" s="289"/>
      <c r="J502" s="289"/>
      <c r="K502" s="289"/>
      <c r="L502" s="289"/>
      <c r="M502" s="289"/>
      <c r="N502" s="289"/>
      <c r="O502" s="290"/>
    </row>
    <row r="503" spans="1:15" ht="15.75" thickBot="1" x14ac:dyDescent="0.3">
      <c r="A503" s="291"/>
      <c r="B503" s="292"/>
      <c r="C503" s="292"/>
      <c r="D503" s="292"/>
      <c r="E503" s="292"/>
      <c r="F503" s="292"/>
      <c r="G503" s="292"/>
      <c r="H503" s="292"/>
      <c r="I503" s="292"/>
      <c r="J503" s="292"/>
      <c r="K503" s="292"/>
      <c r="L503" s="292"/>
      <c r="M503" s="292"/>
      <c r="N503" s="292"/>
      <c r="O503" s="293"/>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B82:B500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885"/>
  <sheetViews>
    <sheetView topLeftCell="A435" zoomScaleNormal="100" workbookViewId="0">
      <selection activeCell="C299" sqref="C299"/>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22" t="s">
        <v>196</v>
      </c>
      <c r="B10" s="323"/>
      <c r="C10" s="323"/>
      <c r="D10" s="324"/>
      <c r="E10" s="275" t="s">
        <v>93</v>
      </c>
      <c r="F10" s="276"/>
      <c r="G10" s="326" t="s">
        <v>197</v>
      </c>
      <c r="H10" s="326"/>
      <c r="I10" s="326"/>
      <c r="J10" s="326"/>
      <c r="K10" s="326"/>
      <c r="L10" s="327"/>
      <c r="M10" s="325" t="s">
        <v>198</v>
      </c>
      <c r="N10" s="326"/>
      <c r="O10" s="326"/>
      <c r="P10" s="326"/>
      <c r="Q10" s="326"/>
      <c r="R10" s="327"/>
    </row>
    <row r="11" spans="1:18" ht="20.100000000000001" customHeight="1" thickBot="1" x14ac:dyDescent="0.3">
      <c r="A11" s="320" t="s">
        <v>199</v>
      </c>
      <c r="B11" s="300" t="s">
        <v>200</v>
      </c>
      <c r="C11" s="330" t="s">
        <v>201</v>
      </c>
      <c r="D11" s="328" t="s">
        <v>202</v>
      </c>
      <c r="E11" s="273" t="s">
        <v>98</v>
      </c>
      <c r="F11" s="266" t="s">
        <v>99</v>
      </c>
      <c r="G11" s="271" t="s">
        <v>203</v>
      </c>
      <c r="H11" s="271"/>
      <c r="I11" s="272"/>
      <c r="J11" s="256" t="s">
        <v>137</v>
      </c>
      <c r="K11" s="257"/>
      <c r="L11" s="258"/>
      <c r="M11" s="270" t="s">
        <v>203</v>
      </c>
      <c r="N11" s="271"/>
      <c r="O11" s="272"/>
      <c r="P11" s="256" t="s">
        <v>137</v>
      </c>
      <c r="Q11" s="257"/>
      <c r="R11" s="258"/>
    </row>
    <row r="12" spans="1:18" ht="45" customHeight="1" thickBot="1" x14ac:dyDescent="0.3">
      <c r="A12" s="321"/>
      <c r="B12" s="302"/>
      <c r="C12" s="331"/>
      <c r="D12" s="329"/>
      <c r="E12" s="274"/>
      <c r="F12" s="267"/>
      <c r="G12" s="116" t="s">
        <v>104</v>
      </c>
      <c r="H12" s="68" t="s">
        <v>204</v>
      </c>
      <c r="I12" s="117" t="s">
        <v>106</v>
      </c>
      <c r="J12" s="99" t="s">
        <v>104</v>
      </c>
      <c r="K12" s="68" t="s">
        <v>204</v>
      </c>
      <c r="L12" s="118" t="s">
        <v>106</v>
      </c>
      <c r="M12" s="99" t="s">
        <v>104</v>
      </c>
      <c r="N12" s="68" t="s">
        <v>204</v>
      </c>
      <c r="O12" s="118" t="s">
        <v>106</v>
      </c>
      <c r="P12" s="99" t="s">
        <v>104</v>
      </c>
      <c r="Q12" s="68" t="s">
        <v>204</v>
      </c>
      <c r="R12" s="118" t="s">
        <v>106</v>
      </c>
    </row>
    <row r="13" spans="1:18" x14ac:dyDescent="0.25">
      <c r="A13" s="119" t="s">
        <v>205</v>
      </c>
      <c r="B13" s="120" t="s">
        <v>206</v>
      </c>
      <c r="C13" s="121" t="s">
        <v>207</v>
      </c>
      <c r="D13" s="122" t="s">
        <v>208</v>
      </c>
      <c r="E13" s="123" t="s">
        <v>110</v>
      </c>
      <c r="F13" s="115" t="s">
        <v>209</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205</v>
      </c>
      <c r="B14" s="120" t="s">
        <v>206</v>
      </c>
      <c r="C14" s="121" t="s">
        <v>210</v>
      </c>
      <c r="D14" s="122" t="s">
        <v>208</v>
      </c>
      <c r="E14" s="123" t="s">
        <v>110</v>
      </c>
      <c r="F14" s="115" t="s">
        <v>209</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107</v>
      </c>
      <c r="B16" s="133" t="s">
        <v>211</v>
      </c>
      <c r="C16" s="81" t="s">
        <v>212</v>
      </c>
      <c r="D16" s="84" t="s">
        <v>213</v>
      </c>
      <c r="E16" s="82" t="s">
        <v>110</v>
      </c>
      <c r="F16" s="83" t="s">
        <v>111</v>
      </c>
      <c r="G16" s="82">
        <v>127.93</v>
      </c>
      <c r="H16" s="134" t="s">
        <v>214</v>
      </c>
      <c r="I16" s="83" t="s">
        <v>214</v>
      </c>
      <c r="J16" s="82">
        <v>0.52</v>
      </c>
      <c r="K16" s="134" t="s">
        <v>214</v>
      </c>
      <c r="L16" s="83" t="s">
        <v>214</v>
      </c>
      <c r="M16" s="82">
        <v>0</v>
      </c>
      <c r="N16" s="134">
        <v>0</v>
      </c>
      <c r="O16" s="83">
        <v>0</v>
      </c>
      <c r="P16" s="82">
        <v>0</v>
      </c>
      <c r="Q16" s="134">
        <v>0</v>
      </c>
      <c r="R16" s="83">
        <v>0</v>
      </c>
    </row>
    <row r="17" spans="1:18" x14ac:dyDescent="0.25">
      <c r="A17" s="79" t="s">
        <v>107</v>
      </c>
      <c r="B17" s="133" t="s">
        <v>211</v>
      </c>
      <c r="C17" s="81" t="s">
        <v>215</v>
      </c>
      <c r="D17" s="84" t="s">
        <v>213</v>
      </c>
      <c r="E17" s="82" t="s">
        <v>110</v>
      </c>
      <c r="F17" s="83" t="s">
        <v>111</v>
      </c>
      <c r="G17" s="82">
        <v>124.68</v>
      </c>
      <c r="H17" s="134" t="s">
        <v>214</v>
      </c>
      <c r="I17" s="83" t="s">
        <v>214</v>
      </c>
      <c r="J17" s="82">
        <v>0.5</v>
      </c>
      <c r="K17" s="134" t="s">
        <v>214</v>
      </c>
      <c r="L17" s="83" t="s">
        <v>214</v>
      </c>
      <c r="M17" s="82">
        <v>0</v>
      </c>
      <c r="N17" s="134">
        <v>0</v>
      </c>
      <c r="O17" s="83">
        <v>0</v>
      </c>
      <c r="P17" s="82">
        <v>0</v>
      </c>
      <c r="Q17" s="134">
        <v>0</v>
      </c>
      <c r="R17" s="83">
        <v>0</v>
      </c>
    </row>
    <row r="18" spans="1:18" x14ac:dyDescent="0.25">
      <c r="A18" s="79" t="s">
        <v>107</v>
      </c>
      <c r="B18" s="133" t="s">
        <v>211</v>
      </c>
      <c r="C18" s="81" t="s">
        <v>216</v>
      </c>
      <c r="D18" s="84" t="s">
        <v>213</v>
      </c>
      <c r="E18" s="82" t="s">
        <v>110</v>
      </c>
      <c r="F18" s="83" t="s">
        <v>111</v>
      </c>
      <c r="G18" s="82">
        <v>109.74</v>
      </c>
      <c r="H18" s="134" t="s">
        <v>214</v>
      </c>
      <c r="I18" s="83" t="s">
        <v>214</v>
      </c>
      <c r="J18" s="82">
        <v>0.44</v>
      </c>
      <c r="K18" s="134" t="s">
        <v>214</v>
      </c>
      <c r="L18" s="83" t="s">
        <v>214</v>
      </c>
      <c r="M18" s="82">
        <v>0</v>
      </c>
      <c r="N18" s="134">
        <v>0</v>
      </c>
      <c r="O18" s="83">
        <v>0</v>
      </c>
      <c r="P18" s="82">
        <v>0</v>
      </c>
      <c r="Q18" s="134">
        <v>0</v>
      </c>
      <c r="R18" s="83">
        <v>0</v>
      </c>
    </row>
    <row r="19" spans="1:18" x14ac:dyDescent="0.25">
      <c r="A19" s="79" t="s">
        <v>107</v>
      </c>
      <c r="B19" s="133" t="s">
        <v>211</v>
      </c>
      <c r="C19" s="81" t="s">
        <v>217</v>
      </c>
      <c r="D19" s="84" t="s">
        <v>213</v>
      </c>
      <c r="E19" s="82" t="s">
        <v>110</v>
      </c>
      <c r="F19" s="83" t="s">
        <v>111</v>
      </c>
      <c r="G19" s="82">
        <v>224.85</v>
      </c>
      <c r="H19" s="134" t="s">
        <v>214</v>
      </c>
      <c r="I19" s="83" t="s">
        <v>214</v>
      </c>
      <c r="J19" s="82">
        <v>0.91</v>
      </c>
      <c r="K19" s="134" t="s">
        <v>214</v>
      </c>
      <c r="L19" s="83" t="s">
        <v>214</v>
      </c>
      <c r="M19" s="82">
        <v>0</v>
      </c>
      <c r="N19" s="134">
        <v>0</v>
      </c>
      <c r="O19" s="83">
        <v>0</v>
      </c>
      <c r="P19" s="82">
        <v>0</v>
      </c>
      <c r="Q19" s="134">
        <v>0</v>
      </c>
      <c r="R19" s="83">
        <v>0</v>
      </c>
    </row>
    <row r="20" spans="1:18" x14ac:dyDescent="0.25">
      <c r="A20" s="79" t="s">
        <v>107</v>
      </c>
      <c r="B20" s="133" t="s">
        <v>211</v>
      </c>
      <c r="C20" s="81" t="s">
        <v>218</v>
      </c>
      <c r="D20" s="84" t="s">
        <v>219</v>
      </c>
      <c r="E20" s="82" t="s">
        <v>110</v>
      </c>
      <c r="F20" s="83" t="s">
        <v>111</v>
      </c>
      <c r="G20" s="82">
        <v>389.72</v>
      </c>
      <c r="H20" s="134" t="s">
        <v>214</v>
      </c>
      <c r="I20" s="83" t="s">
        <v>214</v>
      </c>
      <c r="J20" s="82">
        <v>1.57</v>
      </c>
      <c r="K20" s="134" t="s">
        <v>214</v>
      </c>
      <c r="L20" s="83" t="s">
        <v>214</v>
      </c>
      <c r="M20" s="82">
        <v>0</v>
      </c>
      <c r="N20" s="134">
        <v>0</v>
      </c>
      <c r="O20" s="83">
        <v>0</v>
      </c>
      <c r="P20" s="82">
        <v>0</v>
      </c>
      <c r="Q20" s="134">
        <v>0</v>
      </c>
      <c r="R20" s="83">
        <v>0</v>
      </c>
    </row>
    <row r="21" spans="1:18" x14ac:dyDescent="0.25">
      <c r="A21" s="79" t="s">
        <v>107</v>
      </c>
      <c r="B21" s="133" t="s">
        <v>211</v>
      </c>
      <c r="C21" s="81" t="s">
        <v>220</v>
      </c>
      <c r="D21" s="84" t="s">
        <v>219</v>
      </c>
      <c r="E21" s="82" t="s">
        <v>110</v>
      </c>
      <c r="F21" s="83" t="s">
        <v>111</v>
      </c>
      <c r="G21" s="82">
        <v>1403.99</v>
      </c>
      <c r="H21" s="134" t="s">
        <v>214</v>
      </c>
      <c r="I21" s="83" t="s">
        <v>214</v>
      </c>
      <c r="J21" s="82">
        <v>5.66</v>
      </c>
      <c r="K21" s="134" t="s">
        <v>214</v>
      </c>
      <c r="L21" s="83" t="s">
        <v>214</v>
      </c>
      <c r="M21" s="82">
        <v>0</v>
      </c>
      <c r="N21" s="134">
        <v>0</v>
      </c>
      <c r="O21" s="83">
        <v>0</v>
      </c>
      <c r="P21" s="82">
        <v>0</v>
      </c>
      <c r="Q21" s="134">
        <v>0</v>
      </c>
      <c r="R21" s="83">
        <v>0</v>
      </c>
    </row>
    <row r="22" spans="1:18" x14ac:dyDescent="0.25">
      <c r="A22" s="79" t="s">
        <v>107</v>
      </c>
      <c r="B22" s="133" t="s">
        <v>211</v>
      </c>
      <c r="C22" s="81" t="s">
        <v>221</v>
      </c>
      <c r="D22" s="84" t="s">
        <v>219</v>
      </c>
      <c r="E22" s="82" t="s">
        <v>110</v>
      </c>
      <c r="F22" s="83" t="s">
        <v>111</v>
      </c>
      <c r="G22" s="82">
        <v>184.7</v>
      </c>
      <c r="H22" s="134" t="s">
        <v>214</v>
      </c>
      <c r="I22" s="83" t="s">
        <v>214</v>
      </c>
      <c r="J22" s="82">
        <v>0.74</v>
      </c>
      <c r="K22" s="134" t="s">
        <v>214</v>
      </c>
      <c r="L22" s="83" t="s">
        <v>214</v>
      </c>
      <c r="M22" s="82">
        <v>0</v>
      </c>
      <c r="N22" s="134">
        <v>0</v>
      </c>
      <c r="O22" s="83">
        <v>0</v>
      </c>
      <c r="P22" s="82">
        <v>0</v>
      </c>
      <c r="Q22" s="134">
        <v>0</v>
      </c>
      <c r="R22" s="83">
        <v>0</v>
      </c>
    </row>
    <row r="23" spans="1:18" x14ac:dyDescent="0.25">
      <c r="A23" s="79" t="s">
        <v>107</v>
      </c>
      <c r="B23" s="133" t="s">
        <v>211</v>
      </c>
      <c r="C23" s="81" t="s">
        <v>222</v>
      </c>
      <c r="D23" s="84" t="s">
        <v>219</v>
      </c>
      <c r="E23" s="82" t="s">
        <v>110</v>
      </c>
      <c r="F23" s="83" t="s">
        <v>111</v>
      </c>
      <c r="G23" s="82">
        <v>733.99</v>
      </c>
      <c r="H23" s="134" t="s">
        <v>214</v>
      </c>
      <c r="I23" s="83" t="s">
        <v>214</v>
      </c>
      <c r="J23" s="82">
        <v>2.96</v>
      </c>
      <c r="K23" s="134" t="s">
        <v>214</v>
      </c>
      <c r="L23" s="83" t="s">
        <v>214</v>
      </c>
      <c r="M23" s="82">
        <v>0</v>
      </c>
      <c r="N23" s="134">
        <v>0</v>
      </c>
      <c r="O23" s="83">
        <v>0</v>
      </c>
      <c r="P23" s="82">
        <v>0</v>
      </c>
      <c r="Q23" s="134">
        <v>0</v>
      </c>
      <c r="R23" s="83">
        <v>0</v>
      </c>
    </row>
    <row r="24" spans="1:18" x14ac:dyDescent="0.25">
      <c r="A24" s="79" t="s">
        <v>107</v>
      </c>
      <c r="B24" s="133" t="s">
        <v>211</v>
      </c>
      <c r="C24" s="81" t="s">
        <v>223</v>
      </c>
      <c r="D24" s="84" t="s">
        <v>219</v>
      </c>
      <c r="E24" s="82" t="s">
        <v>110</v>
      </c>
      <c r="F24" s="83" t="s">
        <v>111</v>
      </c>
      <c r="G24" s="82">
        <v>255.06</v>
      </c>
      <c r="H24" s="134" t="s">
        <v>214</v>
      </c>
      <c r="I24" s="83" t="s">
        <v>214</v>
      </c>
      <c r="J24" s="82">
        <v>1.03</v>
      </c>
      <c r="K24" s="134" t="s">
        <v>214</v>
      </c>
      <c r="L24" s="83" t="s">
        <v>214</v>
      </c>
      <c r="M24" s="82">
        <v>0</v>
      </c>
      <c r="N24" s="134">
        <v>0</v>
      </c>
      <c r="O24" s="83">
        <v>0</v>
      </c>
      <c r="P24" s="82">
        <v>0</v>
      </c>
      <c r="Q24" s="134">
        <v>0</v>
      </c>
      <c r="R24" s="83">
        <v>0</v>
      </c>
    </row>
    <row r="25" spans="1:18" x14ac:dyDescent="0.25">
      <c r="A25" s="79" t="s">
        <v>107</v>
      </c>
      <c r="B25" s="133" t="s">
        <v>211</v>
      </c>
      <c r="C25" s="81" t="s">
        <v>224</v>
      </c>
      <c r="D25" s="84" t="s">
        <v>219</v>
      </c>
      <c r="E25" s="82" t="s">
        <v>110</v>
      </c>
      <c r="F25" s="83" t="s">
        <v>111</v>
      </c>
      <c r="G25" s="82">
        <v>100.53</v>
      </c>
      <c r="H25" s="134" t="s">
        <v>214</v>
      </c>
      <c r="I25" s="83" t="s">
        <v>214</v>
      </c>
      <c r="J25" s="82">
        <v>0.41</v>
      </c>
      <c r="K25" s="134" t="s">
        <v>214</v>
      </c>
      <c r="L25" s="83" t="s">
        <v>214</v>
      </c>
      <c r="M25" s="82">
        <v>0</v>
      </c>
      <c r="N25" s="134">
        <v>0</v>
      </c>
      <c r="O25" s="83">
        <v>0</v>
      </c>
      <c r="P25" s="82">
        <v>0</v>
      </c>
      <c r="Q25" s="134">
        <v>0</v>
      </c>
      <c r="R25" s="83">
        <v>0</v>
      </c>
    </row>
    <row r="26" spans="1:18" x14ac:dyDescent="0.25">
      <c r="A26" s="79" t="s">
        <v>107</v>
      </c>
      <c r="B26" s="133" t="s">
        <v>211</v>
      </c>
      <c r="C26" s="81" t="s">
        <v>225</v>
      </c>
      <c r="D26" s="84" t="s">
        <v>219</v>
      </c>
      <c r="E26" s="82" t="s">
        <v>110</v>
      </c>
      <c r="F26" s="83" t="s">
        <v>111</v>
      </c>
      <c r="G26" s="82">
        <v>280.5</v>
      </c>
      <c r="H26" s="134" t="s">
        <v>214</v>
      </c>
      <c r="I26" s="83" t="s">
        <v>214</v>
      </c>
      <c r="J26" s="82">
        <v>1.1299999999999999</v>
      </c>
      <c r="K26" s="134" t="s">
        <v>214</v>
      </c>
      <c r="L26" s="83" t="s">
        <v>214</v>
      </c>
      <c r="M26" s="82">
        <v>0</v>
      </c>
      <c r="N26" s="134">
        <v>0</v>
      </c>
      <c r="O26" s="83">
        <v>0</v>
      </c>
      <c r="P26" s="82">
        <v>0</v>
      </c>
      <c r="Q26" s="134">
        <v>0</v>
      </c>
      <c r="R26" s="83">
        <v>0</v>
      </c>
    </row>
    <row r="27" spans="1:18" x14ac:dyDescent="0.25">
      <c r="A27" s="79" t="s">
        <v>107</v>
      </c>
      <c r="B27" s="133" t="s">
        <v>211</v>
      </c>
      <c r="C27" s="81" t="s">
        <v>226</v>
      </c>
      <c r="D27" s="84" t="s">
        <v>219</v>
      </c>
      <c r="E27" s="82" t="s">
        <v>110</v>
      </c>
      <c r="F27" s="83" t="s">
        <v>111</v>
      </c>
      <c r="G27" s="82">
        <v>366.99</v>
      </c>
      <c r="H27" s="134" t="s">
        <v>214</v>
      </c>
      <c r="I27" s="83" t="s">
        <v>214</v>
      </c>
      <c r="J27" s="82">
        <v>1.48</v>
      </c>
      <c r="K27" s="134" t="s">
        <v>214</v>
      </c>
      <c r="L27" s="83" t="s">
        <v>214</v>
      </c>
      <c r="M27" s="82">
        <v>0</v>
      </c>
      <c r="N27" s="134">
        <v>0</v>
      </c>
      <c r="O27" s="83">
        <v>0</v>
      </c>
      <c r="P27" s="82">
        <v>0</v>
      </c>
      <c r="Q27" s="134">
        <v>0</v>
      </c>
      <c r="R27" s="83">
        <v>0</v>
      </c>
    </row>
    <row r="28" spans="1:18" x14ac:dyDescent="0.25">
      <c r="A28" s="79" t="s">
        <v>107</v>
      </c>
      <c r="B28" s="133" t="s">
        <v>211</v>
      </c>
      <c r="C28" s="81" t="s">
        <v>227</v>
      </c>
      <c r="D28" s="84" t="s">
        <v>219</v>
      </c>
      <c r="E28" s="82" t="s">
        <v>110</v>
      </c>
      <c r="F28" s="83" t="s">
        <v>111</v>
      </c>
      <c r="G28" s="82">
        <v>33.61</v>
      </c>
      <c r="H28" s="134" t="s">
        <v>214</v>
      </c>
      <c r="I28" s="83" t="s">
        <v>214</v>
      </c>
      <c r="J28" s="82">
        <v>0.14000000000000001</v>
      </c>
      <c r="K28" s="134" t="s">
        <v>214</v>
      </c>
      <c r="L28" s="83" t="s">
        <v>214</v>
      </c>
      <c r="M28" s="82">
        <v>0</v>
      </c>
      <c r="N28" s="134">
        <v>0</v>
      </c>
      <c r="O28" s="83">
        <v>0</v>
      </c>
      <c r="P28" s="82">
        <v>0</v>
      </c>
      <c r="Q28" s="134">
        <v>0</v>
      </c>
      <c r="R28" s="83">
        <v>0</v>
      </c>
    </row>
    <row r="29" spans="1:18" x14ac:dyDescent="0.25">
      <c r="A29" s="79" t="s">
        <v>107</v>
      </c>
      <c r="B29" s="133" t="s">
        <v>211</v>
      </c>
      <c r="C29" s="81" t="s">
        <v>228</v>
      </c>
      <c r="D29" s="84" t="s">
        <v>219</v>
      </c>
      <c r="E29" s="82" t="s">
        <v>110</v>
      </c>
      <c r="F29" s="83" t="s">
        <v>111</v>
      </c>
      <c r="G29" s="82">
        <v>179.78</v>
      </c>
      <c r="H29" s="134" t="s">
        <v>214</v>
      </c>
      <c r="I29" s="83" t="s">
        <v>214</v>
      </c>
      <c r="J29" s="82">
        <v>0.72</v>
      </c>
      <c r="K29" s="134" t="s">
        <v>214</v>
      </c>
      <c r="L29" s="83" t="s">
        <v>214</v>
      </c>
      <c r="M29" s="82">
        <v>0</v>
      </c>
      <c r="N29" s="134">
        <v>0</v>
      </c>
      <c r="O29" s="83">
        <v>0</v>
      </c>
      <c r="P29" s="82">
        <v>0</v>
      </c>
      <c r="Q29" s="134">
        <v>0</v>
      </c>
      <c r="R29" s="83">
        <v>0</v>
      </c>
    </row>
    <row r="30" spans="1:18" x14ac:dyDescent="0.25">
      <c r="A30" s="79" t="s">
        <v>107</v>
      </c>
      <c r="B30" s="133" t="s">
        <v>211</v>
      </c>
      <c r="C30" s="81" t="s">
        <v>229</v>
      </c>
      <c r="D30" s="84" t="s">
        <v>230</v>
      </c>
      <c r="E30" s="82" t="s">
        <v>110</v>
      </c>
      <c r="F30" s="83" t="s">
        <v>111</v>
      </c>
      <c r="G30" s="82">
        <v>15.43</v>
      </c>
      <c r="H30" s="134" t="s">
        <v>214</v>
      </c>
      <c r="I30" s="83" t="s">
        <v>214</v>
      </c>
      <c r="J30" s="82">
        <v>0.06</v>
      </c>
      <c r="K30" s="134" t="s">
        <v>214</v>
      </c>
      <c r="L30" s="83" t="s">
        <v>214</v>
      </c>
      <c r="M30" s="82">
        <v>0</v>
      </c>
      <c r="N30" s="134">
        <v>0</v>
      </c>
      <c r="O30" s="83">
        <v>0</v>
      </c>
      <c r="P30" s="82">
        <v>0</v>
      </c>
      <c r="Q30" s="134">
        <v>0</v>
      </c>
      <c r="R30" s="83">
        <v>0</v>
      </c>
    </row>
    <row r="31" spans="1:18" x14ac:dyDescent="0.25">
      <c r="A31" s="79" t="s">
        <v>107</v>
      </c>
      <c r="B31" s="133" t="s">
        <v>211</v>
      </c>
      <c r="C31" s="81" t="s">
        <v>231</v>
      </c>
      <c r="D31" s="84" t="s">
        <v>219</v>
      </c>
      <c r="E31" s="82" t="s">
        <v>110</v>
      </c>
      <c r="F31" s="83" t="s">
        <v>111</v>
      </c>
      <c r="G31" s="82">
        <v>293.58</v>
      </c>
      <c r="H31" s="134" t="s">
        <v>214</v>
      </c>
      <c r="I31" s="83" t="s">
        <v>214</v>
      </c>
      <c r="J31" s="82">
        <v>1.18</v>
      </c>
      <c r="K31" s="134" t="s">
        <v>214</v>
      </c>
      <c r="L31" s="83" t="s">
        <v>214</v>
      </c>
      <c r="M31" s="82">
        <v>0</v>
      </c>
      <c r="N31" s="134">
        <v>0</v>
      </c>
      <c r="O31" s="83">
        <v>0</v>
      </c>
      <c r="P31" s="82">
        <v>0</v>
      </c>
      <c r="Q31" s="134">
        <v>0</v>
      </c>
      <c r="R31" s="83">
        <v>0</v>
      </c>
    </row>
    <row r="32" spans="1:18" x14ac:dyDescent="0.25">
      <c r="A32" s="79" t="s">
        <v>107</v>
      </c>
      <c r="B32" s="133" t="s">
        <v>211</v>
      </c>
      <c r="C32" s="81" t="s">
        <v>232</v>
      </c>
      <c r="D32" s="84" t="s">
        <v>219</v>
      </c>
      <c r="E32" s="82" t="s">
        <v>110</v>
      </c>
      <c r="F32" s="83" t="s">
        <v>111</v>
      </c>
      <c r="G32" s="82">
        <v>5516.78</v>
      </c>
      <c r="H32" s="134" t="s">
        <v>214</v>
      </c>
      <c r="I32" s="83" t="s">
        <v>214</v>
      </c>
      <c r="J32" s="82">
        <v>22.25</v>
      </c>
      <c r="K32" s="134" t="s">
        <v>214</v>
      </c>
      <c r="L32" s="83" t="s">
        <v>214</v>
      </c>
      <c r="M32" s="82">
        <v>0</v>
      </c>
      <c r="N32" s="134">
        <v>0</v>
      </c>
      <c r="O32" s="83">
        <v>0</v>
      </c>
      <c r="P32" s="82">
        <v>0</v>
      </c>
      <c r="Q32" s="134">
        <v>0</v>
      </c>
      <c r="R32" s="83">
        <v>0</v>
      </c>
    </row>
    <row r="33" spans="1:18" x14ac:dyDescent="0.25">
      <c r="A33" s="79" t="s">
        <v>107</v>
      </c>
      <c r="B33" s="133" t="s">
        <v>211</v>
      </c>
      <c r="C33" s="81" t="s">
        <v>233</v>
      </c>
      <c r="D33" s="84" t="s">
        <v>219</v>
      </c>
      <c r="E33" s="82" t="s">
        <v>110</v>
      </c>
      <c r="F33" s="83" t="s">
        <v>111</v>
      </c>
      <c r="G33" s="82">
        <v>6.77</v>
      </c>
      <c r="H33" s="134" t="s">
        <v>214</v>
      </c>
      <c r="I33" s="83" t="s">
        <v>214</v>
      </c>
      <c r="J33" s="82">
        <v>0.03</v>
      </c>
      <c r="K33" s="134" t="s">
        <v>214</v>
      </c>
      <c r="L33" s="83" t="s">
        <v>214</v>
      </c>
      <c r="M33" s="82">
        <v>0</v>
      </c>
      <c r="N33" s="134">
        <v>0</v>
      </c>
      <c r="O33" s="83">
        <v>0</v>
      </c>
      <c r="P33" s="82">
        <v>0</v>
      </c>
      <c r="Q33" s="134">
        <v>0</v>
      </c>
      <c r="R33" s="83">
        <v>0</v>
      </c>
    </row>
    <row r="34" spans="1:18" x14ac:dyDescent="0.25">
      <c r="A34" s="79" t="s">
        <v>107</v>
      </c>
      <c r="B34" s="133" t="s">
        <v>234</v>
      </c>
      <c r="C34" s="81" t="s">
        <v>235</v>
      </c>
      <c r="D34" s="84" t="s">
        <v>235</v>
      </c>
      <c r="E34" s="82" t="s">
        <v>110</v>
      </c>
      <c r="F34" s="83" t="s">
        <v>111</v>
      </c>
      <c r="G34" s="197" t="s">
        <v>214</v>
      </c>
      <c r="H34" s="134">
        <v>447919.35628097766</v>
      </c>
      <c r="I34" s="83">
        <v>447919.35628097766</v>
      </c>
      <c r="J34" s="197" t="s">
        <v>214</v>
      </c>
      <c r="K34" s="134">
        <v>1227.176318578021</v>
      </c>
      <c r="L34" s="83">
        <v>1227.176318578021</v>
      </c>
      <c r="M34" s="82">
        <v>0</v>
      </c>
      <c r="N34" s="134">
        <v>0</v>
      </c>
      <c r="O34" s="83">
        <v>0</v>
      </c>
      <c r="P34" s="82">
        <v>0</v>
      </c>
      <c r="Q34" s="134">
        <v>0</v>
      </c>
      <c r="R34" s="83">
        <v>0</v>
      </c>
    </row>
    <row r="35" spans="1:18" x14ac:dyDescent="0.25">
      <c r="A35" s="79" t="s">
        <v>236</v>
      </c>
      <c r="B35" s="133" t="s">
        <v>237</v>
      </c>
      <c r="C35" s="81" t="s">
        <v>238</v>
      </c>
      <c r="D35" s="84" t="s">
        <v>213</v>
      </c>
      <c r="E35" s="82" t="s">
        <v>110</v>
      </c>
      <c r="F35" s="83" t="s">
        <v>239</v>
      </c>
      <c r="G35" s="82">
        <v>91.766400000000004</v>
      </c>
      <c r="H35" s="134" t="s">
        <v>214</v>
      </c>
      <c r="I35" s="83" t="s">
        <v>214</v>
      </c>
      <c r="J35" s="82">
        <v>0.37002580645161293</v>
      </c>
      <c r="K35" s="134" t="s">
        <v>214</v>
      </c>
      <c r="L35" s="83" t="s">
        <v>214</v>
      </c>
      <c r="M35" s="82">
        <v>0</v>
      </c>
      <c r="N35" s="134">
        <v>0</v>
      </c>
      <c r="O35" s="83">
        <v>0</v>
      </c>
      <c r="P35" s="82">
        <v>0</v>
      </c>
      <c r="Q35" s="134">
        <v>0</v>
      </c>
      <c r="R35" s="83">
        <v>0</v>
      </c>
    </row>
    <row r="36" spans="1:18" x14ac:dyDescent="0.25">
      <c r="A36" s="79" t="s">
        <v>236</v>
      </c>
      <c r="B36" s="133" t="s">
        <v>237</v>
      </c>
      <c r="C36" s="81" t="s">
        <v>240</v>
      </c>
      <c r="D36" s="84" t="s">
        <v>213</v>
      </c>
      <c r="E36" s="82" t="s">
        <v>110</v>
      </c>
      <c r="F36" s="83" t="s">
        <v>239</v>
      </c>
      <c r="G36" s="82">
        <v>256.57830000000001</v>
      </c>
      <c r="H36" s="134" t="s">
        <v>214</v>
      </c>
      <c r="I36" s="83" t="s">
        <v>214</v>
      </c>
      <c r="J36" s="82">
        <v>1.0345899193548387</v>
      </c>
      <c r="K36" s="134" t="s">
        <v>214</v>
      </c>
      <c r="L36" s="83" t="s">
        <v>214</v>
      </c>
      <c r="M36" s="82">
        <v>0</v>
      </c>
      <c r="N36" s="134">
        <v>0</v>
      </c>
      <c r="O36" s="83">
        <v>0</v>
      </c>
      <c r="P36" s="82">
        <v>0</v>
      </c>
      <c r="Q36" s="134">
        <v>0</v>
      </c>
      <c r="R36" s="83">
        <v>0</v>
      </c>
    </row>
    <row r="37" spans="1:18" x14ac:dyDescent="0.25">
      <c r="A37" s="79" t="s">
        <v>236</v>
      </c>
      <c r="B37" s="133" t="s">
        <v>237</v>
      </c>
      <c r="C37" s="81" t="s">
        <v>241</v>
      </c>
      <c r="D37" s="84" t="s">
        <v>213</v>
      </c>
      <c r="E37" s="82" t="s">
        <v>110</v>
      </c>
      <c r="F37" s="83" t="s">
        <v>239</v>
      </c>
      <c r="G37" s="82">
        <v>155.51249999999999</v>
      </c>
      <c r="H37" s="134" t="s">
        <v>214</v>
      </c>
      <c r="I37" s="83" t="s">
        <v>214</v>
      </c>
      <c r="J37" s="82">
        <v>0.62706653225806452</v>
      </c>
      <c r="K37" s="134" t="s">
        <v>214</v>
      </c>
      <c r="L37" s="83" t="s">
        <v>214</v>
      </c>
      <c r="M37" s="82">
        <v>0</v>
      </c>
      <c r="N37" s="134">
        <v>0</v>
      </c>
      <c r="O37" s="83">
        <v>0</v>
      </c>
      <c r="P37" s="82">
        <v>0</v>
      </c>
      <c r="Q37" s="134">
        <v>0</v>
      </c>
      <c r="R37" s="83">
        <v>0</v>
      </c>
    </row>
    <row r="38" spans="1:18" x14ac:dyDescent="0.25">
      <c r="A38" s="79" t="s">
        <v>236</v>
      </c>
      <c r="B38" s="133" t="s">
        <v>237</v>
      </c>
      <c r="C38" s="81" t="s">
        <v>242</v>
      </c>
      <c r="D38" s="84" t="s">
        <v>213</v>
      </c>
      <c r="E38" s="82" t="s">
        <v>110</v>
      </c>
      <c r="F38" s="83" t="s">
        <v>239</v>
      </c>
      <c r="G38" s="82">
        <v>102.50856000000002</v>
      </c>
      <c r="H38" s="134" t="s">
        <v>214</v>
      </c>
      <c r="I38" s="83" t="s">
        <v>214</v>
      </c>
      <c r="J38" s="82">
        <v>0.41334096774193557</v>
      </c>
      <c r="K38" s="134" t="s">
        <v>214</v>
      </c>
      <c r="L38" s="83" t="s">
        <v>214</v>
      </c>
      <c r="M38" s="82">
        <v>0</v>
      </c>
      <c r="N38" s="134">
        <v>0</v>
      </c>
      <c r="O38" s="83">
        <v>0</v>
      </c>
      <c r="P38" s="82">
        <v>0</v>
      </c>
      <c r="Q38" s="134">
        <v>0</v>
      </c>
      <c r="R38" s="83">
        <v>0</v>
      </c>
    </row>
    <row r="39" spans="1:18" x14ac:dyDescent="0.25">
      <c r="A39" s="79" t="s">
        <v>236</v>
      </c>
      <c r="B39" s="133" t="s">
        <v>237</v>
      </c>
      <c r="C39" s="81" t="s">
        <v>243</v>
      </c>
      <c r="D39" s="84" t="s">
        <v>213</v>
      </c>
      <c r="E39" s="82" t="s">
        <v>110</v>
      </c>
      <c r="F39" s="83" t="s">
        <v>239</v>
      </c>
      <c r="G39" s="82">
        <v>104.08365000000002</v>
      </c>
      <c r="H39" s="134" t="s">
        <v>214</v>
      </c>
      <c r="I39" s="83" t="s">
        <v>214</v>
      </c>
      <c r="J39" s="82">
        <v>0.41969213709677428</v>
      </c>
      <c r="K39" s="134" t="s">
        <v>214</v>
      </c>
      <c r="L39" s="83" t="s">
        <v>214</v>
      </c>
      <c r="M39" s="82">
        <v>0</v>
      </c>
      <c r="N39" s="134">
        <v>0</v>
      </c>
      <c r="O39" s="83">
        <v>0</v>
      </c>
      <c r="P39" s="82">
        <v>0</v>
      </c>
      <c r="Q39" s="134">
        <v>0</v>
      </c>
      <c r="R39" s="83">
        <v>0</v>
      </c>
    </row>
    <row r="40" spans="1:18" x14ac:dyDescent="0.25">
      <c r="A40" s="79" t="s">
        <v>236</v>
      </c>
      <c r="B40" s="133" t="s">
        <v>237</v>
      </c>
      <c r="C40" s="81" t="s">
        <v>244</v>
      </c>
      <c r="D40" s="84" t="s">
        <v>213</v>
      </c>
      <c r="E40" s="82" t="s">
        <v>110</v>
      </c>
      <c r="F40" s="83" t="s">
        <v>239</v>
      </c>
      <c r="G40" s="82">
        <v>240.88679999999999</v>
      </c>
      <c r="H40" s="134" t="s">
        <v>214</v>
      </c>
      <c r="I40" s="83" t="s">
        <v>214</v>
      </c>
      <c r="J40" s="82">
        <v>0.97131774193548381</v>
      </c>
      <c r="K40" s="134" t="s">
        <v>214</v>
      </c>
      <c r="L40" s="83" t="s">
        <v>214</v>
      </c>
      <c r="M40" s="82">
        <v>0</v>
      </c>
      <c r="N40" s="134">
        <v>0</v>
      </c>
      <c r="O40" s="83">
        <v>0</v>
      </c>
      <c r="P40" s="82">
        <v>0</v>
      </c>
      <c r="Q40" s="134">
        <v>0</v>
      </c>
      <c r="R40" s="83">
        <v>0</v>
      </c>
    </row>
    <row r="41" spans="1:18" x14ac:dyDescent="0.25">
      <c r="A41" s="79" t="s">
        <v>236</v>
      </c>
      <c r="B41" s="133" t="s">
        <v>237</v>
      </c>
      <c r="C41" s="81" t="s">
        <v>245</v>
      </c>
      <c r="D41" s="84" t="s">
        <v>219</v>
      </c>
      <c r="E41" s="82" t="s">
        <v>110</v>
      </c>
      <c r="F41" s="83" t="s">
        <v>239</v>
      </c>
      <c r="G41" s="82">
        <v>313.3152</v>
      </c>
      <c r="H41" s="134" t="s">
        <v>214</v>
      </c>
      <c r="I41" s="83" t="s">
        <v>214</v>
      </c>
      <c r="J41" s="82">
        <v>1.2633677419354838</v>
      </c>
      <c r="K41" s="134" t="s">
        <v>214</v>
      </c>
      <c r="L41" s="83" t="s">
        <v>214</v>
      </c>
      <c r="M41" s="82">
        <v>0</v>
      </c>
      <c r="N41" s="134">
        <v>0</v>
      </c>
      <c r="O41" s="83">
        <v>0</v>
      </c>
      <c r="P41" s="82">
        <v>0</v>
      </c>
      <c r="Q41" s="134">
        <v>0</v>
      </c>
      <c r="R41" s="83">
        <v>0</v>
      </c>
    </row>
    <row r="42" spans="1:18" x14ac:dyDescent="0.25">
      <c r="A42" s="79" t="s">
        <v>236</v>
      </c>
      <c r="B42" s="133" t="s">
        <v>237</v>
      </c>
      <c r="C42" s="81" t="s">
        <v>246</v>
      </c>
      <c r="D42" s="84" t="s">
        <v>219</v>
      </c>
      <c r="E42" s="82" t="s">
        <v>110</v>
      </c>
      <c r="F42" s="83" t="s">
        <v>239</v>
      </c>
      <c r="G42" s="82">
        <v>1698.8235000000002</v>
      </c>
      <c r="H42" s="134" t="s">
        <v>214</v>
      </c>
      <c r="I42" s="83" t="s">
        <v>214</v>
      </c>
      <c r="J42" s="82">
        <v>6.8500947580645173</v>
      </c>
      <c r="K42" s="134" t="s">
        <v>214</v>
      </c>
      <c r="L42" s="83" t="s">
        <v>214</v>
      </c>
      <c r="M42" s="82">
        <v>0</v>
      </c>
      <c r="N42" s="134">
        <v>0</v>
      </c>
      <c r="O42" s="83">
        <v>0</v>
      </c>
      <c r="P42" s="82">
        <v>0</v>
      </c>
      <c r="Q42" s="134">
        <v>0</v>
      </c>
      <c r="R42" s="83">
        <v>0</v>
      </c>
    </row>
    <row r="43" spans="1:18" x14ac:dyDescent="0.25">
      <c r="A43" s="79" t="s">
        <v>236</v>
      </c>
      <c r="B43" s="133" t="s">
        <v>237</v>
      </c>
      <c r="C43" s="81" t="s">
        <v>247</v>
      </c>
      <c r="D43" s="84" t="s">
        <v>219</v>
      </c>
      <c r="E43" s="82" t="s">
        <v>110</v>
      </c>
      <c r="F43" s="83" t="s">
        <v>239</v>
      </c>
      <c r="G43" s="82">
        <v>693.47850000000005</v>
      </c>
      <c r="H43" s="134" t="s">
        <v>214</v>
      </c>
      <c r="I43" s="83" t="s">
        <v>214</v>
      </c>
      <c r="J43" s="82">
        <v>2.7962842741935487</v>
      </c>
      <c r="K43" s="134" t="s">
        <v>214</v>
      </c>
      <c r="L43" s="83" t="s">
        <v>214</v>
      </c>
      <c r="M43" s="82">
        <v>0</v>
      </c>
      <c r="N43" s="134">
        <v>0</v>
      </c>
      <c r="O43" s="83">
        <v>0</v>
      </c>
      <c r="P43" s="82">
        <v>0</v>
      </c>
      <c r="Q43" s="134">
        <v>0</v>
      </c>
      <c r="R43" s="83">
        <v>0</v>
      </c>
    </row>
    <row r="44" spans="1:18" x14ac:dyDescent="0.25">
      <c r="A44" s="79" t="s">
        <v>236</v>
      </c>
      <c r="B44" s="133" t="s">
        <v>237</v>
      </c>
      <c r="C44" s="81" t="s">
        <v>248</v>
      </c>
      <c r="D44" s="84" t="s">
        <v>219</v>
      </c>
      <c r="E44" s="82" t="s">
        <v>110</v>
      </c>
      <c r="F44" s="83" t="s">
        <v>239</v>
      </c>
      <c r="G44" s="82">
        <v>262.61400000000003</v>
      </c>
      <c r="H44" s="134" t="s">
        <v>214</v>
      </c>
      <c r="I44" s="83" t="s">
        <v>214</v>
      </c>
      <c r="J44" s="82">
        <v>1.0589274193548388</v>
      </c>
      <c r="K44" s="134" t="s">
        <v>214</v>
      </c>
      <c r="L44" s="83" t="s">
        <v>214</v>
      </c>
      <c r="M44" s="82">
        <v>0</v>
      </c>
      <c r="N44" s="134">
        <v>0</v>
      </c>
      <c r="O44" s="83">
        <v>0</v>
      </c>
      <c r="P44" s="82">
        <v>0</v>
      </c>
      <c r="Q44" s="134">
        <v>0</v>
      </c>
      <c r="R44" s="83">
        <v>0</v>
      </c>
    </row>
    <row r="45" spans="1:18" x14ac:dyDescent="0.25">
      <c r="A45" s="79" t="s">
        <v>236</v>
      </c>
      <c r="B45" s="133" t="s">
        <v>237</v>
      </c>
      <c r="C45" s="81" t="s">
        <v>249</v>
      </c>
      <c r="D45" s="84" t="s">
        <v>219</v>
      </c>
      <c r="E45" s="82" t="s">
        <v>110</v>
      </c>
      <c r="F45" s="83" t="s">
        <v>239</v>
      </c>
      <c r="G45" s="82">
        <v>283.38749999999999</v>
      </c>
      <c r="H45" s="134" t="s">
        <v>214</v>
      </c>
      <c r="I45" s="83" t="s">
        <v>214</v>
      </c>
      <c r="J45" s="82">
        <v>1.1426915322580644</v>
      </c>
      <c r="K45" s="134" t="s">
        <v>214</v>
      </c>
      <c r="L45" s="83" t="s">
        <v>214</v>
      </c>
      <c r="M45" s="82">
        <v>0</v>
      </c>
      <c r="N45" s="134">
        <v>0</v>
      </c>
      <c r="O45" s="83">
        <v>0</v>
      </c>
      <c r="P45" s="82">
        <v>0</v>
      </c>
      <c r="Q45" s="134">
        <v>0</v>
      </c>
      <c r="R45" s="83">
        <v>0</v>
      </c>
    </row>
    <row r="46" spans="1:18" x14ac:dyDescent="0.25">
      <c r="A46" s="79" t="s">
        <v>236</v>
      </c>
      <c r="B46" s="133" t="s">
        <v>237</v>
      </c>
      <c r="C46" s="81" t="s">
        <v>250</v>
      </c>
      <c r="D46" s="84" t="s">
        <v>219</v>
      </c>
      <c r="E46" s="82" t="s">
        <v>110</v>
      </c>
      <c r="F46" s="83" t="s">
        <v>239</v>
      </c>
      <c r="G46" s="82">
        <v>370.65600000000001</v>
      </c>
      <c r="H46" s="134" t="s">
        <v>214</v>
      </c>
      <c r="I46" s="83" t="s">
        <v>214</v>
      </c>
      <c r="J46" s="82">
        <v>1.4945806451612904</v>
      </c>
      <c r="K46" s="134" t="s">
        <v>214</v>
      </c>
      <c r="L46" s="83" t="s">
        <v>214</v>
      </c>
      <c r="M46" s="82">
        <v>0</v>
      </c>
      <c r="N46" s="134">
        <v>0</v>
      </c>
      <c r="O46" s="83">
        <v>0</v>
      </c>
      <c r="P46" s="82">
        <v>0</v>
      </c>
      <c r="Q46" s="134">
        <v>0</v>
      </c>
      <c r="R46" s="83">
        <v>0</v>
      </c>
    </row>
    <row r="47" spans="1:18" x14ac:dyDescent="0.25">
      <c r="A47" s="79" t="s">
        <v>236</v>
      </c>
      <c r="B47" s="133" t="s">
        <v>237</v>
      </c>
      <c r="C47" s="81" t="s">
        <v>251</v>
      </c>
      <c r="D47" s="84" t="s">
        <v>219</v>
      </c>
      <c r="E47" s="82" t="s">
        <v>110</v>
      </c>
      <c r="F47" s="83" t="s">
        <v>239</v>
      </c>
      <c r="G47" s="82">
        <v>352.69080000000002</v>
      </c>
      <c r="H47" s="134" t="s">
        <v>214</v>
      </c>
      <c r="I47" s="83" t="s">
        <v>214</v>
      </c>
      <c r="J47" s="82">
        <v>1.4221403225806453</v>
      </c>
      <c r="K47" s="134" t="s">
        <v>214</v>
      </c>
      <c r="L47" s="83" t="s">
        <v>214</v>
      </c>
      <c r="M47" s="82">
        <v>0</v>
      </c>
      <c r="N47" s="134">
        <v>0</v>
      </c>
      <c r="O47" s="83">
        <v>0</v>
      </c>
      <c r="P47" s="82">
        <v>0</v>
      </c>
      <c r="Q47" s="134">
        <v>0</v>
      </c>
      <c r="R47" s="83">
        <v>0</v>
      </c>
    </row>
    <row r="48" spans="1:18" x14ac:dyDescent="0.25">
      <c r="A48" s="79" t="s">
        <v>236</v>
      </c>
      <c r="B48" s="133" t="s">
        <v>237</v>
      </c>
      <c r="C48" s="81" t="s">
        <v>252</v>
      </c>
      <c r="D48" s="84" t="s">
        <v>219</v>
      </c>
      <c r="E48" s="82" t="s">
        <v>110</v>
      </c>
      <c r="F48" s="83" t="s">
        <v>239</v>
      </c>
      <c r="G48" s="82">
        <v>22.671000000000003</v>
      </c>
      <c r="H48" s="134" t="s">
        <v>214</v>
      </c>
      <c r="I48" s="83" t="s">
        <v>214</v>
      </c>
      <c r="J48" s="82">
        <v>9.1415322580645178E-2</v>
      </c>
      <c r="K48" s="134" t="s">
        <v>214</v>
      </c>
      <c r="L48" s="83" t="s">
        <v>214</v>
      </c>
      <c r="M48" s="82">
        <v>0</v>
      </c>
      <c r="N48" s="134">
        <v>0</v>
      </c>
      <c r="O48" s="83">
        <v>0</v>
      </c>
      <c r="P48" s="82">
        <v>0</v>
      </c>
      <c r="Q48" s="134">
        <v>0</v>
      </c>
      <c r="R48" s="83">
        <v>0</v>
      </c>
    </row>
    <row r="49" spans="1:18" x14ac:dyDescent="0.25">
      <c r="A49" s="79" t="s">
        <v>236</v>
      </c>
      <c r="B49" s="133" t="s">
        <v>237</v>
      </c>
      <c r="C49" s="81" t="s">
        <v>253</v>
      </c>
      <c r="D49" s="84" t="s">
        <v>219</v>
      </c>
      <c r="E49" s="82" t="s">
        <v>110</v>
      </c>
      <c r="F49" s="83" t="s">
        <v>239</v>
      </c>
      <c r="G49" s="82">
        <v>412.89600000000002</v>
      </c>
      <c r="H49" s="134" t="s">
        <v>214</v>
      </c>
      <c r="I49" s="83" t="s">
        <v>214</v>
      </c>
      <c r="J49" s="82">
        <v>1.6649032258064518</v>
      </c>
      <c r="K49" s="134" t="s">
        <v>214</v>
      </c>
      <c r="L49" s="83" t="s">
        <v>214</v>
      </c>
      <c r="M49" s="82">
        <v>0</v>
      </c>
      <c r="N49" s="134">
        <v>0</v>
      </c>
      <c r="O49" s="83">
        <v>0</v>
      </c>
      <c r="P49" s="82">
        <v>0</v>
      </c>
      <c r="Q49" s="134">
        <v>0</v>
      </c>
      <c r="R49" s="83">
        <v>0</v>
      </c>
    </row>
    <row r="50" spans="1:18" x14ac:dyDescent="0.25">
      <c r="A50" s="79" t="s">
        <v>236</v>
      </c>
      <c r="B50" s="133" t="s">
        <v>237</v>
      </c>
      <c r="C50" s="81" t="s">
        <v>254</v>
      </c>
      <c r="D50" s="84" t="s">
        <v>219</v>
      </c>
      <c r="E50" s="82" t="s">
        <v>110</v>
      </c>
      <c r="F50" s="83" t="s">
        <v>239</v>
      </c>
      <c r="G50" s="82">
        <v>314.16000000000003</v>
      </c>
      <c r="H50" s="134" t="s">
        <v>214</v>
      </c>
      <c r="I50" s="83" t="s">
        <v>214</v>
      </c>
      <c r="J50" s="82">
        <v>1.2667741935483872</v>
      </c>
      <c r="K50" s="134" t="s">
        <v>214</v>
      </c>
      <c r="L50" s="83" t="s">
        <v>214</v>
      </c>
      <c r="M50" s="82">
        <v>0</v>
      </c>
      <c r="N50" s="134">
        <v>0</v>
      </c>
      <c r="O50" s="83">
        <v>0</v>
      </c>
      <c r="P50" s="82">
        <v>0</v>
      </c>
      <c r="Q50" s="134">
        <v>0</v>
      </c>
      <c r="R50" s="83">
        <v>0</v>
      </c>
    </row>
    <row r="51" spans="1:18" x14ac:dyDescent="0.25">
      <c r="A51" s="79" t="s">
        <v>236</v>
      </c>
      <c r="B51" s="133" t="s">
        <v>237</v>
      </c>
      <c r="C51" s="81" t="s">
        <v>255</v>
      </c>
      <c r="D51" s="84" t="s">
        <v>219</v>
      </c>
      <c r="E51" s="82" t="s">
        <v>110</v>
      </c>
      <c r="F51" s="83" t="s">
        <v>239</v>
      </c>
      <c r="G51" s="82">
        <v>2812.4118000000003</v>
      </c>
      <c r="H51" s="134" t="s">
        <v>214</v>
      </c>
      <c r="I51" s="83" t="s">
        <v>214</v>
      </c>
      <c r="J51" s="82">
        <v>11.340370161290323</v>
      </c>
      <c r="K51" s="134" t="s">
        <v>214</v>
      </c>
      <c r="L51" s="83" t="s">
        <v>214</v>
      </c>
      <c r="M51" s="82">
        <v>0</v>
      </c>
      <c r="N51" s="134">
        <v>0</v>
      </c>
      <c r="O51" s="83">
        <v>0</v>
      </c>
      <c r="P51" s="82">
        <v>0</v>
      </c>
      <c r="Q51" s="134">
        <v>0</v>
      </c>
      <c r="R51" s="83">
        <v>0</v>
      </c>
    </row>
    <row r="52" spans="1:18" x14ac:dyDescent="0.25">
      <c r="A52" s="79" t="s">
        <v>236</v>
      </c>
      <c r="B52" s="133" t="s">
        <v>237</v>
      </c>
      <c r="C52" s="81" t="s">
        <v>256</v>
      </c>
      <c r="D52" s="84" t="s">
        <v>219</v>
      </c>
      <c r="E52" s="82" t="s">
        <v>110</v>
      </c>
      <c r="F52" s="83" t="s">
        <v>239</v>
      </c>
      <c r="G52" s="82">
        <v>1267.7280000000001</v>
      </c>
      <c r="H52" s="134" t="s">
        <v>214</v>
      </c>
      <c r="I52" s="83" t="s">
        <v>214</v>
      </c>
      <c r="J52" s="82">
        <v>5.1118064516129031</v>
      </c>
      <c r="K52" s="134" t="s">
        <v>214</v>
      </c>
      <c r="L52" s="83" t="s">
        <v>214</v>
      </c>
      <c r="M52" s="82">
        <v>0</v>
      </c>
      <c r="N52" s="134">
        <v>0</v>
      </c>
      <c r="O52" s="83">
        <v>0</v>
      </c>
      <c r="P52" s="82">
        <v>0</v>
      </c>
      <c r="Q52" s="134">
        <v>0</v>
      </c>
      <c r="R52" s="83">
        <v>0</v>
      </c>
    </row>
    <row r="53" spans="1:18" x14ac:dyDescent="0.25">
      <c r="A53" s="79" t="s">
        <v>236</v>
      </c>
      <c r="B53" s="133" t="s">
        <v>237</v>
      </c>
      <c r="C53" s="81" t="s">
        <v>257</v>
      </c>
      <c r="D53" s="84" t="s">
        <v>219</v>
      </c>
      <c r="E53" s="82" t="s">
        <v>110</v>
      </c>
      <c r="F53" s="83" t="s">
        <v>239</v>
      </c>
      <c r="G53" s="82">
        <v>297.51480000000004</v>
      </c>
      <c r="H53" s="134" t="s">
        <v>214</v>
      </c>
      <c r="I53" s="83" t="s">
        <v>214</v>
      </c>
      <c r="J53" s="82">
        <v>1.1996564516129034</v>
      </c>
      <c r="K53" s="134" t="s">
        <v>214</v>
      </c>
      <c r="L53" s="83" t="s">
        <v>214</v>
      </c>
      <c r="M53" s="82">
        <v>0</v>
      </c>
      <c r="N53" s="134">
        <v>0</v>
      </c>
      <c r="O53" s="83">
        <v>0</v>
      </c>
      <c r="P53" s="82">
        <v>0</v>
      </c>
      <c r="Q53" s="134">
        <v>0</v>
      </c>
      <c r="R53" s="83">
        <v>0</v>
      </c>
    </row>
    <row r="54" spans="1:18" x14ac:dyDescent="0.25">
      <c r="A54" s="79" t="s">
        <v>236</v>
      </c>
      <c r="B54" s="133" t="s">
        <v>237</v>
      </c>
      <c r="C54" s="81" t="s">
        <v>258</v>
      </c>
      <c r="D54" s="84" t="s">
        <v>219</v>
      </c>
      <c r="E54" s="82" t="s">
        <v>110</v>
      </c>
      <c r="F54" s="83" t="s">
        <v>239</v>
      </c>
      <c r="G54" s="82">
        <v>511.56600000000003</v>
      </c>
      <c r="H54" s="134" t="s">
        <v>214</v>
      </c>
      <c r="I54" s="83" t="s">
        <v>214</v>
      </c>
      <c r="J54" s="82">
        <v>2.0627661290322581</v>
      </c>
      <c r="K54" s="134" t="s">
        <v>214</v>
      </c>
      <c r="L54" s="83" t="s">
        <v>214</v>
      </c>
      <c r="M54" s="82">
        <v>0</v>
      </c>
      <c r="N54" s="134">
        <v>0</v>
      </c>
      <c r="O54" s="83">
        <v>0</v>
      </c>
      <c r="P54" s="82">
        <v>0</v>
      </c>
      <c r="Q54" s="134">
        <v>0</v>
      </c>
      <c r="R54" s="83">
        <v>0</v>
      </c>
    </row>
    <row r="55" spans="1:18" x14ac:dyDescent="0.25">
      <c r="A55" s="79" t="s">
        <v>236</v>
      </c>
      <c r="B55" s="133" t="s">
        <v>237</v>
      </c>
      <c r="C55" s="81" t="s">
        <v>259</v>
      </c>
      <c r="D55" s="84" t="s">
        <v>219</v>
      </c>
      <c r="E55" s="82" t="s">
        <v>110</v>
      </c>
      <c r="F55" s="83" t="s">
        <v>239</v>
      </c>
      <c r="G55" s="82">
        <v>1406.9879999999998</v>
      </c>
      <c r="H55" s="134" t="s">
        <v>214</v>
      </c>
      <c r="I55" s="83" t="s">
        <v>214</v>
      </c>
      <c r="J55" s="82">
        <v>5.6733387096774184</v>
      </c>
      <c r="K55" s="134" t="s">
        <v>214</v>
      </c>
      <c r="L55" s="83" t="s">
        <v>214</v>
      </c>
      <c r="M55" s="82">
        <v>0</v>
      </c>
      <c r="N55" s="134">
        <v>0</v>
      </c>
      <c r="O55" s="83">
        <v>0</v>
      </c>
      <c r="P55" s="82">
        <v>0</v>
      </c>
      <c r="Q55" s="134">
        <v>0</v>
      </c>
      <c r="R55" s="83">
        <v>0</v>
      </c>
    </row>
    <row r="56" spans="1:18" x14ac:dyDescent="0.25">
      <c r="A56" s="79" t="s">
        <v>236</v>
      </c>
      <c r="B56" s="133" t="s">
        <v>237</v>
      </c>
      <c r="C56" s="81" t="s">
        <v>260</v>
      </c>
      <c r="D56" s="84" t="s">
        <v>219</v>
      </c>
      <c r="E56" s="82" t="s">
        <v>110</v>
      </c>
      <c r="F56" s="83" t="s">
        <v>239</v>
      </c>
      <c r="G56" s="82">
        <v>138.006</v>
      </c>
      <c r="H56" s="134" t="s">
        <v>214</v>
      </c>
      <c r="I56" s="83" t="s">
        <v>214</v>
      </c>
      <c r="J56" s="82">
        <v>0.55647580645161288</v>
      </c>
      <c r="K56" s="134" t="s">
        <v>214</v>
      </c>
      <c r="L56" s="83" t="s">
        <v>214</v>
      </c>
      <c r="M56" s="82">
        <v>0</v>
      </c>
      <c r="N56" s="134">
        <v>0</v>
      </c>
      <c r="O56" s="83">
        <v>0</v>
      </c>
      <c r="P56" s="82">
        <v>0</v>
      </c>
      <c r="Q56" s="134">
        <v>0</v>
      </c>
      <c r="R56" s="83">
        <v>0</v>
      </c>
    </row>
    <row r="57" spans="1:18" x14ac:dyDescent="0.25">
      <c r="A57" s="79" t="s">
        <v>236</v>
      </c>
      <c r="B57" s="133" t="s">
        <v>237</v>
      </c>
      <c r="C57" s="81" t="s">
        <v>261</v>
      </c>
      <c r="D57" s="84" t="s">
        <v>219</v>
      </c>
      <c r="E57" s="82" t="s">
        <v>110</v>
      </c>
      <c r="F57" s="83" t="s">
        <v>239</v>
      </c>
      <c r="G57" s="82">
        <v>145.00199999999998</v>
      </c>
      <c r="H57" s="134" t="s">
        <v>214</v>
      </c>
      <c r="I57" s="83" t="s">
        <v>214</v>
      </c>
      <c r="J57" s="82">
        <v>0.58468548387096764</v>
      </c>
      <c r="K57" s="134" t="s">
        <v>214</v>
      </c>
      <c r="L57" s="83" t="s">
        <v>214</v>
      </c>
      <c r="M57" s="82">
        <v>0</v>
      </c>
      <c r="N57" s="134">
        <v>0</v>
      </c>
      <c r="O57" s="83">
        <v>0</v>
      </c>
      <c r="P57" s="82">
        <v>0</v>
      </c>
      <c r="Q57" s="134">
        <v>0</v>
      </c>
      <c r="R57" s="83">
        <v>0</v>
      </c>
    </row>
    <row r="58" spans="1:18" x14ac:dyDescent="0.25">
      <c r="A58" s="79" t="s">
        <v>236</v>
      </c>
      <c r="B58" s="133" t="s">
        <v>237</v>
      </c>
      <c r="C58" s="81" t="s">
        <v>262</v>
      </c>
      <c r="D58" s="84" t="s">
        <v>213</v>
      </c>
      <c r="E58" s="82" t="s">
        <v>110</v>
      </c>
      <c r="F58" s="83" t="s">
        <v>239</v>
      </c>
      <c r="G58" s="82">
        <v>168.83856000000003</v>
      </c>
      <c r="H58" s="134" t="s">
        <v>214</v>
      </c>
      <c r="I58" s="83" t="s">
        <v>214</v>
      </c>
      <c r="J58" s="82">
        <v>0.68080064516129046</v>
      </c>
      <c r="K58" s="134" t="s">
        <v>214</v>
      </c>
      <c r="L58" s="83" t="s">
        <v>214</v>
      </c>
      <c r="M58" s="82">
        <v>0</v>
      </c>
      <c r="N58" s="134">
        <v>0</v>
      </c>
      <c r="O58" s="83">
        <v>0</v>
      </c>
      <c r="P58" s="82">
        <v>0</v>
      </c>
      <c r="Q58" s="134">
        <v>0</v>
      </c>
      <c r="R58" s="83">
        <v>0</v>
      </c>
    </row>
    <row r="59" spans="1:18" x14ac:dyDescent="0.25">
      <c r="A59" s="79" t="s">
        <v>236</v>
      </c>
      <c r="B59" s="133" t="s">
        <v>237</v>
      </c>
      <c r="C59" s="81" t="s">
        <v>263</v>
      </c>
      <c r="D59" s="84" t="s">
        <v>219</v>
      </c>
      <c r="E59" s="82" t="s">
        <v>110</v>
      </c>
      <c r="F59" s="83" t="s">
        <v>239</v>
      </c>
      <c r="G59" s="82">
        <v>176.715</v>
      </c>
      <c r="H59" s="134" t="s">
        <v>214</v>
      </c>
      <c r="I59" s="83" t="s">
        <v>214</v>
      </c>
      <c r="J59" s="82">
        <v>0.71256048387096771</v>
      </c>
      <c r="K59" s="134" t="s">
        <v>214</v>
      </c>
      <c r="L59" s="83" t="s">
        <v>214</v>
      </c>
      <c r="M59" s="82">
        <v>0</v>
      </c>
      <c r="N59" s="134">
        <v>0</v>
      </c>
      <c r="O59" s="83">
        <v>0</v>
      </c>
      <c r="P59" s="82">
        <v>0</v>
      </c>
      <c r="Q59" s="134">
        <v>0</v>
      </c>
      <c r="R59" s="83">
        <v>0</v>
      </c>
    </row>
    <row r="60" spans="1:18" x14ac:dyDescent="0.25">
      <c r="A60" s="79" t="s">
        <v>236</v>
      </c>
      <c r="B60" s="133" t="s">
        <v>237</v>
      </c>
      <c r="C60" s="81" t="s">
        <v>264</v>
      </c>
      <c r="D60" s="84" t="s">
        <v>219</v>
      </c>
      <c r="E60" s="82" t="s">
        <v>110</v>
      </c>
      <c r="F60" s="83" t="s">
        <v>239</v>
      </c>
      <c r="G60" s="82">
        <v>3294.06</v>
      </c>
      <c r="H60" s="134" t="s">
        <v>214</v>
      </c>
      <c r="I60" s="83" t="s">
        <v>214</v>
      </c>
      <c r="J60" s="82">
        <v>13.282500000000001</v>
      </c>
      <c r="K60" s="134" t="s">
        <v>214</v>
      </c>
      <c r="L60" s="83" t="s">
        <v>214</v>
      </c>
      <c r="M60" s="82">
        <v>0</v>
      </c>
      <c r="N60" s="134">
        <v>0</v>
      </c>
      <c r="O60" s="83">
        <v>0</v>
      </c>
      <c r="P60" s="82">
        <v>0</v>
      </c>
      <c r="Q60" s="134">
        <v>0</v>
      </c>
      <c r="R60" s="83">
        <v>0</v>
      </c>
    </row>
    <row r="61" spans="1:18" x14ac:dyDescent="0.25">
      <c r="A61" s="79" t="s">
        <v>236</v>
      </c>
      <c r="B61" s="133" t="s">
        <v>237</v>
      </c>
      <c r="C61" s="81" t="s">
        <v>265</v>
      </c>
      <c r="D61" s="84" t="s">
        <v>219</v>
      </c>
      <c r="E61" s="82" t="s">
        <v>110</v>
      </c>
      <c r="F61" s="83" t="s">
        <v>239</v>
      </c>
      <c r="G61" s="82">
        <v>679.83300000000008</v>
      </c>
      <c r="H61" s="134" t="s">
        <v>214</v>
      </c>
      <c r="I61" s="83" t="s">
        <v>214</v>
      </c>
      <c r="J61" s="82">
        <v>2.7412620967741939</v>
      </c>
      <c r="K61" s="134" t="s">
        <v>214</v>
      </c>
      <c r="L61" s="83" t="s">
        <v>214</v>
      </c>
      <c r="M61" s="82">
        <v>0</v>
      </c>
      <c r="N61" s="134">
        <v>0</v>
      </c>
      <c r="O61" s="83">
        <v>0</v>
      </c>
      <c r="P61" s="82">
        <v>0</v>
      </c>
      <c r="Q61" s="134">
        <v>0</v>
      </c>
      <c r="R61" s="83">
        <v>0</v>
      </c>
    </row>
    <row r="62" spans="1:18" x14ac:dyDescent="0.25">
      <c r="A62" s="79" t="s">
        <v>236</v>
      </c>
      <c r="B62" s="133" t="s">
        <v>237</v>
      </c>
      <c r="C62" s="81" t="s">
        <v>266</v>
      </c>
      <c r="D62" s="84" t="s">
        <v>219</v>
      </c>
      <c r="E62" s="82" t="s">
        <v>110</v>
      </c>
      <c r="F62" s="83" t="s">
        <v>239</v>
      </c>
      <c r="G62" s="82">
        <v>11.55</v>
      </c>
      <c r="H62" s="134" t="s">
        <v>214</v>
      </c>
      <c r="I62" s="83" t="s">
        <v>214</v>
      </c>
      <c r="J62" s="82">
        <v>4.6572580645161295E-2</v>
      </c>
      <c r="K62" s="134" t="s">
        <v>214</v>
      </c>
      <c r="L62" s="83" t="s">
        <v>214</v>
      </c>
      <c r="M62" s="82">
        <v>0</v>
      </c>
      <c r="N62" s="134">
        <v>0</v>
      </c>
      <c r="O62" s="83">
        <v>0</v>
      </c>
      <c r="P62" s="82">
        <v>0</v>
      </c>
      <c r="Q62" s="134">
        <v>0</v>
      </c>
      <c r="R62" s="83">
        <v>0</v>
      </c>
    </row>
    <row r="63" spans="1:18" x14ac:dyDescent="0.25">
      <c r="A63" s="79" t="s">
        <v>236</v>
      </c>
      <c r="B63" s="133" t="s">
        <v>237</v>
      </c>
      <c r="C63" s="81" t="s">
        <v>267</v>
      </c>
      <c r="D63" s="84" t="s">
        <v>219</v>
      </c>
      <c r="E63" s="82" t="s">
        <v>110</v>
      </c>
      <c r="F63" s="83" t="s">
        <v>239</v>
      </c>
      <c r="G63" s="82">
        <v>553.70699999999999</v>
      </c>
      <c r="H63" s="134" t="s">
        <v>214</v>
      </c>
      <c r="I63" s="83" t="s">
        <v>214</v>
      </c>
      <c r="J63" s="82">
        <v>2.2326895161290321</v>
      </c>
      <c r="K63" s="134" t="s">
        <v>214</v>
      </c>
      <c r="L63" s="83" t="s">
        <v>214</v>
      </c>
      <c r="M63" s="82">
        <v>0</v>
      </c>
      <c r="N63" s="134">
        <v>0</v>
      </c>
      <c r="O63" s="83">
        <v>0</v>
      </c>
      <c r="P63" s="82">
        <v>0</v>
      </c>
      <c r="Q63" s="134">
        <v>0</v>
      </c>
      <c r="R63" s="83">
        <v>0</v>
      </c>
    </row>
    <row r="64" spans="1:18" x14ac:dyDescent="0.25">
      <c r="A64" s="79" t="s">
        <v>236</v>
      </c>
      <c r="B64" s="133" t="s">
        <v>237</v>
      </c>
      <c r="C64" s="81" t="s">
        <v>268</v>
      </c>
      <c r="D64" s="84" t="s">
        <v>219</v>
      </c>
      <c r="E64" s="82" t="s">
        <v>110</v>
      </c>
      <c r="F64" s="83" t="s">
        <v>239</v>
      </c>
      <c r="G64" s="82">
        <v>33.164999999999999</v>
      </c>
      <c r="H64" s="134" t="s">
        <v>214</v>
      </c>
      <c r="I64" s="83" t="s">
        <v>214</v>
      </c>
      <c r="J64" s="82">
        <v>0.13372983870967742</v>
      </c>
      <c r="K64" s="134" t="s">
        <v>214</v>
      </c>
      <c r="L64" s="83" t="s">
        <v>214</v>
      </c>
      <c r="M64" s="82">
        <v>0</v>
      </c>
      <c r="N64" s="134">
        <v>0</v>
      </c>
      <c r="O64" s="83">
        <v>0</v>
      </c>
      <c r="P64" s="82">
        <v>0</v>
      </c>
      <c r="Q64" s="134">
        <v>0</v>
      </c>
      <c r="R64" s="83">
        <v>0</v>
      </c>
    </row>
    <row r="65" spans="1:18" x14ac:dyDescent="0.25">
      <c r="A65" s="79" t="s">
        <v>236</v>
      </c>
      <c r="B65" s="133" t="s">
        <v>237</v>
      </c>
      <c r="C65" s="81" t="s">
        <v>269</v>
      </c>
      <c r="D65" s="84" t="s">
        <v>219</v>
      </c>
      <c r="E65" s="82" t="s">
        <v>110</v>
      </c>
      <c r="F65" s="83" t="s">
        <v>239</v>
      </c>
      <c r="G65" s="82">
        <v>164.5215</v>
      </c>
      <c r="H65" s="134" t="s">
        <v>214</v>
      </c>
      <c r="I65" s="83" t="s">
        <v>214</v>
      </c>
      <c r="J65" s="82">
        <v>0.66339314516129033</v>
      </c>
      <c r="K65" s="134" t="s">
        <v>214</v>
      </c>
      <c r="L65" s="83" t="s">
        <v>214</v>
      </c>
      <c r="M65" s="82">
        <v>0</v>
      </c>
      <c r="N65" s="134">
        <v>0</v>
      </c>
      <c r="O65" s="83">
        <v>0</v>
      </c>
      <c r="P65" s="82">
        <v>0</v>
      </c>
      <c r="Q65" s="134">
        <v>0</v>
      </c>
      <c r="R65" s="83">
        <v>0</v>
      </c>
    </row>
    <row r="66" spans="1:18" x14ac:dyDescent="0.25">
      <c r="A66" s="79" t="s">
        <v>236</v>
      </c>
      <c r="B66" s="133" t="s">
        <v>237</v>
      </c>
      <c r="C66" s="81" t="s">
        <v>270</v>
      </c>
      <c r="D66" s="84" t="s">
        <v>219</v>
      </c>
      <c r="E66" s="82" t="s">
        <v>110</v>
      </c>
      <c r="F66" s="83" t="s">
        <v>239</v>
      </c>
      <c r="G66" s="82">
        <v>540.54</v>
      </c>
      <c r="H66" s="134" t="s">
        <v>214</v>
      </c>
      <c r="I66" s="83" t="s">
        <v>214</v>
      </c>
      <c r="J66" s="82">
        <v>2.179596774193548</v>
      </c>
      <c r="K66" s="134" t="s">
        <v>214</v>
      </c>
      <c r="L66" s="83" t="s">
        <v>214</v>
      </c>
      <c r="M66" s="82">
        <v>0</v>
      </c>
      <c r="N66" s="134">
        <v>0</v>
      </c>
      <c r="O66" s="83">
        <v>0</v>
      </c>
      <c r="P66" s="82">
        <v>0</v>
      </c>
      <c r="Q66" s="134">
        <v>0</v>
      </c>
      <c r="R66" s="83">
        <v>0</v>
      </c>
    </row>
    <row r="67" spans="1:18" x14ac:dyDescent="0.25">
      <c r="A67" s="79" t="s">
        <v>236</v>
      </c>
      <c r="B67" s="133" t="s">
        <v>237</v>
      </c>
      <c r="C67" s="81" t="s">
        <v>271</v>
      </c>
      <c r="D67" s="84" t="s">
        <v>219</v>
      </c>
      <c r="E67" s="82" t="s">
        <v>110</v>
      </c>
      <c r="F67" s="83" t="s">
        <v>239</v>
      </c>
      <c r="G67" s="82">
        <v>343.26600000000002</v>
      </c>
      <c r="H67" s="134" t="s">
        <v>214</v>
      </c>
      <c r="I67" s="83" t="s">
        <v>214</v>
      </c>
      <c r="J67" s="82">
        <v>1.3841370967741937</v>
      </c>
      <c r="K67" s="134" t="s">
        <v>214</v>
      </c>
      <c r="L67" s="83" t="s">
        <v>214</v>
      </c>
      <c r="M67" s="82">
        <v>0</v>
      </c>
      <c r="N67" s="134">
        <v>0</v>
      </c>
      <c r="O67" s="83">
        <v>0</v>
      </c>
      <c r="P67" s="82">
        <v>0</v>
      </c>
      <c r="Q67" s="134">
        <v>0</v>
      </c>
      <c r="R67" s="83">
        <v>0</v>
      </c>
    </row>
    <row r="68" spans="1:18" x14ac:dyDescent="0.25">
      <c r="A68" s="79" t="s">
        <v>236</v>
      </c>
      <c r="B68" s="133" t="s">
        <v>237</v>
      </c>
      <c r="C68" s="81" t="s">
        <v>272</v>
      </c>
      <c r="D68" s="84" t="s">
        <v>219</v>
      </c>
      <c r="E68" s="82" t="s">
        <v>110</v>
      </c>
      <c r="F68" s="83" t="s">
        <v>239</v>
      </c>
      <c r="G68" s="82">
        <v>694.35300000000007</v>
      </c>
      <c r="H68" s="134" t="s">
        <v>214</v>
      </c>
      <c r="I68" s="83" t="s">
        <v>214</v>
      </c>
      <c r="J68" s="82">
        <v>2.7998104838709681</v>
      </c>
      <c r="K68" s="134" t="s">
        <v>214</v>
      </c>
      <c r="L68" s="83" t="s">
        <v>214</v>
      </c>
      <c r="M68" s="82">
        <v>0</v>
      </c>
      <c r="N68" s="134">
        <v>0</v>
      </c>
      <c r="O68" s="83">
        <v>0</v>
      </c>
      <c r="P68" s="82">
        <v>0</v>
      </c>
      <c r="Q68" s="134">
        <v>0</v>
      </c>
      <c r="R68" s="83">
        <v>0</v>
      </c>
    </row>
    <row r="69" spans="1:18" x14ac:dyDescent="0.25">
      <c r="A69" s="79" t="s">
        <v>236</v>
      </c>
      <c r="B69" s="133" t="s">
        <v>237</v>
      </c>
      <c r="C69" s="81" t="s">
        <v>273</v>
      </c>
      <c r="D69" s="84" t="s">
        <v>274</v>
      </c>
      <c r="E69" s="82" t="s">
        <v>110</v>
      </c>
      <c r="F69" s="83" t="s">
        <v>239</v>
      </c>
      <c r="G69" s="82">
        <v>6.2304000000000004</v>
      </c>
      <c r="H69" s="134" t="s">
        <v>214</v>
      </c>
      <c r="I69" s="83" t="s">
        <v>214</v>
      </c>
      <c r="J69" s="82">
        <v>2.5122580645161291E-2</v>
      </c>
      <c r="K69" s="134" t="s">
        <v>214</v>
      </c>
      <c r="L69" s="83" t="s">
        <v>214</v>
      </c>
      <c r="M69" s="82">
        <v>0</v>
      </c>
      <c r="N69" s="134">
        <v>0</v>
      </c>
      <c r="O69" s="83">
        <v>0</v>
      </c>
      <c r="P69" s="82">
        <v>0</v>
      </c>
      <c r="Q69" s="134">
        <v>0</v>
      </c>
      <c r="R69" s="83">
        <v>0</v>
      </c>
    </row>
    <row r="70" spans="1:18" x14ac:dyDescent="0.25">
      <c r="A70" s="79" t="s">
        <v>236</v>
      </c>
      <c r="B70" s="133" t="s">
        <v>237</v>
      </c>
      <c r="C70" s="81" t="s">
        <v>275</v>
      </c>
      <c r="D70" s="84" t="s">
        <v>274</v>
      </c>
      <c r="E70" s="82" t="s">
        <v>110</v>
      </c>
      <c r="F70" s="83" t="s">
        <v>239</v>
      </c>
      <c r="G70" s="82">
        <v>5.9994000000000005</v>
      </c>
      <c r="H70" s="134" t="s">
        <v>214</v>
      </c>
      <c r="I70" s="83" t="s">
        <v>214</v>
      </c>
      <c r="J70" s="82">
        <v>2.4191129032258066E-2</v>
      </c>
      <c r="K70" s="134" t="s">
        <v>214</v>
      </c>
      <c r="L70" s="83" t="s">
        <v>214</v>
      </c>
      <c r="M70" s="82">
        <v>0</v>
      </c>
      <c r="N70" s="134">
        <v>0</v>
      </c>
      <c r="O70" s="83">
        <v>0</v>
      </c>
      <c r="P70" s="82">
        <v>0</v>
      </c>
      <c r="Q70" s="134">
        <v>0</v>
      </c>
      <c r="R70" s="83">
        <v>0</v>
      </c>
    </row>
    <row r="71" spans="1:18" x14ac:dyDescent="0.25">
      <c r="A71" s="79" t="s">
        <v>236</v>
      </c>
      <c r="B71" s="133" t="s">
        <v>237</v>
      </c>
      <c r="C71" s="81" t="s">
        <v>276</v>
      </c>
      <c r="D71" s="84" t="s">
        <v>274</v>
      </c>
      <c r="E71" s="82" t="s">
        <v>110</v>
      </c>
      <c r="F71" s="83" t="s">
        <v>239</v>
      </c>
      <c r="G71" s="82">
        <v>31.646999999999998</v>
      </c>
      <c r="H71" s="134" t="s">
        <v>214</v>
      </c>
      <c r="I71" s="83" t="s">
        <v>214</v>
      </c>
      <c r="J71" s="82">
        <v>0.12760887096774193</v>
      </c>
      <c r="K71" s="134" t="s">
        <v>214</v>
      </c>
      <c r="L71" s="83" t="s">
        <v>214</v>
      </c>
      <c r="M71" s="82">
        <v>0</v>
      </c>
      <c r="N71" s="134">
        <v>0</v>
      </c>
      <c r="O71" s="83">
        <v>0</v>
      </c>
      <c r="P71" s="82">
        <v>0</v>
      </c>
      <c r="Q71" s="134">
        <v>0</v>
      </c>
      <c r="R71" s="83">
        <v>0</v>
      </c>
    </row>
    <row r="72" spans="1:18" x14ac:dyDescent="0.25">
      <c r="A72" s="79" t="s">
        <v>236</v>
      </c>
      <c r="B72" s="133" t="s">
        <v>237</v>
      </c>
      <c r="C72" s="81" t="s">
        <v>277</v>
      </c>
      <c r="D72" s="84" t="s">
        <v>274</v>
      </c>
      <c r="E72" s="82" t="s">
        <v>110</v>
      </c>
      <c r="F72" s="83" t="s">
        <v>239</v>
      </c>
      <c r="G72" s="82">
        <v>27.5913</v>
      </c>
      <c r="H72" s="134" t="s">
        <v>214</v>
      </c>
      <c r="I72" s="83" t="s">
        <v>214</v>
      </c>
      <c r="J72" s="82">
        <v>0.11125524193548388</v>
      </c>
      <c r="K72" s="134" t="s">
        <v>214</v>
      </c>
      <c r="L72" s="83" t="s">
        <v>214</v>
      </c>
      <c r="M72" s="82">
        <v>0</v>
      </c>
      <c r="N72" s="134">
        <v>0</v>
      </c>
      <c r="O72" s="83">
        <v>0</v>
      </c>
      <c r="P72" s="82">
        <v>0</v>
      </c>
      <c r="Q72" s="134">
        <v>0</v>
      </c>
      <c r="R72" s="83">
        <v>0</v>
      </c>
    </row>
    <row r="73" spans="1:18" x14ac:dyDescent="0.25">
      <c r="A73" s="79" t="s">
        <v>236</v>
      </c>
      <c r="B73" s="133" t="s">
        <v>237</v>
      </c>
      <c r="C73" s="81" t="s">
        <v>278</v>
      </c>
      <c r="D73" s="84" t="s">
        <v>274</v>
      </c>
      <c r="E73" s="82" t="s">
        <v>110</v>
      </c>
      <c r="F73" s="83" t="s">
        <v>239</v>
      </c>
      <c r="G73" s="82">
        <v>48.737700000000004</v>
      </c>
      <c r="H73" s="134" t="s">
        <v>214</v>
      </c>
      <c r="I73" s="83" t="s">
        <v>214</v>
      </c>
      <c r="J73" s="82">
        <v>0.19652298387096775</v>
      </c>
      <c r="K73" s="134" t="s">
        <v>214</v>
      </c>
      <c r="L73" s="83" t="s">
        <v>214</v>
      </c>
      <c r="M73" s="82">
        <v>0</v>
      </c>
      <c r="N73" s="134">
        <v>0</v>
      </c>
      <c r="O73" s="83">
        <v>0</v>
      </c>
      <c r="P73" s="82">
        <v>0</v>
      </c>
      <c r="Q73" s="134">
        <v>0</v>
      </c>
      <c r="R73" s="83">
        <v>0</v>
      </c>
    </row>
    <row r="74" spans="1:18" x14ac:dyDescent="0.25">
      <c r="A74" s="79" t="s">
        <v>236</v>
      </c>
      <c r="B74" s="133" t="s">
        <v>237</v>
      </c>
      <c r="C74" s="81" t="s">
        <v>279</v>
      </c>
      <c r="D74" s="84" t="s">
        <v>274</v>
      </c>
      <c r="E74" s="82" t="s">
        <v>110</v>
      </c>
      <c r="F74" s="83" t="s">
        <v>239</v>
      </c>
      <c r="G74" s="82">
        <v>2.9601000000000002</v>
      </c>
      <c r="H74" s="134" t="s">
        <v>214</v>
      </c>
      <c r="I74" s="83" t="s">
        <v>214</v>
      </c>
      <c r="J74" s="82">
        <v>1.1935887096774194E-2</v>
      </c>
      <c r="K74" s="134" t="s">
        <v>214</v>
      </c>
      <c r="L74" s="83" t="s">
        <v>214</v>
      </c>
      <c r="M74" s="82">
        <v>0</v>
      </c>
      <c r="N74" s="134">
        <v>0</v>
      </c>
      <c r="O74" s="83">
        <v>0</v>
      </c>
      <c r="P74" s="82">
        <v>0</v>
      </c>
      <c r="Q74" s="134">
        <v>0</v>
      </c>
      <c r="R74" s="83">
        <v>0</v>
      </c>
    </row>
    <row r="75" spans="1:18" x14ac:dyDescent="0.25">
      <c r="A75" s="79" t="s">
        <v>236</v>
      </c>
      <c r="B75" s="133" t="s">
        <v>237</v>
      </c>
      <c r="C75" s="81" t="s">
        <v>280</v>
      </c>
      <c r="D75" s="84" t="s">
        <v>274</v>
      </c>
      <c r="E75" s="82" t="s">
        <v>110</v>
      </c>
      <c r="F75" s="83" t="s">
        <v>239</v>
      </c>
      <c r="G75" s="82">
        <v>12.3453</v>
      </c>
      <c r="H75" s="134" t="s">
        <v>214</v>
      </c>
      <c r="I75" s="83" t="s">
        <v>214</v>
      </c>
      <c r="J75" s="82">
        <v>4.9779435483870968E-2</v>
      </c>
      <c r="K75" s="134" t="s">
        <v>214</v>
      </c>
      <c r="L75" s="83" t="s">
        <v>214</v>
      </c>
      <c r="M75" s="82">
        <v>0</v>
      </c>
      <c r="N75" s="134">
        <v>0</v>
      </c>
      <c r="O75" s="83">
        <v>0</v>
      </c>
      <c r="P75" s="82">
        <v>0</v>
      </c>
      <c r="Q75" s="134">
        <v>0</v>
      </c>
      <c r="R75" s="83">
        <v>0</v>
      </c>
    </row>
    <row r="76" spans="1:18" x14ac:dyDescent="0.25">
      <c r="A76" s="79" t="s">
        <v>236</v>
      </c>
      <c r="B76" s="133" t="s">
        <v>237</v>
      </c>
      <c r="C76" s="81" t="s">
        <v>281</v>
      </c>
      <c r="D76" s="84" t="s">
        <v>219</v>
      </c>
      <c r="E76" s="82" t="s">
        <v>110</v>
      </c>
      <c r="F76" s="83" t="s">
        <v>239</v>
      </c>
      <c r="G76" s="82">
        <v>14.256000000000002</v>
      </c>
      <c r="H76" s="134" t="s">
        <v>214</v>
      </c>
      <c r="I76" s="83" t="s">
        <v>214</v>
      </c>
      <c r="J76" s="82">
        <v>5.7483870967741942E-2</v>
      </c>
      <c r="K76" s="134" t="s">
        <v>214</v>
      </c>
      <c r="L76" s="83" t="s">
        <v>214</v>
      </c>
      <c r="M76" s="82">
        <v>0</v>
      </c>
      <c r="N76" s="134">
        <v>0</v>
      </c>
      <c r="O76" s="83">
        <v>0</v>
      </c>
      <c r="P76" s="82">
        <v>0</v>
      </c>
      <c r="Q76" s="134">
        <v>0</v>
      </c>
      <c r="R76" s="83">
        <v>0</v>
      </c>
    </row>
    <row r="77" spans="1:18" x14ac:dyDescent="0.25">
      <c r="A77" s="79" t="s">
        <v>236</v>
      </c>
      <c r="B77" s="133" t="s">
        <v>237</v>
      </c>
      <c r="C77" s="81" t="s">
        <v>282</v>
      </c>
      <c r="D77" s="84" t="s">
        <v>219</v>
      </c>
      <c r="E77" s="82" t="s">
        <v>110</v>
      </c>
      <c r="F77" s="83" t="s">
        <v>239</v>
      </c>
      <c r="G77" s="82">
        <v>11.7744</v>
      </c>
      <c r="H77" s="134" t="s">
        <v>214</v>
      </c>
      <c r="I77" s="83" t="s">
        <v>214</v>
      </c>
      <c r="J77" s="82">
        <v>4.7477419354838707E-2</v>
      </c>
      <c r="K77" s="134" t="s">
        <v>214</v>
      </c>
      <c r="L77" s="83" t="s">
        <v>214</v>
      </c>
      <c r="M77" s="82">
        <v>0</v>
      </c>
      <c r="N77" s="134">
        <v>0</v>
      </c>
      <c r="O77" s="83">
        <v>0</v>
      </c>
      <c r="P77" s="82">
        <v>0</v>
      </c>
      <c r="Q77" s="134">
        <v>0</v>
      </c>
      <c r="R77" s="83">
        <v>0</v>
      </c>
    </row>
    <row r="78" spans="1:18" x14ac:dyDescent="0.25">
      <c r="A78" s="79" t="s">
        <v>236</v>
      </c>
      <c r="B78" s="133" t="s">
        <v>237</v>
      </c>
      <c r="C78" s="81" t="s">
        <v>283</v>
      </c>
      <c r="D78" s="84" t="s">
        <v>219</v>
      </c>
      <c r="E78" s="82" t="s">
        <v>110</v>
      </c>
      <c r="F78" s="83" t="s">
        <v>239</v>
      </c>
      <c r="G78" s="82">
        <v>2.97</v>
      </c>
      <c r="H78" s="134" t="s">
        <v>214</v>
      </c>
      <c r="I78" s="83" t="s">
        <v>214</v>
      </c>
      <c r="J78" s="82">
        <v>1.1975806451612904E-2</v>
      </c>
      <c r="K78" s="134" t="s">
        <v>214</v>
      </c>
      <c r="L78" s="83" t="s">
        <v>214</v>
      </c>
      <c r="M78" s="82">
        <v>0</v>
      </c>
      <c r="N78" s="134">
        <v>0</v>
      </c>
      <c r="O78" s="83">
        <v>0</v>
      </c>
      <c r="P78" s="82">
        <v>0</v>
      </c>
      <c r="Q78" s="134">
        <v>0</v>
      </c>
      <c r="R78" s="83">
        <v>0</v>
      </c>
    </row>
    <row r="79" spans="1:18" x14ac:dyDescent="0.25">
      <c r="A79" s="79" t="s">
        <v>236</v>
      </c>
      <c r="B79" s="133" t="s">
        <v>237</v>
      </c>
      <c r="C79" s="81" t="s">
        <v>284</v>
      </c>
      <c r="D79" s="84" t="s">
        <v>219</v>
      </c>
      <c r="E79" s="82" t="s">
        <v>110</v>
      </c>
      <c r="F79" s="83" t="s">
        <v>239</v>
      </c>
      <c r="G79" s="82">
        <v>2.9040000000000004</v>
      </c>
      <c r="H79" s="134" t="s">
        <v>214</v>
      </c>
      <c r="I79" s="83" t="s">
        <v>214</v>
      </c>
      <c r="J79" s="82">
        <v>1.1709677419354841E-2</v>
      </c>
      <c r="K79" s="134" t="s">
        <v>214</v>
      </c>
      <c r="L79" s="83" t="s">
        <v>214</v>
      </c>
      <c r="M79" s="82">
        <v>0</v>
      </c>
      <c r="N79" s="134">
        <v>0</v>
      </c>
      <c r="O79" s="83">
        <v>0</v>
      </c>
      <c r="P79" s="82">
        <v>0</v>
      </c>
      <c r="Q79" s="134">
        <v>0</v>
      </c>
      <c r="R79" s="83">
        <v>0</v>
      </c>
    </row>
    <row r="80" spans="1:18" x14ac:dyDescent="0.25">
      <c r="A80" s="79" t="s">
        <v>236</v>
      </c>
      <c r="B80" s="133" t="s">
        <v>237</v>
      </c>
      <c r="C80" s="81" t="s">
        <v>285</v>
      </c>
      <c r="D80" s="84" t="s">
        <v>219</v>
      </c>
      <c r="E80" s="82" t="s">
        <v>110</v>
      </c>
      <c r="F80" s="83" t="s">
        <v>239</v>
      </c>
      <c r="G80" s="82">
        <v>2.7555000000000001</v>
      </c>
      <c r="H80" s="134" t="s">
        <v>214</v>
      </c>
      <c r="I80" s="83" t="s">
        <v>214</v>
      </c>
      <c r="J80" s="82">
        <v>1.1110887096774194E-2</v>
      </c>
      <c r="K80" s="134" t="s">
        <v>214</v>
      </c>
      <c r="L80" s="83" t="s">
        <v>214</v>
      </c>
      <c r="M80" s="82">
        <v>0</v>
      </c>
      <c r="N80" s="134">
        <v>0</v>
      </c>
      <c r="O80" s="83">
        <v>0</v>
      </c>
      <c r="P80" s="82">
        <v>0</v>
      </c>
      <c r="Q80" s="134">
        <v>0</v>
      </c>
      <c r="R80" s="83">
        <v>0</v>
      </c>
    </row>
    <row r="81" spans="1:18" x14ac:dyDescent="0.25">
      <c r="A81" s="79" t="s">
        <v>236</v>
      </c>
      <c r="B81" s="133" t="s">
        <v>237</v>
      </c>
      <c r="C81" s="81" t="s">
        <v>286</v>
      </c>
      <c r="D81" s="84" t="s">
        <v>219</v>
      </c>
      <c r="E81" s="82" t="s">
        <v>110</v>
      </c>
      <c r="F81" s="83" t="s">
        <v>239</v>
      </c>
      <c r="G81" s="82">
        <v>24174.450299999997</v>
      </c>
      <c r="H81" s="134" t="s">
        <v>214</v>
      </c>
      <c r="I81" s="83" t="s">
        <v>214</v>
      </c>
      <c r="J81" s="82">
        <v>97.477622177419349</v>
      </c>
      <c r="K81" s="134" t="s">
        <v>214</v>
      </c>
      <c r="L81" s="83" t="s">
        <v>214</v>
      </c>
      <c r="M81" s="82">
        <v>0</v>
      </c>
      <c r="N81" s="134">
        <v>0</v>
      </c>
      <c r="O81" s="83">
        <v>0</v>
      </c>
      <c r="P81" s="82">
        <v>0</v>
      </c>
      <c r="Q81" s="134">
        <v>0</v>
      </c>
      <c r="R81" s="83">
        <v>0</v>
      </c>
    </row>
    <row r="82" spans="1:18" x14ac:dyDescent="0.25">
      <c r="A82" s="79" t="s">
        <v>236</v>
      </c>
      <c r="B82" s="133" t="s">
        <v>237</v>
      </c>
      <c r="C82" s="81" t="s">
        <v>287</v>
      </c>
      <c r="D82" s="84" t="s">
        <v>219</v>
      </c>
      <c r="E82" s="82" t="s">
        <v>110</v>
      </c>
      <c r="F82" s="83" t="s">
        <v>239</v>
      </c>
      <c r="G82" s="82">
        <v>9247.4249999999993</v>
      </c>
      <c r="H82" s="134" t="s">
        <v>214</v>
      </c>
      <c r="I82" s="83" t="s">
        <v>214</v>
      </c>
      <c r="J82" s="82">
        <v>37.288004032258058</v>
      </c>
      <c r="K82" s="134" t="s">
        <v>214</v>
      </c>
      <c r="L82" s="83" t="s">
        <v>214</v>
      </c>
      <c r="M82" s="82">
        <v>0</v>
      </c>
      <c r="N82" s="134">
        <v>0</v>
      </c>
      <c r="O82" s="83">
        <v>0</v>
      </c>
      <c r="P82" s="82">
        <v>0</v>
      </c>
      <c r="Q82" s="134">
        <v>0</v>
      </c>
      <c r="R82" s="83">
        <v>0</v>
      </c>
    </row>
    <row r="83" spans="1:18" x14ac:dyDescent="0.25">
      <c r="A83" s="79" t="s">
        <v>236</v>
      </c>
      <c r="B83" s="133" t="s">
        <v>237</v>
      </c>
      <c r="C83" s="81" t="s">
        <v>288</v>
      </c>
      <c r="D83" s="84" t="s">
        <v>219</v>
      </c>
      <c r="E83" s="82" t="s">
        <v>110</v>
      </c>
      <c r="F83" s="83" t="s">
        <v>239</v>
      </c>
      <c r="G83" s="82">
        <v>735.6096</v>
      </c>
      <c r="H83" s="134" t="s">
        <v>214</v>
      </c>
      <c r="I83" s="83" t="s">
        <v>214</v>
      </c>
      <c r="J83" s="82">
        <v>2.9661677419354837</v>
      </c>
      <c r="K83" s="134" t="s">
        <v>214</v>
      </c>
      <c r="L83" s="83" t="s">
        <v>214</v>
      </c>
      <c r="M83" s="82">
        <v>0</v>
      </c>
      <c r="N83" s="134">
        <v>0</v>
      </c>
      <c r="O83" s="83">
        <v>0</v>
      </c>
      <c r="P83" s="82">
        <v>0</v>
      </c>
      <c r="Q83" s="134">
        <v>0</v>
      </c>
      <c r="R83" s="83">
        <v>0</v>
      </c>
    </row>
    <row r="84" spans="1:18" x14ac:dyDescent="0.25">
      <c r="A84" s="79" t="s">
        <v>236</v>
      </c>
      <c r="B84" s="133" t="s">
        <v>237</v>
      </c>
      <c r="C84" s="81" t="s">
        <v>289</v>
      </c>
      <c r="D84" s="84" t="s">
        <v>219</v>
      </c>
      <c r="E84" s="82" t="s">
        <v>110</v>
      </c>
      <c r="F84" s="83" t="s">
        <v>239</v>
      </c>
      <c r="G84" s="82">
        <v>4931.6850000000004</v>
      </c>
      <c r="H84" s="134" t="s">
        <v>214</v>
      </c>
      <c r="I84" s="83" t="s">
        <v>214</v>
      </c>
      <c r="J84" s="82">
        <v>19.885826612903227</v>
      </c>
      <c r="K84" s="134" t="s">
        <v>214</v>
      </c>
      <c r="L84" s="83" t="s">
        <v>214</v>
      </c>
      <c r="M84" s="82">
        <v>0</v>
      </c>
      <c r="N84" s="134">
        <v>0</v>
      </c>
      <c r="O84" s="83">
        <v>0</v>
      </c>
      <c r="P84" s="82">
        <v>0</v>
      </c>
      <c r="Q84" s="134">
        <v>0</v>
      </c>
      <c r="R84" s="83">
        <v>0</v>
      </c>
    </row>
    <row r="85" spans="1:18" x14ac:dyDescent="0.25">
      <c r="A85" s="79" t="s">
        <v>236</v>
      </c>
      <c r="B85" s="133" t="s">
        <v>237</v>
      </c>
      <c r="C85" s="81" t="s">
        <v>229</v>
      </c>
      <c r="D85" s="84" t="s">
        <v>230</v>
      </c>
      <c r="E85" s="82" t="s">
        <v>110</v>
      </c>
      <c r="F85" s="83" t="s">
        <v>239</v>
      </c>
      <c r="G85" s="82">
        <v>15.4308</v>
      </c>
      <c r="H85" s="134" t="s">
        <v>214</v>
      </c>
      <c r="I85" s="83" t="s">
        <v>214</v>
      </c>
      <c r="J85" s="82">
        <v>6.222096774193548E-2</v>
      </c>
      <c r="K85" s="134" t="s">
        <v>214</v>
      </c>
      <c r="L85" s="83" t="s">
        <v>214</v>
      </c>
      <c r="M85" s="82">
        <v>0</v>
      </c>
      <c r="N85" s="134">
        <v>0</v>
      </c>
      <c r="O85" s="83">
        <v>0</v>
      </c>
      <c r="P85" s="82">
        <v>0</v>
      </c>
      <c r="Q85" s="134">
        <v>0</v>
      </c>
      <c r="R85" s="83">
        <v>0</v>
      </c>
    </row>
    <row r="86" spans="1:18" x14ac:dyDescent="0.25">
      <c r="A86" s="79" t="s">
        <v>236</v>
      </c>
      <c r="B86" s="133" t="s">
        <v>237</v>
      </c>
      <c r="C86" s="81" t="s">
        <v>231</v>
      </c>
      <c r="D86" s="84" t="s">
        <v>219</v>
      </c>
      <c r="E86" s="82" t="s">
        <v>110</v>
      </c>
      <c r="F86" s="83" t="s">
        <v>239</v>
      </c>
      <c r="G86" s="82">
        <v>293.58450000000005</v>
      </c>
      <c r="H86" s="134" t="s">
        <v>214</v>
      </c>
      <c r="I86" s="83" t="s">
        <v>214</v>
      </c>
      <c r="J86" s="82">
        <v>1.1838084677419356</v>
      </c>
      <c r="K86" s="134" t="s">
        <v>214</v>
      </c>
      <c r="L86" s="83" t="s">
        <v>214</v>
      </c>
      <c r="M86" s="82">
        <v>0</v>
      </c>
      <c r="N86" s="134">
        <v>0</v>
      </c>
      <c r="O86" s="83">
        <v>0</v>
      </c>
      <c r="P86" s="82">
        <v>0</v>
      </c>
      <c r="Q86" s="134">
        <v>0</v>
      </c>
      <c r="R86" s="83">
        <v>0</v>
      </c>
    </row>
    <row r="87" spans="1:18" x14ac:dyDescent="0.25">
      <c r="A87" s="79" t="s">
        <v>236</v>
      </c>
      <c r="B87" s="133" t="s">
        <v>237</v>
      </c>
      <c r="C87" s="81" t="s">
        <v>232</v>
      </c>
      <c r="D87" s="84" t="s">
        <v>219</v>
      </c>
      <c r="E87" s="82" t="s">
        <v>110</v>
      </c>
      <c r="F87" s="83" t="s">
        <v>239</v>
      </c>
      <c r="G87" s="82">
        <v>5516.7789599999996</v>
      </c>
      <c r="H87" s="134" t="s">
        <v>214</v>
      </c>
      <c r="I87" s="83" t="s">
        <v>214</v>
      </c>
      <c r="J87" s="82">
        <v>22.245076451612903</v>
      </c>
      <c r="K87" s="134" t="s">
        <v>214</v>
      </c>
      <c r="L87" s="83" t="s">
        <v>214</v>
      </c>
      <c r="M87" s="82">
        <v>0</v>
      </c>
      <c r="N87" s="134">
        <v>0</v>
      </c>
      <c r="O87" s="83">
        <v>0</v>
      </c>
      <c r="P87" s="82">
        <v>0</v>
      </c>
      <c r="Q87" s="134">
        <v>0</v>
      </c>
      <c r="R87" s="83">
        <v>0</v>
      </c>
    </row>
    <row r="88" spans="1:18" x14ac:dyDescent="0.25">
      <c r="A88" s="79" t="s">
        <v>236</v>
      </c>
      <c r="B88" s="133" t="s">
        <v>237</v>
      </c>
      <c r="C88" s="81" t="s">
        <v>233</v>
      </c>
      <c r="D88" s="84" t="s">
        <v>219</v>
      </c>
      <c r="E88" s="82" t="s">
        <v>110</v>
      </c>
      <c r="F88" s="83" t="s">
        <v>239</v>
      </c>
      <c r="G88" s="82">
        <v>6.7715999999999994</v>
      </c>
      <c r="H88" s="134" t="s">
        <v>214</v>
      </c>
      <c r="I88" s="83" t="s">
        <v>214</v>
      </c>
      <c r="J88" s="82">
        <v>2.7304838709677415E-2</v>
      </c>
      <c r="K88" s="134" t="s">
        <v>214</v>
      </c>
      <c r="L88" s="83" t="s">
        <v>214</v>
      </c>
      <c r="M88" s="82">
        <v>0</v>
      </c>
      <c r="N88" s="134">
        <v>0</v>
      </c>
      <c r="O88" s="83">
        <v>0</v>
      </c>
      <c r="P88" s="82">
        <v>0</v>
      </c>
      <c r="Q88" s="134">
        <v>0</v>
      </c>
      <c r="R88" s="83">
        <v>0</v>
      </c>
    </row>
    <row r="89" spans="1:18" x14ac:dyDescent="0.25">
      <c r="A89" s="79" t="s">
        <v>236</v>
      </c>
      <c r="B89" s="133" t="s">
        <v>290</v>
      </c>
      <c r="C89" s="81" t="s">
        <v>235</v>
      </c>
      <c r="D89" s="84" t="s">
        <v>235</v>
      </c>
      <c r="E89" s="82" t="s">
        <v>110</v>
      </c>
      <c r="F89" s="83" t="s">
        <v>239</v>
      </c>
      <c r="G89" s="82" t="s">
        <v>214</v>
      </c>
      <c r="H89" s="134">
        <v>760478.5179976162</v>
      </c>
      <c r="I89" s="83">
        <v>760478.5179976162</v>
      </c>
      <c r="J89" s="82" t="s">
        <v>214</v>
      </c>
      <c r="K89" s="134">
        <v>2083.502789034565</v>
      </c>
      <c r="L89" s="83">
        <v>2083.502789034565</v>
      </c>
      <c r="M89" s="82">
        <v>0</v>
      </c>
      <c r="N89" s="134">
        <v>0</v>
      </c>
      <c r="O89" s="83">
        <v>0</v>
      </c>
      <c r="P89" s="82">
        <v>0</v>
      </c>
      <c r="Q89" s="134">
        <v>0</v>
      </c>
      <c r="R89" s="83">
        <v>0</v>
      </c>
    </row>
    <row r="90" spans="1:18" x14ac:dyDescent="0.25">
      <c r="A90" s="79" t="s">
        <v>291</v>
      </c>
      <c r="B90" s="133" t="s">
        <v>292</v>
      </c>
      <c r="C90" s="81" t="s">
        <v>293</v>
      </c>
      <c r="D90" s="84" t="s">
        <v>219</v>
      </c>
      <c r="E90" s="82" t="s">
        <v>110</v>
      </c>
      <c r="F90" s="83" t="s">
        <v>294</v>
      </c>
      <c r="G90" s="82">
        <v>590.13240000000008</v>
      </c>
      <c r="H90" s="134" t="s">
        <v>214</v>
      </c>
      <c r="I90" s="83" t="s">
        <v>214</v>
      </c>
      <c r="J90" s="82">
        <v>2.3795661290322583</v>
      </c>
      <c r="K90" s="134" t="s">
        <v>214</v>
      </c>
      <c r="L90" s="83" t="s">
        <v>214</v>
      </c>
      <c r="M90" s="82">
        <v>0</v>
      </c>
      <c r="N90" s="134">
        <v>0</v>
      </c>
      <c r="O90" s="83">
        <v>0</v>
      </c>
      <c r="P90" s="82">
        <v>0</v>
      </c>
      <c r="Q90" s="134">
        <v>0</v>
      </c>
      <c r="R90" s="83">
        <v>0</v>
      </c>
    </row>
    <row r="91" spans="1:18" x14ac:dyDescent="0.25">
      <c r="A91" s="79" t="s">
        <v>291</v>
      </c>
      <c r="B91" s="133" t="s">
        <v>292</v>
      </c>
      <c r="C91" s="81" t="s">
        <v>295</v>
      </c>
      <c r="D91" s="84" t="s">
        <v>219</v>
      </c>
      <c r="E91" s="82" t="s">
        <v>110</v>
      </c>
      <c r="F91" s="83" t="s">
        <v>294</v>
      </c>
      <c r="G91" s="82">
        <v>684.68400000000008</v>
      </c>
      <c r="H91" s="134" t="s">
        <v>214</v>
      </c>
      <c r="I91" s="83" t="s">
        <v>214</v>
      </c>
      <c r="J91" s="82">
        <v>2.7608225806451618</v>
      </c>
      <c r="K91" s="134" t="s">
        <v>214</v>
      </c>
      <c r="L91" s="83" t="s">
        <v>214</v>
      </c>
      <c r="M91" s="82">
        <v>0</v>
      </c>
      <c r="N91" s="134">
        <v>0</v>
      </c>
      <c r="O91" s="83">
        <v>0</v>
      </c>
      <c r="P91" s="82">
        <v>0</v>
      </c>
      <c r="Q91" s="134">
        <v>0</v>
      </c>
      <c r="R91" s="83">
        <v>0</v>
      </c>
    </row>
    <row r="92" spans="1:18" x14ac:dyDescent="0.25">
      <c r="A92" s="79" t="s">
        <v>291</v>
      </c>
      <c r="B92" s="133" t="s">
        <v>292</v>
      </c>
      <c r="C92" s="81" t="s">
        <v>296</v>
      </c>
      <c r="D92" s="84" t="s">
        <v>219</v>
      </c>
      <c r="E92" s="82" t="s">
        <v>110</v>
      </c>
      <c r="F92" s="83" t="s">
        <v>294</v>
      </c>
      <c r="G92" s="82">
        <v>343.01520000000005</v>
      </c>
      <c r="H92" s="134" t="s">
        <v>214</v>
      </c>
      <c r="I92" s="83" t="s">
        <v>214</v>
      </c>
      <c r="J92" s="82">
        <v>1.3831258064516132</v>
      </c>
      <c r="K92" s="134" t="s">
        <v>214</v>
      </c>
      <c r="L92" s="83" t="s">
        <v>214</v>
      </c>
      <c r="M92" s="82">
        <v>0</v>
      </c>
      <c r="N92" s="134">
        <v>0</v>
      </c>
      <c r="O92" s="83">
        <v>0</v>
      </c>
      <c r="P92" s="82">
        <v>0</v>
      </c>
      <c r="Q92" s="134">
        <v>0</v>
      </c>
      <c r="R92" s="83">
        <v>0</v>
      </c>
    </row>
    <row r="93" spans="1:18" x14ac:dyDescent="0.25">
      <c r="A93" s="79" t="s">
        <v>291</v>
      </c>
      <c r="B93" s="133" t="s">
        <v>292</v>
      </c>
      <c r="C93" s="81" t="s">
        <v>297</v>
      </c>
      <c r="D93" s="84" t="s">
        <v>219</v>
      </c>
      <c r="E93" s="82" t="s">
        <v>110</v>
      </c>
      <c r="F93" s="83" t="s">
        <v>294</v>
      </c>
      <c r="G93" s="82">
        <v>84.347999999999999</v>
      </c>
      <c r="H93" s="134" t="s">
        <v>214</v>
      </c>
      <c r="I93" s="83" t="s">
        <v>214</v>
      </c>
      <c r="J93" s="82">
        <v>0.34011290322580645</v>
      </c>
      <c r="K93" s="134" t="s">
        <v>214</v>
      </c>
      <c r="L93" s="83" t="s">
        <v>214</v>
      </c>
      <c r="M93" s="82">
        <v>0</v>
      </c>
      <c r="N93" s="134">
        <v>0</v>
      </c>
      <c r="O93" s="83">
        <v>0</v>
      </c>
      <c r="P93" s="82">
        <v>0</v>
      </c>
      <c r="Q93" s="134">
        <v>0</v>
      </c>
      <c r="R93" s="83">
        <v>0</v>
      </c>
    </row>
    <row r="94" spans="1:18" x14ac:dyDescent="0.25">
      <c r="A94" s="79" t="s">
        <v>291</v>
      </c>
      <c r="B94" s="133" t="s">
        <v>292</v>
      </c>
      <c r="C94" s="81" t="s">
        <v>298</v>
      </c>
      <c r="D94" s="84" t="s">
        <v>213</v>
      </c>
      <c r="E94" s="82" t="s">
        <v>110</v>
      </c>
      <c r="F94" s="83" t="s">
        <v>294</v>
      </c>
      <c r="G94" s="82">
        <v>6.0587999999999997</v>
      </c>
      <c r="H94" s="134" t="s">
        <v>214</v>
      </c>
      <c r="I94" s="83" t="s">
        <v>214</v>
      </c>
      <c r="J94" s="82">
        <v>2.4430645161290322E-2</v>
      </c>
      <c r="K94" s="134" t="s">
        <v>214</v>
      </c>
      <c r="L94" s="83" t="s">
        <v>214</v>
      </c>
      <c r="M94" s="82">
        <v>0</v>
      </c>
      <c r="N94" s="134">
        <v>0</v>
      </c>
      <c r="O94" s="83">
        <v>0</v>
      </c>
      <c r="P94" s="82">
        <v>0</v>
      </c>
      <c r="Q94" s="134">
        <v>0</v>
      </c>
      <c r="R94" s="83">
        <v>0</v>
      </c>
    </row>
    <row r="95" spans="1:18" x14ac:dyDescent="0.25">
      <c r="A95" s="79" t="s">
        <v>291</v>
      </c>
      <c r="B95" s="133" t="s">
        <v>292</v>
      </c>
      <c r="C95" s="81" t="s">
        <v>299</v>
      </c>
      <c r="D95" s="84" t="s">
        <v>219</v>
      </c>
      <c r="E95" s="82" t="s">
        <v>110</v>
      </c>
      <c r="F95" s="83" t="s">
        <v>294</v>
      </c>
      <c r="G95" s="82">
        <v>6474.7188000000006</v>
      </c>
      <c r="H95" s="134" t="s">
        <v>214</v>
      </c>
      <c r="I95" s="83" t="s">
        <v>214</v>
      </c>
      <c r="J95" s="82">
        <v>26.107737096774194</v>
      </c>
      <c r="K95" s="134" t="s">
        <v>214</v>
      </c>
      <c r="L95" s="83" t="s">
        <v>214</v>
      </c>
      <c r="M95" s="82">
        <v>0</v>
      </c>
      <c r="N95" s="134">
        <v>0</v>
      </c>
      <c r="O95" s="83">
        <v>0</v>
      </c>
      <c r="P95" s="82">
        <v>0</v>
      </c>
      <c r="Q95" s="134">
        <v>0</v>
      </c>
      <c r="R95" s="83">
        <v>0</v>
      </c>
    </row>
    <row r="96" spans="1:18" x14ac:dyDescent="0.25">
      <c r="A96" s="79" t="s">
        <v>291</v>
      </c>
      <c r="B96" s="133" t="s">
        <v>292</v>
      </c>
      <c r="C96" s="81" t="s">
        <v>300</v>
      </c>
      <c r="D96" s="84" t="s">
        <v>219</v>
      </c>
      <c r="E96" s="82" t="s">
        <v>110</v>
      </c>
      <c r="F96" s="83" t="s">
        <v>294</v>
      </c>
      <c r="G96" s="82">
        <v>6315.3948000000009</v>
      </c>
      <c r="H96" s="134" t="s">
        <v>214</v>
      </c>
      <c r="I96" s="83" t="s">
        <v>214</v>
      </c>
      <c r="J96" s="82">
        <v>25.465301612903229</v>
      </c>
      <c r="K96" s="134" t="s">
        <v>214</v>
      </c>
      <c r="L96" s="83" t="s">
        <v>214</v>
      </c>
      <c r="M96" s="82">
        <v>0</v>
      </c>
      <c r="N96" s="134">
        <v>0</v>
      </c>
      <c r="O96" s="83">
        <v>0</v>
      </c>
      <c r="P96" s="82">
        <v>0</v>
      </c>
      <c r="Q96" s="134">
        <v>0</v>
      </c>
      <c r="R96" s="83">
        <v>0</v>
      </c>
    </row>
    <row r="97" spans="1:18" x14ac:dyDescent="0.25">
      <c r="A97" s="79" t="s">
        <v>291</v>
      </c>
      <c r="B97" s="133" t="s">
        <v>292</v>
      </c>
      <c r="C97" s="81" t="s">
        <v>301</v>
      </c>
      <c r="D97" s="84" t="s">
        <v>219</v>
      </c>
      <c r="E97" s="82" t="s">
        <v>110</v>
      </c>
      <c r="F97" s="83" t="s">
        <v>294</v>
      </c>
      <c r="G97" s="82">
        <v>3702.3195000000001</v>
      </c>
      <c r="H97" s="134" t="s">
        <v>214</v>
      </c>
      <c r="I97" s="83" t="s">
        <v>214</v>
      </c>
      <c r="J97" s="82">
        <v>14.928707661290323</v>
      </c>
      <c r="K97" s="134" t="s">
        <v>214</v>
      </c>
      <c r="L97" s="83" t="s">
        <v>214</v>
      </c>
      <c r="M97" s="82">
        <v>0</v>
      </c>
      <c r="N97" s="134">
        <v>0</v>
      </c>
      <c r="O97" s="83">
        <v>0</v>
      </c>
      <c r="P97" s="82">
        <v>0</v>
      </c>
      <c r="Q97" s="134">
        <v>0</v>
      </c>
      <c r="R97" s="83">
        <v>0</v>
      </c>
    </row>
    <row r="98" spans="1:18" x14ac:dyDescent="0.25">
      <c r="A98" s="79" t="s">
        <v>291</v>
      </c>
      <c r="B98" s="133" t="s">
        <v>292</v>
      </c>
      <c r="C98" s="81" t="s">
        <v>302</v>
      </c>
      <c r="D98" s="84" t="s">
        <v>219</v>
      </c>
      <c r="E98" s="82" t="s">
        <v>110</v>
      </c>
      <c r="F98" s="83" t="s">
        <v>294</v>
      </c>
      <c r="G98" s="82">
        <v>1379.6112000000001</v>
      </c>
      <c r="H98" s="134" t="s">
        <v>214</v>
      </c>
      <c r="I98" s="83" t="s">
        <v>214</v>
      </c>
      <c r="J98" s="82">
        <v>5.5629483870967746</v>
      </c>
      <c r="K98" s="134" t="s">
        <v>214</v>
      </c>
      <c r="L98" s="83" t="s">
        <v>214</v>
      </c>
      <c r="M98" s="82">
        <v>0</v>
      </c>
      <c r="N98" s="134">
        <v>0</v>
      </c>
      <c r="O98" s="83">
        <v>0</v>
      </c>
      <c r="P98" s="82">
        <v>0</v>
      </c>
      <c r="Q98" s="134">
        <v>0</v>
      </c>
      <c r="R98" s="83">
        <v>0</v>
      </c>
    </row>
    <row r="99" spans="1:18" x14ac:dyDescent="0.25">
      <c r="A99" s="79" t="s">
        <v>291</v>
      </c>
      <c r="B99" s="133" t="s">
        <v>292</v>
      </c>
      <c r="C99" s="81" t="s">
        <v>303</v>
      </c>
      <c r="D99" s="84" t="s">
        <v>219</v>
      </c>
      <c r="E99" s="82" t="s">
        <v>110</v>
      </c>
      <c r="F99" s="83" t="s">
        <v>294</v>
      </c>
      <c r="G99" s="82">
        <v>1825.3125</v>
      </c>
      <c r="H99" s="134" t="s">
        <v>214</v>
      </c>
      <c r="I99" s="83" t="s">
        <v>214</v>
      </c>
      <c r="J99" s="82">
        <v>7.360131048387097</v>
      </c>
      <c r="K99" s="134" t="s">
        <v>214</v>
      </c>
      <c r="L99" s="83" t="s">
        <v>214</v>
      </c>
      <c r="M99" s="82">
        <v>0</v>
      </c>
      <c r="N99" s="134">
        <v>0</v>
      </c>
      <c r="O99" s="83">
        <v>0</v>
      </c>
      <c r="P99" s="82">
        <v>0</v>
      </c>
      <c r="Q99" s="134">
        <v>0</v>
      </c>
      <c r="R99" s="83">
        <v>0</v>
      </c>
    </row>
    <row r="100" spans="1:18" x14ac:dyDescent="0.25">
      <c r="A100" s="79" t="s">
        <v>291</v>
      </c>
      <c r="B100" s="133" t="s">
        <v>292</v>
      </c>
      <c r="C100" s="81" t="s">
        <v>304</v>
      </c>
      <c r="D100" s="84" t="s">
        <v>219</v>
      </c>
      <c r="E100" s="82" t="s">
        <v>110</v>
      </c>
      <c r="F100" s="83" t="s">
        <v>294</v>
      </c>
      <c r="G100" s="82">
        <v>1353.0858000000001</v>
      </c>
      <c r="H100" s="134" t="s">
        <v>214</v>
      </c>
      <c r="I100" s="83" t="s">
        <v>214</v>
      </c>
      <c r="J100" s="82">
        <v>5.4559911290322587</v>
      </c>
      <c r="K100" s="134" t="s">
        <v>214</v>
      </c>
      <c r="L100" s="83" t="s">
        <v>214</v>
      </c>
      <c r="M100" s="82">
        <v>0</v>
      </c>
      <c r="N100" s="134">
        <v>0</v>
      </c>
      <c r="O100" s="83">
        <v>0</v>
      </c>
      <c r="P100" s="82">
        <v>0</v>
      </c>
      <c r="Q100" s="134">
        <v>0</v>
      </c>
      <c r="R100" s="83">
        <v>0</v>
      </c>
    </row>
    <row r="101" spans="1:18" x14ac:dyDescent="0.25">
      <c r="A101" s="79" t="s">
        <v>291</v>
      </c>
      <c r="B101" s="133" t="s">
        <v>292</v>
      </c>
      <c r="C101" s="81" t="s">
        <v>305</v>
      </c>
      <c r="D101" s="84" t="s">
        <v>219</v>
      </c>
      <c r="E101" s="82" t="s">
        <v>110</v>
      </c>
      <c r="F101" s="83" t="s">
        <v>294</v>
      </c>
      <c r="G101" s="82">
        <v>1696.2627000000002</v>
      </c>
      <c r="H101" s="134" t="s">
        <v>214</v>
      </c>
      <c r="I101" s="83" t="s">
        <v>214</v>
      </c>
      <c r="J101" s="82">
        <v>6.8397689516129043</v>
      </c>
      <c r="K101" s="134" t="s">
        <v>214</v>
      </c>
      <c r="L101" s="83" t="s">
        <v>214</v>
      </c>
      <c r="M101" s="82">
        <v>0</v>
      </c>
      <c r="N101" s="134">
        <v>0</v>
      </c>
      <c r="O101" s="83">
        <v>0</v>
      </c>
      <c r="P101" s="82">
        <v>0</v>
      </c>
      <c r="Q101" s="134">
        <v>0</v>
      </c>
      <c r="R101" s="83">
        <v>0</v>
      </c>
    </row>
    <row r="102" spans="1:18" x14ac:dyDescent="0.25">
      <c r="A102" s="79" t="s">
        <v>291</v>
      </c>
      <c r="B102" s="133" t="s">
        <v>292</v>
      </c>
      <c r="C102" s="81" t="s">
        <v>306</v>
      </c>
      <c r="D102" s="84" t="s">
        <v>219</v>
      </c>
      <c r="E102" s="82" t="s">
        <v>110</v>
      </c>
      <c r="F102" s="83" t="s">
        <v>294</v>
      </c>
      <c r="G102" s="82">
        <v>305.613</v>
      </c>
      <c r="H102" s="134" t="s">
        <v>214</v>
      </c>
      <c r="I102" s="83" t="s">
        <v>214</v>
      </c>
      <c r="J102" s="82">
        <v>1.2323104838709678</v>
      </c>
      <c r="K102" s="134" t="s">
        <v>214</v>
      </c>
      <c r="L102" s="83" t="s">
        <v>214</v>
      </c>
      <c r="M102" s="82">
        <v>0</v>
      </c>
      <c r="N102" s="134">
        <v>0</v>
      </c>
      <c r="O102" s="83">
        <v>0</v>
      </c>
      <c r="P102" s="82">
        <v>0</v>
      </c>
      <c r="Q102" s="134">
        <v>0</v>
      </c>
      <c r="R102" s="83">
        <v>0</v>
      </c>
    </row>
    <row r="103" spans="1:18" x14ac:dyDescent="0.25">
      <c r="A103" s="79" t="s">
        <v>291</v>
      </c>
      <c r="B103" s="133" t="s">
        <v>292</v>
      </c>
      <c r="C103" s="81" t="s">
        <v>307</v>
      </c>
      <c r="D103" s="84" t="s">
        <v>219</v>
      </c>
      <c r="E103" s="82" t="s">
        <v>110</v>
      </c>
      <c r="F103" s="83" t="s">
        <v>294</v>
      </c>
      <c r="G103" s="82">
        <v>918.45600000000002</v>
      </c>
      <c r="H103" s="134" t="s">
        <v>214</v>
      </c>
      <c r="I103" s="83" t="s">
        <v>214</v>
      </c>
      <c r="J103" s="82">
        <v>3.7034516129032258</v>
      </c>
      <c r="K103" s="134" t="s">
        <v>214</v>
      </c>
      <c r="L103" s="83" t="s">
        <v>214</v>
      </c>
      <c r="M103" s="82">
        <v>0</v>
      </c>
      <c r="N103" s="134">
        <v>0</v>
      </c>
      <c r="O103" s="83">
        <v>0</v>
      </c>
      <c r="P103" s="82">
        <v>0</v>
      </c>
      <c r="Q103" s="134">
        <v>0</v>
      </c>
      <c r="R103" s="83">
        <v>0</v>
      </c>
    </row>
    <row r="104" spans="1:18" x14ac:dyDescent="0.25">
      <c r="A104" s="79" t="s">
        <v>291</v>
      </c>
      <c r="B104" s="133" t="s">
        <v>292</v>
      </c>
      <c r="C104" s="81" t="s">
        <v>308</v>
      </c>
      <c r="D104" s="84" t="s">
        <v>219</v>
      </c>
      <c r="E104" s="82" t="s">
        <v>110</v>
      </c>
      <c r="F104" s="83" t="s">
        <v>294</v>
      </c>
      <c r="G104" s="82">
        <v>1884.1977000000002</v>
      </c>
      <c r="H104" s="134" t="s">
        <v>214</v>
      </c>
      <c r="I104" s="83" t="s">
        <v>214</v>
      </c>
      <c r="J104" s="82">
        <v>7.597571370967743</v>
      </c>
      <c r="K104" s="134" t="s">
        <v>214</v>
      </c>
      <c r="L104" s="83" t="s">
        <v>214</v>
      </c>
      <c r="M104" s="82">
        <v>0</v>
      </c>
      <c r="N104" s="134">
        <v>0</v>
      </c>
      <c r="O104" s="83">
        <v>0</v>
      </c>
      <c r="P104" s="82">
        <v>0</v>
      </c>
      <c r="Q104" s="134">
        <v>0</v>
      </c>
      <c r="R104" s="83">
        <v>0</v>
      </c>
    </row>
    <row r="105" spans="1:18" x14ac:dyDescent="0.25">
      <c r="A105" s="79" t="s">
        <v>291</v>
      </c>
      <c r="B105" s="133" t="s">
        <v>292</v>
      </c>
      <c r="C105" s="81" t="s">
        <v>309</v>
      </c>
      <c r="D105" s="84" t="s">
        <v>219</v>
      </c>
      <c r="E105" s="82" t="s">
        <v>110</v>
      </c>
      <c r="F105" s="83" t="s">
        <v>294</v>
      </c>
      <c r="G105" s="82">
        <v>1266.1011000000001</v>
      </c>
      <c r="H105" s="134" t="s">
        <v>214</v>
      </c>
      <c r="I105" s="83" t="s">
        <v>214</v>
      </c>
      <c r="J105" s="82">
        <v>5.105246370967742</v>
      </c>
      <c r="K105" s="134" t="s">
        <v>214</v>
      </c>
      <c r="L105" s="83" t="s">
        <v>214</v>
      </c>
      <c r="M105" s="82">
        <v>0</v>
      </c>
      <c r="N105" s="134">
        <v>0</v>
      </c>
      <c r="O105" s="83">
        <v>0</v>
      </c>
      <c r="P105" s="82">
        <v>0</v>
      </c>
      <c r="Q105" s="134">
        <v>0</v>
      </c>
      <c r="R105" s="83">
        <v>0</v>
      </c>
    </row>
    <row r="106" spans="1:18" x14ac:dyDescent="0.25">
      <c r="A106" s="79" t="s">
        <v>291</v>
      </c>
      <c r="B106" s="133" t="s">
        <v>292</v>
      </c>
      <c r="C106" s="81" t="s">
        <v>310</v>
      </c>
      <c r="D106" s="84" t="s">
        <v>219</v>
      </c>
      <c r="E106" s="82" t="s">
        <v>110</v>
      </c>
      <c r="F106" s="83" t="s">
        <v>294</v>
      </c>
      <c r="G106" s="82">
        <v>1884.5111999999999</v>
      </c>
      <c r="H106" s="134" t="s">
        <v>214</v>
      </c>
      <c r="I106" s="83" t="s">
        <v>214</v>
      </c>
      <c r="J106" s="82">
        <v>7.5988354838709675</v>
      </c>
      <c r="K106" s="134" t="s">
        <v>214</v>
      </c>
      <c r="L106" s="83" t="s">
        <v>214</v>
      </c>
      <c r="M106" s="82">
        <v>0</v>
      </c>
      <c r="N106" s="134">
        <v>0</v>
      </c>
      <c r="O106" s="83">
        <v>0</v>
      </c>
      <c r="P106" s="82">
        <v>0</v>
      </c>
      <c r="Q106" s="134">
        <v>0</v>
      </c>
      <c r="R106" s="83">
        <v>0</v>
      </c>
    </row>
    <row r="107" spans="1:18" x14ac:dyDescent="0.25">
      <c r="A107" s="79" t="s">
        <v>291</v>
      </c>
      <c r="B107" s="133" t="s">
        <v>292</v>
      </c>
      <c r="C107" s="81" t="s">
        <v>311</v>
      </c>
      <c r="D107" s="84" t="s">
        <v>219</v>
      </c>
      <c r="E107" s="82" t="s">
        <v>110</v>
      </c>
      <c r="F107" s="83" t="s">
        <v>294</v>
      </c>
      <c r="G107" s="82">
        <v>827.47499999999991</v>
      </c>
      <c r="H107" s="134" t="s">
        <v>214</v>
      </c>
      <c r="I107" s="83" t="s">
        <v>214</v>
      </c>
      <c r="J107" s="82">
        <v>3.3365927419354837</v>
      </c>
      <c r="K107" s="134" t="s">
        <v>214</v>
      </c>
      <c r="L107" s="83" t="s">
        <v>214</v>
      </c>
      <c r="M107" s="82">
        <v>0</v>
      </c>
      <c r="N107" s="134">
        <v>0</v>
      </c>
      <c r="O107" s="83">
        <v>0</v>
      </c>
      <c r="P107" s="82">
        <v>0</v>
      </c>
      <c r="Q107" s="134">
        <v>0</v>
      </c>
      <c r="R107" s="83">
        <v>0</v>
      </c>
    </row>
    <row r="108" spans="1:18" x14ac:dyDescent="0.25">
      <c r="A108" s="79" t="s">
        <v>291</v>
      </c>
      <c r="B108" s="133" t="s">
        <v>292</v>
      </c>
      <c r="C108" s="81" t="s">
        <v>312</v>
      </c>
      <c r="D108" s="84" t="s">
        <v>219</v>
      </c>
      <c r="E108" s="82" t="s">
        <v>110</v>
      </c>
      <c r="F108" s="83" t="s">
        <v>294</v>
      </c>
      <c r="G108" s="82">
        <v>1161.4185</v>
      </c>
      <c r="H108" s="134" t="s">
        <v>214</v>
      </c>
      <c r="I108" s="83" t="s">
        <v>214</v>
      </c>
      <c r="J108" s="82">
        <v>4.683139112903226</v>
      </c>
      <c r="K108" s="134" t="s">
        <v>214</v>
      </c>
      <c r="L108" s="83" t="s">
        <v>214</v>
      </c>
      <c r="M108" s="82">
        <v>0</v>
      </c>
      <c r="N108" s="134">
        <v>0</v>
      </c>
      <c r="O108" s="83">
        <v>0</v>
      </c>
      <c r="P108" s="82">
        <v>0</v>
      </c>
      <c r="Q108" s="134">
        <v>0</v>
      </c>
      <c r="R108" s="83">
        <v>0</v>
      </c>
    </row>
    <row r="109" spans="1:18" x14ac:dyDescent="0.25">
      <c r="A109" s="79" t="s">
        <v>291</v>
      </c>
      <c r="B109" s="133" t="s">
        <v>292</v>
      </c>
      <c r="C109" s="81" t="s">
        <v>313</v>
      </c>
      <c r="D109" s="84" t="s">
        <v>219</v>
      </c>
      <c r="E109" s="82" t="s">
        <v>110</v>
      </c>
      <c r="F109" s="83" t="s">
        <v>294</v>
      </c>
      <c r="G109" s="82">
        <v>1600.2360000000003</v>
      </c>
      <c r="H109" s="134" t="s">
        <v>214</v>
      </c>
      <c r="I109" s="83" t="s">
        <v>214</v>
      </c>
      <c r="J109" s="82">
        <v>6.4525645161290335</v>
      </c>
      <c r="K109" s="134" t="s">
        <v>214</v>
      </c>
      <c r="L109" s="83" t="s">
        <v>214</v>
      </c>
      <c r="M109" s="82">
        <v>0</v>
      </c>
      <c r="N109" s="134">
        <v>0</v>
      </c>
      <c r="O109" s="83">
        <v>0</v>
      </c>
      <c r="P109" s="82">
        <v>0</v>
      </c>
      <c r="Q109" s="134">
        <v>0</v>
      </c>
      <c r="R109" s="83">
        <v>0</v>
      </c>
    </row>
    <row r="110" spans="1:18" x14ac:dyDescent="0.25">
      <c r="A110" s="79" t="s">
        <v>291</v>
      </c>
      <c r="B110" s="133" t="s">
        <v>292</v>
      </c>
      <c r="C110" s="81" t="s">
        <v>314</v>
      </c>
      <c r="D110" s="84" t="s">
        <v>219</v>
      </c>
      <c r="E110" s="82" t="s">
        <v>110</v>
      </c>
      <c r="F110" s="83" t="s">
        <v>294</v>
      </c>
      <c r="G110" s="82">
        <v>987.03000000000009</v>
      </c>
      <c r="H110" s="134" t="s">
        <v>214</v>
      </c>
      <c r="I110" s="83" t="s">
        <v>214</v>
      </c>
      <c r="J110" s="82">
        <v>3.9799596774193553</v>
      </c>
      <c r="K110" s="134" t="s">
        <v>214</v>
      </c>
      <c r="L110" s="83" t="s">
        <v>214</v>
      </c>
      <c r="M110" s="82">
        <v>0</v>
      </c>
      <c r="N110" s="134">
        <v>0</v>
      </c>
      <c r="O110" s="83">
        <v>0</v>
      </c>
      <c r="P110" s="82">
        <v>0</v>
      </c>
      <c r="Q110" s="134">
        <v>0</v>
      </c>
      <c r="R110" s="83">
        <v>0</v>
      </c>
    </row>
    <row r="111" spans="1:18" x14ac:dyDescent="0.25">
      <c r="A111" s="79" t="s">
        <v>291</v>
      </c>
      <c r="B111" s="133" t="s">
        <v>292</v>
      </c>
      <c r="C111" s="81" t="s">
        <v>315</v>
      </c>
      <c r="D111" s="84" t="s">
        <v>219</v>
      </c>
      <c r="E111" s="82" t="s">
        <v>110</v>
      </c>
      <c r="F111" s="83" t="s">
        <v>294</v>
      </c>
      <c r="G111" s="82">
        <v>899.01900000000012</v>
      </c>
      <c r="H111" s="134" t="s">
        <v>214</v>
      </c>
      <c r="I111" s="83" t="s">
        <v>214</v>
      </c>
      <c r="J111" s="82">
        <v>3.6250766129032264</v>
      </c>
      <c r="K111" s="134" t="s">
        <v>214</v>
      </c>
      <c r="L111" s="83" t="s">
        <v>214</v>
      </c>
      <c r="M111" s="82">
        <v>0</v>
      </c>
      <c r="N111" s="134">
        <v>0</v>
      </c>
      <c r="O111" s="83">
        <v>0</v>
      </c>
      <c r="P111" s="82">
        <v>0</v>
      </c>
      <c r="Q111" s="134">
        <v>0</v>
      </c>
      <c r="R111" s="83">
        <v>0</v>
      </c>
    </row>
    <row r="112" spans="1:18" x14ac:dyDescent="0.25">
      <c r="A112" s="79" t="s">
        <v>291</v>
      </c>
      <c r="B112" s="133" t="s">
        <v>292</v>
      </c>
      <c r="C112" s="81" t="s">
        <v>316</v>
      </c>
      <c r="D112" s="84" t="s">
        <v>219</v>
      </c>
      <c r="E112" s="82" t="s">
        <v>110</v>
      </c>
      <c r="F112" s="83" t="s">
        <v>294</v>
      </c>
      <c r="G112" s="82">
        <v>1806.2352000000001</v>
      </c>
      <c r="H112" s="134" t="s">
        <v>214</v>
      </c>
      <c r="I112" s="83" t="s">
        <v>214</v>
      </c>
      <c r="J112" s="82">
        <v>7.2832064516129034</v>
      </c>
      <c r="K112" s="134" t="s">
        <v>214</v>
      </c>
      <c r="L112" s="83" t="s">
        <v>214</v>
      </c>
      <c r="M112" s="82">
        <v>0</v>
      </c>
      <c r="N112" s="134">
        <v>0</v>
      </c>
      <c r="O112" s="83">
        <v>0</v>
      </c>
      <c r="P112" s="82">
        <v>0</v>
      </c>
      <c r="Q112" s="134">
        <v>0</v>
      </c>
      <c r="R112" s="83">
        <v>0</v>
      </c>
    </row>
    <row r="113" spans="1:18" x14ac:dyDescent="0.25">
      <c r="A113" s="79" t="s">
        <v>291</v>
      </c>
      <c r="B113" s="133" t="s">
        <v>292</v>
      </c>
      <c r="C113" s="81" t="s">
        <v>317</v>
      </c>
      <c r="D113" s="84" t="s">
        <v>219</v>
      </c>
      <c r="E113" s="82" t="s">
        <v>110</v>
      </c>
      <c r="F113" s="83" t="s">
        <v>294</v>
      </c>
      <c r="G113" s="82">
        <v>2582.0553000000004</v>
      </c>
      <c r="H113" s="134" t="s">
        <v>214</v>
      </c>
      <c r="I113" s="83" t="s">
        <v>214</v>
      </c>
      <c r="J113" s="82">
        <v>10.411513306451615</v>
      </c>
      <c r="K113" s="134" t="s">
        <v>214</v>
      </c>
      <c r="L113" s="83" t="s">
        <v>214</v>
      </c>
      <c r="M113" s="82">
        <v>0</v>
      </c>
      <c r="N113" s="134">
        <v>0</v>
      </c>
      <c r="O113" s="83">
        <v>0</v>
      </c>
      <c r="P113" s="82">
        <v>0</v>
      </c>
      <c r="Q113" s="134">
        <v>0</v>
      </c>
      <c r="R113" s="83">
        <v>0</v>
      </c>
    </row>
    <row r="114" spans="1:18" x14ac:dyDescent="0.25">
      <c r="A114" s="79" t="s">
        <v>291</v>
      </c>
      <c r="B114" s="133" t="s">
        <v>292</v>
      </c>
      <c r="C114" s="81" t="s">
        <v>318</v>
      </c>
      <c r="D114" s="84" t="s">
        <v>219</v>
      </c>
      <c r="E114" s="82" t="s">
        <v>110</v>
      </c>
      <c r="F114" s="83" t="s">
        <v>294</v>
      </c>
      <c r="G114" s="82">
        <v>445.50000000000006</v>
      </c>
      <c r="H114" s="134" t="s">
        <v>214</v>
      </c>
      <c r="I114" s="83" t="s">
        <v>214</v>
      </c>
      <c r="J114" s="82">
        <v>1.7963709677419357</v>
      </c>
      <c r="K114" s="134" t="s">
        <v>214</v>
      </c>
      <c r="L114" s="83" t="s">
        <v>214</v>
      </c>
      <c r="M114" s="82">
        <v>0</v>
      </c>
      <c r="N114" s="134">
        <v>0</v>
      </c>
      <c r="O114" s="83">
        <v>0</v>
      </c>
      <c r="P114" s="82">
        <v>0</v>
      </c>
      <c r="Q114" s="134">
        <v>0</v>
      </c>
      <c r="R114" s="83">
        <v>0</v>
      </c>
    </row>
    <row r="115" spans="1:18" x14ac:dyDescent="0.25">
      <c r="A115" s="79" t="s">
        <v>291</v>
      </c>
      <c r="B115" s="133" t="s">
        <v>292</v>
      </c>
      <c r="C115" s="81" t="s">
        <v>319</v>
      </c>
      <c r="D115" s="84" t="s">
        <v>219</v>
      </c>
      <c r="E115" s="82" t="s">
        <v>110</v>
      </c>
      <c r="F115" s="83" t="s">
        <v>294</v>
      </c>
      <c r="G115" s="82">
        <v>287.49600000000004</v>
      </c>
      <c r="H115" s="134" t="s">
        <v>214</v>
      </c>
      <c r="I115" s="83" t="s">
        <v>214</v>
      </c>
      <c r="J115" s="82">
        <v>1.1592580645161292</v>
      </c>
      <c r="K115" s="134" t="s">
        <v>214</v>
      </c>
      <c r="L115" s="83" t="s">
        <v>214</v>
      </c>
      <c r="M115" s="82">
        <v>0</v>
      </c>
      <c r="N115" s="134">
        <v>0</v>
      </c>
      <c r="O115" s="83">
        <v>0</v>
      </c>
      <c r="P115" s="82">
        <v>0</v>
      </c>
      <c r="Q115" s="134">
        <v>0</v>
      </c>
      <c r="R115" s="83">
        <v>0</v>
      </c>
    </row>
    <row r="116" spans="1:18" x14ac:dyDescent="0.25">
      <c r="A116" s="79" t="s">
        <v>291</v>
      </c>
      <c r="B116" s="133" t="s">
        <v>292</v>
      </c>
      <c r="C116" s="81" t="s">
        <v>320</v>
      </c>
      <c r="D116" s="84" t="s">
        <v>219</v>
      </c>
      <c r="E116" s="82" t="s">
        <v>110</v>
      </c>
      <c r="F116" s="83" t="s">
        <v>294</v>
      </c>
      <c r="G116" s="82">
        <v>437.08499999999998</v>
      </c>
      <c r="H116" s="134" t="s">
        <v>214</v>
      </c>
      <c r="I116" s="83" t="s">
        <v>214</v>
      </c>
      <c r="J116" s="82">
        <v>1.7624395161290323</v>
      </c>
      <c r="K116" s="134" t="s">
        <v>214</v>
      </c>
      <c r="L116" s="83" t="s">
        <v>214</v>
      </c>
      <c r="M116" s="82">
        <v>0</v>
      </c>
      <c r="N116" s="134">
        <v>0</v>
      </c>
      <c r="O116" s="83">
        <v>0</v>
      </c>
      <c r="P116" s="82">
        <v>0</v>
      </c>
      <c r="Q116" s="134">
        <v>0</v>
      </c>
      <c r="R116" s="83">
        <v>0</v>
      </c>
    </row>
    <row r="117" spans="1:18" x14ac:dyDescent="0.25">
      <c r="A117" s="79" t="s">
        <v>291</v>
      </c>
      <c r="B117" s="133" t="s">
        <v>292</v>
      </c>
      <c r="C117" s="81" t="s">
        <v>321</v>
      </c>
      <c r="D117" s="84" t="s">
        <v>219</v>
      </c>
      <c r="E117" s="82" t="s">
        <v>110</v>
      </c>
      <c r="F117" s="83" t="s">
        <v>294</v>
      </c>
      <c r="G117" s="82">
        <v>367.53750000000002</v>
      </c>
      <c r="H117" s="134" t="s">
        <v>214</v>
      </c>
      <c r="I117" s="83" t="s">
        <v>214</v>
      </c>
      <c r="J117" s="82">
        <v>1.4820060483870969</v>
      </c>
      <c r="K117" s="134" t="s">
        <v>214</v>
      </c>
      <c r="L117" s="83" t="s">
        <v>214</v>
      </c>
      <c r="M117" s="82">
        <v>0</v>
      </c>
      <c r="N117" s="134">
        <v>0</v>
      </c>
      <c r="O117" s="83">
        <v>0</v>
      </c>
      <c r="P117" s="82">
        <v>0</v>
      </c>
      <c r="Q117" s="134">
        <v>0</v>
      </c>
      <c r="R117" s="83">
        <v>0</v>
      </c>
    </row>
    <row r="118" spans="1:18" x14ac:dyDescent="0.25">
      <c r="A118" s="79" t="s">
        <v>291</v>
      </c>
      <c r="B118" s="133" t="s">
        <v>292</v>
      </c>
      <c r="C118" s="81" t="s">
        <v>322</v>
      </c>
      <c r="D118" s="84" t="s">
        <v>219</v>
      </c>
      <c r="E118" s="82" t="s">
        <v>110</v>
      </c>
      <c r="F118" s="83" t="s">
        <v>294</v>
      </c>
      <c r="G118" s="82">
        <v>885.654</v>
      </c>
      <c r="H118" s="134" t="s">
        <v>214</v>
      </c>
      <c r="I118" s="83" t="s">
        <v>214</v>
      </c>
      <c r="J118" s="82">
        <v>3.5711854838709676</v>
      </c>
      <c r="K118" s="134" t="s">
        <v>214</v>
      </c>
      <c r="L118" s="83" t="s">
        <v>214</v>
      </c>
      <c r="M118" s="82">
        <v>0</v>
      </c>
      <c r="N118" s="134">
        <v>0</v>
      </c>
      <c r="O118" s="83">
        <v>0</v>
      </c>
      <c r="P118" s="82">
        <v>0</v>
      </c>
      <c r="Q118" s="134">
        <v>0</v>
      </c>
      <c r="R118" s="83">
        <v>0</v>
      </c>
    </row>
    <row r="119" spans="1:18" x14ac:dyDescent="0.25">
      <c r="A119" s="79" t="s">
        <v>291</v>
      </c>
      <c r="B119" s="133" t="s">
        <v>292</v>
      </c>
      <c r="C119" s="81" t="s">
        <v>323</v>
      </c>
      <c r="D119" s="84" t="s">
        <v>219</v>
      </c>
      <c r="E119" s="82" t="s">
        <v>110</v>
      </c>
      <c r="F119" s="83" t="s">
        <v>294</v>
      </c>
      <c r="G119" s="82">
        <v>390.85199999999998</v>
      </c>
      <c r="H119" s="134" t="s">
        <v>214</v>
      </c>
      <c r="I119" s="83" t="s">
        <v>214</v>
      </c>
      <c r="J119" s="82">
        <v>1.5760161290322581</v>
      </c>
      <c r="K119" s="134" t="s">
        <v>214</v>
      </c>
      <c r="L119" s="83" t="s">
        <v>214</v>
      </c>
      <c r="M119" s="82">
        <v>0</v>
      </c>
      <c r="N119" s="134">
        <v>0</v>
      </c>
      <c r="O119" s="83">
        <v>0</v>
      </c>
      <c r="P119" s="82">
        <v>0</v>
      </c>
      <c r="Q119" s="134">
        <v>0</v>
      </c>
      <c r="R119" s="83">
        <v>0</v>
      </c>
    </row>
    <row r="120" spans="1:18" x14ac:dyDescent="0.25">
      <c r="A120" s="79" t="s">
        <v>291</v>
      </c>
      <c r="B120" s="133" t="s">
        <v>292</v>
      </c>
      <c r="C120" s="81" t="s">
        <v>324</v>
      </c>
      <c r="D120" s="84" t="s">
        <v>219</v>
      </c>
      <c r="E120" s="82" t="s">
        <v>110</v>
      </c>
      <c r="F120" s="83" t="s">
        <v>294</v>
      </c>
      <c r="G120" s="82">
        <v>439.70850000000002</v>
      </c>
      <c r="H120" s="134" t="s">
        <v>214</v>
      </c>
      <c r="I120" s="83" t="s">
        <v>214</v>
      </c>
      <c r="J120" s="82">
        <v>1.7730181451612903</v>
      </c>
      <c r="K120" s="134" t="s">
        <v>214</v>
      </c>
      <c r="L120" s="83" t="s">
        <v>214</v>
      </c>
      <c r="M120" s="82">
        <v>0</v>
      </c>
      <c r="N120" s="134">
        <v>0</v>
      </c>
      <c r="O120" s="83">
        <v>0</v>
      </c>
      <c r="P120" s="82">
        <v>0</v>
      </c>
      <c r="Q120" s="134">
        <v>0</v>
      </c>
      <c r="R120" s="83">
        <v>0</v>
      </c>
    </row>
    <row r="121" spans="1:18" x14ac:dyDescent="0.25">
      <c r="A121" s="79" t="s">
        <v>291</v>
      </c>
      <c r="B121" s="133" t="s">
        <v>292</v>
      </c>
      <c r="C121" s="81" t="s">
        <v>325</v>
      </c>
      <c r="D121" s="84" t="s">
        <v>219</v>
      </c>
      <c r="E121" s="82" t="s">
        <v>110</v>
      </c>
      <c r="F121" s="83" t="s">
        <v>294</v>
      </c>
      <c r="G121" s="82">
        <v>523.77600000000007</v>
      </c>
      <c r="H121" s="134" t="s">
        <v>214</v>
      </c>
      <c r="I121" s="83" t="s">
        <v>214</v>
      </c>
      <c r="J121" s="82">
        <v>2.1120000000000001</v>
      </c>
      <c r="K121" s="134" t="s">
        <v>214</v>
      </c>
      <c r="L121" s="83" t="s">
        <v>214</v>
      </c>
      <c r="M121" s="82">
        <v>0</v>
      </c>
      <c r="N121" s="134">
        <v>0</v>
      </c>
      <c r="O121" s="83">
        <v>0</v>
      </c>
      <c r="P121" s="82">
        <v>0</v>
      </c>
      <c r="Q121" s="134">
        <v>0</v>
      </c>
      <c r="R121" s="83">
        <v>0</v>
      </c>
    </row>
    <row r="122" spans="1:18" x14ac:dyDescent="0.25">
      <c r="A122" s="79" t="s">
        <v>291</v>
      </c>
      <c r="B122" s="133" t="s">
        <v>292</v>
      </c>
      <c r="C122" s="81" t="s">
        <v>326</v>
      </c>
      <c r="D122" s="84" t="s">
        <v>219</v>
      </c>
      <c r="E122" s="82" t="s">
        <v>110</v>
      </c>
      <c r="F122" s="83" t="s">
        <v>294</v>
      </c>
      <c r="G122" s="82">
        <v>494.80200000000002</v>
      </c>
      <c r="H122" s="134" t="s">
        <v>214</v>
      </c>
      <c r="I122" s="83" t="s">
        <v>214</v>
      </c>
      <c r="J122" s="82">
        <v>1.9951693548387097</v>
      </c>
      <c r="K122" s="134" t="s">
        <v>214</v>
      </c>
      <c r="L122" s="83" t="s">
        <v>214</v>
      </c>
      <c r="M122" s="82">
        <v>0</v>
      </c>
      <c r="N122" s="134">
        <v>0</v>
      </c>
      <c r="O122" s="83">
        <v>0</v>
      </c>
      <c r="P122" s="82">
        <v>0</v>
      </c>
      <c r="Q122" s="134">
        <v>0</v>
      </c>
      <c r="R122" s="83">
        <v>0</v>
      </c>
    </row>
    <row r="123" spans="1:18" x14ac:dyDescent="0.25">
      <c r="A123" s="79" t="s">
        <v>291</v>
      </c>
      <c r="B123" s="133" t="s">
        <v>292</v>
      </c>
      <c r="C123" s="81" t="s">
        <v>327</v>
      </c>
      <c r="D123" s="84" t="s">
        <v>219</v>
      </c>
      <c r="E123" s="82" t="s">
        <v>110</v>
      </c>
      <c r="F123" s="83" t="s">
        <v>294</v>
      </c>
      <c r="G123" s="82">
        <v>773.17349999999999</v>
      </c>
      <c r="H123" s="134" t="s">
        <v>214</v>
      </c>
      <c r="I123" s="83" t="s">
        <v>214</v>
      </c>
      <c r="J123" s="82">
        <v>3.1176350806451611</v>
      </c>
      <c r="K123" s="134" t="s">
        <v>214</v>
      </c>
      <c r="L123" s="83" t="s">
        <v>214</v>
      </c>
      <c r="M123" s="82">
        <v>0</v>
      </c>
      <c r="N123" s="134">
        <v>0</v>
      </c>
      <c r="O123" s="83">
        <v>0</v>
      </c>
      <c r="P123" s="82">
        <v>0</v>
      </c>
      <c r="Q123" s="134">
        <v>0</v>
      </c>
      <c r="R123" s="83">
        <v>0</v>
      </c>
    </row>
    <row r="124" spans="1:18" x14ac:dyDescent="0.25">
      <c r="A124" s="79" t="s">
        <v>291</v>
      </c>
      <c r="B124" s="133" t="s">
        <v>292</v>
      </c>
      <c r="C124" s="81" t="s">
        <v>328</v>
      </c>
      <c r="D124" s="84" t="s">
        <v>219</v>
      </c>
      <c r="E124" s="82" t="s">
        <v>110</v>
      </c>
      <c r="F124" s="83" t="s">
        <v>294</v>
      </c>
      <c r="G124" s="82">
        <v>412.56600000000003</v>
      </c>
      <c r="H124" s="134" t="s">
        <v>214</v>
      </c>
      <c r="I124" s="83" t="s">
        <v>214</v>
      </c>
      <c r="J124" s="82">
        <v>1.6635725806451613</v>
      </c>
      <c r="K124" s="134" t="s">
        <v>214</v>
      </c>
      <c r="L124" s="83" t="s">
        <v>214</v>
      </c>
      <c r="M124" s="82">
        <v>0</v>
      </c>
      <c r="N124" s="134">
        <v>0</v>
      </c>
      <c r="O124" s="83">
        <v>0</v>
      </c>
      <c r="P124" s="82">
        <v>0</v>
      </c>
      <c r="Q124" s="134">
        <v>0</v>
      </c>
      <c r="R124" s="83">
        <v>0</v>
      </c>
    </row>
    <row r="125" spans="1:18" x14ac:dyDescent="0.25">
      <c r="A125" s="79" t="s">
        <v>291</v>
      </c>
      <c r="B125" s="133" t="s">
        <v>292</v>
      </c>
      <c r="C125" s="81" t="s">
        <v>329</v>
      </c>
      <c r="D125" s="84" t="s">
        <v>219</v>
      </c>
      <c r="E125" s="82" t="s">
        <v>110</v>
      </c>
      <c r="F125" s="83" t="s">
        <v>294</v>
      </c>
      <c r="G125" s="82">
        <v>156.99750000000003</v>
      </c>
      <c r="H125" s="134" t="s">
        <v>214</v>
      </c>
      <c r="I125" s="83" t="s">
        <v>214</v>
      </c>
      <c r="J125" s="82">
        <v>0.63305443548387108</v>
      </c>
      <c r="K125" s="134" t="s">
        <v>214</v>
      </c>
      <c r="L125" s="83" t="s">
        <v>214</v>
      </c>
      <c r="M125" s="82">
        <v>0</v>
      </c>
      <c r="N125" s="134">
        <v>0</v>
      </c>
      <c r="O125" s="83">
        <v>0</v>
      </c>
      <c r="P125" s="82">
        <v>0</v>
      </c>
      <c r="Q125" s="134">
        <v>0</v>
      </c>
      <c r="R125" s="83">
        <v>0</v>
      </c>
    </row>
    <row r="126" spans="1:18" x14ac:dyDescent="0.25">
      <c r="A126" s="79" t="s">
        <v>291</v>
      </c>
      <c r="B126" s="133" t="s">
        <v>292</v>
      </c>
      <c r="C126" s="81" t="s">
        <v>330</v>
      </c>
      <c r="D126" s="84" t="s">
        <v>219</v>
      </c>
      <c r="E126" s="82" t="s">
        <v>110</v>
      </c>
      <c r="F126" s="83" t="s">
        <v>294</v>
      </c>
      <c r="G126" s="82">
        <v>151.02450000000002</v>
      </c>
      <c r="H126" s="134" t="s">
        <v>214</v>
      </c>
      <c r="I126" s="83" t="s">
        <v>214</v>
      </c>
      <c r="J126" s="82">
        <v>0.60896975806451625</v>
      </c>
      <c r="K126" s="134" t="s">
        <v>214</v>
      </c>
      <c r="L126" s="83" t="s">
        <v>214</v>
      </c>
      <c r="M126" s="82">
        <v>0</v>
      </c>
      <c r="N126" s="134">
        <v>0</v>
      </c>
      <c r="O126" s="83">
        <v>0</v>
      </c>
      <c r="P126" s="82">
        <v>0</v>
      </c>
      <c r="Q126" s="134">
        <v>0</v>
      </c>
      <c r="R126" s="83">
        <v>0</v>
      </c>
    </row>
    <row r="127" spans="1:18" x14ac:dyDescent="0.25">
      <c r="A127" s="79" t="s">
        <v>291</v>
      </c>
      <c r="B127" s="133" t="s">
        <v>292</v>
      </c>
      <c r="C127" s="81" t="s">
        <v>331</v>
      </c>
      <c r="D127" s="84" t="s">
        <v>219</v>
      </c>
      <c r="E127" s="82" t="s">
        <v>110</v>
      </c>
      <c r="F127" s="83" t="s">
        <v>294</v>
      </c>
      <c r="G127" s="82">
        <v>376.84350000000001</v>
      </c>
      <c r="H127" s="134" t="s">
        <v>214</v>
      </c>
      <c r="I127" s="83" t="s">
        <v>214</v>
      </c>
      <c r="J127" s="82">
        <v>1.5195302419354839</v>
      </c>
      <c r="K127" s="134" t="s">
        <v>214</v>
      </c>
      <c r="L127" s="83" t="s">
        <v>214</v>
      </c>
      <c r="M127" s="82">
        <v>0</v>
      </c>
      <c r="N127" s="134">
        <v>0</v>
      </c>
      <c r="O127" s="83">
        <v>0</v>
      </c>
      <c r="P127" s="82">
        <v>0</v>
      </c>
      <c r="Q127" s="134">
        <v>0</v>
      </c>
      <c r="R127" s="83">
        <v>0</v>
      </c>
    </row>
    <row r="128" spans="1:18" x14ac:dyDescent="0.25">
      <c r="A128" s="79" t="s">
        <v>291</v>
      </c>
      <c r="B128" s="133" t="s">
        <v>292</v>
      </c>
      <c r="C128" s="81" t="s">
        <v>332</v>
      </c>
      <c r="D128" s="84" t="s">
        <v>219</v>
      </c>
      <c r="E128" s="82" t="s">
        <v>110</v>
      </c>
      <c r="F128" s="83" t="s">
        <v>294</v>
      </c>
      <c r="G128" s="82">
        <v>28.743000000000006</v>
      </c>
      <c r="H128" s="134" t="s">
        <v>214</v>
      </c>
      <c r="I128" s="83" t="s">
        <v>214</v>
      </c>
      <c r="J128" s="82">
        <v>0.11589919354838712</v>
      </c>
      <c r="K128" s="134" t="s">
        <v>214</v>
      </c>
      <c r="L128" s="83" t="s">
        <v>214</v>
      </c>
      <c r="M128" s="82">
        <v>0</v>
      </c>
      <c r="N128" s="134">
        <v>0</v>
      </c>
      <c r="O128" s="83">
        <v>0</v>
      </c>
      <c r="P128" s="82">
        <v>0</v>
      </c>
      <c r="Q128" s="134">
        <v>0</v>
      </c>
      <c r="R128" s="83">
        <v>0</v>
      </c>
    </row>
    <row r="129" spans="1:18" x14ac:dyDescent="0.25">
      <c r="A129" s="79" t="s">
        <v>291</v>
      </c>
      <c r="B129" s="133" t="s">
        <v>292</v>
      </c>
      <c r="C129" s="81" t="s">
        <v>333</v>
      </c>
      <c r="D129" s="84" t="s">
        <v>219</v>
      </c>
      <c r="E129" s="82" t="s">
        <v>110</v>
      </c>
      <c r="F129" s="83" t="s">
        <v>294</v>
      </c>
      <c r="G129" s="82">
        <v>401.01600000000002</v>
      </c>
      <c r="H129" s="134" t="s">
        <v>214</v>
      </c>
      <c r="I129" s="83" t="s">
        <v>214</v>
      </c>
      <c r="J129" s="82">
        <v>1.617</v>
      </c>
      <c r="K129" s="134" t="s">
        <v>214</v>
      </c>
      <c r="L129" s="83" t="s">
        <v>214</v>
      </c>
      <c r="M129" s="82">
        <v>0</v>
      </c>
      <c r="N129" s="134">
        <v>0</v>
      </c>
      <c r="O129" s="83">
        <v>0</v>
      </c>
      <c r="P129" s="82">
        <v>0</v>
      </c>
      <c r="Q129" s="134">
        <v>0</v>
      </c>
      <c r="R129" s="83">
        <v>0</v>
      </c>
    </row>
    <row r="130" spans="1:18" x14ac:dyDescent="0.25">
      <c r="A130" s="79" t="s">
        <v>291</v>
      </c>
      <c r="B130" s="133" t="s">
        <v>292</v>
      </c>
      <c r="C130" s="81" t="s">
        <v>334</v>
      </c>
      <c r="D130" s="84" t="s">
        <v>219</v>
      </c>
      <c r="E130" s="82" t="s">
        <v>110</v>
      </c>
      <c r="F130" s="83" t="s">
        <v>294</v>
      </c>
      <c r="G130" s="82">
        <v>85.832999999999998</v>
      </c>
      <c r="H130" s="134" t="s">
        <v>214</v>
      </c>
      <c r="I130" s="83" t="s">
        <v>214</v>
      </c>
      <c r="J130" s="82">
        <v>0.3461008064516129</v>
      </c>
      <c r="K130" s="134" t="s">
        <v>214</v>
      </c>
      <c r="L130" s="83" t="s">
        <v>214</v>
      </c>
      <c r="M130" s="82">
        <v>0</v>
      </c>
      <c r="N130" s="134">
        <v>0</v>
      </c>
      <c r="O130" s="83">
        <v>0</v>
      </c>
      <c r="P130" s="82">
        <v>0</v>
      </c>
      <c r="Q130" s="134">
        <v>0</v>
      </c>
      <c r="R130" s="83">
        <v>0</v>
      </c>
    </row>
    <row r="131" spans="1:18" x14ac:dyDescent="0.25">
      <c r="A131" s="79" t="s">
        <v>291</v>
      </c>
      <c r="B131" s="133" t="s">
        <v>292</v>
      </c>
      <c r="C131" s="81" t="s">
        <v>335</v>
      </c>
      <c r="D131" s="84" t="s">
        <v>219</v>
      </c>
      <c r="E131" s="82" t="s">
        <v>110</v>
      </c>
      <c r="F131" s="83" t="s">
        <v>294</v>
      </c>
      <c r="G131" s="82">
        <v>484.72050000000007</v>
      </c>
      <c r="H131" s="134" t="s">
        <v>214</v>
      </c>
      <c r="I131" s="83" t="s">
        <v>214</v>
      </c>
      <c r="J131" s="82">
        <v>1.9545181451612905</v>
      </c>
      <c r="K131" s="134" t="s">
        <v>214</v>
      </c>
      <c r="L131" s="83" t="s">
        <v>214</v>
      </c>
      <c r="M131" s="82">
        <v>0</v>
      </c>
      <c r="N131" s="134">
        <v>0</v>
      </c>
      <c r="O131" s="83">
        <v>0</v>
      </c>
      <c r="P131" s="82">
        <v>0</v>
      </c>
      <c r="Q131" s="134">
        <v>0</v>
      </c>
      <c r="R131" s="83">
        <v>0</v>
      </c>
    </row>
    <row r="132" spans="1:18" x14ac:dyDescent="0.25">
      <c r="A132" s="79" t="s">
        <v>291</v>
      </c>
      <c r="B132" s="133" t="s">
        <v>292</v>
      </c>
      <c r="C132" s="81" t="s">
        <v>336</v>
      </c>
      <c r="D132" s="84" t="s">
        <v>274</v>
      </c>
      <c r="E132" s="82" t="s">
        <v>110</v>
      </c>
      <c r="F132" s="83" t="s">
        <v>294</v>
      </c>
      <c r="G132" s="82">
        <v>3.8808000000000002</v>
      </c>
      <c r="H132" s="134" t="s">
        <v>214</v>
      </c>
      <c r="I132" s="83" t="s">
        <v>214</v>
      </c>
      <c r="J132" s="82">
        <v>1.5648387096774196E-2</v>
      </c>
      <c r="K132" s="134" t="s">
        <v>214</v>
      </c>
      <c r="L132" s="83" t="s">
        <v>214</v>
      </c>
      <c r="M132" s="82">
        <v>0</v>
      </c>
      <c r="N132" s="134">
        <v>0</v>
      </c>
      <c r="O132" s="83">
        <v>0</v>
      </c>
      <c r="P132" s="82">
        <v>0</v>
      </c>
      <c r="Q132" s="134">
        <v>0</v>
      </c>
      <c r="R132" s="83">
        <v>0</v>
      </c>
    </row>
    <row r="133" spans="1:18" x14ac:dyDescent="0.25">
      <c r="A133" s="79" t="s">
        <v>291</v>
      </c>
      <c r="B133" s="133" t="s">
        <v>292</v>
      </c>
      <c r="C133" s="81" t="s">
        <v>337</v>
      </c>
      <c r="D133" s="84" t="s">
        <v>274</v>
      </c>
      <c r="E133" s="82" t="s">
        <v>110</v>
      </c>
      <c r="F133" s="83" t="s">
        <v>294</v>
      </c>
      <c r="G133" s="82">
        <v>3.6431999999999998</v>
      </c>
      <c r="H133" s="134" t="s">
        <v>214</v>
      </c>
      <c r="I133" s="83" t="s">
        <v>214</v>
      </c>
      <c r="J133" s="82">
        <v>1.4690322580645161E-2</v>
      </c>
      <c r="K133" s="134" t="s">
        <v>214</v>
      </c>
      <c r="L133" s="83" t="s">
        <v>214</v>
      </c>
      <c r="M133" s="82">
        <v>0</v>
      </c>
      <c r="N133" s="134">
        <v>0</v>
      </c>
      <c r="O133" s="83">
        <v>0</v>
      </c>
      <c r="P133" s="82">
        <v>0</v>
      </c>
      <c r="Q133" s="134">
        <v>0</v>
      </c>
      <c r="R133" s="83">
        <v>0</v>
      </c>
    </row>
    <row r="134" spans="1:18" x14ac:dyDescent="0.25">
      <c r="A134" s="79" t="s">
        <v>291</v>
      </c>
      <c r="B134" s="133" t="s">
        <v>292</v>
      </c>
      <c r="C134" s="81" t="s">
        <v>289</v>
      </c>
      <c r="D134" s="84" t="s">
        <v>219</v>
      </c>
      <c r="E134" s="82" t="s">
        <v>110</v>
      </c>
      <c r="F134" s="83" t="s">
        <v>294</v>
      </c>
      <c r="G134" s="82">
        <v>4931.6850000000004</v>
      </c>
      <c r="H134" s="134" t="s">
        <v>214</v>
      </c>
      <c r="I134" s="83" t="s">
        <v>214</v>
      </c>
      <c r="J134" s="82">
        <v>19.885826612903227</v>
      </c>
      <c r="K134" s="134" t="s">
        <v>214</v>
      </c>
      <c r="L134" s="83" t="s">
        <v>214</v>
      </c>
      <c r="M134" s="82">
        <v>0</v>
      </c>
      <c r="N134" s="134">
        <v>0</v>
      </c>
      <c r="O134" s="83">
        <v>0</v>
      </c>
      <c r="P134" s="82">
        <v>0</v>
      </c>
      <c r="Q134" s="134">
        <v>0</v>
      </c>
      <c r="R134" s="83">
        <v>0</v>
      </c>
    </row>
    <row r="135" spans="1:18" x14ac:dyDescent="0.25">
      <c r="A135" s="79" t="s">
        <v>291</v>
      </c>
      <c r="B135" s="133" t="s">
        <v>292</v>
      </c>
      <c r="C135" s="81" t="s">
        <v>229</v>
      </c>
      <c r="D135" s="84" t="s">
        <v>230</v>
      </c>
      <c r="E135" s="82" t="s">
        <v>110</v>
      </c>
      <c r="F135" s="83" t="s">
        <v>294</v>
      </c>
      <c r="G135" s="82">
        <v>15.4308</v>
      </c>
      <c r="H135" s="134" t="s">
        <v>214</v>
      </c>
      <c r="I135" s="83" t="s">
        <v>214</v>
      </c>
      <c r="J135" s="82">
        <v>6.222096774193548E-2</v>
      </c>
      <c r="K135" s="134" t="s">
        <v>214</v>
      </c>
      <c r="L135" s="83" t="s">
        <v>214</v>
      </c>
      <c r="M135" s="82">
        <v>0</v>
      </c>
      <c r="N135" s="134">
        <v>0</v>
      </c>
      <c r="O135" s="83">
        <v>0</v>
      </c>
      <c r="P135" s="82">
        <v>0</v>
      </c>
      <c r="Q135" s="134">
        <v>0</v>
      </c>
      <c r="R135" s="83">
        <v>0</v>
      </c>
    </row>
    <row r="136" spans="1:18" x14ac:dyDescent="0.25">
      <c r="A136" s="79" t="s">
        <v>291</v>
      </c>
      <c r="B136" s="133" t="s">
        <v>292</v>
      </c>
      <c r="C136" s="81" t="s">
        <v>231</v>
      </c>
      <c r="D136" s="84" t="s">
        <v>219</v>
      </c>
      <c r="E136" s="82" t="s">
        <v>110</v>
      </c>
      <c r="F136" s="83" t="s">
        <v>294</v>
      </c>
      <c r="G136" s="82">
        <v>293.58450000000005</v>
      </c>
      <c r="H136" s="134" t="s">
        <v>214</v>
      </c>
      <c r="I136" s="83" t="s">
        <v>214</v>
      </c>
      <c r="J136" s="82">
        <v>1.1838084677419356</v>
      </c>
      <c r="K136" s="134" t="s">
        <v>214</v>
      </c>
      <c r="L136" s="83" t="s">
        <v>214</v>
      </c>
      <c r="M136" s="82">
        <v>0</v>
      </c>
      <c r="N136" s="134">
        <v>0</v>
      </c>
      <c r="O136" s="83">
        <v>0</v>
      </c>
      <c r="P136" s="82">
        <v>0</v>
      </c>
      <c r="Q136" s="134">
        <v>0</v>
      </c>
      <c r="R136" s="83">
        <v>0</v>
      </c>
    </row>
    <row r="137" spans="1:18" x14ac:dyDescent="0.25">
      <c r="A137" s="79" t="s">
        <v>291</v>
      </c>
      <c r="B137" s="133" t="s">
        <v>292</v>
      </c>
      <c r="C137" s="81" t="s">
        <v>232</v>
      </c>
      <c r="D137" s="84" t="s">
        <v>219</v>
      </c>
      <c r="E137" s="82" t="s">
        <v>110</v>
      </c>
      <c r="F137" s="83" t="s">
        <v>294</v>
      </c>
      <c r="G137" s="82">
        <v>5516.7789599999996</v>
      </c>
      <c r="H137" s="134" t="s">
        <v>214</v>
      </c>
      <c r="I137" s="83" t="s">
        <v>214</v>
      </c>
      <c r="J137" s="82">
        <v>22.245076451612903</v>
      </c>
      <c r="K137" s="134" t="s">
        <v>214</v>
      </c>
      <c r="L137" s="83" t="s">
        <v>214</v>
      </c>
      <c r="M137" s="82">
        <v>0</v>
      </c>
      <c r="N137" s="134">
        <v>0</v>
      </c>
      <c r="O137" s="83">
        <v>0</v>
      </c>
      <c r="P137" s="82">
        <v>0</v>
      </c>
      <c r="Q137" s="134">
        <v>0</v>
      </c>
      <c r="R137" s="83">
        <v>0</v>
      </c>
    </row>
    <row r="138" spans="1:18" x14ac:dyDescent="0.25">
      <c r="A138" s="79" t="s">
        <v>291</v>
      </c>
      <c r="B138" s="133" t="s">
        <v>292</v>
      </c>
      <c r="C138" s="81" t="s">
        <v>233</v>
      </c>
      <c r="D138" s="84" t="s">
        <v>219</v>
      </c>
      <c r="E138" s="82" t="s">
        <v>110</v>
      </c>
      <c r="F138" s="83" t="s">
        <v>294</v>
      </c>
      <c r="G138" s="82">
        <v>6.7715999999999994</v>
      </c>
      <c r="H138" s="134" t="s">
        <v>214</v>
      </c>
      <c r="I138" s="83" t="s">
        <v>214</v>
      </c>
      <c r="J138" s="82">
        <v>2.7304838709677415E-2</v>
      </c>
      <c r="K138" s="134" t="s">
        <v>214</v>
      </c>
      <c r="L138" s="83" t="s">
        <v>214</v>
      </c>
      <c r="M138" s="82">
        <v>0</v>
      </c>
      <c r="N138" s="134">
        <v>0</v>
      </c>
      <c r="O138" s="83">
        <v>0</v>
      </c>
      <c r="P138" s="82">
        <v>0</v>
      </c>
      <c r="Q138" s="134">
        <v>0</v>
      </c>
      <c r="R138" s="83">
        <v>0</v>
      </c>
    </row>
    <row r="139" spans="1:18" x14ac:dyDescent="0.25">
      <c r="A139" s="79" t="s">
        <v>291</v>
      </c>
      <c r="B139" s="133" t="s">
        <v>338</v>
      </c>
      <c r="C139" s="81" t="s">
        <v>235</v>
      </c>
      <c r="D139" s="84" t="s">
        <v>235</v>
      </c>
      <c r="E139" s="82" t="s">
        <v>110</v>
      </c>
      <c r="F139" s="83" t="s">
        <v>294</v>
      </c>
      <c r="G139" s="82" t="s">
        <v>214</v>
      </c>
      <c r="H139" s="134">
        <v>1262627.3131518697</v>
      </c>
      <c r="I139" s="83">
        <v>1262627.3131518697</v>
      </c>
      <c r="J139" s="82" t="s">
        <v>214</v>
      </c>
      <c r="K139" s="134">
        <v>3459.2529127448483</v>
      </c>
      <c r="L139" s="83">
        <v>3459.2529127448483</v>
      </c>
      <c r="M139" s="82">
        <v>0</v>
      </c>
      <c r="N139" s="134">
        <v>0</v>
      </c>
      <c r="O139" s="83">
        <v>0</v>
      </c>
      <c r="P139" s="82">
        <v>0</v>
      </c>
      <c r="Q139" s="134">
        <v>0</v>
      </c>
      <c r="R139" s="83">
        <v>0</v>
      </c>
    </row>
    <row r="140" spans="1:18" x14ac:dyDescent="0.25">
      <c r="A140" s="79" t="s">
        <v>339</v>
      </c>
      <c r="B140" s="133" t="s">
        <v>340</v>
      </c>
      <c r="C140" s="81" t="s">
        <v>341</v>
      </c>
      <c r="D140" s="84" t="s">
        <v>219</v>
      </c>
      <c r="E140" s="82" t="s">
        <v>110</v>
      </c>
      <c r="F140" s="83" t="s">
        <v>342</v>
      </c>
      <c r="G140" s="82">
        <v>174.40929000000003</v>
      </c>
      <c r="H140" s="134" t="s">
        <v>214</v>
      </c>
      <c r="I140" s="83" t="s">
        <v>214</v>
      </c>
      <c r="J140" s="82">
        <v>0.70326326612903234</v>
      </c>
      <c r="K140" s="134" t="s">
        <v>214</v>
      </c>
      <c r="L140" s="83" t="s">
        <v>214</v>
      </c>
      <c r="M140" s="82">
        <v>0</v>
      </c>
      <c r="N140" s="134">
        <v>0</v>
      </c>
      <c r="O140" s="83">
        <v>0</v>
      </c>
      <c r="P140" s="82">
        <v>0</v>
      </c>
      <c r="Q140" s="134">
        <v>0</v>
      </c>
      <c r="R140" s="83">
        <v>0</v>
      </c>
    </row>
    <row r="141" spans="1:18" x14ac:dyDescent="0.25">
      <c r="A141" s="79" t="s">
        <v>339</v>
      </c>
      <c r="B141" s="133" t="s">
        <v>340</v>
      </c>
      <c r="C141" s="81" t="s">
        <v>343</v>
      </c>
      <c r="D141" s="84" t="s">
        <v>213</v>
      </c>
      <c r="E141" s="82" t="s">
        <v>110</v>
      </c>
      <c r="F141" s="83" t="s">
        <v>342</v>
      </c>
      <c r="G141" s="82">
        <v>23.552099999999996</v>
      </c>
      <c r="H141" s="134" t="s">
        <v>214</v>
      </c>
      <c r="I141" s="83" t="s">
        <v>214</v>
      </c>
      <c r="J141" s="82">
        <v>9.4968145161290304E-2</v>
      </c>
      <c r="K141" s="134" t="s">
        <v>214</v>
      </c>
      <c r="L141" s="83" t="s">
        <v>214</v>
      </c>
      <c r="M141" s="82">
        <v>0</v>
      </c>
      <c r="N141" s="134">
        <v>0</v>
      </c>
      <c r="O141" s="83">
        <v>0</v>
      </c>
      <c r="P141" s="82">
        <v>0</v>
      </c>
      <c r="Q141" s="134">
        <v>0</v>
      </c>
      <c r="R141" s="83">
        <v>0</v>
      </c>
    </row>
    <row r="142" spans="1:18" x14ac:dyDescent="0.25">
      <c r="A142" s="79" t="s">
        <v>339</v>
      </c>
      <c r="B142" s="133" t="s">
        <v>340</v>
      </c>
      <c r="C142" s="81" t="s">
        <v>344</v>
      </c>
      <c r="D142" s="84" t="s">
        <v>213</v>
      </c>
      <c r="E142" s="82" t="s">
        <v>110</v>
      </c>
      <c r="F142" s="83" t="s">
        <v>342</v>
      </c>
      <c r="G142" s="82">
        <v>17.665559999999999</v>
      </c>
      <c r="H142" s="134" t="s">
        <v>214</v>
      </c>
      <c r="I142" s="83" t="s">
        <v>214</v>
      </c>
      <c r="J142" s="82">
        <v>7.1232096774193551E-2</v>
      </c>
      <c r="K142" s="134" t="s">
        <v>214</v>
      </c>
      <c r="L142" s="83" t="s">
        <v>214</v>
      </c>
      <c r="M142" s="82">
        <v>0</v>
      </c>
      <c r="N142" s="134">
        <v>0</v>
      </c>
      <c r="O142" s="83">
        <v>0</v>
      </c>
      <c r="P142" s="82">
        <v>0</v>
      </c>
      <c r="Q142" s="134">
        <v>0</v>
      </c>
      <c r="R142" s="83">
        <v>0</v>
      </c>
    </row>
    <row r="143" spans="1:18" x14ac:dyDescent="0.25">
      <c r="A143" s="79" t="s">
        <v>339</v>
      </c>
      <c r="B143" s="133" t="s">
        <v>340</v>
      </c>
      <c r="C143" s="81" t="s">
        <v>345</v>
      </c>
      <c r="D143" s="84" t="s">
        <v>213</v>
      </c>
      <c r="E143" s="82" t="s">
        <v>110</v>
      </c>
      <c r="F143" s="83" t="s">
        <v>342</v>
      </c>
      <c r="G143" s="82">
        <v>11.508749999999999</v>
      </c>
      <c r="H143" s="134" t="s">
        <v>214</v>
      </c>
      <c r="I143" s="83" t="s">
        <v>214</v>
      </c>
      <c r="J143" s="82">
        <v>4.6406249999999996E-2</v>
      </c>
      <c r="K143" s="134" t="s">
        <v>214</v>
      </c>
      <c r="L143" s="83" t="s">
        <v>214</v>
      </c>
      <c r="M143" s="82">
        <v>0</v>
      </c>
      <c r="N143" s="134">
        <v>0</v>
      </c>
      <c r="O143" s="83">
        <v>0</v>
      </c>
      <c r="P143" s="82">
        <v>0</v>
      </c>
      <c r="Q143" s="134">
        <v>0</v>
      </c>
      <c r="R143" s="83">
        <v>0</v>
      </c>
    </row>
    <row r="144" spans="1:18" x14ac:dyDescent="0.25">
      <c r="A144" s="79" t="s">
        <v>339</v>
      </c>
      <c r="B144" s="133" t="s">
        <v>340</v>
      </c>
      <c r="C144" s="81" t="s">
        <v>346</v>
      </c>
      <c r="D144" s="84" t="s">
        <v>213</v>
      </c>
      <c r="E144" s="82" t="s">
        <v>110</v>
      </c>
      <c r="F144" s="83" t="s">
        <v>342</v>
      </c>
      <c r="G144" s="82">
        <v>11.706254999999999</v>
      </c>
      <c r="H144" s="134" t="s">
        <v>214</v>
      </c>
      <c r="I144" s="83" t="s">
        <v>214</v>
      </c>
      <c r="J144" s="82">
        <v>4.7202641129032254E-2</v>
      </c>
      <c r="K144" s="134" t="s">
        <v>214</v>
      </c>
      <c r="L144" s="83" t="s">
        <v>214</v>
      </c>
      <c r="M144" s="82">
        <v>0</v>
      </c>
      <c r="N144" s="134">
        <v>0</v>
      </c>
      <c r="O144" s="83">
        <v>0</v>
      </c>
      <c r="P144" s="82">
        <v>0</v>
      </c>
      <c r="Q144" s="134">
        <v>0</v>
      </c>
      <c r="R144" s="83">
        <v>0</v>
      </c>
    </row>
    <row r="145" spans="1:18" x14ac:dyDescent="0.25">
      <c r="A145" s="79" t="s">
        <v>339</v>
      </c>
      <c r="B145" s="133" t="s">
        <v>340</v>
      </c>
      <c r="C145" s="81" t="s">
        <v>347</v>
      </c>
      <c r="D145" s="84" t="s">
        <v>213</v>
      </c>
      <c r="E145" s="82" t="s">
        <v>110</v>
      </c>
      <c r="F145" s="83" t="s">
        <v>342</v>
      </c>
      <c r="G145" s="82">
        <v>13.411035</v>
      </c>
      <c r="H145" s="134" t="s">
        <v>214</v>
      </c>
      <c r="I145" s="83" t="s">
        <v>214</v>
      </c>
      <c r="J145" s="82">
        <v>5.4076754032258062E-2</v>
      </c>
      <c r="K145" s="134" t="s">
        <v>214</v>
      </c>
      <c r="L145" s="83" t="s">
        <v>214</v>
      </c>
      <c r="M145" s="82">
        <v>0</v>
      </c>
      <c r="N145" s="134">
        <v>0</v>
      </c>
      <c r="O145" s="83">
        <v>0</v>
      </c>
      <c r="P145" s="82">
        <v>0</v>
      </c>
      <c r="Q145" s="134">
        <v>0</v>
      </c>
      <c r="R145" s="83">
        <v>0</v>
      </c>
    </row>
    <row r="146" spans="1:18" x14ac:dyDescent="0.25">
      <c r="A146" s="79" t="s">
        <v>339</v>
      </c>
      <c r="B146" s="133" t="s">
        <v>340</v>
      </c>
      <c r="C146" s="81" t="s">
        <v>348</v>
      </c>
      <c r="D146" s="84" t="s">
        <v>219</v>
      </c>
      <c r="E146" s="82" t="s">
        <v>110</v>
      </c>
      <c r="F146" s="83" t="s">
        <v>342</v>
      </c>
      <c r="G146" s="82">
        <v>230.37299999999999</v>
      </c>
      <c r="H146" s="134" t="s">
        <v>214</v>
      </c>
      <c r="I146" s="83" t="s">
        <v>214</v>
      </c>
      <c r="J146" s="82">
        <v>0.92892338709677413</v>
      </c>
      <c r="K146" s="134" t="s">
        <v>214</v>
      </c>
      <c r="L146" s="83" t="s">
        <v>214</v>
      </c>
      <c r="M146" s="82">
        <v>0</v>
      </c>
      <c r="N146" s="134">
        <v>0</v>
      </c>
      <c r="O146" s="83">
        <v>0</v>
      </c>
      <c r="P146" s="82">
        <v>0</v>
      </c>
      <c r="Q146" s="134">
        <v>0</v>
      </c>
      <c r="R146" s="83">
        <v>0</v>
      </c>
    </row>
    <row r="147" spans="1:18" x14ac:dyDescent="0.25">
      <c r="A147" s="79" t="s">
        <v>339</v>
      </c>
      <c r="B147" s="133" t="s">
        <v>340</v>
      </c>
      <c r="C147" s="81" t="s">
        <v>349</v>
      </c>
      <c r="D147" s="84" t="s">
        <v>219</v>
      </c>
      <c r="E147" s="82" t="s">
        <v>110</v>
      </c>
      <c r="F147" s="83" t="s">
        <v>342</v>
      </c>
      <c r="G147" s="82">
        <v>467.18100000000004</v>
      </c>
      <c r="H147" s="134" t="s">
        <v>214</v>
      </c>
      <c r="I147" s="83" t="s">
        <v>214</v>
      </c>
      <c r="J147" s="82">
        <v>1.8837943548387099</v>
      </c>
      <c r="K147" s="134" t="s">
        <v>214</v>
      </c>
      <c r="L147" s="83" t="s">
        <v>214</v>
      </c>
      <c r="M147" s="82">
        <v>0</v>
      </c>
      <c r="N147" s="134">
        <v>0</v>
      </c>
      <c r="O147" s="83">
        <v>0</v>
      </c>
      <c r="P147" s="82">
        <v>0</v>
      </c>
      <c r="Q147" s="134">
        <v>0</v>
      </c>
      <c r="R147" s="83">
        <v>0</v>
      </c>
    </row>
    <row r="148" spans="1:18" x14ac:dyDescent="0.25">
      <c r="A148" s="79" t="s">
        <v>339</v>
      </c>
      <c r="B148" s="133" t="s">
        <v>340</v>
      </c>
      <c r="C148" s="81" t="s">
        <v>350</v>
      </c>
      <c r="D148" s="84" t="s">
        <v>219</v>
      </c>
      <c r="E148" s="82" t="s">
        <v>110</v>
      </c>
      <c r="F148" s="83" t="s">
        <v>342</v>
      </c>
      <c r="G148" s="82">
        <v>72.665999999999997</v>
      </c>
      <c r="H148" s="134" t="s">
        <v>214</v>
      </c>
      <c r="I148" s="83" t="s">
        <v>214</v>
      </c>
      <c r="J148" s="82">
        <v>0.29300806451612904</v>
      </c>
      <c r="K148" s="134" t="s">
        <v>214</v>
      </c>
      <c r="L148" s="83" t="s">
        <v>214</v>
      </c>
      <c r="M148" s="82">
        <v>0</v>
      </c>
      <c r="N148" s="134">
        <v>0</v>
      </c>
      <c r="O148" s="83">
        <v>0</v>
      </c>
      <c r="P148" s="82">
        <v>0</v>
      </c>
      <c r="Q148" s="134">
        <v>0</v>
      </c>
      <c r="R148" s="83">
        <v>0</v>
      </c>
    </row>
    <row r="149" spans="1:18" x14ac:dyDescent="0.25">
      <c r="A149" s="79" t="s">
        <v>339</v>
      </c>
      <c r="B149" s="133" t="s">
        <v>340</v>
      </c>
      <c r="C149" s="81" t="s">
        <v>351</v>
      </c>
      <c r="D149" s="84" t="s">
        <v>219</v>
      </c>
      <c r="E149" s="82" t="s">
        <v>110</v>
      </c>
      <c r="F149" s="83" t="s">
        <v>342</v>
      </c>
      <c r="G149" s="82">
        <v>11.167199999999998</v>
      </c>
      <c r="H149" s="134" t="s">
        <v>214</v>
      </c>
      <c r="I149" s="83" t="s">
        <v>214</v>
      </c>
      <c r="J149" s="82">
        <v>4.5029032258064504E-2</v>
      </c>
      <c r="K149" s="134" t="s">
        <v>214</v>
      </c>
      <c r="L149" s="83" t="s">
        <v>214</v>
      </c>
      <c r="M149" s="82">
        <v>0</v>
      </c>
      <c r="N149" s="134">
        <v>0</v>
      </c>
      <c r="O149" s="83">
        <v>0</v>
      </c>
      <c r="P149" s="82">
        <v>0</v>
      </c>
      <c r="Q149" s="134">
        <v>0</v>
      </c>
      <c r="R149" s="83">
        <v>0</v>
      </c>
    </row>
    <row r="150" spans="1:18" x14ac:dyDescent="0.25">
      <c r="A150" s="79" t="s">
        <v>339</v>
      </c>
      <c r="B150" s="133" t="s">
        <v>340</v>
      </c>
      <c r="C150" s="81" t="s">
        <v>352</v>
      </c>
      <c r="D150" s="84" t="s">
        <v>219</v>
      </c>
      <c r="E150" s="82" t="s">
        <v>110</v>
      </c>
      <c r="F150" s="83" t="s">
        <v>342</v>
      </c>
      <c r="G150" s="82">
        <v>152.8065</v>
      </c>
      <c r="H150" s="134" t="s">
        <v>214</v>
      </c>
      <c r="I150" s="83" t="s">
        <v>214</v>
      </c>
      <c r="J150" s="82">
        <v>0.61615524193548388</v>
      </c>
      <c r="K150" s="134" t="s">
        <v>214</v>
      </c>
      <c r="L150" s="83" t="s">
        <v>214</v>
      </c>
      <c r="M150" s="82">
        <v>0</v>
      </c>
      <c r="N150" s="134">
        <v>0</v>
      </c>
      <c r="O150" s="83">
        <v>0</v>
      </c>
      <c r="P150" s="82">
        <v>0</v>
      </c>
      <c r="Q150" s="134">
        <v>0</v>
      </c>
      <c r="R150" s="83">
        <v>0</v>
      </c>
    </row>
    <row r="151" spans="1:18" x14ac:dyDescent="0.25">
      <c r="A151" s="79" t="s">
        <v>339</v>
      </c>
      <c r="B151" s="133" t="s">
        <v>340</v>
      </c>
      <c r="C151" s="81" t="s">
        <v>353</v>
      </c>
      <c r="D151" s="84" t="s">
        <v>219</v>
      </c>
      <c r="E151" s="82" t="s">
        <v>110</v>
      </c>
      <c r="F151" s="83" t="s">
        <v>342</v>
      </c>
      <c r="G151" s="82">
        <v>29.620800000000003</v>
      </c>
      <c r="H151" s="134" t="s">
        <v>214</v>
      </c>
      <c r="I151" s="83" t="s">
        <v>214</v>
      </c>
      <c r="J151" s="82">
        <v>0.11943870967741936</v>
      </c>
      <c r="K151" s="134" t="s">
        <v>214</v>
      </c>
      <c r="L151" s="83" t="s">
        <v>214</v>
      </c>
      <c r="M151" s="82">
        <v>0</v>
      </c>
      <c r="N151" s="134">
        <v>0</v>
      </c>
      <c r="O151" s="83">
        <v>0</v>
      </c>
      <c r="P151" s="82">
        <v>0</v>
      </c>
      <c r="Q151" s="134">
        <v>0</v>
      </c>
      <c r="R151" s="83">
        <v>0</v>
      </c>
    </row>
    <row r="152" spans="1:18" x14ac:dyDescent="0.25">
      <c r="A152" s="79" t="s">
        <v>339</v>
      </c>
      <c r="B152" s="133" t="s">
        <v>340</v>
      </c>
      <c r="C152" s="81" t="s">
        <v>354</v>
      </c>
      <c r="D152" s="84" t="s">
        <v>219</v>
      </c>
      <c r="E152" s="82" t="s">
        <v>110</v>
      </c>
      <c r="F152" s="83" t="s">
        <v>342</v>
      </c>
      <c r="G152" s="82">
        <v>20.819699999999997</v>
      </c>
      <c r="H152" s="134" t="s">
        <v>214</v>
      </c>
      <c r="I152" s="83" t="s">
        <v>214</v>
      </c>
      <c r="J152" s="82">
        <v>8.3950403225806436E-2</v>
      </c>
      <c r="K152" s="134" t="s">
        <v>214</v>
      </c>
      <c r="L152" s="83" t="s">
        <v>214</v>
      </c>
      <c r="M152" s="82">
        <v>0</v>
      </c>
      <c r="N152" s="134">
        <v>0</v>
      </c>
      <c r="O152" s="83">
        <v>0</v>
      </c>
      <c r="P152" s="82">
        <v>0</v>
      </c>
      <c r="Q152" s="134">
        <v>0</v>
      </c>
      <c r="R152" s="83">
        <v>0</v>
      </c>
    </row>
    <row r="153" spans="1:18" x14ac:dyDescent="0.25">
      <c r="A153" s="79" t="s">
        <v>339</v>
      </c>
      <c r="B153" s="133" t="s">
        <v>340</v>
      </c>
      <c r="C153" s="81" t="s">
        <v>355</v>
      </c>
      <c r="D153" s="84" t="s">
        <v>219</v>
      </c>
      <c r="E153" s="82" t="s">
        <v>110</v>
      </c>
      <c r="F153" s="83" t="s">
        <v>342</v>
      </c>
      <c r="G153" s="82">
        <v>8.6822999999999997</v>
      </c>
      <c r="H153" s="134" t="s">
        <v>214</v>
      </c>
      <c r="I153" s="83" t="s">
        <v>214</v>
      </c>
      <c r="J153" s="82">
        <v>3.5009274193548386E-2</v>
      </c>
      <c r="K153" s="134" t="s">
        <v>214</v>
      </c>
      <c r="L153" s="83" t="s">
        <v>214</v>
      </c>
      <c r="M153" s="82">
        <v>0</v>
      </c>
      <c r="N153" s="134">
        <v>0</v>
      </c>
      <c r="O153" s="83">
        <v>0</v>
      </c>
      <c r="P153" s="82">
        <v>0</v>
      </c>
      <c r="Q153" s="134">
        <v>0</v>
      </c>
      <c r="R153" s="83">
        <v>0</v>
      </c>
    </row>
    <row r="154" spans="1:18" x14ac:dyDescent="0.25">
      <c r="A154" s="79" t="s">
        <v>339</v>
      </c>
      <c r="B154" s="133" t="s">
        <v>340</v>
      </c>
      <c r="C154" s="81" t="s">
        <v>356</v>
      </c>
      <c r="D154" s="84" t="s">
        <v>219</v>
      </c>
      <c r="E154" s="82" t="s">
        <v>110</v>
      </c>
      <c r="F154" s="83" t="s">
        <v>342</v>
      </c>
      <c r="G154" s="82">
        <v>27.165599999999998</v>
      </c>
      <c r="H154" s="134" t="s">
        <v>214</v>
      </c>
      <c r="I154" s="83" t="s">
        <v>214</v>
      </c>
      <c r="J154" s="82">
        <v>0.10953870967741934</v>
      </c>
      <c r="K154" s="134" t="s">
        <v>214</v>
      </c>
      <c r="L154" s="83" t="s">
        <v>214</v>
      </c>
      <c r="M154" s="82">
        <v>0</v>
      </c>
      <c r="N154" s="134">
        <v>0</v>
      </c>
      <c r="O154" s="83">
        <v>0</v>
      </c>
      <c r="P154" s="82">
        <v>0</v>
      </c>
      <c r="Q154" s="134">
        <v>0</v>
      </c>
      <c r="R154" s="83">
        <v>0</v>
      </c>
    </row>
    <row r="155" spans="1:18" x14ac:dyDescent="0.25">
      <c r="A155" s="79" t="s">
        <v>339</v>
      </c>
      <c r="B155" s="133" t="s">
        <v>340</v>
      </c>
      <c r="C155" s="81" t="s">
        <v>357</v>
      </c>
      <c r="D155" s="84" t="s">
        <v>219</v>
      </c>
      <c r="E155" s="82" t="s">
        <v>110</v>
      </c>
      <c r="F155" s="83" t="s">
        <v>342</v>
      </c>
      <c r="G155" s="82">
        <v>7.9298999999999999</v>
      </c>
      <c r="H155" s="134" t="s">
        <v>214</v>
      </c>
      <c r="I155" s="83" t="s">
        <v>214</v>
      </c>
      <c r="J155" s="82">
        <v>3.1975403225806449E-2</v>
      </c>
      <c r="K155" s="134" t="s">
        <v>214</v>
      </c>
      <c r="L155" s="83" t="s">
        <v>214</v>
      </c>
      <c r="M155" s="82">
        <v>0</v>
      </c>
      <c r="N155" s="134">
        <v>0</v>
      </c>
      <c r="O155" s="83">
        <v>0</v>
      </c>
      <c r="P155" s="82">
        <v>0</v>
      </c>
      <c r="Q155" s="134">
        <v>0</v>
      </c>
      <c r="R155" s="83">
        <v>0</v>
      </c>
    </row>
    <row r="156" spans="1:18" x14ac:dyDescent="0.25">
      <c r="A156" s="79" t="s">
        <v>339</v>
      </c>
      <c r="B156" s="133" t="s">
        <v>340</v>
      </c>
      <c r="C156" s="81" t="s">
        <v>358</v>
      </c>
      <c r="D156" s="84" t="s">
        <v>219</v>
      </c>
      <c r="E156" s="82" t="s">
        <v>110</v>
      </c>
      <c r="F156" s="83" t="s">
        <v>342</v>
      </c>
      <c r="G156" s="82">
        <v>37.719000000000001</v>
      </c>
      <c r="H156" s="134" t="s">
        <v>214</v>
      </c>
      <c r="I156" s="83" t="s">
        <v>214</v>
      </c>
      <c r="J156" s="82">
        <v>0.15209274193548389</v>
      </c>
      <c r="K156" s="134" t="s">
        <v>214</v>
      </c>
      <c r="L156" s="83" t="s">
        <v>214</v>
      </c>
      <c r="M156" s="82">
        <v>0</v>
      </c>
      <c r="N156" s="134">
        <v>0</v>
      </c>
      <c r="O156" s="83">
        <v>0</v>
      </c>
      <c r="P156" s="82">
        <v>0</v>
      </c>
      <c r="Q156" s="134">
        <v>0</v>
      </c>
      <c r="R156" s="83">
        <v>0</v>
      </c>
    </row>
    <row r="157" spans="1:18" x14ac:dyDescent="0.25">
      <c r="A157" s="79" t="s">
        <v>339</v>
      </c>
      <c r="B157" s="133" t="s">
        <v>340</v>
      </c>
      <c r="C157" s="81" t="s">
        <v>229</v>
      </c>
      <c r="D157" s="84" t="s">
        <v>230</v>
      </c>
      <c r="E157" s="82" t="s">
        <v>110</v>
      </c>
      <c r="F157" s="83" t="s">
        <v>342</v>
      </c>
      <c r="G157" s="82">
        <v>15.4308</v>
      </c>
      <c r="H157" s="134" t="s">
        <v>214</v>
      </c>
      <c r="I157" s="83" t="s">
        <v>214</v>
      </c>
      <c r="J157" s="82">
        <v>6.222096774193548E-2</v>
      </c>
      <c r="K157" s="134" t="s">
        <v>214</v>
      </c>
      <c r="L157" s="83" t="s">
        <v>214</v>
      </c>
      <c r="M157" s="82">
        <v>0</v>
      </c>
      <c r="N157" s="134">
        <v>0</v>
      </c>
      <c r="O157" s="83">
        <v>0</v>
      </c>
      <c r="P157" s="82">
        <v>0</v>
      </c>
      <c r="Q157" s="134">
        <v>0</v>
      </c>
      <c r="R157" s="83">
        <v>0</v>
      </c>
    </row>
    <row r="158" spans="1:18" x14ac:dyDescent="0.25">
      <c r="A158" s="79" t="s">
        <v>339</v>
      </c>
      <c r="B158" s="133" t="s">
        <v>340</v>
      </c>
      <c r="C158" s="81" t="s">
        <v>231</v>
      </c>
      <c r="D158" s="84" t="s">
        <v>219</v>
      </c>
      <c r="E158" s="82" t="s">
        <v>110</v>
      </c>
      <c r="F158" s="83" t="s">
        <v>342</v>
      </c>
      <c r="G158" s="82">
        <v>293.58450000000005</v>
      </c>
      <c r="H158" s="134" t="s">
        <v>214</v>
      </c>
      <c r="I158" s="83" t="s">
        <v>214</v>
      </c>
      <c r="J158" s="82">
        <v>1.1838084677419356</v>
      </c>
      <c r="K158" s="134" t="s">
        <v>214</v>
      </c>
      <c r="L158" s="83" t="s">
        <v>214</v>
      </c>
      <c r="M158" s="82">
        <v>0</v>
      </c>
      <c r="N158" s="134">
        <v>0</v>
      </c>
      <c r="O158" s="83">
        <v>0</v>
      </c>
      <c r="P158" s="82">
        <v>0</v>
      </c>
      <c r="Q158" s="134">
        <v>0</v>
      </c>
      <c r="R158" s="83">
        <v>0</v>
      </c>
    </row>
    <row r="159" spans="1:18" x14ac:dyDescent="0.25">
      <c r="A159" s="79" t="s">
        <v>339</v>
      </c>
      <c r="B159" s="133" t="s">
        <v>340</v>
      </c>
      <c r="C159" s="81" t="s">
        <v>232</v>
      </c>
      <c r="D159" s="84" t="s">
        <v>219</v>
      </c>
      <c r="E159" s="82" t="s">
        <v>110</v>
      </c>
      <c r="F159" s="83" t="s">
        <v>342</v>
      </c>
      <c r="G159" s="82">
        <v>5516.7789599999996</v>
      </c>
      <c r="H159" s="134" t="s">
        <v>214</v>
      </c>
      <c r="I159" s="83" t="s">
        <v>214</v>
      </c>
      <c r="J159" s="82">
        <v>22.245076451612903</v>
      </c>
      <c r="K159" s="134" t="s">
        <v>214</v>
      </c>
      <c r="L159" s="83" t="s">
        <v>214</v>
      </c>
      <c r="M159" s="82">
        <v>0</v>
      </c>
      <c r="N159" s="134">
        <v>0</v>
      </c>
      <c r="O159" s="83">
        <v>0</v>
      </c>
      <c r="P159" s="82">
        <v>0</v>
      </c>
      <c r="Q159" s="134">
        <v>0</v>
      </c>
      <c r="R159" s="83">
        <v>0</v>
      </c>
    </row>
    <row r="160" spans="1:18" x14ac:dyDescent="0.25">
      <c r="A160" s="79" t="s">
        <v>339</v>
      </c>
      <c r="B160" s="133" t="s">
        <v>340</v>
      </c>
      <c r="C160" s="81" t="s">
        <v>233</v>
      </c>
      <c r="D160" s="84" t="s">
        <v>219</v>
      </c>
      <c r="E160" s="82" t="s">
        <v>110</v>
      </c>
      <c r="F160" s="83" t="s">
        <v>342</v>
      </c>
      <c r="G160" s="82">
        <v>6.7715999999999994</v>
      </c>
      <c r="H160" s="134" t="s">
        <v>214</v>
      </c>
      <c r="I160" s="83" t="s">
        <v>214</v>
      </c>
      <c r="J160" s="82">
        <v>2.7304838709677415E-2</v>
      </c>
      <c r="K160" s="134" t="s">
        <v>214</v>
      </c>
      <c r="L160" s="83" t="s">
        <v>214</v>
      </c>
      <c r="M160" s="82">
        <v>0</v>
      </c>
      <c r="N160" s="134">
        <v>0</v>
      </c>
      <c r="O160" s="83">
        <v>0</v>
      </c>
      <c r="P160" s="82">
        <v>0</v>
      </c>
      <c r="Q160" s="134">
        <v>0</v>
      </c>
      <c r="R160" s="83">
        <v>0</v>
      </c>
    </row>
    <row r="161" spans="1:18" x14ac:dyDescent="0.25">
      <c r="A161" s="79" t="s">
        <v>339</v>
      </c>
      <c r="B161" s="133" t="s">
        <v>359</v>
      </c>
      <c r="C161" s="81" t="s">
        <v>235</v>
      </c>
      <c r="D161" s="84" t="s">
        <v>235</v>
      </c>
      <c r="E161" s="82" t="s">
        <v>110</v>
      </c>
      <c r="F161" s="83" t="s">
        <v>342</v>
      </c>
      <c r="G161" s="82" t="s">
        <v>214</v>
      </c>
      <c r="H161" s="134">
        <v>63396.381025029797</v>
      </c>
      <c r="I161" s="83">
        <v>63396.381025029797</v>
      </c>
      <c r="J161" s="82" t="s">
        <v>214</v>
      </c>
      <c r="K161" s="134">
        <v>173.68871513706793</v>
      </c>
      <c r="L161" s="83">
        <v>173.68871513706793</v>
      </c>
      <c r="M161" s="82">
        <v>0</v>
      </c>
      <c r="N161" s="134">
        <v>0</v>
      </c>
      <c r="O161" s="83">
        <v>0</v>
      </c>
      <c r="P161" s="82">
        <v>0</v>
      </c>
      <c r="Q161" s="134">
        <v>0</v>
      </c>
      <c r="R161" s="83">
        <v>0</v>
      </c>
    </row>
    <row r="162" spans="1:18" x14ac:dyDescent="0.25">
      <c r="A162" s="79" t="s">
        <v>360</v>
      </c>
      <c r="B162" s="133" t="s">
        <v>361</v>
      </c>
      <c r="C162" s="81" t="s">
        <v>362</v>
      </c>
      <c r="D162" s="84" t="s">
        <v>219</v>
      </c>
      <c r="E162" s="82" t="s">
        <v>110</v>
      </c>
      <c r="F162" s="83" t="s">
        <v>363</v>
      </c>
      <c r="G162" s="82">
        <v>32642.068800000001</v>
      </c>
      <c r="H162" s="134" t="s">
        <v>214</v>
      </c>
      <c r="I162" s="83" t="s">
        <v>214</v>
      </c>
      <c r="J162" s="82">
        <v>131.62124516129032</v>
      </c>
      <c r="K162" s="134" t="s">
        <v>214</v>
      </c>
      <c r="L162" s="83" t="s">
        <v>214</v>
      </c>
      <c r="M162" s="82">
        <v>0</v>
      </c>
      <c r="N162" s="134">
        <v>0</v>
      </c>
      <c r="O162" s="83">
        <v>0</v>
      </c>
      <c r="P162" s="82">
        <v>0</v>
      </c>
      <c r="Q162" s="134">
        <v>0</v>
      </c>
      <c r="R162" s="83">
        <v>0</v>
      </c>
    </row>
    <row r="163" spans="1:18" x14ac:dyDescent="0.25">
      <c r="A163" s="79" t="s">
        <v>360</v>
      </c>
      <c r="B163" s="133" t="s">
        <v>361</v>
      </c>
      <c r="C163" s="81" t="s">
        <v>364</v>
      </c>
      <c r="D163" s="84" t="s">
        <v>213</v>
      </c>
      <c r="E163" s="82" t="s">
        <v>110</v>
      </c>
      <c r="F163" s="83" t="s">
        <v>363</v>
      </c>
      <c r="G163" s="82">
        <v>37.644750000000002</v>
      </c>
      <c r="H163" s="134" t="s">
        <v>214</v>
      </c>
      <c r="I163" s="83" t="s">
        <v>214</v>
      </c>
      <c r="J163" s="82">
        <v>0.15179334677419357</v>
      </c>
      <c r="K163" s="134" t="s">
        <v>214</v>
      </c>
      <c r="L163" s="83" t="s">
        <v>214</v>
      </c>
      <c r="M163" s="82">
        <v>0</v>
      </c>
      <c r="N163" s="134">
        <v>0</v>
      </c>
      <c r="O163" s="83">
        <v>0</v>
      </c>
      <c r="P163" s="82">
        <v>0</v>
      </c>
      <c r="Q163" s="134">
        <v>0</v>
      </c>
      <c r="R163" s="83">
        <v>0</v>
      </c>
    </row>
    <row r="164" spans="1:18" x14ac:dyDescent="0.25">
      <c r="A164" s="79" t="s">
        <v>360</v>
      </c>
      <c r="B164" s="133" t="s">
        <v>361</v>
      </c>
      <c r="C164" s="81" t="s">
        <v>289</v>
      </c>
      <c r="D164" s="84" t="s">
        <v>219</v>
      </c>
      <c r="E164" s="82" t="s">
        <v>110</v>
      </c>
      <c r="F164" s="83" t="s">
        <v>363</v>
      </c>
      <c r="G164" s="82">
        <v>4931.6850000000004</v>
      </c>
      <c r="H164" s="134" t="s">
        <v>214</v>
      </c>
      <c r="I164" s="83" t="s">
        <v>214</v>
      </c>
      <c r="J164" s="82">
        <v>19.885826612903227</v>
      </c>
      <c r="K164" s="134" t="s">
        <v>214</v>
      </c>
      <c r="L164" s="83" t="s">
        <v>214</v>
      </c>
      <c r="M164" s="82">
        <v>0</v>
      </c>
      <c r="N164" s="134">
        <v>0</v>
      </c>
      <c r="O164" s="83">
        <v>0</v>
      </c>
      <c r="P164" s="82">
        <v>0</v>
      </c>
      <c r="Q164" s="134">
        <v>0</v>
      </c>
      <c r="R164" s="83">
        <v>0</v>
      </c>
    </row>
    <row r="165" spans="1:18" x14ac:dyDescent="0.25">
      <c r="A165" s="79" t="s">
        <v>360</v>
      </c>
      <c r="B165" s="133" t="s">
        <v>361</v>
      </c>
      <c r="C165" s="81" t="s">
        <v>229</v>
      </c>
      <c r="D165" s="84" t="s">
        <v>230</v>
      </c>
      <c r="E165" s="82" t="s">
        <v>110</v>
      </c>
      <c r="F165" s="83" t="s">
        <v>363</v>
      </c>
      <c r="G165" s="82">
        <v>15.4308</v>
      </c>
      <c r="H165" s="134" t="s">
        <v>214</v>
      </c>
      <c r="I165" s="83" t="s">
        <v>214</v>
      </c>
      <c r="J165" s="82">
        <v>6.222096774193548E-2</v>
      </c>
      <c r="K165" s="134" t="s">
        <v>214</v>
      </c>
      <c r="L165" s="83" t="s">
        <v>214</v>
      </c>
      <c r="M165" s="82">
        <v>0</v>
      </c>
      <c r="N165" s="134">
        <v>0</v>
      </c>
      <c r="O165" s="83">
        <v>0</v>
      </c>
      <c r="P165" s="82">
        <v>0</v>
      </c>
      <c r="Q165" s="134">
        <v>0</v>
      </c>
      <c r="R165" s="83">
        <v>0</v>
      </c>
    </row>
    <row r="166" spans="1:18" x14ac:dyDescent="0.25">
      <c r="A166" s="79" t="s">
        <v>360</v>
      </c>
      <c r="B166" s="133" t="s">
        <v>361</v>
      </c>
      <c r="C166" s="81" t="s">
        <v>231</v>
      </c>
      <c r="D166" s="84" t="s">
        <v>219</v>
      </c>
      <c r="E166" s="82" t="s">
        <v>110</v>
      </c>
      <c r="F166" s="83" t="s">
        <v>363</v>
      </c>
      <c r="G166" s="82">
        <v>293.58450000000005</v>
      </c>
      <c r="H166" s="134" t="s">
        <v>214</v>
      </c>
      <c r="I166" s="83" t="s">
        <v>214</v>
      </c>
      <c r="J166" s="82">
        <v>1.1838084677419356</v>
      </c>
      <c r="K166" s="134" t="s">
        <v>214</v>
      </c>
      <c r="L166" s="83" t="s">
        <v>214</v>
      </c>
      <c r="M166" s="82">
        <v>0</v>
      </c>
      <c r="N166" s="134">
        <v>0</v>
      </c>
      <c r="O166" s="83">
        <v>0</v>
      </c>
      <c r="P166" s="82">
        <v>0</v>
      </c>
      <c r="Q166" s="134">
        <v>0</v>
      </c>
      <c r="R166" s="83">
        <v>0</v>
      </c>
    </row>
    <row r="167" spans="1:18" x14ac:dyDescent="0.25">
      <c r="A167" s="79" t="s">
        <v>360</v>
      </c>
      <c r="B167" s="133" t="s">
        <v>361</v>
      </c>
      <c r="C167" s="81" t="s">
        <v>232</v>
      </c>
      <c r="D167" s="84" t="s">
        <v>219</v>
      </c>
      <c r="E167" s="82" t="s">
        <v>110</v>
      </c>
      <c r="F167" s="83" t="s">
        <v>363</v>
      </c>
      <c r="G167" s="82">
        <v>5516.7789599999996</v>
      </c>
      <c r="H167" s="134" t="s">
        <v>214</v>
      </c>
      <c r="I167" s="83" t="s">
        <v>214</v>
      </c>
      <c r="J167" s="82">
        <v>22.245076451612903</v>
      </c>
      <c r="K167" s="134" t="s">
        <v>214</v>
      </c>
      <c r="L167" s="83" t="s">
        <v>214</v>
      </c>
      <c r="M167" s="82">
        <v>0</v>
      </c>
      <c r="N167" s="134">
        <v>0</v>
      </c>
      <c r="O167" s="83">
        <v>0</v>
      </c>
      <c r="P167" s="82">
        <v>0</v>
      </c>
      <c r="Q167" s="134">
        <v>0</v>
      </c>
      <c r="R167" s="83">
        <v>0</v>
      </c>
    </row>
    <row r="168" spans="1:18" x14ac:dyDescent="0.25">
      <c r="A168" s="79" t="s">
        <v>360</v>
      </c>
      <c r="B168" s="133" t="s">
        <v>361</v>
      </c>
      <c r="C168" s="81" t="s">
        <v>233</v>
      </c>
      <c r="D168" s="84" t="s">
        <v>219</v>
      </c>
      <c r="E168" s="82" t="s">
        <v>110</v>
      </c>
      <c r="F168" s="83" t="s">
        <v>363</v>
      </c>
      <c r="G168" s="82">
        <v>6.7715999999999994</v>
      </c>
      <c r="H168" s="134" t="s">
        <v>214</v>
      </c>
      <c r="I168" s="83" t="s">
        <v>214</v>
      </c>
      <c r="J168" s="82">
        <v>2.7304838709677415E-2</v>
      </c>
      <c r="K168" s="134" t="s">
        <v>214</v>
      </c>
      <c r="L168" s="83" t="s">
        <v>214</v>
      </c>
      <c r="M168" s="82">
        <v>0</v>
      </c>
      <c r="N168" s="134">
        <v>0</v>
      </c>
      <c r="O168" s="83">
        <v>0</v>
      </c>
      <c r="P168" s="82">
        <v>0</v>
      </c>
      <c r="Q168" s="134">
        <v>0</v>
      </c>
      <c r="R168" s="83">
        <v>0</v>
      </c>
    </row>
    <row r="169" spans="1:18" x14ac:dyDescent="0.25">
      <c r="A169" s="79" t="s">
        <v>360</v>
      </c>
      <c r="B169" s="133" t="s">
        <v>365</v>
      </c>
      <c r="C169" s="81" t="s">
        <v>235</v>
      </c>
      <c r="D169" s="84" t="s">
        <v>235</v>
      </c>
      <c r="E169" s="82" t="s">
        <v>110</v>
      </c>
      <c r="F169" s="83" t="s">
        <v>363</v>
      </c>
      <c r="G169" s="82" t="s">
        <v>214</v>
      </c>
      <c r="H169" s="134">
        <v>406654.41775923717</v>
      </c>
      <c r="I169" s="83">
        <v>406654.41775923717</v>
      </c>
      <c r="J169" s="82" t="s">
        <v>214</v>
      </c>
      <c r="K169" s="134">
        <v>1114.1216924910607</v>
      </c>
      <c r="L169" s="83">
        <v>1114.1216924910607</v>
      </c>
      <c r="M169" s="82">
        <v>0</v>
      </c>
      <c r="N169" s="134">
        <v>0</v>
      </c>
      <c r="O169" s="83">
        <v>0</v>
      </c>
      <c r="P169" s="82">
        <v>0</v>
      </c>
      <c r="Q169" s="134">
        <v>0</v>
      </c>
      <c r="R169" s="83">
        <v>0</v>
      </c>
    </row>
    <row r="170" spans="1:18" x14ac:dyDescent="0.25">
      <c r="A170" s="79" t="s">
        <v>366</v>
      </c>
      <c r="B170" s="133" t="s">
        <v>367</v>
      </c>
      <c r="C170" s="81" t="s">
        <v>212</v>
      </c>
      <c r="D170" s="84" t="s">
        <v>213</v>
      </c>
      <c r="E170" s="82" t="s">
        <v>110</v>
      </c>
      <c r="F170" s="83" t="s">
        <v>368</v>
      </c>
      <c r="G170" s="82">
        <v>127.93176000000001</v>
      </c>
      <c r="H170" s="134" t="s">
        <v>214</v>
      </c>
      <c r="I170" s="83" t="s">
        <v>214</v>
      </c>
      <c r="J170" s="82">
        <v>0.51585387096774193</v>
      </c>
      <c r="K170" s="134" t="s">
        <v>214</v>
      </c>
      <c r="L170" s="83" t="s">
        <v>214</v>
      </c>
      <c r="M170" s="82">
        <v>0</v>
      </c>
      <c r="N170" s="134">
        <v>0</v>
      </c>
      <c r="O170" s="83">
        <v>0</v>
      </c>
      <c r="P170" s="82">
        <v>0</v>
      </c>
      <c r="Q170" s="134">
        <v>0</v>
      </c>
      <c r="R170" s="83">
        <v>0</v>
      </c>
    </row>
    <row r="171" spans="1:18" x14ac:dyDescent="0.25">
      <c r="A171" s="79" t="s">
        <v>366</v>
      </c>
      <c r="B171" s="133" t="s">
        <v>367</v>
      </c>
      <c r="C171" s="81" t="s">
        <v>215</v>
      </c>
      <c r="D171" s="84" t="s">
        <v>213</v>
      </c>
      <c r="E171" s="82" t="s">
        <v>110</v>
      </c>
      <c r="F171" s="83" t="s">
        <v>368</v>
      </c>
      <c r="G171" s="82">
        <v>124.68456</v>
      </c>
      <c r="H171" s="134" t="s">
        <v>214</v>
      </c>
      <c r="I171" s="83" t="s">
        <v>214</v>
      </c>
      <c r="J171" s="82">
        <v>0.50276032258064518</v>
      </c>
      <c r="K171" s="134" t="s">
        <v>214</v>
      </c>
      <c r="L171" s="83" t="s">
        <v>214</v>
      </c>
      <c r="M171" s="82">
        <v>0</v>
      </c>
      <c r="N171" s="134">
        <v>0</v>
      </c>
      <c r="O171" s="83">
        <v>0</v>
      </c>
      <c r="P171" s="82">
        <v>0</v>
      </c>
      <c r="Q171" s="134">
        <v>0</v>
      </c>
      <c r="R171" s="83">
        <v>0</v>
      </c>
    </row>
    <row r="172" spans="1:18" x14ac:dyDescent="0.25">
      <c r="A172" s="79" t="s">
        <v>366</v>
      </c>
      <c r="B172" s="133" t="s">
        <v>367</v>
      </c>
      <c r="C172" s="81" t="s">
        <v>216</v>
      </c>
      <c r="D172" s="84" t="s">
        <v>213</v>
      </c>
      <c r="E172" s="82" t="s">
        <v>110</v>
      </c>
      <c r="F172" s="83" t="s">
        <v>368</v>
      </c>
      <c r="G172" s="82">
        <v>109.7415</v>
      </c>
      <c r="H172" s="134" t="s">
        <v>214</v>
      </c>
      <c r="I172" s="83" t="s">
        <v>214</v>
      </c>
      <c r="J172" s="82">
        <v>0.44250604838709678</v>
      </c>
      <c r="K172" s="134" t="s">
        <v>214</v>
      </c>
      <c r="L172" s="83" t="s">
        <v>214</v>
      </c>
      <c r="M172" s="82">
        <v>0</v>
      </c>
      <c r="N172" s="134">
        <v>0</v>
      </c>
      <c r="O172" s="83">
        <v>0</v>
      </c>
      <c r="P172" s="82">
        <v>0</v>
      </c>
      <c r="Q172" s="134">
        <v>0</v>
      </c>
      <c r="R172" s="83">
        <v>0</v>
      </c>
    </row>
    <row r="173" spans="1:18" x14ac:dyDescent="0.25">
      <c r="A173" s="79" t="s">
        <v>366</v>
      </c>
      <c r="B173" s="133" t="s">
        <v>367</v>
      </c>
      <c r="C173" s="81" t="s">
        <v>217</v>
      </c>
      <c r="D173" s="84" t="s">
        <v>213</v>
      </c>
      <c r="E173" s="82" t="s">
        <v>110</v>
      </c>
      <c r="F173" s="83" t="s">
        <v>368</v>
      </c>
      <c r="G173" s="82">
        <v>224.84880000000001</v>
      </c>
      <c r="H173" s="134" t="s">
        <v>214</v>
      </c>
      <c r="I173" s="83" t="s">
        <v>214</v>
      </c>
      <c r="J173" s="82">
        <v>0.9066483870967742</v>
      </c>
      <c r="K173" s="134" t="s">
        <v>214</v>
      </c>
      <c r="L173" s="83" t="s">
        <v>214</v>
      </c>
      <c r="M173" s="82">
        <v>0</v>
      </c>
      <c r="N173" s="134">
        <v>0</v>
      </c>
      <c r="O173" s="83">
        <v>0</v>
      </c>
      <c r="P173" s="82">
        <v>0</v>
      </c>
      <c r="Q173" s="134">
        <v>0</v>
      </c>
      <c r="R173" s="83">
        <v>0</v>
      </c>
    </row>
    <row r="174" spans="1:18" x14ac:dyDescent="0.25">
      <c r="A174" s="79" t="s">
        <v>366</v>
      </c>
      <c r="B174" s="133" t="s">
        <v>367</v>
      </c>
      <c r="C174" s="81" t="s">
        <v>218</v>
      </c>
      <c r="D174" s="84" t="s">
        <v>219</v>
      </c>
      <c r="E174" s="82" t="s">
        <v>110</v>
      </c>
      <c r="F174" s="83" t="s">
        <v>368</v>
      </c>
      <c r="G174" s="82">
        <v>389.71680000000003</v>
      </c>
      <c r="H174" s="134" t="s">
        <v>214</v>
      </c>
      <c r="I174" s="83" t="s">
        <v>214</v>
      </c>
      <c r="J174" s="82">
        <v>1.5714387096774194</v>
      </c>
      <c r="K174" s="134" t="s">
        <v>214</v>
      </c>
      <c r="L174" s="83" t="s">
        <v>214</v>
      </c>
      <c r="M174" s="82">
        <v>0</v>
      </c>
      <c r="N174" s="134">
        <v>0</v>
      </c>
      <c r="O174" s="83">
        <v>0</v>
      </c>
      <c r="P174" s="82">
        <v>0</v>
      </c>
      <c r="Q174" s="134">
        <v>0</v>
      </c>
      <c r="R174" s="83">
        <v>0</v>
      </c>
    </row>
    <row r="175" spans="1:18" x14ac:dyDescent="0.25">
      <c r="A175" s="79" t="s">
        <v>366</v>
      </c>
      <c r="B175" s="133" t="s">
        <v>367</v>
      </c>
      <c r="C175" s="81" t="s">
        <v>220</v>
      </c>
      <c r="D175" s="84" t="s">
        <v>219</v>
      </c>
      <c r="E175" s="82" t="s">
        <v>110</v>
      </c>
      <c r="F175" s="83" t="s">
        <v>368</v>
      </c>
      <c r="G175" s="82">
        <v>1403.9850000000001</v>
      </c>
      <c r="H175" s="134" t="s">
        <v>214</v>
      </c>
      <c r="I175" s="83" t="s">
        <v>214</v>
      </c>
      <c r="J175" s="82">
        <v>5.6612298387096782</v>
      </c>
      <c r="K175" s="134" t="s">
        <v>214</v>
      </c>
      <c r="L175" s="83" t="s">
        <v>214</v>
      </c>
      <c r="M175" s="82">
        <v>0</v>
      </c>
      <c r="N175" s="134">
        <v>0</v>
      </c>
      <c r="O175" s="83">
        <v>0</v>
      </c>
      <c r="P175" s="82">
        <v>0</v>
      </c>
      <c r="Q175" s="134">
        <v>0</v>
      </c>
      <c r="R175" s="83">
        <v>0</v>
      </c>
    </row>
    <row r="176" spans="1:18" x14ac:dyDescent="0.25">
      <c r="A176" s="79" t="s">
        <v>366</v>
      </c>
      <c r="B176" s="133" t="s">
        <v>367</v>
      </c>
      <c r="C176" s="81" t="s">
        <v>221</v>
      </c>
      <c r="D176" s="84" t="s">
        <v>219</v>
      </c>
      <c r="E176" s="82" t="s">
        <v>110</v>
      </c>
      <c r="F176" s="83" t="s">
        <v>368</v>
      </c>
      <c r="G176" s="82">
        <v>184.70430000000002</v>
      </c>
      <c r="H176" s="134" t="s">
        <v>214</v>
      </c>
      <c r="I176" s="83" t="s">
        <v>214</v>
      </c>
      <c r="J176" s="82">
        <v>0.74477540322580649</v>
      </c>
      <c r="K176" s="134" t="s">
        <v>214</v>
      </c>
      <c r="L176" s="83" t="s">
        <v>214</v>
      </c>
      <c r="M176" s="82">
        <v>0</v>
      </c>
      <c r="N176" s="134">
        <v>0</v>
      </c>
      <c r="O176" s="83">
        <v>0</v>
      </c>
      <c r="P176" s="82">
        <v>0</v>
      </c>
      <c r="Q176" s="134">
        <v>0</v>
      </c>
      <c r="R176" s="83">
        <v>0</v>
      </c>
    </row>
    <row r="177" spans="1:18" x14ac:dyDescent="0.25">
      <c r="A177" s="79" t="s">
        <v>366</v>
      </c>
      <c r="B177" s="133" t="s">
        <v>367</v>
      </c>
      <c r="C177" s="81" t="s">
        <v>222</v>
      </c>
      <c r="D177" s="84" t="s">
        <v>219</v>
      </c>
      <c r="E177" s="82" t="s">
        <v>110</v>
      </c>
      <c r="F177" s="83" t="s">
        <v>368</v>
      </c>
      <c r="G177" s="82">
        <v>733.9860000000001</v>
      </c>
      <c r="H177" s="134" t="s">
        <v>214</v>
      </c>
      <c r="I177" s="83" t="s">
        <v>214</v>
      </c>
      <c r="J177" s="82">
        <v>2.9596209677419361</v>
      </c>
      <c r="K177" s="134" t="s">
        <v>214</v>
      </c>
      <c r="L177" s="83" t="s">
        <v>214</v>
      </c>
      <c r="M177" s="82">
        <v>0</v>
      </c>
      <c r="N177" s="134">
        <v>0</v>
      </c>
      <c r="O177" s="83">
        <v>0</v>
      </c>
      <c r="P177" s="82">
        <v>0</v>
      </c>
      <c r="Q177" s="134">
        <v>0</v>
      </c>
      <c r="R177" s="83">
        <v>0</v>
      </c>
    </row>
    <row r="178" spans="1:18" x14ac:dyDescent="0.25">
      <c r="A178" s="79" t="s">
        <v>366</v>
      </c>
      <c r="B178" s="133" t="s">
        <v>367</v>
      </c>
      <c r="C178" s="81" t="s">
        <v>223</v>
      </c>
      <c r="D178" s="84" t="s">
        <v>219</v>
      </c>
      <c r="E178" s="82" t="s">
        <v>110</v>
      </c>
      <c r="F178" s="83" t="s">
        <v>368</v>
      </c>
      <c r="G178" s="82">
        <v>255.06360000000004</v>
      </c>
      <c r="H178" s="134" t="s">
        <v>214</v>
      </c>
      <c r="I178" s="83" t="s">
        <v>214</v>
      </c>
      <c r="J178" s="82">
        <v>1.0284822580645163</v>
      </c>
      <c r="K178" s="134" t="s">
        <v>214</v>
      </c>
      <c r="L178" s="83" t="s">
        <v>214</v>
      </c>
      <c r="M178" s="82">
        <v>0</v>
      </c>
      <c r="N178" s="134">
        <v>0</v>
      </c>
      <c r="O178" s="83">
        <v>0</v>
      </c>
      <c r="P178" s="82">
        <v>0</v>
      </c>
      <c r="Q178" s="134">
        <v>0</v>
      </c>
      <c r="R178" s="83">
        <v>0</v>
      </c>
    </row>
    <row r="179" spans="1:18" x14ac:dyDescent="0.25">
      <c r="A179" s="79" t="s">
        <v>366</v>
      </c>
      <c r="B179" s="133" t="s">
        <v>367</v>
      </c>
      <c r="C179" s="81" t="s">
        <v>224</v>
      </c>
      <c r="D179" s="84" t="s">
        <v>219</v>
      </c>
      <c r="E179" s="82" t="s">
        <v>110</v>
      </c>
      <c r="F179" s="83" t="s">
        <v>368</v>
      </c>
      <c r="G179" s="82">
        <v>100.53450000000001</v>
      </c>
      <c r="H179" s="134" t="s">
        <v>214</v>
      </c>
      <c r="I179" s="83" t="s">
        <v>214</v>
      </c>
      <c r="J179" s="82">
        <v>0.40538104838709682</v>
      </c>
      <c r="K179" s="134" t="s">
        <v>214</v>
      </c>
      <c r="L179" s="83" t="s">
        <v>214</v>
      </c>
      <c r="M179" s="82">
        <v>0</v>
      </c>
      <c r="N179" s="134">
        <v>0</v>
      </c>
      <c r="O179" s="83">
        <v>0</v>
      </c>
      <c r="P179" s="82">
        <v>0</v>
      </c>
      <c r="Q179" s="134">
        <v>0</v>
      </c>
      <c r="R179" s="83">
        <v>0</v>
      </c>
    </row>
    <row r="180" spans="1:18" x14ac:dyDescent="0.25">
      <c r="A180" s="79" t="s">
        <v>366</v>
      </c>
      <c r="B180" s="133" t="s">
        <v>367</v>
      </c>
      <c r="C180" s="81" t="s">
        <v>225</v>
      </c>
      <c r="D180" s="84" t="s">
        <v>219</v>
      </c>
      <c r="E180" s="82" t="s">
        <v>110</v>
      </c>
      <c r="F180" s="83" t="s">
        <v>368</v>
      </c>
      <c r="G180" s="82">
        <v>280.5</v>
      </c>
      <c r="H180" s="134" t="s">
        <v>214</v>
      </c>
      <c r="I180" s="83" t="s">
        <v>214</v>
      </c>
      <c r="J180" s="82">
        <v>1.1310483870967742</v>
      </c>
      <c r="K180" s="134" t="s">
        <v>214</v>
      </c>
      <c r="L180" s="83" t="s">
        <v>214</v>
      </c>
      <c r="M180" s="82">
        <v>0</v>
      </c>
      <c r="N180" s="134">
        <v>0</v>
      </c>
      <c r="O180" s="83">
        <v>0</v>
      </c>
      <c r="P180" s="82">
        <v>0</v>
      </c>
      <c r="Q180" s="134">
        <v>0</v>
      </c>
      <c r="R180" s="83">
        <v>0</v>
      </c>
    </row>
    <row r="181" spans="1:18" x14ac:dyDescent="0.25">
      <c r="A181" s="79" t="s">
        <v>366</v>
      </c>
      <c r="B181" s="133" t="s">
        <v>367</v>
      </c>
      <c r="C181" s="81" t="s">
        <v>226</v>
      </c>
      <c r="D181" s="84" t="s">
        <v>219</v>
      </c>
      <c r="E181" s="82" t="s">
        <v>110</v>
      </c>
      <c r="F181" s="83" t="s">
        <v>368</v>
      </c>
      <c r="G181" s="82">
        <v>366.99300000000005</v>
      </c>
      <c r="H181" s="134" t="s">
        <v>214</v>
      </c>
      <c r="I181" s="83" t="s">
        <v>214</v>
      </c>
      <c r="J181" s="82">
        <v>1.479810483870968</v>
      </c>
      <c r="K181" s="134" t="s">
        <v>214</v>
      </c>
      <c r="L181" s="83" t="s">
        <v>214</v>
      </c>
      <c r="M181" s="82">
        <v>0</v>
      </c>
      <c r="N181" s="134">
        <v>0</v>
      </c>
      <c r="O181" s="83">
        <v>0</v>
      </c>
      <c r="P181" s="82">
        <v>0</v>
      </c>
      <c r="Q181" s="134">
        <v>0</v>
      </c>
      <c r="R181" s="83">
        <v>0</v>
      </c>
    </row>
    <row r="182" spans="1:18" x14ac:dyDescent="0.25">
      <c r="A182" s="79" t="s">
        <v>366</v>
      </c>
      <c r="B182" s="133" t="s">
        <v>367</v>
      </c>
      <c r="C182" s="81" t="s">
        <v>227</v>
      </c>
      <c r="D182" s="84" t="s">
        <v>219</v>
      </c>
      <c r="E182" s="82" t="s">
        <v>110</v>
      </c>
      <c r="F182" s="83" t="s">
        <v>368</v>
      </c>
      <c r="G182" s="82">
        <v>33.610500000000002</v>
      </c>
      <c r="H182" s="134" t="s">
        <v>214</v>
      </c>
      <c r="I182" s="83" t="s">
        <v>214</v>
      </c>
      <c r="J182" s="82">
        <v>0.13552620967741935</v>
      </c>
      <c r="K182" s="134" t="s">
        <v>214</v>
      </c>
      <c r="L182" s="83" t="s">
        <v>214</v>
      </c>
      <c r="M182" s="82">
        <v>0</v>
      </c>
      <c r="N182" s="134">
        <v>0</v>
      </c>
      <c r="O182" s="83">
        <v>0</v>
      </c>
      <c r="P182" s="82">
        <v>0</v>
      </c>
      <c r="Q182" s="134">
        <v>0</v>
      </c>
      <c r="R182" s="83">
        <v>0</v>
      </c>
    </row>
    <row r="183" spans="1:18" x14ac:dyDescent="0.25">
      <c r="A183" s="79" t="s">
        <v>366</v>
      </c>
      <c r="B183" s="133" t="s">
        <v>367</v>
      </c>
      <c r="C183" s="81" t="s">
        <v>228</v>
      </c>
      <c r="D183" s="84" t="s">
        <v>219</v>
      </c>
      <c r="E183" s="82" t="s">
        <v>110</v>
      </c>
      <c r="F183" s="83" t="s">
        <v>368</v>
      </c>
      <c r="G183" s="82">
        <v>179.78399999999999</v>
      </c>
      <c r="H183" s="134" t="s">
        <v>214</v>
      </c>
      <c r="I183" s="83" t="s">
        <v>214</v>
      </c>
      <c r="J183" s="82">
        <v>0.72493548387096773</v>
      </c>
      <c r="K183" s="134" t="s">
        <v>214</v>
      </c>
      <c r="L183" s="83" t="s">
        <v>214</v>
      </c>
      <c r="M183" s="82">
        <v>0</v>
      </c>
      <c r="N183" s="134">
        <v>0</v>
      </c>
      <c r="O183" s="83">
        <v>0</v>
      </c>
      <c r="P183" s="82">
        <v>0</v>
      </c>
      <c r="Q183" s="134">
        <v>0</v>
      </c>
      <c r="R183" s="83">
        <v>0</v>
      </c>
    </row>
    <row r="184" spans="1:18" x14ac:dyDescent="0.25">
      <c r="A184" s="79" t="s">
        <v>366</v>
      </c>
      <c r="B184" s="133" t="s">
        <v>367</v>
      </c>
      <c r="C184" s="81" t="s">
        <v>286</v>
      </c>
      <c r="D184" s="84" t="s">
        <v>219</v>
      </c>
      <c r="E184" s="82" t="s">
        <v>110</v>
      </c>
      <c r="F184" s="83" t="s">
        <v>368</v>
      </c>
      <c r="G184" s="82">
        <v>24174.450299999997</v>
      </c>
      <c r="H184" s="134" t="s">
        <v>214</v>
      </c>
      <c r="I184" s="83" t="s">
        <v>214</v>
      </c>
      <c r="J184" s="82">
        <v>97.477622177419349</v>
      </c>
      <c r="K184" s="134" t="s">
        <v>214</v>
      </c>
      <c r="L184" s="83" t="s">
        <v>214</v>
      </c>
      <c r="M184" s="82">
        <v>0</v>
      </c>
      <c r="N184" s="134">
        <v>0</v>
      </c>
      <c r="O184" s="83">
        <v>0</v>
      </c>
      <c r="P184" s="82">
        <v>0</v>
      </c>
      <c r="Q184" s="134">
        <v>0</v>
      </c>
      <c r="R184" s="83">
        <v>0</v>
      </c>
    </row>
    <row r="185" spans="1:18" x14ac:dyDescent="0.25">
      <c r="A185" s="79" t="s">
        <v>366</v>
      </c>
      <c r="B185" s="133" t="s">
        <v>367</v>
      </c>
      <c r="C185" s="81" t="s">
        <v>287</v>
      </c>
      <c r="D185" s="84" t="s">
        <v>219</v>
      </c>
      <c r="E185" s="82" t="s">
        <v>110</v>
      </c>
      <c r="F185" s="83" t="s">
        <v>368</v>
      </c>
      <c r="G185" s="82">
        <v>9247.4249999999993</v>
      </c>
      <c r="H185" s="134" t="s">
        <v>214</v>
      </c>
      <c r="I185" s="83" t="s">
        <v>214</v>
      </c>
      <c r="J185" s="82">
        <v>37.288004032258058</v>
      </c>
      <c r="K185" s="134" t="s">
        <v>214</v>
      </c>
      <c r="L185" s="83" t="s">
        <v>214</v>
      </c>
      <c r="M185" s="82">
        <v>0</v>
      </c>
      <c r="N185" s="134">
        <v>0</v>
      </c>
      <c r="O185" s="83">
        <v>0</v>
      </c>
      <c r="P185" s="82">
        <v>0</v>
      </c>
      <c r="Q185" s="134">
        <v>0</v>
      </c>
      <c r="R185" s="83">
        <v>0</v>
      </c>
    </row>
    <row r="186" spans="1:18" x14ac:dyDescent="0.25">
      <c r="A186" s="79" t="s">
        <v>366</v>
      </c>
      <c r="B186" s="133" t="s">
        <v>367</v>
      </c>
      <c r="C186" s="81" t="s">
        <v>288</v>
      </c>
      <c r="D186" s="84" t="s">
        <v>219</v>
      </c>
      <c r="E186" s="82" t="s">
        <v>110</v>
      </c>
      <c r="F186" s="83" t="s">
        <v>368</v>
      </c>
      <c r="G186" s="82">
        <v>735.6096</v>
      </c>
      <c r="H186" s="134" t="s">
        <v>214</v>
      </c>
      <c r="I186" s="83" t="s">
        <v>214</v>
      </c>
      <c r="J186" s="82">
        <v>2.9661677419354837</v>
      </c>
      <c r="K186" s="134" t="s">
        <v>214</v>
      </c>
      <c r="L186" s="83" t="s">
        <v>214</v>
      </c>
      <c r="M186" s="82">
        <v>0</v>
      </c>
      <c r="N186" s="134">
        <v>0</v>
      </c>
      <c r="O186" s="83">
        <v>0</v>
      </c>
      <c r="P186" s="82">
        <v>0</v>
      </c>
      <c r="Q186" s="134">
        <v>0</v>
      </c>
      <c r="R186" s="83">
        <v>0</v>
      </c>
    </row>
    <row r="187" spans="1:18" x14ac:dyDescent="0.25">
      <c r="A187" s="79" t="s">
        <v>366</v>
      </c>
      <c r="B187" s="133" t="s">
        <v>367</v>
      </c>
      <c r="C187" s="81" t="s">
        <v>289</v>
      </c>
      <c r="D187" s="84" t="s">
        <v>219</v>
      </c>
      <c r="E187" s="82" t="s">
        <v>110</v>
      </c>
      <c r="F187" s="83" t="s">
        <v>368</v>
      </c>
      <c r="G187" s="82">
        <v>4931.6850000000004</v>
      </c>
      <c r="H187" s="134" t="s">
        <v>214</v>
      </c>
      <c r="I187" s="83" t="s">
        <v>214</v>
      </c>
      <c r="J187" s="82">
        <v>19.885826612903227</v>
      </c>
      <c r="K187" s="134" t="s">
        <v>214</v>
      </c>
      <c r="L187" s="83" t="s">
        <v>214</v>
      </c>
      <c r="M187" s="82">
        <v>0</v>
      </c>
      <c r="N187" s="134">
        <v>0</v>
      </c>
      <c r="O187" s="83">
        <v>0</v>
      </c>
      <c r="P187" s="82">
        <v>0</v>
      </c>
      <c r="Q187" s="134">
        <v>0</v>
      </c>
      <c r="R187" s="83">
        <v>0</v>
      </c>
    </row>
    <row r="188" spans="1:18" x14ac:dyDescent="0.25">
      <c r="A188" s="79" t="s">
        <v>366</v>
      </c>
      <c r="B188" s="133" t="s">
        <v>367</v>
      </c>
      <c r="C188" s="81" t="s">
        <v>229</v>
      </c>
      <c r="D188" s="84" t="s">
        <v>230</v>
      </c>
      <c r="E188" s="82" t="s">
        <v>110</v>
      </c>
      <c r="F188" s="83" t="s">
        <v>368</v>
      </c>
      <c r="G188" s="82">
        <v>19.288499999999999</v>
      </c>
      <c r="H188" s="134" t="s">
        <v>214</v>
      </c>
      <c r="I188" s="83" t="s">
        <v>214</v>
      </c>
      <c r="J188" s="82">
        <v>7.7776209677419356E-2</v>
      </c>
      <c r="K188" s="134" t="s">
        <v>214</v>
      </c>
      <c r="L188" s="83" t="s">
        <v>214</v>
      </c>
      <c r="M188" s="82">
        <v>0</v>
      </c>
      <c r="N188" s="134">
        <v>0</v>
      </c>
      <c r="O188" s="83">
        <v>0</v>
      </c>
      <c r="P188" s="82">
        <v>0</v>
      </c>
      <c r="Q188" s="134">
        <v>0</v>
      </c>
      <c r="R188" s="83">
        <v>0</v>
      </c>
    </row>
    <row r="189" spans="1:18" x14ac:dyDescent="0.25">
      <c r="A189" s="79" t="s">
        <v>366</v>
      </c>
      <c r="B189" s="133" t="s">
        <v>367</v>
      </c>
      <c r="C189" s="81" t="s">
        <v>231</v>
      </c>
      <c r="D189" s="84" t="s">
        <v>219</v>
      </c>
      <c r="E189" s="82" t="s">
        <v>110</v>
      </c>
      <c r="F189" s="83" t="s">
        <v>368</v>
      </c>
      <c r="G189" s="82">
        <v>366.98062499999997</v>
      </c>
      <c r="H189" s="134" t="s">
        <v>214</v>
      </c>
      <c r="I189" s="83" t="s">
        <v>214</v>
      </c>
      <c r="J189" s="82">
        <v>1.4797605846774193</v>
      </c>
      <c r="K189" s="134" t="s">
        <v>214</v>
      </c>
      <c r="L189" s="83" t="s">
        <v>214</v>
      </c>
      <c r="M189" s="82">
        <v>0</v>
      </c>
      <c r="N189" s="134">
        <v>0</v>
      </c>
      <c r="O189" s="83">
        <v>0</v>
      </c>
      <c r="P189" s="82">
        <v>0</v>
      </c>
      <c r="Q189" s="134">
        <v>0</v>
      </c>
      <c r="R189" s="83">
        <v>0</v>
      </c>
    </row>
    <row r="190" spans="1:18" x14ac:dyDescent="0.25">
      <c r="A190" s="79" t="s">
        <v>366</v>
      </c>
      <c r="B190" s="133" t="s">
        <v>367</v>
      </c>
      <c r="C190" s="81" t="s">
        <v>232</v>
      </c>
      <c r="D190" s="84" t="s">
        <v>219</v>
      </c>
      <c r="E190" s="82" t="s">
        <v>110</v>
      </c>
      <c r="F190" s="83" t="s">
        <v>368</v>
      </c>
      <c r="G190" s="82">
        <v>6895.9737000000005</v>
      </c>
      <c r="H190" s="134" t="s">
        <v>214</v>
      </c>
      <c r="I190" s="83" t="s">
        <v>214</v>
      </c>
      <c r="J190" s="82">
        <v>27.806345564516132</v>
      </c>
      <c r="K190" s="134" t="s">
        <v>214</v>
      </c>
      <c r="L190" s="83" t="s">
        <v>214</v>
      </c>
      <c r="M190" s="82">
        <v>0</v>
      </c>
      <c r="N190" s="134">
        <v>0</v>
      </c>
      <c r="O190" s="83">
        <v>0</v>
      </c>
      <c r="P190" s="82">
        <v>0</v>
      </c>
      <c r="Q190" s="134">
        <v>0</v>
      </c>
      <c r="R190" s="83">
        <v>0</v>
      </c>
    </row>
    <row r="191" spans="1:18" x14ac:dyDescent="0.25">
      <c r="A191" s="79" t="s">
        <v>366</v>
      </c>
      <c r="B191" s="133" t="s">
        <v>367</v>
      </c>
      <c r="C191" s="81" t="s">
        <v>233</v>
      </c>
      <c r="D191" s="84" t="s">
        <v>219</v>
      </c>
      <c r="E191" s="82" t="s">
        <v>110</v>
      </c>
      <c r="F191" s="83" t="s">
        <v>368</v>
      </c>
      <c r="G191" s="82">
        <v>8.4644999999999992</v>
      </c>
      <c r="H191" s="134" t="s">
        <v>214</v>
      </c>
      <c r="I191" s="83" t="s">
        <v>214</v>
      </c>
      <c r="J191" s="82">
        <v>3.4131048387096768E-2</v>
      </c>
      <c r="K191" s="134" t="s">
        <v>214</v>
      </c>
      <c r="L191" s="83" t="s">
        <v>214</v>
      </c>
      <c r="M191" s="82">
        <v>0</v>
      </c>
      <c r="N191" s="134">
        <v>0</v>
      </c>
      <c r="O191" s="83">
        <v>0</v>
      </c>
      <c r="P191" s="82">
        <v>0</v>
      </c>
      <c r="Q191" s="134">
        <v>0</v>
      </c>
      <c r="R191" s="83">
        <v>0</v>
      </c>
    </row>
    <row r="192" spans="1:18" x14ac:dyDescent="0.25">
      <c r="A192" s="79" t="s">
        <v>366</v>
      </c>
      <c r="B192" s="133" t="s">
        <v>369</v>
      </c>
      <c r="C192" s="81" t="s">
        <v>235</v>
      </c>
      <c r="D192" s="84" t="s">
        <v>235</v>
      </c>
      <c r="E192" s="82" t="s">
        <v>110</v>
      </c>
      <c r="F192" s="83" t="s">
        <v>368</v>
      </c>
      <c r="G192" s="82" t="s">
        <v>214</v>
      </c>
      <c r="H192" s="134">
        <v>686160.28800000006</v>
      </c>
      <c r="I192" s="83">
        <v>686160.28800000006</v>
      </c>
      <c r="J192" s="82" t="s">
        <v>214</v>
      </c>
      <c r="K192" s="134">
        <v>1879.8912000000003</v>
      </c>
      <c r="L192" s="83">
        <v>1879.8912000000003</v>
      </c>
      <c r="M192" s="82">
        <v>0</v>
      </c>
      <c r="N192" s="134">
        <v>0</v>
      </c>
      <c r="O192" s="83">
        <v>0</v>
      </c>
      <c r="P192" s="82">
        <v>0</v>
      </c>
      <c r="Q192" s="134">
        <v>0</v>
      </c>
      <c r="R192" s="83">
        <v>0</v>
      </c>
    </row>
    <row r="193" spans="1:18" x14ac:dyDescent="0.25">
      <c r="A193" s="79" t="s">
        <v>370</v>
      </c>
      <c r="B193" s="133" t="s">
        <v>371</v>
      </c>
      <c r="C193" s="81" t="s">
        <v>238</v>
      </c>
      <c r="D193" s="84" t="s">
        <v>213</v>
      </c>
      <c r="E193" s="82" t="s">
        <v>110</v>
      </c>
      <c r="F193" s="83" t="s">
        <v>372</v>
      </c>
      <c r="G193" s="82">
        <v>91.766400000000004</v>
      </c>
      <c r="H193" s="134" t="s">
        <v>214</v>
      </c>
      <c r="I193" s="83" t="s">
        <v>214</v>
      </c>
      <c r="J193" s="82">
        <v>0.37002580645161293</v>
      </c>
      <c r="K193" s="134" t="s">
        <v>214</v>
      </c>
      <c r="L193" s="83" t="s">
        <v>214</v>
      </c>
      <c r="M193" s="82">
        <v>0</v>
      </c>
      <c r="N193" s="134">
        <v>0</v>
      </c>
      <c r="O193" s="83">
        <v>0</v>
      </c>
      <c r="P193" s="82">
        <v>0</v>
      </c>
      <c r="Q193" s="134">
        <v>0</v>
      </c>
      <c r="R193" s="83">
        <v>0</v>
      </c>
    </row>
    <row r="194" spans="1:18" x14ac:dyDescent="0.25">
      <c r="A194" s="79" t="s">
        <v>370</v>
      </c>
      <c r="B194" s="133" t="s">
        <v>371</v>
      </c>
      <c r="C194" s="81" t="s">
        <v>240</v>
      </c>
      <c r="D194" s="84" t="s">
        <v>213</v>
      </c>
      <c r="E194" s="82" t="s">
        <v>110</v>
      </c>
      <c r="F194" s="83" t="s">
        <v>372</v>
      </c>
      <c r="G194" s="82">
        <v>256.57830000000001</v>
      </c>
      <c r="H194" s="134" t="s">
        <v>214</v>
      </c>
      <c r="I194" s="83" t="s">
        <v>214</v>
      </c>
      <c r="J194" s="82">
        <v>1.0345899193548387</v>
      </c>
      <c r="K194" s="134" t="s">
        <v>214</v>
      </c>
      <c r="L194" s="83" t="s">
        <v>214</v>
      </c>
      <c r="M194" s="82">
        <v>0</v>
      </c>
      <c r="N194" s="134">
        <v>0</v>
      </c>
      <c r="O194" s="83">
        <v>0</v>
      </c>
      <c r="P194" s="82">
        <v>0</v>
      </c>
      <c r="Q194" s="134">
        <v>0</v>
      </c>
      <c r="R194" s="83">
        <v>0</v>
      </c>
    </row>
    <row r="195" spans="1:18" x14ac:dyDescent="0.25">
      <c r="A195" s="79" t="s">
        <v>370</v>
      </c>
      <c r="B195" s="133" t="s">
        <v>371</v>
      </c>
      <c r="C195" s="81" t="s">
        <v>241</v>
      </c>
      <c r="D195" s="84" t="s">
        <v>213</v>
      </c>
      <c r="E195" s="82" t="s">
        <v>110</v>
      </c>
      <c r="F195" s="83" t="s">
        <v>372</v>
      </c>
      <c r="G195" s="82">
        <v>155.51249999999999</v>
      </c>
      <c r="H195" s="134" t="s">
        <v>214</v>
      </c>
      <c r="I195" s="83" t="s">
        <v>214</v>
      </c>
      <c r="J195" s="82">
        <v>0.62706653225806452</v>
      </c>
      <c r="K195" s="134" t="s">
        <v>214</v>
      </c>
      <c r="L195" s="83" t="s">
        <v>214</v>
      </c>
      <c r="M195" s="82">
        <v>0</v>
      </c>
      <c r="N195" s="134">
        <v>0</v>
      </c>
      <c r="O195" s="83">
        <v>0</v>
      </c>
      <c r="P195" s="82">
        <v>0</v>
      </c>
      <c r="Q195" s="134">
        <v>0</v>
      </c>
      <c r="R195" s="83">
        <v>0</v>
      </c>
    </row>
    <row r="196" spans="1:18" x14ac:dyDescent="0.25">
      <c r="A196" s="79" t="s">
        <v>370</v>
      </c>
      <c r="B196" s="133" t="s">
        <v>371</v>
      </c>
      <c r="C196" s="81" t="s">
        <v>242</v>
      </c>
      <c r="D196" s="84" t="s">
        <v>213</v>
      </c>
      <c r="E196" s="82" t="s">
        <v>110</v>
      </c>
      <c r="F196" s="83" t="s">
        <v>372</v>
      </c>
      <c r="G196" s="82">
        <v>102.50856000000002</v>
      </c>
      <c r="H196" s="134" t="s">
        <v>214</v>
      </c>
      <c r="I196" s="83" t="s">
        <v>214</v>
      </c>
      <c r="J196" s="82">
        <v>0.41334096774193557</v>
      </c>
      <c r="K196" s="134" t="s">
        <v>214</v>
      </c>
      <c r="L196" s="83" t="s">
        <v>214</v>
      </c>
      <c r="M196" s="82">
        <v>0</v>
      </c>
      <c r="N196" s="134">
        <v>0</v>
      </c>
      <c r="O196" s="83">
        <v>0</v>
      </c>
      <c r="P196" s="82">
        <v>0</v>
      </c>
      <c r="Q196" s="134">
        <v>0</v>
      </c>
      <c r="R196" s="83">
        <v>0</v>
      </c>
    </row>
    <row r="197" spans="1:18" x14ac:dyDescent="0.25">
      <c r="A197" s="79" t="s">
        <v>370</v>
      </c>
      <c r="B197" s="133" t="s">
        <v>371</v>
      </c>
      <c r="C197" s="81" t="s">
        <v>243</v>
      </c>
      <c r="D197" s="84" t="s">
        <v>213</v>
      </c>
      <c r="E197" s="82" t="s">
        <v>110</v>
      </c>
      <c r="F197" s="83" t="s">
        <v>372</v>
      </c>
      <c r="G197" s="82">
        <v>104.08365000000002</v>
      </c>
      <c r="H197" s="134" t="s">
        <v>214</v>
      </c>
      <c r="I197" s="83" t="s">
        <v>214</v>
      </c>
      <c r="J197" s="82">
        <v>0.41969213709677428</v>
      </c>
      <c r="K197" s="134" t="s">
        <v>214</v>
      </c>
      <c r="L197" s="83" t="s">
        <v>214</v>
      </c>
      <c r="M197" s="82">
        <v>0</v>
      </c>
      <c r="N197" s="134">
        <v>0</v>
      </c>
      <c r="O197" s="83">
        <v>0</v>
      </c>
      <c r="P197" s="82">
        <v>0</v>
      </c>
      <c r="Q197" s="134">
        <v>0</v>
      </c>
      <c r="R197" s="83">
        <v>0</v>
      </c>
    </row>
    <row r="198" spans="1:18" x14ac:dyDescent="0.25">
      <c r="A198" s="79" t="s">
        <v>370</v>
      </c>
      <c r="B198" s="133" t="s">
        <v>371</v>
      </c>
      <c r="C198" s="81" t="s">
        <v>244</v>
      </c>
      <c r="D198" s="84" t="s">
        <v>213</v>
      </c>
      <c r="E198" s="82" t="s">
        <v>110</v>
      </c>
      <c r="F198" s="83" t="s">
        <v>372</v>
      </c>
      <c r="G198" s="82">
        <v>240.88679999999999</v>
      </c>
      <c r="H198" s="134" t="s">
        <v>214</v>
      </c>
      <c r="I198" s="83" t="s">
        <v>214</v>
      </c>
      <c r="J198" s="82">
        <v>0.97131774193548381</v>
      </c>
      <c r="K198" s="134" t="s">
        <v>214</v>
      </c>
      <c r="L198" s="83" t="s">
        <v>214</v>
      </c>
      <c r="M198" s="82">
        <v>0</v>
      </c>
      <c r="N198" s="134">
        <v>0</v>
      </c>
      <c r="O198" s="83">
        <v>0</v>
      </c>
      <c r="P198" s="82">
        <v>0</v>
      </c>
      <c r="Q198" s="134">
        <v>0</v>
      </c>
      <c r="R198" s="83">
        <v>0</v>
      </c>
    </row>
    <row r="199" spans="1:18" x14ac:dyDescent="0.25">
      <c r="A199" s="79" t="s">
        <v>370</v>
      </c>
      <c r="B199" s="133" t="s">
        <v>371</v>
      </c>
      <c r="C199" s="81" t="s">
        <v>245</v>
      </c>
      <c r="D199" s="84" t="s">
        <v>219</v>
      </c>
      <c r="E199" s="82" t="s">
        <v>110</v>
      </c>
      <c r="F199" s="83" t="s">
        <v>372</v>
      </c>
      <c r="G199" s="82">
        <v>313.3152</v>
      </c>
      <c r="H199" s="134" t="s">
        <v>214</v>
      </c>
      <c r="I199" s="83" t="s">
        <v>214</v>
      </c>
      <c r="J199" s="82">
        <v>1.2633677419354838</v>
      </c>
      <c r="K199" s="134" t="s">
        <v>214</v>
      </c>
      <c r="L199" s="83" t="s">
        <v>214</v>
      </c>
      <c r="M199" s="82">
        <v>0</v>
      </c>
      <c r="N199" s="134">
        <v>0</v>
      </c>
      <c r="O199" s="83">
        <v>0</v>
      </c>
      <c r="P199" s="82">
        <v>0</v>
      </c>
      <c r="Q199" s="134">
        <v>0</v>
      </c>
      <c r="R199" s="83">
        <v>0</v>
      </c>
    </row>
    <row r="200" spans="1:18" x14ac:dyDescent="0.25">
      <c r="A200" s="79" t="s">
        <v>370</v>
      </c>
      <c r="B200" s="133" t="s">
        <v>371</v>
      </c>
      <c r="C200" s="81" t="s">
        <v>246</v>
      </c>
      <c r="D200" s="84" t="s">
        <v>219</v>
      </c>
      <c r="E200" s="82" t="s">
        <v>110</v>
      </c>
      <c r="F200" s="83" t="s">
        <v>372</v>
      </c>
      <c r="G200" s="82">
        <v>1698.8235000000002</v>
      </c>
      <c r="H200" s="134" t="s">
        <v>214</v>
      </c>
      <c r="I200" s="83" t="s">
        <v>214</v>
      </c>
      <c r="J200" s="82">
        <v>6.8500947580645173</v>
      </c>
      <c r="K200" s="134" t="s">
        <v>214</v>
      </c>
      <c r="L200" s="83" t="s">
        <v>214</v>
      </c>
      <c r="M200" s="82">
        <v>0</v>
      </c>
      <c r="N200" s="134">
        <v>0</v>
      </c>
      <c r="O200" s="83">
        <v>0</v>
      </c>
      <c r="P200" s="82">
        <v>0</v>
      </c>
      <c r="Q200" s="134">
        <v>0</v>
      </c>
      <c r="R200" s="83">
        <v>0</v>
      </c>
    </row>
    <row r="201" spans="1:18" x14ac:dyDescent="0.25">
      <c r="A201" s="79" t="s">
        <v>370</v>
      </c>
      <c r="B201" s="133" t="s">
        <v>371</v>
      </c>
      <c r="C201" s="81" t="s">
        <v>247</v>
      </c>
      <c r="D201" s="84" t="s">
        <v>219</v>
      </c>
      <c r="E201" s="82" t="s">
        <v>110</v>
      </c>
      <c r="F201" s="83" t="s">
        <v>372</v>
      </c>
      <c r="G201" s="82">
        <v>693.47850000000005</v>
      </c>
      <c r="H201" s="134" t="s">
        <v>214</v>
      </c>
      <c r="I201" s="83" t="s">
        <v>214</v>
      </c>
      <c r="J201" s="82">
        <v>2.7962842741935487</v>
      </c>
      <c r="K201" s="134" t="s">
        <v>214</v>
      </c>
      <c r="L201" s="83" t="s">
        <v>214</v>
      </c>
      <c r="M201" s="82">
        <v>0</v>
      </c>
      <c r="N201" s="134">
        <v>0</v>
      </c>
      <c r="O201" s="83">
        <v>0</v>
      </c>
      <c r="P201" s="82">
        <v>0</v>
      </c>
      <c r="Q201" s="134">
        <v>0</v>
      </c>
      <c r="R201" s="83">
        <v>0</v>
      </c>
    </row>
    <row r="202" spans="1:18" x14ac:dyDescent="0.25">
      <c r="A202" s="79" t="s">
        <v>370</v>
      </c>
      <c r="B202" s="133" t="s">
        <v>371</v>
      </c>
      <c r="C202" s="81" t="s">
        <v>248</v>
      </c>
      <c r="D202" s="84" t="s">
        <v>219</v>
      </c>
      <c r="E202" s="82" t="s">
        <v>110</v>
      </c>
      <c r="F202" s="83" t="s">
        <v>372</v>
      </c>
      <c r="G202" s="82">
        <v>262.61400000000003</v>
      </c>
      <c r="H202" s="134" t="s">
        <v>214</v>
      </c>
      <c r="I202" s="83" t="s">
        <v>214</v>
      </c>
      <c r="J202" s="82">
        <v>1.0589274193548388</v>
      </c>
      <c r="K202" s="134" t="s">
        <v>214</v>
      </c>
      <c r="L202" s="83" t="s">
        <v>214</v>
      </c>
      <c r="M202" s="82">
        <v>0</v>
      </c>
      <c r="N202" s="134">
        <v>0</v>
      </c>
      <c r="O202" s="83">
        <v>0</v>
      </c>
      <c r="P202" s="82">
        <v>0</v>
      </c>
      <c r="Q202" s="134">
        <v>0</v>
      </c>
      <c r="R202" s="83">
        <v>0</v>
      </c>
    </row>
    <row r="203" spans="1:18" x14ac:dyDescent="0.25">
      <c r="A203" s="79" t="s">
        <v>370</v>
      </c>
      <c r="B203" s="133" t="s">
        <v>371</v>
      </c>
      <c r="C203" s="81" t="s">
        <v>249</v>
      </c>
      <c r="D203" s="84" t="s">
        <v>219</v>
      </c>
      <c r="E203" s="82" t="s">
        <v>110</v>
      </c>
      <c r="F203" s="83" t="s">
        <v>372</v>
      </c>
      <c r="G203" s="82">
        <v>283.38749999999999</v>
      </c>
      <c r="H203" s="134" t="s">
        <v>214</v>
      </c>
      <c r="I203" s="83" t="s">
        <v>214</v>
      </c>
      <c r="J203" s="82">
        <v>1.1426915322580644</v>
      </c>
      <c r="K203" s="134" t="s">
        <v>214</v>
      </c>
      <c r="L203" s="83" t="s">
        <v>214</v>
      </c>
      <c r="M203" s="82">
        <v>0</v>
      </c>
      <c r="N203" s="134">
        <v>0</v>
      </c>
      <c r="O203" s="83">
        <v>0</v>
      </c>
      <c r="P203" s="82">
        <v>0</v>
      </c>
      <c r="Q203" s="134">
        <v>0</v>
      </c>
      <c r="R203" s="83">
        <v>0</v>
      </c>
    </row>
    <row r="204" spans="1:18" x14ac:dyDescent="0.25">
      <c r="A204" s="79" t="s">
        <v>370</v>
      </c>
      <c r="B204" s="133" t="s">
        <v>371</v>
      </c>
      <c r="C204" s="81" t="s">
        <v>250</v>
      </c>
      <c r="D204" s="84" t="s">
        <v>219</v>
      </c>
      <c r="E204" s="82" t="s">
        <v>110</v>
      </c>
      <c r="F204" s="83" t="s">
        <v>372</v>
      </c>
      <c r="G204" s="82">
        <v>370.65600000000001</v>
      </c>
      <c r="H204" s="134" t="s">
        <v>214</v>
      </c>
      <c r="I204" s="83" t="s">
        <v>214</v>
      </c>
      <c r="J204" s="82">
        <v>1.4945806451612904</v>
      </c>
      <c r="K204" s="134" t="s">
        <v>214</v>
      </c>
      <c r="L204" s="83" t="s">
        <v>214</v>
      </c>
      <c r="M204" s="82">
        <v>0</v>
      </c>
      <c r="N204" s="134">
        <v>0</v>
      </c>
      <c r="O204" s="83">
        <v>0</v>
      </c>
      <c r="P204" s="82">
        <v>0</v>
      </c>
      <c r="Q204" s="134">
        <v>0</v>
      </c>
      <c r="R204" s="83">
        <v>0</v>
      </c>
    </row>
    <row r="205" spans="1:18" x14ac:dyDescent="0.25">
      <c r="A205" s="79" t="s">
        <v>370</v>
      </c>
      <c r="B205" s="133" t="s">
        <v>371</v>
      </c>
      <c r="C205" s="81" t="s">
        <v>251</v>
      </c>
      <c r="D205" s="84" t="s">
        <v>219</v>
      </c>
      <c r="E205" s="82" t="s">
        <v>110</v>
      </c>
      <c r="F205" s="83" t="s">
        <v>372</v>
      </c>
      <c r="G205" s="82">
        <v>352.69080000000002</v>
      </c>
      <c r="H205" s="134" t="s">
        <v>214</v>
      </c>
      <c r="I205" s="83" t="s">
        <v>214</v>
      </c>
      <c r="J205" s="82">
        <v>1.4221403225806453</v>
      </c>
      <c r="K205" s="134" t="s">
        <v>214</v>
      </c>
      <c r="L205" s="83" t="s">
        <v>214</v>
      </c>
      <c r="M205" s="82">
        <v>0</v>
      </c>
      <c r="N205" s="134">
        <v>0</v>
      </c>
      <c r="O205" s="83">
        <v>0</v>
      </c>
      <c r="P205" s="82">
        <v>0</v>
      </c>
      <c r="Q205" s="134">
        <v>0</v>
      </c>
      <c r="R205" s="83">
        <v>0</v>
      </c>
    </row>
    <row r="206" spans="1:18" x14ac:dyDescent="0.25">
      <c r="A206" s="79" t="s">
        <v>370</v>
      </c>
      <c r="B206" s="133" t="s">
        <v>371</v>
      </c>
      <c r="C206" s="81" t="s">
        <v>252</v>
      </c>
      <c r="D206" s="84" t="s">
        <v>219</v>
      </c>
      <c r="E206" s="82" t="s">
        <v>110</v>
      </c>
      <c r="F206" s="83" t="s">
        <v>372</v>
      </c>
      <c r="G206" s="82">
        <v>22.671000000000003</v>
      </c>
      <c r="H206" s="134" t="s">
        <v>214</v>
      </c>
      <c r="I206" s="83" t="s">
        <v>214</v>
      </c>
      <c r="J206" s="82">
        <v>9.1415322580645178E-2</v>
      </c>
      <c r="K206" s="134" t="s">
        <v>214</v>
      </c>
      <c r="L206" s="83" t="s">
        <v>214</v>
      </c>
      <c r="M206" s="82">
        <v>0</v>
      </c>
      <c r="N206" s="134">
        <v>0</v>
      </c>
      <c r="O206" s="83">
        <v>0</v>
      </c>
      <c r="P206" s="82">
        <v>0</v>
      </c>
      <c r="Q206" s="134">
        <v>0</v>
      </c>
      <c r="R206" s="83">
        <v>0</v>
      </c>
    </row>
    <row r="207" spans="1:18" x14ac:dyDescent="0.25">
      <c r="A207" s="79" t="s">
        <v>370</v>
      </c>
      <c r="B207" s="133" t="s">
        <v>371</v>
      </c>
      <c r="C207" s="81" t="s">
        <v>253</v>
      </c>
      <c r="D207" s="84" t="s">
        <v>219</v>
      </c>
      <c r="E207" s="82" t="s">
        <v>110</v>
      </c>
      <c r="F207" s="83" t="s">
        <v>372</v>
      </c>
      <c r="G207" s="82">
        <v>412.89600000000002</v>
      </c>
      <c r="H207" s="134" t="s">
        <v>214</v>
      </c>
      <c r="I207" s="83" t="s">
        <v>214</v>
      </c>
      <c r="J207" s="82">
        <v>1.6649032258064518</v>
      </c>
      <c r="K207" s="134" t="s">
        <v>214</v>
      </c>
      <c r="L207" s="83" t="s">
        <v>214</v>
      </c>
      <c r="M207" s="82">
        <v>0</v>
      </c>
      <c r="N207" s="134">
        <v>0</v>
      </c>
      <c r="O207" s="83">
        <v>0</v>
      </c>
      <c r="P207" s="82">
        <v>0</v>
      </c>
      <c r="Q207" s="134">
        <v>0</v>
      </c>
      <c r="R207" s="83">
        <v>0</v>
      </c>
    </row>
    <row r="208" spans="1:18" x14ac:dyDescent="0.25">
      <c r="A208" s="79" t="s">
        <v>370</v>
      </c>
      <c r="B208" s="133" t="s">
        <v>371</v>
      </c>
      <c r="C208" s="81" t="s">
        <v>254</v>
      </c>
      <c r="D208" s="84" t="s">
        <v>219</v>
      </c>
      <c r="E208" s="82" t="s">
        <v>110</v>
      </c>
      <c r="F208" s="83" t="s">
        <v>372</v>
      </c>
      <c r="G208" s="82">
        <v>314.16000000000003</v>
      </c>
      <c r="H208" s="134" t="s">
        <v>214</v>
      </c>
      <c r="I208" s="83" t="s">
        <v>214</v>
      </c>
      <c r="J208" s="82">
        <v>1.2667741935483872</v>
      </c>
      <c r="K208" s="134" t="s">
        <v>214</v>
      </c>
      <c r="L208" s="83" t="s">
        <v>214</v>
      </c>
      <c r="M208" s="82">
        <v>0</v>
      </c>
      <c r="N208" s="134">
        <v>0</v>
      </c>
      <c r="O208" s="83">
        <v>0</v>
      </c>
      <c r="P208" s="82">
        <v>0</v>
      </c>
      <c r="Q208" s="134">
        <v>0</v>
      </c>
      <c r="R208" s="83">
        <v>0</v>
      </c>
    </row>
    <row r="209" spans="1:18" x14ac:dyDescent="0.25">
      <c r="A209" s="79" t="s">
        <v>370</v>
      </c>
      <c r="B209" s="133" t="s">
        <v>371</v>
      </c>
      <c r="C209" s="81" t="s">
        <v>255</v>
      </c>
      <c r="D209" s="84" t="s">
        <v>219</v>
      </c>
      <c r="E209" s="82" t="s">
        <v>110</v>
      </c>
      <c r="F209" s="83" t="s">
        <v>372</v>
      </c>
      <c r="G209" s="82">
        <v>2812.4118000000003</v>
      </c>
      <c r="H209" s="134" t="s">
        <v>214</v>
      </c>
      <c r="I209" s="83" t="s">
        <v>214</v>
      </c>
      <c r="J209" s="82">
        <v>11.340370161290323</v>
      </c>
      <c r="K209" s="134" t="s">
        <v>214</v>
      </c>
      <c r="L209" s="83" t="s">
        <v>214</v>
      </c>
      <c r="M209" s="82">
        <v>0</v>
      </c>
      <c r="N209" s="134">
        <v>0</v>
      </c>
      <c r="O209" s="83">
        <v>0</v>
      </c>
      <c r="P209" s="82">
        <v>0</v>
      </c>
      <c r="Q209" s="134">
        <v>0</v>
      </c>
      <c r="R209" s="83">
        <v>0</v>
      </c>
    </row>
    <row r="210" spans="1:18" x14ac:dyDescent="0.25">
      <c r="A210" s="79" t="s">
        <v>370</v>
      </c>
      <c r="B210" s="133" t="s">
        <v>371</v>
      </c>
      <c r="C210" s="81" t="s">
        <v>256</v>
      </c>
      <c r="D210" s="84" t="s">
        <v>219</v>
      </c>
      <c r="E210" s="82" t="s">
        <v>110</v>
      </c>
      <c r="F210" s="83" t="s">
        <v>372</v>
      </c>
      <c r="G210" s="82">
        <v>1267.7280000000001</v>
      </c>
      <c r="H210" s="134" t="s">
        <v>214</v>
      </c>
      <c r="I210" s="83" t="s">
        <v>214</v>
      </c>
      <c r="J210" s="82">
        <v>5.1118064516129031</v>
      </c>
      <c r="K210" s="134" t="s">
        <v>214</v>
      </c>
      <c r="L210" s="83" t="s">
        <v>214</v>
      </c>
      <c r="M210" s="82">
        <v>0</v>
      </c>
      <c r="N210" s="134">
        <v>0</v>
      </c>
      <c r="O210" s="83">
        <v>0</v>
      </c>
      <c r="P210" s="82">
        <v>0</v>
      </c>
      <c r="Q210" s="134">
        <v>0</v>
      </c>
      <c r="R210" s="83">
        <v>0</v>
      </c>
    </row>
    <row r="211" spans="1:18" x14ac:dyDescent="0.25">
      <c r="A211" s="79" t="s">
        <v>370</v>
      </c>
      <c r="B211" s="133" t="s">
        <v>371</v>
      </c>
      <c r="C211" s="81" t="s">
        <v>257</v>
      </c>
      <c r="D211" s="84" t="s">
        <v>219</v>
      </c>
      <c r="E211" s="82" t="s">
        <v>110</v>
      </c>
      <c r="F211" s="83" t="s">
        <v>372</v>
      </c>
      <c r="G211" s="82">
        <v>297.51480000000004</v>
      </c>
      <c r="H211" s="134" t="s">
        <v>214</v>
      </c>
      <c r="I211" s="83" t="s">
        <v>214</v>
      </c>
      <c r="J211" s="82">
        <v>1.1996564516129034</v>
      </c>
      <c r="K211" s="134" t="s">
        <v>214</v>
      </c>
      <c r="L211" s="83" t="s">
        <v>214</v>
      </c>
      <c r="M211" s="82">
        <v>0</v>
      </c>
      <c r="N211" s="134">
        <v>0</v>
      </c>
      <c r="O211" s="83">
        <v>0</v>
      </c>
      <c r="P211" s="82">
        <v>0</v>
      </c>
      <c r="Q211" s="134">
        <v>0</v>
      </c>
      <c r="R211" s="83">
        <v>0</v>
      </c>
    </row>
    <row r="212" spans="1:18" x14ac:dyDescent="0.25">
      <c r="A212" s="79" t="s">
        <v>370</v>
      </c>
      <c r="B212" s="133" t="s">
        <v>371</v>
      </c>
      <c r="C212" s="81" t="s">
        <v>258</v>
      </c>
      <c r="D212" s="84" t="s">
        <v>219</v>
      </c>
      <c r="E212" s="82" t="s">
        <v>110</v>
      </c>
      <c r="F212" s="83" t="s">
        <v>372</v>
      </c>
      <c r="G212" s="82">
        <v>511.56600000000003</v>
      </c>
      <c r="H212" s="134" t="s">
        <v>214</v>
      </c>
      <c r="I212" s="83" t="s">
        <v>214</v>
      </c>
      <c r="J212" s="82">
        <v>2.0627661290322581</v>
      </c>
      <c r="K212" s="134" t="s">
        <v>214</v>
      </c>
      <c r="L212" s="83" t="s">
        <v>214</v>
      </c>
      <c r="M212" s="82">
        <v>0</v>
      </c>
      <c r="N212" s="134">
        <v>0</v>
      </c>
      <c r="O212" s="83">
        <v>0</v>
      </c>
      <c r="P212" s="82">
        <v>0</v>
      </c>
      <c r="Q212" s="134">
        <v>0</v>
      </c>
      <c r="R212" s="83">
        <v>0</v>
      </c>
    </row>
    <row r="213" spans="1:18" x14ac:dyDescent="0.25">
      <c r="A213" s="79" t="s">
        <v>370</v>
      </c>
      <c r="B213" s="133" t="s">
        <v>371</v>
      </c>
      <c r="C213" s="81" t="s">
        <v>259</v>
      </c>
      <c r="D213" s="84" t="s">
        <v>219</v>
      </c>
      <c r="E213" s="82" t="s">
        <v>110</v>
      </c>
      <c r="F213" s="83" t="s">
        <v>372</v>
      </c>
      <c r="G213" s="82">
        <v>1406.9879999999998</v>
      </c>
      <c r="H213" s="134" t="s">
        <v>214</v>
      </c>
      <c r="I213" s="83" t="s">
        <v>214</v>
      </c>
      <c r="J213" s="82">
        <v>5.6733387096774184</v>
      </c>
      <c r="K213" s="134" t="s">
        <v>214</v>
      </c>
      <c r="L213" s="83" t="s">
        <v>214</v>
      </c>
      <c r="M213" s="82">
        <v>0</v>
      </c>
      <c r="N213" s="134">
        <v>0</v>
      </c>
      <c r="O213" s="83">
        <v>0</v>
      </c>
      <c r="P213" s="82">
        <v>0</v>
      </c>
      <c r="Q213" s="134">
        <v>0</v>
      </c>
      <c r="R213" s="83">
        <v>0</v>
      </c>
    </row>
    <row r="214" spans="1:18" x14ac:dyDescent="0.25">
      <c r="A214" s="79" t="s">
        <v>370</v>
      </c>
      <c r="B214" s="133" t="s">
        <v>371</v>
      </c>
      <c r="C214" s="81" t="s">
        <v>260</v>
      </c>
      <c r="D214" s="84" t="s">
        <v>219</v>
      </c>
      <c r="E214" s="82" t="s">
        <v>110</v>
      </c>
      <c r="F214" s="83" t="s">
        <v>372</v>
      </c>
      <c r="G214" s="82">
        <v>138.006</v>
      </c>
      <c r="H214" s="134" t="s">
        <v>214</v>
      </c>
      <c r="I214" s="83" t="s">
        <v>214</v>
      </c>
      <c r="J214" s="82">
        <v>0.55647580645161288</v>
      </c>
      <c r="K214" s="134" t="s">
        <v>214</v>
      </c>
      <c r="L214" s="83" t="s">
        <v>214</v>
      </c>
      <c r="M214" s="82">
        <v>0</v>
      </c>
      <c r="N214" s="134">
        <v>0</v>
      </c>
      <c r="O214" s="83">
        <v>0</v>
      </c>
      <c r="P214" s="82">
        <v>0</v>
      </c>
      <c r="Q214" s="134">
        <v>0</v>
      </c>
      <c r="R214" s="83">
        <v>0</v>
      </c>
    </row>
    <row r="215" spans="1:18" x14ac:dyDescent="0.25">
      <c r="A215" s="79" t="s">
        <v>370</v>
      </c>
      <c r="B215" s="133" t="s">
        <v>371</v>
      </c>
      <c r="C215" s="81" t="s">
        <v>261</v>
      </c>
      <c r="D215" s="84" t="s">
        <v>219</v>
      </c>
      <c r="E215" s="82" t="s">
        <v>110</v>
      </c>
      <c r="F215" s="83" t="s">
        <v>372</v>
      </c>
      <c r="G215" s="82">
        <v>145.00199999999998</v>
      </c>
      <c r="H215" s="134" t="s">
        <v>214</v>
      </c>
      <c r="I215" s="83" t="s">
        <v>214</v>
      </c>
      <c r="J215" s="82">
        <v>0.58468548387096764</v>
      </c>
      <c r="K215" s="134" t="s">
        <v>214</v>
      </c>
      <c r="L215" s="83" t="s">
        <v>214</v>
      </c>
      <c r="M215" s="82">
        <v>0</v>
      </c>
      <c r="N215" s="134">
        <v>0</v>
      </c>
      <c r="O215" s="83">
        <v>0</v>
      </c>
      <c r="P215" s="82">
        <v>0</v>
      </c>
      <c r="Q215" s="134">
        <v>0</v>
      </c>
      <c r="R215" s="83">
        <v>0</v>
      </c>
    </row>
    <row r="216" spans="1:18" x14ac:dyDescent="0.25">
      <c r="A216" s="79" t="s">
        <v>370</v>
      </c>
      <c r="B216" s="133" t="s">
        <v>371</v>
      </c>
      <c r="C216" s="81" t="s">
        <v>262</v>
      </c>
      <c r="D216" s="84" t="s">
        <v>213</v>
      </c>
      <c r="E216" s="82" t="s">
        <v>110</v>
      </c>
      <c r="F216" s="83" t="s">
        <v>372</v>
      </c>
      <c r="G216" s="82">
        <v>168.83856000000003</v>
      </c>
      <c r="H216" s="134" t="s">
        <v>214</v>
      </c>
      <c r="I216" s="83" t="s">
        <v>214</v>
      </c>
      <c r="J216" s="82">
        <v>0.68080064516129046</v>
      </c>
      <c r="K216" s="134" t="s">
        <v>214</v>
      </c>
      <c r="L216" s="83" t="s">
        <v>214</v>
      </c>
      <c r="M216" s="82">
        <v>0</v>
      </c>
      <c r="N216" s="134">
        <v>0</v>
      </c>
      <c r="O216" s="83">
        <v>0</v>
      </c>
      <c r="P216" s="82">
        <v>0</v>
      </c>
      <c r="Q216" s="134">
        <v>0</v>
      </c>
      <c r="R216" s="83">
        <v>0</v>
      </c>
    </row>
    <row r="217" spans="1:18" x14ac:dyDescent="0.25">
      <c r="A217" s="79" t="s">
        <v>370</v>
      </c>
      <c r="B217" s="133" t="s">
        <v>371</v>
      </c>
      <c r="C217" s="81" t="s">
        <v>263</v>
      </c>
      <c r="D217" s="84" t="s">
        <v>219</v>
      </c>
      <c r="E217" s="82" t="s">
        <v>110</v>
      </c>
      <c r="F217" s="83" t="s">
        <v>372</v>
      </c>
      <c r="G217" s="82">
        <v>176.715</v>
      </c>
      <c r="H217" s="134" t="s">
        <v>214</v>
      </c>
      <c r="I217" s="83" t="s">
        <v>214</v>
      </c>
      <c r="J217" s="82">
        <v>0.71256048387096771</v>
      </c>
      <c r="K217" s="134" t="s">
        <v>214</v>
      </c>
      <c r="L217" s="83" t="s">
        <v>214</v>
      </c>
      <c r="M217" s="82">
        <v>0</v>
      </c>
      <c r="N217" s="134">
        <v>0</v>
      </c>
      <c r="O217" s="83">
        <v>0</v>
      </c>
      <c r="P217" s="82">
        <v>0</v>
      </c>
      <c r="Q217" s="134">
        <v>0</v>
      </c>
      <c r="R217" s="83">
        <v>0</v>
      </c>
    </row>
    <row r="218" spans="1:18" x14ac:dyDescent="0.25">
      <c r="A218" s="79" t="s">
        <v>370</v>
      </c>
      <c r="B218" s="133" t="s">
        <v>371</v>
      </c>
      <c r="C218" s="81" t="s">
        <v>264</v>
      </c>
      <c r="D218" s="84" t="s">
        <v>219</v>
      </c>
      <c r="E218" s="82" t="s">
        <v>110</v>
      </c>
      <c r="F218" s="83" t="s">
        <v>372</v>
      </c>
      <c r="G218" s="82">
        <v>3294.06</v>
      </c>
      <c r="H218" s="134" t="s">
        <v>214</v>
      </c>
      <c r="I218" s="83" t="s">
        <v>214</v>
      </c>
      <c r="J218" s="82">
        <v>13.282500000000001</v>
      </c>
      <c r="K218" s="134" t="s">
        <v>214</v>
      </c>
      <c r="L218" s="83" t="s">
        <v>214</v>
      </c>
      <c r="M218" s="82">
        <v>0</v>
      </c>
      <c r="N218" s="134">
        <v>0</v>
      </c>
      <c r="O218" s="83">
        <v>0</v>
      </c>
      <c r="P218" s="82">
        <v>0</v>
      </c>
      <c r="Q218" s="134">
        <v>0</v>
      </c>
      <c r="R218" s="83">
        <v>0</v>
      </c>
    </row>
    <row r="219" spans="1:18" x14ac:dyDescent="0.25">
      <c r="A219" s="79" t="s">
        <v>370</v>
      </c>
      <c r="B219" s="133" t="s">
        <v>371</v>
      </c>
      <c r="C219" s="81" t="s">
        <v>265</v>
      </c>
      <c r="D219" s="84" t="s">
        <v>219</v>
      </c>
      <c r="E219" s="82" t="s">
        <v>110</v>
      </c>
      <c r="F219" s="83" t="s">
        <v>372</v>
      </c>
      <c r="G219" s="82">
        <v>679.83300000000008</v>
      </c>
      <c r="H219" s="134" t="s">
        <v>214</v>
      </c>
      <c r="I219" s="83" t="s">
        <v>214</v>
      </c>
      <c r="J219" s="82">
        <v>2.7412620967741939</v>
      </c>
      <c r="K219" s="134" t="s">
        <v>214</v>
      </c>
      <c r="L219" s="83" t="s">
        <v>214</v>
      </c>
      <c r="M219" s="82">
        <v>0</v>
      </c>
      <c r="N219" s="134">
        <v>0</v>
      </c>
      <c r="O219" s="83">
        <v>0</v>
      </c>
      <c r="P219" s="82">
        <v>0</v>
      </c>
      <c r="Q219" s="134">
        <v>0</v>
      </c>
      <c r="R219" s="83">
        <v>0</v>
      </c>
    </row>
    <row r="220" spans="1:18" x14ac:dyDescent="0.25">
      <c r="A220" s="79" t="s">
        <v>370</v>
      </c>
      <c r="B220" s="133" t="s">
        <v>371</v>
      </c>
      <c r="C220" s="81" t="s">
        <v>266</v>
      </c>
      <c r="D220" s="84" t="s">
        <v>219</v>
      </c>
      <c r="E220" s="82" t="s">
        <v>110</v>
      </c>
      <c r="F220" s="83" t="s">
        <v>372</v>
      </c>
      <c r="G220" s="82">
        <v>11.55</v>
      </c>
      <c r="H220" s="134" t="s">
        <v>214</v>
      </c>
      <c r="I220" s="83" t="s">
        <v>214</v>
      </c>
      <c r="J220" s="82">
        <v>4.6572580645161295E-2</v>
      </c>
      <c r="K220" s="134" t="s">
        <v>214</v>
      </c>
      <c r="L220" s="83" t="s">
        <v>214</v>
      </c>
      <c r="M220" s="82">
        <v>0</v>
      </c>
      <c r="N220" s="134">
        <v>0</v>
      </c>
      <c r="O220" s="83">
        <v>0</v>
      </c>
      <c r="P220" s="82">
        <v>0</v>
      </c>
      <c r="Q220" s="134">
        <v>0</v>
      </c>
      <c r="R220" s="83">
        <v>0</v>
      </c>
    </row>
    <row r="221" spans="1:18" x14ac:dyDescent="0.25">
      <c r="A221" s="79" t="s">
        <v>370</v>
      </c>
      <c r="B221" s="133" t="s">
        <v>371</v>
      </c>
      <c r="C221" s="81" t="s">
        <v>267</v>
      </c>
      <c r="D221" s="84" t="s">
        <v>219</v>
      </c>
      <c r="E221" s="82" t="s">
        <v>110</v>
      </c>
      <c r="F221" s="83" t="s">
        <v>372</v>
      </c>
      <c r="G221" s="82">
        <v>553.70699999999999</v>
      </c>
      <c r="H221" s="134" t="s">
        <v>214</v>
      </c>
      <c r="I221" s="83" t="s">
        <v>214</v>
      </c>
      <c r="J221" s="82">
        <v>2.2326895161290321</v>
      </c>
      <c r="K221" s="134" t="s">
        <v>214</v>
      </c>
      <c r="L221" s="83" t="s">
        <v>214</v>
      </c>
      <c r="M221" s="82">
        <v>0</v>
      </c>
      <c r="N221" s="134">
        <v>0</v>
      </c>
      <c r="O221" s="83">
        <v>0</v>
      </c>
      <c r="P221" s="82">
        <v>0</v>
      </c>
      <c r="Q221" s="134">
        <v>0</v>
      </c>
      <c r="R221" s="83">
        <v>0</v>
      </c>
    </row>
    <row r="222" spans="1:18" x14ac:dyDescent="0.25">
      <c r="A222" s="79" t="s">
        <v>370</v>
      </c>
      <c r="B222" s="133" t="s">
        <v>371</v>
      </c>
      <c r="C222" s="81" t="s">
        <v>268</v>
      </c>
      <c r="D222" s="84" t="s">
        <v>219</v>
      </c>
      <c r="E222" s="82" t="s">
        <v>110</v>
      </c>
      <c r="F222" s="83" t="s">
        <v>372</v>
      </c>
      <c r="G222" s="82">
        <v>33.164999999999999</v>
      </c>
      <c r="H222" s="134" t="s">
        <v>214</v>
      </c>
      <c r="I222" s="83" t="s">
        <v>214</v>
      </c>
      <c r="J222" s="82">
        <v>0.13372983870967742</v>
      </c>
      <c r="K222" s="134" t="s">
        <v>214</v>
      </c>
      <c r="L222" s="83" t="s">
        <v>214</v>
      </c>
      <c r="M222" s="82">
        <v>0</v>
      </c>
      <c r="N222" s="134">
        <v>0</v>
      </c>
      <c r="O222" s="83">
        <v>0</v>
      </c>
      <c r="P222" s="82">
        <v>0</v>
      </c>
      <c r="Q222" s="134">
        <v>0</v>
      </c>
      <c r="R222" s="83">
        <v>0</v>
      </c>
    </row>
    <row r="223" spans="1:18" x14ac:dyDescent="0.25">
      <c r="A223" s="79" t="s">
        <v>370</v>
      </c>
      <c r="B223" s="133" t="s">
        <v>371</v>
      </c>
      <c r="C223" s="81" t="s">
        <v>269</v>
      </c>
      <c r="D223" s="84" t="s">
        <v>219</v>
      </c>
      <c r="E223" s="82" t="s">
        <v>110</v>
      </c>
      <c r="F223" s="83" t="s">
        <v>372</v>
      </c>
      <c r="G223" s="82">
        <v>164.5215</v>
      </c>
      <c r="H223" s="134" t="s">
        <v>214</v>
      </c>
      <c r="I223" s="83" t="s">
        <v>214</v>
      </c>
      <c r="J223" s="82">
        <v>0.66339314516129033</v>
      </c>
      <c r="K223" s="134" t="s">
        <v>214</v>
      </c>
      <c r="L223" s="83" t="s">
        <v>214</v>
      </c>
      <c r="M223" s="82">
        <v>0</v>
      </c>
      <c r="N223" s="134">
        <v>0</v>
      </c>
      <c r="O223" s="83">
        <v>0</v>
      </c>
      <c r="P223" s="82">
        <v>0</v>
      </c>
      <c r="Q223" s="134">
        <v>0</v>
      </c>
      <c r="R223" s="83">
        <v>0</v>
      </c>
    </row>
    <row r="224" spans="1:18" x14ac:dyDescent="0.25">
      <c r="A224" s="79" t="s">
        <v>370</v>
      </c>
      <c r="B224" s="133" t="s">
        <v>371</v>
      </c>
      <c r="C224" s="81" t="s">
        <v>270</v>
      </c>
      <c r="D224" s="84" t="s">
        <v>219</v>
      </c>
      <c r="E224" s="82" t="s">
        <v>110</v>
      </c>
      <c r="F224" s="83" t="s">
        <v>372</v>
      </c>
      <c r="G224" s="82">
        <v>540.54</v>
      </c>
      <c r="H224" s="134" t="s">
        <v>214</v>
      </c>
      <c r="I224" s="83" t="s">
        <v>214</v>
      </c>
      <c r="J224" s="82">
        <v>2.179596774193548</v>
      </c>
      <c r="K224" s="134" t="s">
        <v>214</v>
      </c>
      <c r="L224" s="83" t="s">
        <v>214</v>
      </c>
      <c r="M224" s="82">
        <v>0</v>
      </c>
      <c r="N224" s="134">
        <v>0</v>
      </c>
      <c r="O224" s="83">
        <v>0</v>
      </c>
      <c r="P224" s="82">
        <v>0</v>
      </c>
      <c r="Q224" s="134">
        <v>0</v>
      </c>
      <c r="R224" s="83">
        <v>0</v>
      </c>
    </row>
    <row r="225" spans="1:18" x14ac:dyDescent="0.25">
      <c r="A225" s="79" t="s">
        <v>370</v>
      </c>
      <c r="B225" s="133" t="s">
        <v>371</v>
      </c>
      <c r="C225" s="81" t="s">
        <v>271</v>
      </c>
      <c r="D225" s="84" t="s">
        <v>219</v>
      </c>
      <c r="E225" s="82" t="s">
        <v>110</v>
      </c>
      <c r="F225" s="83" t="s">
        <v>372</v>
      </c>
      <c r="G225" s="82">
        <v>343.26600000000002</v>
      </c>
      <c r="H225" s="134" t="s">
        <v>214</v>
      </c>
      <c r="I225" s="83" t="s">
        <v>214</v>
      </c>
      <c r="J225" s="82">
        <v>1.3841370967741937</v>
      </c>
      <c r="K225" s="134" t="s">
        <v>214</v>
      </c>
      <c r="L225" s="83" t="s">
        <v>214</v>
      </c>
      <c r="M225" s="82">
        <v>0</v>
      </c>
      <c r="N225" s="134">
        <v>0</v>
      </c>
      <c r="O225" s="83">
        <v>0</v>
      </c>
      <c r="P225" s="82">
        <v>0</v>
      </c>
      <c r="Q225" s="134">
        <v>0</v>
      </c>
      <c r="R225" s="83">
        <v>0</v>
      </c>
    </row>
    <row r="226" spans="1:18" x14ac:dyDescent="0.25">
      <c r="A226" s="79" t="s">
        <v>370</v>
      </c>
      <c r="B226" s="133" t="s">
        <v>371</v>
      </c>
      <c r="C226" s="81" t="s">
        <v>272</v>
      </c>
      <c r="D226" s="84" t="s">
        <v>219</v>
      </c>
      <c r="E226" s="82" t="s">
        <v>110</v>
      </c>
      <c r="F226" s="83" t="s">
        <v>372</v>
      </c>
      <c r="G226" s="82">
        <v>694.35300000000007</v>
      </c>
      <c r="H226" s="134" t="s">
        <v>214</v>
      </c>
      <c r="I226" s="83" t="s">
        <v>214</v>
      </c>
      <c r="J226" s="82">
        <v>2.7998104838709681</v>
      </c>
      <c r="K226" s="134" t="s">
        <v>214</v>
      </c>
      <c r="L226" s="83" t="s">
        <v>214</v>
      </c>
      <c r="M226" s="82">
        <v>0</v>
      </c>
      <c r="N226" s="134">
        <v>0</v>
      </c>
      <c r="O226" s="83">
        <v>0</v>
      </c>
      <c r="P226" s="82">
        <v>0</v>
      </c>
      <c r="Q226" s="134">
        <v>0</v>
      </c>
      <c r="R226" s="83">
        <v>0</v>
      </c>
    </row>
    <row r="227" spans="1:18" x14ac:dyDescent="0.25">
      <c r="A227" s="79" t="s">
        <v>370</v>
      </c>
      <c r="B227" s="133" t="s">
        <v>371</v>
      </c>
      <c r="C227" s="81" t="s">
        <v>273</v>
      </c>
      <c r="D227" s="84" t="s">
        <v>274</v>
      </c>
      <c r="E227" s="82" t="s">
        <v>110</v>
      </c>
      <c r="F227" s="83" t="s">
        <v>372</v>
      </c>
      <c r="G227" s="82">
        <v>6.2304000000000004</v>
      </c>
      <c r="H227" s="134" t="s">
        <v>214</v>
      </c>
      <c r="I227" s="83" t="s">
        <v>214</v>
      </c>
      <c r="J227" s="82">
        <v>2.5122580645161291E-2</v>
      </c>
      <c r="K227" s="134" t="s">
        <v>214</v>
      </c>
      <c r="L227" s="83" t="s">
        <v>214</v>
      </c>
      <c r="M227" s="82">
        <v>0</v>
      </c>
      <c r="N227" s="134">
        <v>0</v>
      </c>
      <c r="O227" s="83">
        <v>0</v>
      </c>
      <c r="P227" s="82">
        <v>0</v>
      </c>
      <c r="Q227" s="134">
        <v>0</v>
      </c>
      <c r="R227" s="83">
        <v>0</v>
      </c>
    </row>
    <row r="228" spans="1:18" x14ac:dyDescent="0.25">
      <c r="A228" s="79" t="s">
        <v>370</v>
      </c>
      <c r="B228" s="133" t="s">
        <v>371</v>
      </c>
      <c r="C228" s="81" t="s">
        <v>275</v>
      </c>
      <c r="D228" s="84" t="s">
        <v>274</v>
      </c>
      <c r="E228" s="82" t="s">
        <v>110</v>
      </c>
      <c r="F228" s="83" t="s">
        <v>372</v>
      </c>
      <c r="G228" s="82">
        <v>5.9994000000000005</v>
      </c>
      <c r="H228" s="134" t="s">
        <v>214</v>
      </c>
      <c r="I228" s="83" t="s">
        <v>214</v>
      </c>
      <c r="J228" s="82">
        <v>2.4191129032258066E-2</v>
      </c>
      <c r="K228" s="134" t="s">
        <v>214</v>
      </c>
      <c r="L228" s="83" t="s">
        <v>214</v>
      </c>
      <c r="M228" s="82">
        <v>0</v>
      </c>
      <c r="N228" s="134">
        <v>0</v>
      </c>
      <c r="O228" s="83">
        <v>0</v>
      </c>
      <c r="P228" s="82">
        <v>0</v>
      </c>
      <c r="Q228" s="134">
        <v>0</v>
      </c>
      <c r="R228" s="83">
        <v>0</v>
      </c>
    </row>
    <row r="229" spans="1:18" x14ac:dyDescent="0.25">
      <c r="A229" s="79" t="s">
        <v>370</v>
      </c>
      <c r="B229" s="133" t="s">
        <v>371</v>
      </c>
      <c r="C229" s="81" t="s">
        <v>276</v>
      </c>
      <c r="D229" s="84" t="s">
        <v>274</v>
      </c>
      <c r="E229" s="82" t="s">
        <v>110</v>
      </c>
      <c r="F229" s="83" t="s">
        <v>372</v>
      </c>
      <c r="G229" s="82">
        <v>31.646999999999998</v>
      </c>
      <c r="H229" s="134" t="s">
        <v>214</v>
      </c>
      <c r="I229" s="83" t="s">
        <v>214</v>
      </c>
      <c r="J229" s="82">
        <v>0.12760887096774193</v>
      </c>
      <c r="K229" s="134" t="s">
        <v>214</v>
      </c>
      <c r="L229" s="83" t="s">
        <v>214</v>
      </c>
      <c r="M229" s="82">
        <v>0</v>
      </c>
      <c r="N229" s="134">
        <v>0</v>
      </c>
      <c r="O229" s="83">
        <v>0</v>
      </c>
      <c r="P229" s="82">
        <v>0</v>
      </c>
      <c r="Q229" s="134">
        <v>0</v>
      </c>
      <c r="R229" s="83">
        <v>0</v>
      </c>
    </row>
    <row r="230" spans="1:18" x14ac:dyDescent="0.25">
      <c r="A230" s="79" t="s">
        <v>370</v>
      </c>
      <c r="B230" s="133" t="s">
        <v>371</v>
      </c>
      <c r="C230" s="81" t="s">
        <v>277</v>
      </c>
      <c r="D230" s="84" t="s">
        <v>274</v>
      </c>
      <c r="E230" s="82" t="s">
        <v>110</v>
      </c>
      <c r="F230" s="83" t="s">
        <v>372</v>
      </c>
      <c r="G230" s="82">
        <v>27.5913</v>
      </c>
      <c r="H230" s="134" t="s">
        <v>214</v>
      </c>
      <c r="I230" s="83" t="s">
        <v>214</v>
      </c>
      <c r="J230" s="82">
        <v>0.11125524193548388</v>
      </c>
      <c r="K230" s="134" t="s">
        <v>214</v>
      </c>
      <c r="L230" s="83" t="s">
        <v>214</v>
      </c>
      <c r="M230" s="82">
        <v>0</v>
      </c>
      <c r="N230" s="134">
        <v>0</v>
      </c>
      <c r="O230" s="83">
        <v>0</v>
      </c>
      <c r="P230" s="82">
        <v>0</v>
      </c>
      <c r="Q230" s="134">
        <v>0</v>
      </c>
      <c r="R230" s="83">
        <v>0</v>
      </c>
    </row>
    <row r="231" spans="1:18" x14ac:dyDescent="0.25">
      <c r="A231" s="79" t="s">
        <v>370</v>
      </c>
      <c r="B231" s="133" t="s">
        <v>371</v>
      </c>
      <c r="C231" s="81" t="s">
        <v>278</v>
      </c>
      <c r="D231" s="84" t="s">
        <v>274</v>
      </c>
      <c r="E231" s="82" t="s">
        <v>110</v>
      </c>
      <c r="F231" s="83" t="s">
        <v>372</v>
      </c>
      <c r="G231" s="82">
        <v>48.737700000000004</v>
      </c>
      <c r="H231" s="134" t="s">
        <v>214</v>
      </c>
      <c r="I231" s="83" t="s">
        <v>214</v>
      </c>
      <c r="J231" s="82">
        <v>0.19652298387096775</v>
      </c>
      <c r="K231" s="134" t="s">
        <v>214</v>
      </c>
      <c r="L231" s="83" t="s">
        <v>214</v>
      </c>
      <c r="M231" s="82">
        <v>0</v>
      </c>
      <c r="N231" s="134">
        <v>0</v>
      </c>
      <c r="O231" s="83">
        <v>0</v>
      </c>
      <c r="P231" s="82">
        <v>0</v>
      </c>
      <c r="Q231" s="134">
        <v>0</v>
      </c>
      <c r="R231" s="83">
        <v>0</v>
      </c>
    </row>
    <row r="232" spans="1:18" x14ac:dyDescent="0.25">
      <c r="A232" s="79" t="s">
        <v>370</v>
      </c>
      <c r="B232" s="133" t="s">
        <v>371</v>
      </c>
      <c r="C232" s="81" t="s">
        <v>279</v>
      </c>
      <c r="D232" s="84" t="s">
        <v>274</v>
      </c>
      <c r="E232" s="82" t="s">
        <v>110</v>
      </c>
      <c r="F232" s="83" t="s">
        <v>372</v>
      </c>
      <c r="G232" s="82">
        <v>2.9601000000000002</v>
      </c>
      <c r="H232" s="134" t="s">
        <v>214</v>
      </c>
      <c r="I232" s="83" t="s">
        <v>214</v>
      </c>
      <c r="J232" s="82">
        <v>1.1935887096774194E-2</v>
      </c>
      <c r="K232" s="134" t="s">
        <v>214</v>
      </c>
      <c r="L232" s="83" t="s">
        <v>214</v>
      </c>
      <c r="M232" s="82">
        <v>0</v>
      </c>
      <c r="N232" s="134">
        <v>0</v>
      </c>
      <c r="O232" s="83">
        <v>0</v>
      </c>
      <c r="P232" s="82">
        <v>0</v>
      </c>
      <c r="Q232" s="134">
        <v>0</v>
      </c>
      <c r="R232" s="83">
        <v>0</v>
      </c>
    </row>
    <row r="233" spans="1:18" x14ac:dyDescent="0.25">
      <c r="A233" s="79" t="s">
        <v>370</v>
      </c>
      <c r="B233" s="133" t="s">
        <v>371</v>
      </c>
      <c r="C233" s="81" t="s">
        <v>280</v>
      </c>
      <c r="D233" s="84" t="s">
        <v>274</v>
      </c>
      <c r="E233" s="82" t="s">
        <v>110</v>
      </c>
      <c r="F233" s="83" t="s">
        <v>372</v>
      </c>
      <c r="G233" s="82">
        <v>12.3453</v>
      </c>
      <c r="H233" s="134" t="s">
        <v>214</v>
      </c>
      <c r="I233" s="83" t="s">
        <v>214</v>
      </c>
      <c r="J233" s="82">
        <v>4.9779435483870968E-2</v>
      </c>
      <c r="K233" s="134" t="s">
        <v>214</v>
      </c>
      <c r="L233" s="83" t="s">
        <v>214</v>
      </c>
      <c r="M233" s="82">
        <v>0</v>
      </c>
      <c r="N233" s="134">
        <v>0</v>
      </c>
      <c r="O233" s="83">
        <v>0</v>
      </c>
      <c r="P233" s="82">
        <v>0</v>
      </c>
      <c r="Q233" s="134">
        <v>0</v>
      </c>
      <c r="R233" s="83">
        <v>0</v>
      </c>
    </row>
    <row r="234" spans="1:18" x14ac:dyDescent="0.25">
      <c r="A234" s="79" t="s">
        <v>370</v>
      </c>
      <c r="B234" s="133" t="s">
        <v>371</v>
      </c>
      <c r="C234" s="81" t="s">
        <v>281</v>
      </c>
      <c r="D234" s="84" t="s">
        <v>219</v>
      </c>
      <c r="E234" s="82" t="s">
        <v>110</v>
      </c>
      <c r="F234" s="83" t="s">
        <v>372</v>
      </c>
      <c r="G234" s="82">
        <v>14.256000000000002</v>
      </c>
      <c r="H234" s="134" t="s">
        <v>214</v>
      </c>
      <c r="I234" s="83" t="s">
        <v>214</v>
      </c>
      <c r="J234" s="82">
        <v>5.7483870967741942E-2</v>
      </c>
      <c r="K234" s="134" t="s">
        <v>214</v>
      </c>
      <c r="L234" s="83" t="s">
        <v>214</v>
      </c>
      <c r="M234" s="82">
        <v>0</v>
      </c>
      <c r="N234" s="134">
        <v>0</v>
      </c>
      <c r="O234" s="83">
        <v>0</v>
      </c>
      <c r="P234" s="82">
        <v>0</v>
      </c>
      <c r="Q234" s="134">
        <v>0</v>
      </c>
      <c r="R234" s="83">
        <v>0</v>
      </c>
    </row>
    <row r="235" spans="1:18" x14ac:dyDescent="0.25">
      <c r="A235" s="79" t="s">
        <v>370</v>
      </c>
      <c r="B235" s="133" t="s">
        <v>371</v>
      </c>
      <c r="C235" s="81" t="s">
        <v>282</v>
      </c>
      <c r="D235" s="84" t="s">
        <v>219</v>
      </c>
      <c r="E235" s="82" t="s">
        <v>110</v>
      </c>
      <c r="F235" s="83" t="s">
        <v>372</v>
      </c>
      <c r="G235" s="82">
        <v>11.7744</v>
      </c>
      <c r="H235" s="134" t="s">
        <v>214</v>
      </c>
      <c r="I235" s="83" t="s">
        <v>214</v>
      </c>
      <c r="J235" s="82">
        <v>4.7477419354838707E-2</v>
      </c>
      <c r="K235" s="134" t="s">
        <v>214</v>
      </c>
      <c r="L235" s="83" t="s">
        <v>214</v>
      </c>
      <c r="M235" s="82">
        <v>0</v>
      </c>
      <c r="N235" s="134">
        <v>0</v>
      </c>
      <c r="O235" s="83">
        <v>0</v>
      </c>
      <c r="P235" s="82">
        <v>0</v>
      </c>
      <c r="Q235" s="134">
        <v>0</v>
      </c>
      <c r="R235" s="83">
        <v>0</v>
      </c>
    </row>
    <row r="236" spans="1:18" x14ac:dyDescent="0.25">
      <c r="A236" s="79" t="s">
        <v>370</v>
      </c>
      <c r="B236" s="133" t="s">
        <v>371</v>
      </c>
      <c r="C236" s="81" t="s">
        <v>283</v>
      </c>
      <c r="D236" s="84" t="s">
        <v>219</v>
      </c>
      <c r="E236" s="82" t="s">
        <v>110</v>
      </c>
      <c r="F236" s="83" t="s">
        <v>372</v>
      </c>
      <c r="G236" s="82">
        <v>2.97</v>
      </c>
      <c r="H236" s="134" t="s">
        <v>214</v>
      </c>
      <c r="I236" s="83" t="s">
        <v>214</v>
      </c>
      <c r="J236" s="82">
        <v>1.1975806451612904E-2</v>
      </c>
      <c r="K236" s="134" t="s">
        <v>214</v>
      </c>
      <c r="L236" s="83" t="s">
        <v>214</v>
      </c>
      <c r="M236" s="82">
        <v>0</v>
      </c>
      <c r="N236" s="134">
        <v>0</v>
      </c>
      <c r="O236" s="83">
        <v>0</v>
      </c>
      <c r="P236" s="82">
        <v>0</v>
      </c>
      <c r="Q236" s="134">
        <v>0</v>
      </c>
      <c r="R236" s="83">
        <v>0</v>
      </c>
    </row>
    <row r="237" spans="1:18" x14ac:dyDescent="0.25">
      <c r="A237" s="79" t="s">
        <v>370</v>
      </c>
      <c r="B237" s="133" t="s">
        <v>371</v>
      </c>
      <c r="C237" s="81" t="s">
        <v>284</v>
      </c>
      <c r="D237" s="84" t="s">
        <v>219</v>
      </c>
      <c r="E237" s="82" t="s">
        <v>110</v>
      </c>
      <c r="F237" s="83" t="s">
        <v>372</v>
      </c>
      <c r="G237" s="82">
        <v>2.9040000000000004</v>
      </c>
      <c r="H237" s="134" t="s">
        <v>214</v>
      </c>
      <c r="I237" s="83" t="s">
        <v>214</v>
      </c>
      <c r="J237" s="82">
        <v>1.1709677419354841E-2</v>
      </c>
      <c r="K237" s="134" t="s">
        <v>214</v>
      </c>
      <c r="L237" s="83" t="s">
        <v>214</v>
      </c>
      <c r="M237" s="82">
        <v>0</v>
      </c>
      <c r="N237" s="134">
        <v>0</v>
      </c>
      <c r="O237" s="83">
        <v>0</v>
      </c>
      <c r="P237" s="82">
        <v>0</v>
      </c>
      <c r="Q237" s="134">
        <v>0</v>
      </c>
      <c r="R237" s="83">
        <v>0</v>
      </c>
    </row>
    <row r="238" spans="1:18" x14ac:dyDescent="0.25">
      <c r="A238" s="79" t="s">
        <v>370</v>
      </c>
      <c r="B238" s="133" t="s">
        <v>371</v>
      </c>
      <c r="C238" s="81" t="s">
        <v>285</v>
      </c>
      <c r="D238" s="84" t="s">
        <v>219</v>
      </c>
      <c r="E238" s="82" t="s">
        <v>110</v>
      </c>
      <c r="F238" s="83" t="s">
        <v>372</v>
      </c>
      <c r="G238" s="82">
        <v>2.7555000000000001</v>
      </c>
      <c r="H238" s="134" t="s">
        <v>214</v>
      </c>
      <c r="I238" s="83" t="s">
        <v>214</v>
      </c>
      <c r="J238" s="82">
        <v>1.1110887096774194E-2</v>
      </c>
      <c r="K238" s="134" t="s">
        <v>214</v>
      </c>
      <c r="L238" s="83" t="s">
        <v>214</v>
      </c>
      <c r="M238" s="82">
        <v>0</v>
      </c>
      <c r="N238" s="134">
        <v>0</v>
      </c>
      <c r="O238" s="83">
        <v>0</v>
      </c>
      <c r="P238" s="82">
        <v>0</v>
      </c>
      <c r="Q238" s="134">
        <v>0</v>
      </c>
      <c r="R238" s="83">
        <v>0</v>
      </c>
    </row>
    <row r="239" spans="1:18" x14ac:dyDescent="0.25">
      <c r="A239" s="79" t="s">
        <v>370</v>
      </c>
      <c r="B239" s="133" t="s">
        <v>371</v>
      </c>
      <c r="C239" s="81" t="s">
        <v>229</v>
      </c>
      <c r="D239" s="84" t="s">
        <v>230</v>
      </c>
      <c r="E239" s="82" t="s">
        <v>110</v>
      </c>
      <c r="F239" s="83" t="s">
        <v>372</v>
      </c>
      <c r="G239" s="82">
        <v>19.288499999999999</v>
      </c>
      <c r="H239" s="134" t="s">
        <v>214</v>
      </c>
      <c r="I239" s="83" t="s">
        <v>214</v>
      </c>
      <c r="J239" s="82">
        <v>7.7776209677419356E-2</v>
      </c>
      <c r="K239" s="134" t="s">
        <v>214</v>
      </c>
      <c r="L239" s="83" t="s">
        <v>214</v>
      </c>
      <c r="M239" s="82">
        <v>0</v>
      </c>
      <c r="N239" s="134">
        <v>0</v>
      </c>
      <c r="O239" s="83">
        <v>0</v>
      </c>
      <c r="P239" s="82">
        <v>0</v>
      </c>
      <c r="Q239" s="134">
        <v>0</v>
      </c>
      <c r="R239" s="83">
        <v>0</v>
      </c>
    </row>
    <row r="240" spans="1:18" x14ac:dyDescent="0.25">
      <c r="A240" s="79" t="s">
        <v>370</v>
      </c>
      <c r="B240" s="133" t="s">
        <v>371</v>
      </c>
      <c r="C240" s="81" t="s">
        <v>231</v>
      </c>
      <c r="D240" s="84" t="s">
        <v>219</v>
      </c>
      <c r="E240" s="82" t="s">
        <v>110</v>
      </c>
      <c r="F240" s="83" t="s">
        <v>372</v>
      </c>
      <c r="G240" s="82">
        <v>366.98062499999997</v>
      </c>
      <c r="H240" s="134" t="s">
        <v>214</v>
      </c>
      <c r="I240" s="83" t="s">
        <v>214</v>
      </c>
      <c r="J240" s="82">
        <v>1.4797605846774193</v>
      </c>
      <c r="K240" s="134" t="s">
        <v>214</v>
      </c>
      <c r="L240" s="83" t="s">
        <v>214</v>
      </c>
      <c r="M240" s="82">
        <v>0</v>
      </c>
      <c r="N240" s="134">
        <v>0</v>
      </c>
      <c r="O240" s="83">
        <v>0</v>
      </c>
      <c r="P240" s="82">
        <v>0</v>
      </c>
      <c r="Q240" s="134">
        <v>0</v>
      </c>
      <c r="R240" s="83">
        <v>0</v>
      </c>
    </row>
    <row r="241" spans="1:18" x14ac:dyDescent="0.25">
      <c r="A241" s="79" t="s">
        <v>370</v>
      </c>
      <c r="B241" s="133" t="s">
        <v>371</v>
      </c>
      <c r="C241" s="81" t="s">
        <v>232</v>
      </c>
      <c r="D241" s="84" t="s">
        <v>219</v>
      </c>
      <c r="E241" s="82" t="s">
        <v>110</v>
      </c>
      <c r="F241" s="83" t="s">
        <v>372</v>
      </c>
      <c r="G241" s="82">
        <v>6895.9737000000005</v>
      </c>
      <c r="H241" s="134" t="s">
        <v>214</v>
      </c>
      <c r="I241" s="83" t="s">
        <v>214</v>
      </c>
      <c r="J241" s="82">
        <v>27.806345564516132</v>
      </c>
      <c r="K241" s="134" t="s">
        <v>214</v>
      </c>
      <c r="L241" s="83" t="s">
        <v>214</v>
      </c>
      <c r="M241" s="82">
        <v>0</v>
      </c>
      <c r="N241" s="134">
        <v>0</v>
      </c>
      <c r="O241" s="83">
        <v>0</v>
      </c>
      <c r="P241" s="82">
        <v>0</v>
      </c>
      <c r="Q241" s="134">
        <v>0</v>
      </c>
      <c r="R241" s="83">
        <v>0</v>
      </c>
    </row>
    <row r="242" spans="1:18" x14ac:dyDescent="0.25">
      <c r="A242" s="79" t="s">
        <v>370</v>
      </c>
      <c r="B242" s="133" t="s">
        <v>371</v>
      </c>
      <c r="C242" s="81" t="s">
        <v>233</v>
      </c>
      <c r="D242" s="84" t="s">
        <v>219</v>
      </c>
      <c r="E242" s="82" t="s">
        <v>110</v>
      </c>
      <c r="F242" s="83" t="s">
        <v>372</v>
      </c>
      <c r="G242" s="82">
        <v>8.4644999999999992</v>
      </c>
      <c r="H242" s="134" t="s">
        <v>214</v>
      </c>
      <c r="I242" s="83" t="s">
        <v>214</v>
      </c>
      <c r="J242" s="82">
        <v>3.4131048387096768E-2</v>
      </c>
      <c r="K242" s="134" t="s">
        <v>214</v>
      </c>
      <c r="L242" s="83" t="s">
        <v>214</v>
      </c>
      <c r="M242" s="82">
        <v>0</v>
      </c>
      <c r="N242" s="134">
        <v>0</v>
      </c>
      <c r="O242" s="83">
        <v>0</v>
      </c>
      <c r="P242" s="82">
        <v>0</v>
      </c>
      <c r="Q242" s="134">
        <v>0</v>
      </c>
      <c r="R242" s="83">
        <v>0</v>
      </c>
    </row>
    <row r="243" spans="1:18" x14ac:dyDescent="0.25">
      <c r="A243" s="79" t="s">
        <v>370</v>
      </c>
      <c r="B243" s="133" t="s">
        <v>373</v>
      </c>
      <c r="C243" s="81" t="s">
        <v>235</v>
      </c>
      <c r="D243" s="84" t="s">
        <v>235</v>
      </c>
      <c r="E243" s="82" t="s">
        <v>110</v>
      </c>
      <c r="F243" s="83" t="s">
        <v>372</v>
      </c>
      <c r="G243" s="82" t="s">
        <v>214</v>
      </c>
      <c r="H243" s="134">
        <v>760478.5179976162</v>
      </c>
      <c r="I243" s="83">
        <v>760478.5179976162</v>
      </c>
      <c r="J243" s="82" t="s">
        <v>214</v>
      </c>
      <c r="K243" s="134">
        <v>2083.502789034565</v>
      </c>
      <c r="L243" s="83">
        <v>2083.502789034565</v>
      </c>
      <c r="M243" s="197">
        <v>0</v>
      </c>
      <c r="N243" s="134">
        <v>0</v>
      </c>
      <c r="O243" s="83">
        <v>0</v>
      </c>
      <c r="P243" s="82">
        <v>0</v>
      </c>
      <c r="Q243" s="134">
        <v>0</v>
      </c>
      <c r="R243" s="83">
        <v>0</v>
      </c>
    </row>
    <row r="244" spans="1:18" x14ac:dyDescent="0.25">
      <c r="A244" s="79" t="s">
        <v>374</v>
      </c>
      <c r="B244" s="133" t="s">
        <v>375</v>
      </c>
      <c r="C244" s="81" t="s">
        <v>293</v>
      </c>
      <c r="D244" s="84" t="s">
        <v>219</v>
      </c>
      <c r="E244" s="82" t="s">
        <v>110</v>
      </c>
      <c r="F244" s="83" t="s">
        <v>376</v>
      </c>
      <c r="G244" s="82">
        <v>590.13240000000008</v>
      </c>
      <c r="H244" s="134" t="s">
        <v>214</v>
      </c>
      <c r="I244" s="83" t="s">
        <v>214</v>
      </c>
      <c r="J244" s="82">
        <v>2.3795661290322583</v>
      </c>
      <c r="K244" s="134" t="s">
        <v>214</v>
      </c>
      <c r="L244" s="83" t="s">
        <v>214</v>
      </c>
      <c r="M244" s="82">
        <v>0</v>
      </c>
      <c r="N244" s="134">
        <v>0</v>
      </c>
      <c r="O244" s="83">
        <v>0</v>
      </c>
      <c r="P244" s="82">
        <v>0</v>
      </c>
      <c r="Q244" s="134">
        <v>0</v>
      </c>
      <c r="R244" s="83">
        <v>0</v>
      </c>
    </row>
    <row r="245" spans="1:18" x14ac:dyDescent="0.25">
      <c r="A245" s="79" t="s">
        <v>374</v>
      </c>
      <c r="B245" s="133" t="s">
        <v>375</v>
      </c>
      <c r="C245" s="81" t="s">
        <v>295</v>
      </c>
      <c r="D245" s="84" t="s">
        <v>219</v>
      </c>
      <c r="E245" s="82" t="s">
        <v>110</v>
      </c>
      <c r="F245" s="83" t="s">
        <v>376</v>
      </c>
      <c r="G245" s="82">
        <v>684.68400000000008</v>
      </c>
      <c r="H245" s="134" t="s">
        <v>214</v>
      </c>
      <c r="I245" s="83" t="s">
        <v>214</v>
      </c>
      <c r="J245" s="82">
        <v>2.7608225806451618</v>
      </c>
      <c r="K245" s="134" t="s">
        <v>214</v>
      </c>
      <c r="L245" s="83" t="s">
        <v>214</v>
      </c>
      <c r="M245" s="82">
        <v>0</v>
      </c>
      <c r="N245" s="134">
        <v>0</v>
      </c>
      <c r="O245" s="83">
        <v>0</v>
      </c>
      <c r="P245" s="82">
        <v>0</v>
      </c>
      <c r="Q245" s="134">
        <v>0</v>
      </c>
      <c r="R245" s="83">
        <v>0</v>
      </c>
    </row>
    <row r="246" spans="1:18" x14ac:dyDescent="0.25">
      <c r="A246" s="79" t="s">
        <v>374</v>
      </c>
      <c r="B246" s="133" t="s">
        <v>375</v>
      </c>
      <c r="C246" s="81" t="s">
        <v>296</v>
      </c>
      <c r="D246" s="84" t="s">
        <v>219</v>
      </c>
      <c r="E246" s="82" t="s">
        <v>110</v>
      </c>
      <c r="F246" s="83" t="s">
        <v>376</v>
      </c>
      <c r="G246" s="82">
        <v>343.01520000000005</v>
      </c>
      <c r="H246" s="134" t="s">
        <v>214</v>
      </c>
      <c r="I246" s="83" t="s">
        <v>214</v>
      </c>
      <c r="J246" s="82">
        <v>1.3831258064516132</v>
      </c>
      <c r="K246" s="134" t="s">
        <v>214</v>
      </c>
      <c r="L246" s="83" t="s">
        <v>214</v>
      </c>
      <c r="M246" s="82">
        <v>0</v>
      </c>
      <c r="N246" s="134">
        <v>0</v>
      </c>
      <c r="O246" s="83">
        <v>0</v>
      </c>
      <c r="P246" s="82">
        <v>0</v>
      </c>
      <c r="Q246" s="134">
        <v>0</v>
      </c>
      <c r="R246" s="83">
        <v>0</v>
      </c>
    </row>
    <row r="247" spans="1:18" x14ac:dyDescent="0.25">
      <c r="A247" s="79" t="s">
        <v>374</v>
      </c>
      <c r="B247" s="133" t="s">
        <v>375</v>
      </c>
      <c r="C247" s="81" t="s">
        <v>297</v>
      </c>
      <c r="D247" s="84" t="s">
        <v>219</v>
      </c>
      <c r="E247" s="82" t="s">
        <v>110</v>
      </c>
      <c r="F247" s="83" t="s">
        <v>376</v>
      </c>
      <c r="G247" s="82">
        <v>84.347999999999999</v>
      </c>
      <c r="H247" s="134" t="s">
        <v>214</v>
      </c>
      <c r="I247" s="83" t="s">
        <v>214</v>
      </c>
      <c r="J247" s="82">
        <v>0.34011290322580645</v>
      </c>
      <c r="K247" s="134" t="s">
        <v>214</v>
      </c>
      <c r="L247" s="83" t="s">
        <v>214</v>
      </c>
      <c r="M247" s="82">
        <v>0</v>
      </c>
      <c r="N247" s="134">
        <v>0</v>
      </c>
      <c r="O247" s="83">
        <v>0</v>
      </c>
      <c r="P247" s="82">
        <v>0</v>
      </c>
      <c r="Q247" s="134">
        <v>0</v>
      </c>
      <c r="R247" s="83">
        <v>0</v>
      </c>
    </row>
    <row r="248" spans="1:18" x14ac:dyDescent="0.25">
      <c r="A248" s="79" t="s">
        <v>374</v>
      </c>
      <c r="B248" s="133" t="s">
        <v>375</v>
      </c>
      <c r="C248" s="81" t="s">
        <v>298</v>
      </c>
      <c r="D248" s="84" t="s">
        <v>213</v>
      </c>
      <c r="E248" s="82" t="s">
        <v>110</v>
      </c>
      <c r="F248" s="83" t="s">
        <v>376</v>
      </c>
      <c r="G248" s="82">
        <v>6.0587999999999997</v>
      </c>
      <c r="H248" s="134" t="s">
        <v>214</v>
      </c>
      <c r="I248" s="83" t="s">
        <v>214</v>
      </c>
      <c r="J248" s="82">
        <v>2.4430645161290322E-2</v>
      </c>
      <c r="K248" s="134" t="s">
        <v>214</v>
      </c>
      <c r="L248" s="83" t="s">
        <v>214</v>
      </c>
      <c r="M248" s="82">
        <v>0</v>
      </c>
      <c r="N248" s="134">
        <v>0</v>
      </c>
      <c r="O248" s="83">
        <v>0</v>
      </c>
      <c r="P248" s="82">
        <v>0</v>
      </c>
      <c r="Q248" s="134">
        <v>0</v>
      </c>
      <c r="R248" s="83">
        <v>0</v>
      </c>
    </row>
    <row r="249" spans="1:18" x14ac:dyDescent="0.25">
      <c r="A249" s="79" t="s">
        <v>374</v>
      </c>
      <c r="B249" s="133" t="s">
        <v>375</v>
      </c>
      <c r="C249" s="81" t="s">
        <v>299</v>
      </c>
      <c r="D249" s="84" t="s">
        <v>219</v>
      </c>
      <c r="E249" s="82" t="s">
        <v>110</v>
      </c>
      <c r="F249" s="83" t="s">
        <v>376</v>
      </c>
      <c r="G249" s="82">
        <v>6474.7188000000006</v>
      </c>
      <c r="H249" s="134" t="s">
        <v>214</v>
      </c>
      <c r="I249" s="83" t="s">
        <v>214</v>
      </c>
      <c r="J249" s="82">
        <v>26.107737096774194</v>
      </c>
      <c r="K249" s="134" t="s">
        <v>214</v>
      </c>
      <c r="L249" s="83" t="s">
        <v>214</v>
      </c>
      <c r="M249" s="82">
        <v>0</v>
      </c>
      <c r="N249" s="134">
        <v>0</v>
      </c>
      <c r="O249" s="83">
        <v>0</v>
      </c>
      <c r="P249" s="82">
        <v>0</v>
      </c>
      <c r="Q249" s="134">
        <v>0</v>
      </c>
      <c r="R249" s="83">
        <v>0</v>
      </c>
    </row>
    <row r="250" spans="1:18" x14ac:dyDescent="0.25">
      <c r="A250" s="79" t="s">
        <v>374</v>
      </c>
      <c r="B250" s="133" t="s">
        <v>375</v>
      </c>
      <c r="C250" s="81" t="s">
        <v>300</v>
      </c>
      <c r="D250" s="84" t="s">
        <v>219</v>
      </c>
      <c r="E250" s="82" t="s">
        <v>110</v>
      </c>
      <c r="F250" s="83" t="s">
        <v>376</v>
      </c>
      <c r="G250" s="82">
        <v>6315.3948000000009</v>
      </c>
      <c r="H250" s="134" t="s">
        <v>214</v>
      </c>
      <c r="I250" s="83" t="s">
        <v>214</v>
      </c>
      <c r="J250" s="82">
        <v>25.465301612903229</v>
      </c>
      <c r="K250" s="134" t="s">
        <v>214</v>
      </c>
      <c r="L250" s="83" t="s">
        <v>214</v>
      </c>
      <c r="M250" s="82">
        <v>0</v>
      </c>
      <c r="N250" s="134">
        <v>0</v>
      </c>
      <c r="O250" s="83">
        <v>0</v>
      </c>
      <c r="P250" s="82">
        <v>0</v>
      </c>
      <c r="Q250" s="134">
        <v>0</v>
      </c>
      <c r="R250" s="83">
        <v>0</v>
      </c>
    </row>
    <row r="251" spans="1:18" x14ac:dyDescent="0.25">
      <c r="A251" s="79" t="s">
        <v>374</v>
      </c>
      <c r="B251" s="133" t="s">
        <v>375</v>
      </c>
      <c r="C251" s="81" t="s">
        <v>301</v>
      </c>
      <c r="D251" s="84" t="s">
        <v>219</v>
      </c>
      <c r="E251" s="82" t="s">
        <v>110</v>
      </c>
      <c r="F251" s="83" t="s">
        <v>376</v>
      </c>
      <c r="G251" s="82">
        <v>3702.3195000000001</v>
      </c>
      <c r="H251" s="134" t="s">
        <v>214</v>
      </c>
      <c r="I251" s="83" t="s">
        <v>214</v>
      </c>
      <c r="J251" s="82">
        <v>14.928707661290323</v>
      </c>
      <c r="K251" s="134" t="s">
        <v>214</v>
      </c>
      <c r="L251" s="83" t="s">
        <v>214</v>
      </c>
      <c r="M251" s="82">
        <v>0</v>
      </c>
      <c r="N251" s="134">
        <v>0</v>
      </c>
      <c r="O251" s="83">
        <v>0</v>
      </c>
      <c r="P251" s="82">
        <v>0</v>
      </c>
      <c r="Q251" s="134">
        <v>0</v>
      </c>
      <c r="R251" s="83">
        <v>0</v>
      </c>
    </row>
    <row r="252" spans="1:18" x14ac:dyDescent="0.25">
      <c r="A252" s="79" t="s">
        <v>374</v>
      </c>
      <c r="B252" s="133" t="s">
        <v>375</v>
      </c>
      <c r="C252" s="81" t="s">
        <v>302</v>
      </c>
      <c r="D252" s="84" t="s">
        <v>219</v>
      </c>
      <c r="E252" s="82" t="s">
        <v>110</v>
      </c>
      <c r="F252" s="83" t="s">
        <v>376</v>
      </c>
      <c r="G252" s="82">
        <v>1379.6112000000001</v>
      </c>
      <c r="H252" s="134" t="s">
        <v>214</v>
      </c>
      <c r="I252" s="83" t="s">
        <v>214</v>
      </c>
      <c r="J252" s="82">
        <v>5.5629483870967746</v>
      </c>
      <c r="K252" s="134" t="s">
        <v>214</v>
      </c>
      <c r="L252" s="83" t="s">
        <v>214</v>
      </c>
      <c r="M252" s="82">
        <v>0</v>
      </c>
      <c r="N252" s="134">
        <v>0</v>
      </c>
      <c r="O252" s="83">
        <v>0</v>
      </c>
      <c r="P252" s="82">
        <v>0</v>
      </c>
      <c r="Q252" s="134">
        <v>0</v>
      </c>
      <c r="R252" s="83">
        <v>0</v>
      </c>
    </row>
    <row r="253" spans="1:18" x14ac:dyDescent="0.25">
      <c r="A253" s="79" t="s">
        <v>374</v>
      </c>
      <c r="B253" s="133" t="s">
        <v>375</v>
      </c>
      <c r="C253" s="81" t="s">
        <v>303</v>
      </c>
      <c r="D253" s="84" t="s">
        <v>219</v>
      </c>
      <c r="E253" s="82" t="s">
        <v>110</v>
      </c>
      <c r="F253" s="83" t="s">
        <v>376</v>
      </c>
      <c r="G253" s="82">
        <v>1825.3125</v>
      </c>
      <c r="H253" s="134" t="s">
        <v>214</v>
      </c>
      <c r="I253" s="83" t="s">
        <v>214</v>
      </c>
      <c r="J253" s="82">
        <v>7.360131048387097</v>
      </c>
      <c r="K253" s="134" t="s">
        <v>214</v>
      </c>
      <c r="L253" s="83" t="s">
        <v>214</v>
      </c>
      <c r="M253" s="82">
        <v>0</v>
      </c>
      <c r="N253" s="134">
        <v>0</v>
      </c>
      <c r="O253" s="83">
        <v>0</v>
      </c>
      <c r="P253" s="82">
        <v>0</v>
      </c>
      <c r="Q253" s="134">
        <v>0</v>
      </c>
      <c r="R253" s="83">
        <v>0</v>
      </c>
    </row>
    <row r="254" spans="1:18" x14ac:dyDescent="0.25">
      <c r="A254" s="79" t="s">
        <v>374</v>
      </c>
      <c r="B254" s="133" t="s">
        <v>375</v>
      </c>
      <c r="C254" s="81" t="s">
        <v>304</v>
      </c>
      <c r="D254" s="84" t="s">
        <v>219</v>
      </c>
      <c r="E254" s="82" t="s">
        <v>110</v>
      </c>
      <c r="F254" s="83" t="s">
        <v>376</v>
      </c>
      <c r="G254" s="82">
        <v>1353.0858000000001</v>
      </c>
      <c r="H254" s="134" t="s">
        <v>214</v>
      </c>
      <c r="I254" s="83" t="s">
        <v>214</v>
      </c>
      <c r="J254" s="82">
        <v>5.4559911290322587</v>
      </c>
      <c r="K254" s="134" t="s">
        <v>214</v>
      </c>
      <c r="L254" s="83" t="s">
        <v>214</v>
      </c>
      <c r="M254" s="82">
        <v>0</v>
      </c>
      <c r="N254" s="134">
        <v>0</v>
      </c>
      <c r="O254" s="83">
        <v>0</v>
      </c>
      <c r="P254" s="82">
        <v>0</v>
      </c>
      <c r="Q254" s="134">
        <v>0</v>
      </c>
      <c r="R254" s="83">
        <v>0</v>
      </c>
    </row>
    <row r="255" spans="1:18" x14ac:dyDescent="0.25">
      <c r="A255" s="79" t="s">
        <v>374</v>
      </c>
      <c r="B255" s="133" t="s">
        <v>375</v>
      </c>
      <c r="C255" s="81" t="s">
        <v>305</v>
      </c>
      <c r="D255" s="84" t="s">
        <v>219</v>
      </c>
      <c r="E255" s="82" t="s">
        <v>110</v>
      </c>
      <c r="F255" s="83" t="s">
        <v>376</v>
      </c>
      <c r="G255" s="82">
        <v>1696.2627000000002</v>
      </c>
      <c r="H255" s="134" t="s">
        <v>214</v>
      </c>
      <c r="I255" s="83" t="s">
        <v>214</v>
      </c>
      <c r="J255" s="82">
        <v>6.8397689516129043</v>
      </c>
      <c r="K255" s="134" t="s">
        <v>214</v>
      </c>
      <c r="L255" s="83" t="s">
        <v>214</v>
      </c>
      <c r="M255" s="82">
        <v>0</v>
      </c>
      <c r="N255" s="134">
        <v>0</v>
      </c>
      <c r="O255" s="83">
        <v>0</v>
      </c>
      <c r="P255" s="82">
        <v>0</v>
      </c>
      <c r="Q255" s="134">
        <v>0</v>
      </c>
      <c r="R255" s="83">
        <v>0</v>
      </c>
    </row>
    <row r="256" spans="1:18" x14ac:dyDescent="0.25">
      <c r="A256" s="79" t="s">
        <v>374</v>
      </c>
      <c r="B256" s="133" t="s">
        <v>375</v>
      </c>
      <c r="C256" s="81" t="s">
        <v>306</v>
      </c>
      <c r="D256" s="84" t="s">
        <v>219</v>
      </c>
      <c r="E256" s="82" t="s">
        <v>110</v>
      </c>
      <c r="F256" s="83" t="s">
        <v>376</v>
      </c>
      <c r="G256" s="82">
        <v>305.613</v>
      </c>
      <c r="H256" s="134" t="s">
        <v>214</v>
      </c>
      <c r="I256" s="83" t="s">
        <v>214</v>
      </c>
      <c r="J256" s="82">
        <v>1.2323104838709678</v>
      </c>
      <c r="K256" s="134" t="s">
        <v>214</v>
      </c>
      <c r="L256" s="83" t="s">
        <v>214</v>
      </c>
      <c r="M256" s="82">
        <v>0</v>
      </c>
      <c r="N256" s="134">
        <v>0</v>
      </c>
      <c r="O256" s="83">
        <v>0</v>
      </c>
      <c r="P256" s="82">
        <v>0</v>
      </c>
      <c r="Q256" s="134">
        <v>0</v>
      </c>
      <c r="R256" s="83">
        <v>0</v>
      </c>
    </row>
    <row r="257" spans="1:18" x14ac:dyDescent="0.25">
      <c r="A257" s="79" t="s">
        <v>374</v>
      </c>
      <c r="B257" s="133" t="s">
        <v>375</v>
      </c>
      <c r="C257" s="81" t="s">
        <v>307</v>
      </c>
      <c r="D257" s="84" t="s">
        <v>219</v>
      </c>
      <c r="E257" s="82" t="s">
        <v>110</v>
      </c>
      <c r="F257" s="83" t="s">
        <v>376</v>
      </c>
      <c r="G257" s="82">
        <v>918.45600000000002</v>
      </c>
      <c r="H257" s="134" t="s">
        <v>214</v>
      </c>
      <c r="I257" s="83" t="s">
        <v>214</v>
      </c>
      <c r="J257" s="82">
        <v>3.7034516129032258</v>
      </c>
      <c r="K257" s="134" t="s">
        <v>214</v>
      </c>
      <c r="L257" s="83" t="s">
        <v>214</v>
      </c>
      <c r="M257" s="82">
        <v>0</v>
      </c>
      <c r="N257" s="134">
        <v>0</v>
      </c>
      <c r="O257" s="83">
        <v>0</v>
      </c>
      <c r="P257" s="82">
        <v>0</v>
      </c>
      <c r="Q257" s="134">
        <v>0</v>
      </c>
      <c r="R257" s="83">
        <v>0</v>
      </c>
    </row>
    <row r="258" spans="1:18" x14ac:dyDescent="0.25">
      <c r="A258" s="79" t="s">
        <v>374</v>
      </c>
      <c r="B258" s="133" t="s">
        <v>375</v>
      </c>
      <c r="C258" s="81" t="s">
        <v>308</v>
      </c>
      <c r="D258" s="84" t="s">
        <v>219</v>
      </c>
      <c r="E258" s="82" t="s">
        <v>110</v>
      </c>
      <c r="F258" s="83" t="s">
        <v>376</v>
      </c>
      <c r="G258" s="82">
        <v>1884.1977000000002</v>
      </c>
      <c r="H258" s="134" t="s">
        <v>214</v>
      </c>
      <c r="I258" s="83" t="s">
        <v>214</v>
      </c>
      <c r="J258" s="82">
        <v>7.597571370967743</v>
      </c>
      <c r="K258" s="134" t="s">
        <v>214</v>
      </c>
      <c r="L258" s="83" t="s">
        <v>214</v>
      </c>
      <c r="M258" s="82">
        <v>0</v>
      </c>
      <c r="N258" s="134">
        <v>0</v>
      </c>
      <c r="O258" s="83">
        <v>0</v>
      </c>
      <c r="P258" s="82">
        <v>0</v>
      </c>
      <c r="Q258" s="134">
        <v>0</v>
      </c>
      <c r="R258" s="83">
        <v>0</v>
      </c>
    </row>
    <row r="259" spans="1:18" x14ac:dyDescent="0.25">
      <c r="A259" s="79" t="s">
        <v>374</v>
      </c>
      <c r="B259" s="133" t="s">
        <v>375</v>
      </c>
      <c r="C259" s="81" t="s">
        <v>309</v>
      </c>
      <c r="D259" s="84" t="s">
        <v>219</v>
      </c>
      <c r="E259" s="82" t="s">
        <v>110</v>
      </c>
      <c r="F259" s="83" t="s">
        <v>376</v>
      </c>
      <c r="G259" s="82">
        <v>1266.1011000000001</v>
      </c>
      <c r="H259" s="134" t="s">
        <v>214</v>
      </c>
      <c r="I259" s="83" t="s">
        <v>214</v>
      </c>
      <c r="J259" s="82">
        <v>5.105246370967742</v>
      </c>
      <c r="K259" s="134" t="s">
        <v>214</v>
      </c>
      <c r="L259" s="83" t="s">
        <v>214</v>
      </c>
      <c r="M259" s="82">
        <v>0</v>
      </c>
      <c r="N259" s="134">
        <v>0</v>
      </c>
      <c r="O259" s="83">
        <v>0</v>
      </c>
      <c r="P259" s="82">
        <v>0</v>
      </c>
      <c r="Q259" s="134">
        <v>0</v>
      </c>
      <c r="R259" s="83">
        <v>0</v>
      </c>
    </row>
    <row r="260" spans="1:18" x14ac:dyDescent="0.25">
      <c r="A260" s="79" t="s">
        <v>374</v>
      </c>
      <c r="B260" s="133" t="s">
        <v>375</v>
      </c>
      <c r="C260" s="81" t="s">
        <v>310</v>
      </c>
      <c r="D260" s="84" t="s">
        <v>219</v>
      </c>
      <c r="E260" s="82" t="s">
        <v>110</v>
      </c>
      <c r="F260" s="83" t="s">
        <v>376</v>
      </c>
      <c r="G260" s="82">
        <v>1884.5111999999999</v>
      </c>
      <c r="H260" s="134" t="s">
        <v>214</v>
      </c>
      <c r="I260" s="83" t="s">
        <v>214</v>
      </c>
      <c r="J260" s="82">
        <v>7.5988354838709675</v>
      </c>
      <c r="K260" s="134" t="s">
        <v>214</v>
      </c>
      <c r="L260" s="83" t="s">
        <v>214</v>
      </c>
      <c r="M260" s="82">
        <v>0</v>
      </c>
      <c r="N260" s="134">
        <v>0</v>
      </c>
      <c r="O260" s="83">
        <v>0</v>
      </c>
      <c r="P260" s="82">
        <v>0</v>
      </c>
      <c r="Q260" s="134">
        <v>0</v>
      </c>
      <c r="R260" s="83">
        <v>0</v>
      </c>
    </row>
    <row r="261" spans="1:18" x14ac:dyDescent="0.25">
      <c r="A261" s="79" t="s">
        <v>374</v>
      </c>
      <c r="B261" s="133" t="s">
        <v>375</v>
      </c>
      <c r="C261" s="81" t="s">
        <v>311</v>
      </c>
      <c r="D261" s="84" t="s">
        <v>219</v>
      </c>
      <c r="E261" s="82" t="s">
        <v>110</v>
      </c>
      <c r="F261" s="83" t="s">
        <v>376</v>
      </c>
      <c r="G261" s="82">
        <v>827.47499999999991</v>
      </c>
      <c r="H261" s="134" t="s">
        <v>214</v>
      </c>
      <c r="I261" s="83" t="s">
        <v>214</v>
      </c>
      <c r="J261" s="82">
        <v>3.3365927419354837</v>
      </c>
      <c r="K261" s="134" t="s">
        <v>214</v>
      </c>
      <c r="L261" s="83" t="s">
        <v>214</v>
      </c>
      <c r="M261" s="82">
        <v>0</v>
      </c>
      <c r="N261" s="134">
        <v>0</v>
      </c>
      <c r="O261" s="83">
        <v>0</v>
      </c>
      <c r="P261" s="82">
        <v>0</v>
      </c>
      <c r="Q261" s="134">
        <v>0</v>
      </c>
      <c r="R261" s="83">
        <v>0</v>
      </c>
    </row>
    <row r="262" spans="1:18" x14ac:dyDescent="0.25">
      <c r="A262" s="79" t="s">
        <v>374</v>
      </c>
      <c r="B262" s="133" t="s">
        <v>375</v>
      </c>
      <c r="C262" s="81" t="s">
        <v>312</v>
      </c>
      <c r="D262" s="84" t="s">
        <v>219</v>
      </c>
      <c r="E262" s="82" t="s">
        <v>110</v>
      </c>
      <c r="F262" s="83" t="s">
        <v>376</v>
      </c>
      <c r="G262" s="82">
        <v>1161.4185</v>
      </c>
      <c r="H262" s="134" t="s">
        <v>214</v>
      </c>
      <c r="I262" s="83" t="s">
        <v>214</v>
      </c>
      <c r="J262" s="82">
        <v>4.683139112903226</v>
      </c>
      <c r="K262" s="134" t="s">
        <v>214</v>
      </c>
      <c r="L262" s="83" t="s">
        <v>214</v>
      </c>
      <c r="M262" s="82">
        <v>0</v>
      </c>
      <c r="N262" s="134">
        <v>0</v>
      </c>
      <c r="O262" s="83">
        <v>0</v>
      </c>
      <c r="P262" s="82">
        <v>0</v>
      </c>
      <c r="Q262" s="134">
        <v>0</v>
      </c>
      <c r="R262" s="83">
        <v>0</v>
      </c>
    </row>
    <row r="263" spans="1:18" x14ac:dyDescent="0.25">
      <c r="A263" s="79" t="s">
        <v>374</v>
      </c>
      <c r="B263" s="133" t="s">
        <v>375</v>
      </c>
      <c r="C263" s="81" t="s">
        <v>313</v>
      </c>
      <c r="D263" s="84" t="s">
        <v>219</v>
      </c>
      <c r="E263" s="82" t="s">
        <v>110</v>
      </c>
      <c r="F263" s="83" t="s">
        <v>376</v>
      </c>
      <c r="G263" s="82">
        <v>1600.2360000000003</v>
      </c>
      <c r="H263" s="134" t="s">
        <v>214</v>
      </c>
      <c r="I263" s="83" t="s">
        <v>214</v>
      </c>
      <c r="J263" s="82">
        <v>6.4525645161290335</v>
      </c>
      <c r="K263" s="134" t="s">
        <v>214</v>
      </c>
      <c r="L263" s="83" t="s">
        <v>214</v>
      </c>
      <c r="M263" s="82">
        <v>0</v>
      </c>
      <c r="N263" s="134">
        <v>0</v>
      </c>
      <c r="O263" s="83">
        <v>0</v>
      </c>
      <c r="P263" s="82">
        <v>0</v>
      </c>
      <c r="Q263" s="134">
        <v>0</v>
      </c>
      <c r="R263" s="83">
        <v>0</v>
      </c>
    </row>
    <row r="264" spans="1:18" x14ac:dyDescent="0.25">
      <c r="A264" s="79" t="s">
        <v>374</v>
      </c>
      <c r="B264" s="133" t="s">
        <v>375</v>
      </c>
      <c r="C264" s="81" t="s">
        <v>314</v>
      </c>
      <c r="D264" s="84" t="s">
        <v>219</v>
      </c>
      <c r="E264" s="82" t="s">
        <v>110</v>
      </c>
      <c r="F264" s="83" t="s">
        <v>376</v>
      </c>
      <c r="G264" s="82">
        <v>987.03000000000009</v>
      </c>
      <c r="H264" s="134" t="s">
        <v>214</v>
      </c>
      <c r="I264" s="83" t="s">
        <v>214</v>
      </c>
      <c r="J264" s="82">
        <v>3.9799596774193553</v>
      </c>
      <c r="K264" s="134" t="s">
        <v>214</v>
      </c>
      <c r="L264" s="83" t="s">
        <v>214</v>
      </c>
      <c r="M264" s="82">
        <v>0</v>
      </c>
      <c r="N264" s="134">
        <v>0</v>
      </c>
      <c r="O264" s="83">
        <v>0</v>
      </c>
      <c r="P264" s="82">
        <v>0</v>
      </c>
      <c r="Q264" s="134">
        <v>0</v>
      </c>
      <c r="R264" s="83">
        <v>0</v>
      </c>
    </row>
    <row r="265" spans="1:18" x14ac:dyDescent="0.25">
      <c r="A265" s="79" t="s">
        <v>374</v>
      </c>
      <c r="B265" s="133" t="s">
        <v>375</v>
      </c>
      <c r="C265" s="81" t="s">
        <v>315</v>
      </c>
      <c r="D265" s="84" t="s">
        <v>219</v>
      </c>
      <c r="E265" s="82" t="s">
        <v>110</v>
      </c>
      <c r="F265" s="83" t="s">
        <v>376</v>
      </c>
      <c r="G265" s="82">
        <v>899.01900000000012</v>
      </c>
      <c r="H265" s="134" t="s">
        <v>214</v>
      </c>
      <c r="I265" s="83" t="s">
        <v>214</v>
      </c>
      <c r="J265" s="82">
        <v>3.6250766129032264</v>
      </c>
      <c r="K265" s="134" t="s">
        <v>214</v>
      </c>
      <c r="L265" s="83" t="s">
        <v>214</v>
      </c>
      <c r="M265" s="82">
        <v>0</v>
      </c>
      <c r="N265" s="134">
        <v>0</v>
      </c>
      <c r="O265" s="83">
        <v>0</v>
      </c>
      <c r="P265" s="82">
        <v>0</v>
      </c>
      <c r="Q265" s="134">
        <v>0</v>
      </c>
      <c r="R265" s="83">
        <v>0</v>
      </c>
    </row>
    <row r="266" spans="1:18" x14ac:dyDescent="0.25">
      <c r="A266" s="79" t="s">
        <v>374</v>
      </c>
      <c r="B266" s="133" t="s">
        <v>375</v>
      </c>
      <c r="C266" s="81" t="s">
        <v>316</v>
      </c>
      <c r="D266" s="84" t="s">
        <v>219</v>
      </c>
      <c r="E266" s="82" t="s">
        <v>110</v>
      </c>
      <c r="F266" s="83" t="s">
        <v>376</v>
      </c>
      <c r="G266" s="82">
        <v>1806.2352000000001</v>
      </c>
      <c r="H266" s="134" t="s">
        <v>214</v>
      </c>
      <c r="I266" s="83" t="s">
        <v>214</v>
      </c>
      <c r="J266" s="82">
        <v>7.2832064516129034</v>
      </c>
      <c r="K266" s="134" t="s">
        <v>214</v>
      </c>
      <c r="L266" s="83" t="s">
        <v>214</v>
      </c>
      <c r="M266" s="82">
        <v>0</v>
      </c>
      <c r="N266" s="134">
        <v>0</v>
      </c>
      <c r="O266" s="83">
        <v>0</v>
      </c>
      <c r="P266" s="82">
        <v>0</v>
      </c>
      <c r="Q266" s="134">
        <v>0</v>
      </c>
      <c r="R266" s="83">
        <v>0</v>
      </c>
    </row>
    <row r="267" spans="1:18" x14ac:dyDescent="0.25">
      <c r="A267" s="79" t="s">
        <v>374</v>
      </c>
      <c r="B267" s="133" t="s">
        <v>375</v>
      </c>
      <c r="C267" s="81" t="s">
        <v>317</v>
      </c>
      <c r="D267" s="84" t="s">
        <v>219</v>
      </c>
      <c r="E267" s="82" t="s">
        <v>110</v>
      </c>
      <c r="F267" s="83" t="s">
        <v>376</v>
      </c>
      <c r="G267" s="82">
        <v>2582.0553000000004</v>
      </c>
      <c r="H267" s="134" t="s">
        <v>214</v>
      </c>
      <c r="I267" s="83" t="s">
        <v>214</v>
      </c>
      <c r="J267" s="82">
        <v>10.411513306451615</v>
      </c>
      <c r="K267" s="134" t="s">
        <v>214</v>
      </c>
      <c r="L267" s="83" t="s">
        <v>214</v>
      </c>
      <c r="M267" s="82">
        <v>0</v>
      </c>
      <c r="N267" s="134">
        <v>0</v>
      </c>
      <c r="O267" s="83">
        <v>0</v>
      </c>
      <c r="P267" s="82">
        <v>0</v>
      </c>
      <c r="Q267" s="134">
        <v>0</v>
      </c>
      <c r="R267" s="83">
        <v>0</v>
      </c>
    </row>
    <row r="268" spans="1:18" x14ac:dyDescent="0.25">
      <c r="A268" s="79" t="s">
        <v>374</v>
      </c>
      <c r="B268" s="133" t="s">
        <v>375</v>
      </c>
      <c r="C268" s="81" t="s">
        <v>318</v>
      </c>
      <c r="D268" s="84" t="s">
        <v>219</v>
      </c>
      <c r="E268" s="82" t="s">
        <v>110</v>
      </c>
      <c r="F268" s="83" t="s">
        <v>376</v>
      </c>
      <c r="G268" s="82">
        <v>445.50000000000006</v>
      </c>
      <c r="H268" s="134" t="s">
        <v>214</v>
      </c>
      <c r="I268" s="83" t="s">
        <v>214</v>
      </c>
      <c r="J268" s="82">
        <v>1.7963709677419357</v>
      </c>
      <c r="K268" s="134" t="s">
        <v>214</v>
      </c>
      <c r="L268" s="83" t="s">
        <v>214</v>
      </c>
      <c r="M268" s="82">
        <v>0</v>
      </c>
      <c r="N268" s="134">
        <v>0</v>
      </c>
      <c r="O268" s="83">
        <v>0</v>
      </c>
      <c r="P268" s="82">
        <v>0</v>
      </c>
      <c r="Q268" s="134">
        <v>0</v>
      </c>
      <c r="R268" s="83">
        <v>0</v>
      </c>
    </row>
    <row r="269" spans="1:18" x14ac:dyDescent="0.25">
      <c r="A269" s="79" t="s">
        <v>374</v>
      </c>
      <c r="B269" s="133" t="s">
        <v>375</v>
      </c>
      <c r="C269" s="81" t="s">
        <v>319</v>
      </c>
      <c r="D269" s="84" t="s">
        <v>219</v>
      </c>
      <c r="E269" s="82" t="s">
        <v>110</v>
      </c>
      <c r="F269" s="83" t="s">
        <v>376</v>
      </c>
      <c r="G269" s="82">
        <v>287.49600000000004</v>
      </c>
      <c r="H269" s="134" t="s">
        <v>214</v>
      </c>
      <c r="I269" s="83" t="s">
        <v>214</v>
      </c>
      <c r="J269" s="82">
        <v>1.1592580645161292</v>
      </c>
      <c r="K269" s="134" t="s">
        <v>214</v>
      </c>
      <c r="L269" s="83" t="s">
        <v>214</v>
      </c>
      <c r="M269" s="82">
        <v>0</v>
      </c>
      <c r="N269" s="134">
        <v>0</v>
      </c>
      <c r="O269" s="83">
        <v>0</v>
      </c>
      <c r="P269" s="82">
        <v>0</v>
      </c>
      <c r="Q269" s="134">
        <v>0</v>
      </c>
      <c r="R269" s="83">
        <v>0</v>
      </c>
    </row>
    <row r="270" spans="1:18" x14ac:dyDescent="0.25">
      <c r="A270" s="79" t="s">
        <v>374</v>
      </c>
      <c r="B270" s="133" t="s">
        <v>375</v>
      </c>
      <c r="C270" s="81" t="s">
        <v>320</v>
      </c>
      <c r="D270" s="84" t="s">
        <v>219</v>
      </c>
      <c r="E270" s="82" t="s">
        <v>110</v>
      </c>
      <c r="F270" s="83" t="s">
        <v>376</v>
      </c>
      <c r="G270" s="82">
        <v>437.08499999999998</v>
      </c>
      <c r="H270" s="134" t="s">
        <v>214</v>
      </c>
      <c r="I270" s="83" t="s">
        <v>214</v>
      </c>
      <c r="J270" s="82">
        <v>1.7624395161290323</v>
      </c>
      <c r="K270" s="134" t="s">
        <v>214</v>
      </c>
      <c r="L270" s="83" t="s">
        <v>214</v>
      </c>
      <c r="M270" s="82">
        <v>0</v>
      </c>
      <c r="N270" s="134">
        <v>0</v>
      </c>
      <c r="O270" s="83">
        <v>0</v>
      </c>
      <c r="P270" s="82">
        <v>0</v>
      </c>
      <c r="Q270" s="134">
        <v>0</v>
      </c>
      <c r="R270" s="83">
        <v>0</v>
      </c>
    </row>
    <row r="271" spans="1:18" x14ac:dyDescent="0.25">
      <c r="A271" s="79" t="s">
        <v>374</v>
      </c>
      <c r="B271" s="133" t="s">
        <v>375</v>
      </c>
      <c r="C271" s="81" t="s">
        <v>321</v>
      </c>
      <c r="D271" s="84" t="s">
        <v>219</v>
      </c>
      <c r="E271" s="82" t="s">
        <v>110</v>
      </c>
      <c r="F271" s="83" t="s">
        <v>376</v>
      </c>
      <c r="G271" s="82">
        <v>367.53750000000002</v>
      </c>
      <c r="H271" s="134" t="s">
        <v>214</v>
      </c>
      <c r="I271" s="83" t="s">
        <v>214</v>
      </c>
      <c r="J271" s="82">
        <v>1.4820060483870969</v>
      </c>
      <c r="K271" s="134" t="s">
        <v>214</v>
      </c>
      <c r="L271" s="83" t="s">
        <v>214</v>
      </c>
      <c r="M271" s="82">
        <v>0</v>
      </c>
      <c r="N271" s="134">
        <v>0</v>
      </c>
      <c r="O271" s="83">
        <v>0</v>
      </c>
      <c r="P271" s="82">
        <v>0</v>
      </c>
      <c r="Q271" s="134">
        <v>0</v>
      </c>
      <c r="R271" s="83">
        <v>0</v>
      </c>
    </row>
    <row r="272" spans="1:18" x14ac:dyDescent="0.25">
      <c r="A272" s="79" t="s">
        <v>374</v>
      </c>
      <c r="B272" s="133" t="s">
        <v>375</v>
      </c>
      <c r="C272" s="81" t="s">
        <v>322</v>
      </c>
      <c r="D272" s="84" t="s">
        <v>219</v>
      </c>
      <c r="E272" s="82" t="s">
        <v>110</v>
      </c>
      <c r="F272" s="83" t="s">
        <v>376</v>
      </c>
      <c r="G272" s="82">
        <v>885.654</v>
      </c>
      <c r="H272" s="134" t="s">
        <v>214</v>
      </c>
      <c r="I272" s="83" t="s">
        <v>214</v>
      </c>
      <c r="J272" s="82">
        <v>3.5711854838709676</v>
      </c>
      <c r="K272" s="134" t="s">
        <v>214</v>
      </c>
      <c r="L272" s="83" t="s">
        <v>214</v>
      </c>
      <c r="M272" s="82">
        <v>0</v>
      </c>
      <c r="N272" s="134">
        <v>0</v>
      </c>
      <c r="O272" s="83">
        <v>0</v>
      </c>
      <c r="P272" s="82">
        <v>0</v>
      </c>
      <c r="Q272" s="134">
        <v>0</v>
      </c>
      <c r="R272" s="83">
        <v>0</v>
      </c>
    </row>
    <row r="273" spans="1:18" x14ac:dyDescent="0.25">
      <c r="A273" s="79" t="s">
        <v>374</v>
      </c>
      <c r="B273" s="133" t="s">
        <v>375</v>
      </c>
      <c r="C273" s="81" t="s">
        <v>323</v>
      </c>
      <c r="D273" s="84" t="s">
        <v>219</v>
      </c>
      <c r="E273" s="82" t="s">
        <v>110</v>
      </c>
      <c r="F273" s="83" t="s">
        <v>376</v>
      </c>
      <c r="G273" s="82">
        <v>390.85199999999998</v>
      </c>
      <c r="H273" s="134" t="s">
        <v>214</v>
      </c>
      <c r="I273" s="83" t="s">
        <v>214</v>
      </c>
      <c r="J273" s="82">
        <v>1.5760161290322581</v>
      </c>
      <c r="K273" s="134" t="s">
        <v>214</v>
      </c>
      <c r="L273" s="83" t="s">
        <v>214</v>
      </c>
      <c r="M273" s="82">
        <v>0</v>
      </c>
      <c r="N273" s="134">
        <v>0</v>
      </c>
      <c r="O273" s="83">
        <v>0</v>
      </c>
      <c r="P273" s="82">
        <v>0</v>
      </c>
      <c r="Q273" s="134">
        <v>0</v>
      </c>
      <c r="R273" s="83">
        <v>0</v>
      </c>
    </row>
    <row r="274" spans="1:18" x14ac:dyDescent="0.25">
      <c r="A274" s="79" t="s">
        <v>374</v>
      </c>
      <c r="B274" s="133" t="s">
        <v>375</v>
      </c>
      <c r="C274" s="81" t="s">
        <v>324</v>
      </c>
      <c r="D274" s="84" t="s">
        <v>219</v>
      </c>
      <c r="E274" s="82" t="s">
        <v>110</v>
      </c>
      <c r="F274" s="83" t="s">
        <v>376</v>
      </c>
      <c r="G274" s="82">
        <v>439.70850000000002</v>
      </c>
      <c r="H274" s="134" t="s">
        <v>214</v>
      </c>
      <c r="I274" s="83" t="s">
        <v>214</v>
      </c>
      <c r="J274" s="82">
        <v>1.7730181451612903</v>
      </c>
      <c r="K274" s="134" t="s">
        <v>214</v>
      </c>
      <c r="L274" s="83" t="s">
        <v>214</v>
      </c>
      <c r="M274" s="82">
        <v>0</v>
      </c>
      <c r="N274" s="134">
        <v>0</v>
      </c>
      <c r="O274" s="83">
        <v>0</v>
      </c>
      <c r="P274" s="82">
        <v>0</v>
      </c>
      <c r="Q274" s="134">
        <v>0</v>
      </c>
      <c r="R274" s="83">
        <v>0</v>
      </c>
    </row>
    <row r="275" spans="1:18" x14ac:dyDescent="0.25">
      <c r="A275" s="79" t="s">
        <v>374</v>
      </c>
      <c r="B275" s="133" t="s">
        <v>375</v>
      </c>
      <c r="C275" s="81" t="s">
        <v>325</v>
      </c>
      <c r="D275" s="84" t="s">
        <v>219</v>
      </c>
      <c r="E275" s="82" t="s">
        <v>110</v>
      </c>
      <c r="F275" s="83" t="s">
        <v>376</v>
      </c>
      <c r="G275" s="82">
        <v>523.77600000000007</v>
      </c>
      <c r="H275" s="134" t="s">
        <v>214</v>
      </c>
      <c r="I275" s="83" t="s">
        <v>214</v>
      </c>
      <c r="J275" s="82">
        <v>2.1120000000000001</v>
      </c>
      <c r="K275" s="134" t="s">
        <v>214</v>
      </c>
      <c r="L275" s="83" t="s">
        <v>214</v>
      </c>
      <c r="M275" s="82">
        <v>0</v>
      </c>
      <c r="N275" s="134">
        <v>0</v>
      </c>
      <c r="O275" s="83">
        <v>0</v>
      </c>
      <c r="P275" s="82">
        <v>0</v>
      </c>
      <c r="Q275" s="134">
        <v>0</v>
      </c>
      <c r="R275" s="83">
        <v>0</v>
      </c>
    </row>
    <row r="276" spans="1:18" x14ac:dyDescent="0.25">
      <c r="A276" s="79" t="s">
        <v>374</v>
      </c>
      <c r="B276" s="133" t="s">
        <v>375</v>
      </c>
      <c r="C276" s="81" t="s">
        <v>326</v>
      </c>
      <c r="D276" s="84" t="s">
        <v>219</v>
      </c>
      <c r="E276" s="82" t="s">
        <v>110</v>
      </c>
      <c r="F276" s="83" t="s">
        <v>376</v>
      </c>
      <c r="G276" s="82">
        <v>494.80200000000002</v>
      </c>
      <c r="H276" s="134" t="s">
        <v>214</v>
      </c>
      <c r="I276" s="83" t="s">
        <v>214</v>
      </c>
      <c r="J276" s="82">
        <v>1.9951693548387097</v>
      </c>
      <c r="K276" s="134" t="s">
        <v>214</v>
      </c>
      <c r="L276" s="83" t="s">
        <v>214</v>
      </c>
      <c r="M276" s="82">
        <v>0</v>
      </c>
      <c r="N276" s="134">
        <v>0</v>
      </c>
      <c r="O276" s="83">
        <v>0</v>
      </c>
      <c r="P276" s="82">
        <v>0</v>
      </c>
      <c r="Q276" s="134">
        <v>0</v>
      </c>
      <c r="R276" s="83">
        <v>0</v>
      </c>
    </row>
    <row r="277" spans="1:18" x14ac:dyDescent="0.25">
      <c r="A277" s="79" t="s">
        <v>374</v>
      </c>
      <c r="B277" s="133" t="s">
        <v>375</v>
      </c>
      <c r="C277" s="81" t="s">
        <v>327</v>
      </c>
      <c r="D277" s="84" t="s">
        <v>219</v>
      </c>
      <c r="E277" s="82" t="s">
        <v>110</v>
      </c>
      <c r="F277" s="83" t="s">
        <v>376</v>
      </c>
      <c r="G277" s="82">
        <v>773.17349999999999</v>
      </c>
      <c r="H277" s="134" t="s">
        <v>214</v>
      </c>
      <c r="I277" s="83" t="s">
        <v>214</v>
      </c>
      <c r="J277" s="82">
        <v>3.1176350806451611</v>
      </c>
      <c r="K277" s="134" t="s">
        <v>214</v>
      </c>
      <c r="L277" s="83" t="s">
        <v>214</v>
      </c>
      <c r="M277" s="82">
        <v>0</v>
      </c>
      <c r="N277" s="134">
        <v>0</v>
      </c>
      <c r="O277" s="83">
        <v>0</v>
      </c>
      <c r="P277" s="82">
        <v>0</v>
      </c>
      <c r="Q277" s="134">
        <v>0</v>
      </c>
      <c r="R277" s="83">
        <v>0</v>
      </c>
    </row>
    <row r="278" spans="1:18" x14ac:dyDescent="0.25">
      <c r="A278" s="79" t="s">
        <v>374</v>
      </c>
      <c r="B278" s="133" t="s">
        <v>375</v>
      </c>
      <c r="C278" s="81" t="s">
        <v>328</v>
      </c>
      <c r="D278" s="84" t="s">
        <v>219</v>
      </c>
      <c r="E278" s="82" t="s">
        <v>110</v>
      </c>
      <c r="F278" s="83" t="s">
        <v>376</v>
      </c>
      <c r="G278" s="82">
        <v>412.56600000000003</v>
      </c>
      <c r="H278" s="134" t="s">
        <v>214</v>
      </c>
      <c r="I278" s="83" t="s">
        <v>214</v>
      </c>
      <c r="J278" s="82">
        <v>1.6635725806451613</v>
      </c>
      <c r="K278" s="134" t="s">
        <v>214</v>
      </c>
      <c r="L278" s="83" t="s">
        <v>214</v>
      </c>
      <c r="M278" s="82">
        <v>0</v>
      </c>
      <c r="N278" s="134">
        <v>0</v>
      </c>
      <c r="O278" s="83">
        <v>0</v>
      </c>
      <c r="P278" s="82">
        <v>0</v>
      </c>
      <c r="Q278" s="134">
        <v>0</v>
      </c>
      <c r="R278" s="83">
        <v>0</v>
      </c>
    </row>
    <row r="279" spans="1:18" x14ac:dyDescent="0.25">
      <c r="A279" s="79" t="s">
        <v>374</v>
      </c>
      <c r="B279" s="133" t="s">
        <v>375</v>
      </c>
      <c r="C279" s="81" t="s">
        <v>329</v>
      </c>
      <c r="D279" s="84" t="s">
        <v>219</v>
      </c>
      <c r="E279" s="82" t="s">
        <v>110</v>
      </c>
      <c r="F279" s="83" t="s">
        <v>376</v>
      </c>
      <c r="G279" s="82">
        <v>156.99750000000003</v>
      </c>
      <c r="H279" s="134" t="s">
        <v>214</v>
      </c>
      <c r="I279" s="83" t="s">
        <v>214</v>
      </c>
      <c r="J279" s="82">
        <v>0.63305443548387108</v>
      </c>
      <c r="K279" s="134" t="s">
        <v>214</v>
      </c>
      <c r="L279" s="83" t="s">
        <v>214</v>
      </c>
      <c r="M279" s="82">
        <v>0</v>
      </c>
      <c r="N279" s="134">
        <v>0</v>
      </c>
      <c r="O279" s="83">
        <v>0</v>
      </c>
      <c r="P279" s="82">
        <v>0</v>
      </c>
      <c r="Q279" s="134">
        <v>0</v>
      </c>
      <c r="R279" s="83">
        <v>0</v>
      </c>
    </row>
    <row r="280" spans="1:18" x14ac:dyDescent="0.25">
      <c r="A280" s="79" t="s">
        <v>374</v>
      </c>
      <c r="B280" s="133" t="s">
        <v>375</v>
      </c>
      <c r="C280" s="81" t="s">
        <v>330</v>
      </c>
      <c r="D280" s="84" t="s">
        <v>219</v>
      </c>
      <c r="E280" s="82" t="s">
        <v>110</v>
      </c>
      <c r="F280" s="83" t="s">
        <v>376</v>
      </c>
      <c r="G280" s="82">
        <v>151.02450000000002</v>
      </c>
      <c r="H280" s="134" t="s">
        <v>214</v>
      </c>
      <c r="I280" s="83" t="s">
        <v>214</v>
      </c>
      <c r="J280" s="82">
        <v>0.60896975806451625</v>
      </c>
      <c r="K280" s="134" t="s">
        <v>214</v>
      </c>
      <c r="L280" s="83" t="s">
        <v>214</v>
      </c>
      <c r="M280" s="82">
        <v>0</v>
      </c>
      <c r="N280" s="134">
        <v>0</v>
      </c>
      <c r="O280" s="83">
        <v>0</v>
      </c>
      <c r="P280" s="82">
        <v>0</v>
      </c>
      <c r="Q280" s="134">
        <v>0</v>
      </c>
      <c r="R280" s="83">
        <v>0</v>
      </c>
    </row>
    <row r="281" spans="1:18" x14ac:dyDescent="0.25">
      <c r="A281" s="79" t="s">
        <v>374</v>
      </c>
      <c r="B281" s="133" t="s">
        <v>375</v>
      </c>
      <c r="C281" s="81" t="s">
        <v>331</v>
      </c>
      <c r="D281" s="84" t="s">
        <v>219</v>
      </c>
      <c r="E281" s="82" t="s">
        <v>110</v>
      </c>
      <c r="F281" s="83" t="s">
        <v>376</v>
      </c>
      <c r="G281" s="82">
        <v>376.84350000000001</v>
      </c>
      <c r="H281" s="134" t="s">
        <v>214</v>
      </c>
      <c r="I281" s="83" t="s">
        <v>214</v>
      </c>
      <c r="J281" s="82">
        <v>1.5195302419354839</v>
      </c>
      <c r="K281" s="134" t="s">
        <v>214</v>
      </c>
      <c r="L281" s="83" t="s">
        <v>214</v>
      </c>
      <c r="M281" s="82">
        <v>0</v>
      </c>
      <c r="N281" s="134">
        <v>0</v>
      </c>
      <c r="O281" s="83">
        <v>0</v>
      </c>
      <c r="P281" s="82">
        <v>0</v>
      </c>
      <c r="Q281" s="134">
        <v>0</v>
      </c>
      <c r="R281" s="83">
        <v>0</v>
      </c>
    </row>
    <row r="282" spans="1:18" x14ac:dyDescent="0.25">
      <c r="A282" s="79" t="s">
        <v>374</v>
      </c>
      <c r="B282" s="133" t="s">
        <v>375</v>
      </c>
      <c r="C282" s="81" t="s">
        <v>332</v>
      </c>
      <c r="D282" s="84" t="s">
        <v>219</v>
      </c>
      <c r="E282" s="82" t="s">
        <v>110</v>
      </c>
      <c r="F282" s="83" t="s">
        <v>376</v>
      </c>
      <c r="G282" s="82">
        <v>28.743000000000006</v>
      </c>
      <c r="H282" s="134" t="s">
        <v>214</v>
      </c>
      <c r="I282" s="83" t="s">
        <v>214</v>
      </c>
      <c r="J282" s="82">
        <v>0.11589919354838712</v>
      </c>
      <c r="K282" s="134" t="s">
        <v>214</v>
      </c>
      <c r="L282" s="83" t="s">
        <v>214</v>
      </c>
      <c r="M282" s="82">
        <v>0</v>
      </c>
      <c r="N282" s="134">
        <v>0</v>
      </c>
      <c r="O282" s="83">
        <v>0</v>
      </c>
      <c r="P282" s="82">
        <v>0</v>
      </c>
      <c r="Q282" s="134">
        <v>0</v>
      </c>
      <c r="R282" s="83">
        <v>0</v>
      </c>
    </row>
    <row r="283" spans="1:18" x14ac:dyDescent="0.25">
      <c r="A283" s="79" t="s">
        <v>374</v>
      </c>
      <c r="B283" s="133" t="s">
        <v>375</v>
      </c>
      <c r="C283" s="81" t="s">
        <v>333</v>
      </c>
      <c r="D283" s="84" t="s">
        <v>219</v>
      </c>
      <c r="E283" s="82" t="s">
        <v>110</v>
      </c>
      <c r="F283" s="83" t="s">
        <v>376</v>
      </c>
      <c r="G283" s="82">
        <v>401.01600000000002</v>
      </c>
      <c r="H283" s="134" t="s">
        <v>214</v>
      </c>
      <c r="I283" s="83" t="s">
        <v>214</v>
      </c>
      <c r="J283" s="82">
        <v>1.617</v>
      </c>
      <c r="K283" s="134" t="s">
        <v>214</v>
      </c>
      <c r="L283" s="83" t="s">
        <v>214</v>
      </c>
      <c r="M283" s="82">
        <v>0</v>
      </c>
      <c r="N283" s="134">
        <v>0</v>
      </c>
      <c r="O283" s="83">
        <v>0</v>
      </c>
      <c r="P283" s="82">
        <v>0</v>
      </c>
      <c r="Q283" s="134">
        <v>0</v>
      </c>
      <c r="R283" s="83">
        <v>0</v>
      </c>
    </row>
    <row r="284" spans="1:18" x14ac:dyDescent="0.25">
      <c r="A284" s="79" t="s">
        <v>374</v>
      </c>
      <c r="B284" s="133" t="s">
        <v>375</v>
      </c>
      <c r="C284" s="81" t="s">
        <v>334</v>
      </c>
      <c r="D284" s="84" t="s">
        <v>219</v>
      </c>
      <c r="E284" s="82" t="s">
        <v>110</v>
      </c>
      <c r="F284" s="83" t="s">
        <v>376</v>
      </c>
      <c r="G284" s="82">
        <v>85.832999999999998</v>
      </c>
      <c r="H284" s="134" t="s">
        <v>214</v>
      </c>
      <c r="I284" s="83" t="s">
        <v>214</v>
      </c>
      <c r="J284" s="82">
        <v>0.3461008064516129</v>
      </c>
      <c r="K284" s="134" t="s">
        <v>214</v>
      </c>
      <c r="L284" s="83" t="s">
        <v>214</v>
      </c>
      <c r="M284" s="82">
        <v>0</v>
      </c>
      <c r="N284" s="134">
        <v>0</v>
      </c>
      <c r="O284" s="83">
        <v>0</v>
      </c>
      <c r="P284" s="82">
        <v>0</v>
      </c>
      <c r="Q284" s="134">
        <v>0</v>
      </c>
      <c r="R284" s="83">
        <v>0</v>
      </c>
    </row>
    <row r="285" spans="1:18" x14ac:dyDescent="0.25">
      <c r="A285" s="79" t="s">
        <v>374</v>
      </c>
      <c r="B285" s="133" t="s">
        <v>375</v>
      </c>
      <c r="C285" s="81" t="s">
        <v>335</v>
      </c>
      <c r="D285" s="84" t="s">
        <v>219</v>
      </c>
      <c r="E285" s="82" t="s">
        <v>110</v>
      </c>
      <c r="F285" s="83" t="s">
        <v>376</v>
      </c>
      <c r="G285" s="82">
        <v>484.72050000000007</v>
      </c>
      <c r="H285" s="134" t="s">
        <v>214</v>
      </c>
      <c r="I285" s="83" t="s">
        <v>214</v>
      </c>
      <c r="J285" s="82">
        <v>1.9545181451612905</v>
      </c>
      <c r="K285" s="134" t="s">
        <v>214</v>
      </c>
      <c r="L285" s="83" t="s">
        <v>214</v>
      </c>
      <c r="M285" s="82">
        <v>0</v>
      </c>
      <c r="N285" s="134">
        <v>0</v>
      </c>
      <c r="O285" s="83">
        <v>0</v>
      </c>
      <c r="P285" s="82">
        <v>0</v>
      </c>
      <c r="Q285" s="134">
        <v>0</v>
      </c>
      <c r="R285" s="83">
        <v>0</v>
      </c>
    </row>
    <row r="286" spans="1:18" x14ac:dyDescent="0.25">
      <c r="A286" s="79" t="s">
        <v>374</v>
      </c>
      <c r="B286" s="133" t="s">
        <v>375</v>
      </c>
      <c r="C286" s="81" t="s">
        <v>336</v>
      </c>
      <c r="D286" s="84" t="s">
        <v>274</v>
      </c>
      <c r="E286" s="82" t="s">
        <v>110</v>
      </c>
      <c r="F286" s="83" t="s">
        <v>376</v>
      </c>
      <c r="G286" s="82">
        <v>3.8808000000000002</v>
      </c>
      <c r="H286" s="134" t="s">
        <v>214</v>
      </c>
      <c r="I286" s="83" t="s">
        <v>214</v>
      </c>
      <c r="J286" s="82">
        <v>1.5648387096774196E-2</v>
      </c>
      <c r="K286" s="134" t="s">
        <v>214</v>
      </c>
      <c r="L286" s="83" t="s">
        <v>214</v>
      </c>
      <c r="M286" s="82">
        <v>0</v>
      </c>
      <c r="N286" s="134">
        <v>0</v>
      </c>
      <c r="O286" s="83">
        <v>0</v>
      </c>
      <c r="P286" s="82">
        <v>0</v>
      </c>
      <c r="Q286" s="134">
        <v>0</v>
      </c>
      <c r="R286" s="83">
        <v>0</v>
      </c>
    </row>
    <row r="287" spans="1:18" x14ac:dyDescent="0.25">
      <c r="A287" s="79" t="s">
        <v>374</v>
      </c>
      <c r="B287" s="133" t="s">
        <v>375</v>
      </c>
      <c r="C287" s="81" t="s">
        <v>337</v>
      </c>
      <c r="D287" s="84" t="s">
        <v>274</v>
      </c>
      <c r="E287" s="82" t="s">
        <v>110</v>
      </c>
      <c r="F287" s="83" t="s">
        <v>376</v>
      </c>
      <c r="G287" s="82">
        <v>3.6431999999999998</v>
      </c>
      <c r="H287" s="134" t="s">
        <v>214</v>
      </c>
      <c r="I287" s="83" t="s">
        <v>214</v>
      </c>
      <c r="J287" s="82">
        <v>1.4690322580645161E-2</v>
      </c>
      <c r="K287" s="134" t="s">
        <v>214</v>
      </c>
      <c r="L287" s="83" t="s">
        <v>214</v>
      </c>
      <c r="M287" s="82">
        <v>0</v>
      </c>
      <c r="N287" s="134">
        <v>0</v>
      </c>
      <c r="O287" s="83">
        <v>0</v>
      </c>
      <c r="P287" s="82">
        <v>0</v>
      </c>
      <c r="Q287" s="134">
        <v>0</v>
      </c>
      <c r="R287" s="83">
        <v>0</v>
      </c>
    </row>
    <row r="288" spans="1:18" x14ac:dyDescent="0.25">
      <c r="A288" s="79" t="s">
        <v>374</v>
      </c>
      <c r="B288" s="133" t="s">
        <v>375</v>
      </c>
      <c r="C288" s="81" t="s">
        <v>289</v>
      </c>
      <c r="D288" s="84" t="s">
        <v>219</v>
      </c>
      <c r="E288" s="82" t="s">
        <v>110</v>
      </c>
      <c r="F288" s="83" t="s">
        <v>376</v>
      </c>
      <c r="G288" s="82">
        <v>4931.6850000000004</v>
      </c>
      <c r="H288" s="134" t="s">
        <v>214</v>
      </c>
      <c r="I288" s="83" t="s">
        <v>214</v>
      </c>
      <c r="J288" s="82">
        <v>19.885826612903227</v>
      </c>
      <c r="K288" s="134" t="s">
        <v>214</v>
      </c>
      <c r="L288" s="83" t="s">
        <v>214</v>
      </c>
      <c r="M288" s="82">
        <v>0</v>
      </c>
      <c r="N288" s="134">
        <v>0</v>
      </c>
      <c r="O288" s="83">
        <v>0</v>
      </c>
      <c r="P288" s="82">
        <v>0</v>
      </c>
      <c r="Q288" s="134">
        <v>0</v>
      </c>
      <c r="R288" s="83">
        <v>0</v>
      </c>
    </row>
    <row r="289" spans="1:18" x14ac:dyDescent="0.25">
      <c r="A289" s="79" t="s">
        <v>374</v>
      </c>
      <c r="B289" s="133" t="s">
        <v>375</v>
      </c>
      <c r="C289" s="81" t="s">
        <v>229</v>
      </c>
      <c r="D289" s="84" t="s">
        <v>230</v>
      </c>
      <c r="E289" s="82" t="s">
        <v>110</v>
      </c>
      <c r="F289" s="83" t="s">
        <v>376</v>
      </c>
      <c r="G289" s="82">
        <v>19.288499999999999</v>
      </c>
      <c r="H289" s="134" t="s">
        <v>214</v>
      </c>
      <c r="I289" s="83" t="s">
        <v>214</v>
      </c>
      <c r="J289" s="82">
        <v>7.7776209677419356E-2</v>
      </c>
      <c r="K289" s="134" t="s">
        <v>214</v>
      </c>
      <c r="L289" s="83" t="s">
        <v>214</v>
      </c>
      <c r="M289" s="82">
        <v>0</v>
      </c>
      <c r="N289" s="134">
        <v>0</v>
      </c>
      <c r="O289" s="83">
        <v>0</v>
      </c>
      <c r="P289" s="82">
        <v>0</v>
      </c>
      <c r="Q289" s="134">
        <v>0</v>
      </c>
      <c r="R289" s="83">
        <v>0</v>
      </c>
    </row>
    <row r="290" spans="1:18" x14ac:dyDescent="0.25">
      <c r="A290" s="79" t="s">
        <v>374</v>
      </c>
      <c r="B290" s="133" t="s">
        <v>375</v>
      </c>
      <c r="C290" s="81" t="s">
        <v>231</v>
      </c>
      <c r="D290" s="84" t="s">
        <v>219</v>
      </c>
      <c r="E290" s="82" t="s">
        <v>110</v>
      </c>
      <c r="F290" s="83" t="s">
        <v>376</v>
      </c>
      <c r="G290" s="82">
        <v>366.98062499999997</v>
      </c>
      <c r="H290" s="134" t="s">
        <v>214</v>
      </c>
      <c r="I290" s="83" t="s">
        <v>214</v>
      </c>
      <c r="J290" s="82">
        <v>1.4797605846774193</v>
      </c>
      <c r="K290" s="134" t="s">
        <v>214</v>
      </c>
      <c r="L290" s="83" t="s">
        <v>214</v>
      </c>
      <c r="M290" s="82">
        <v>0</v>
      </c>
      <c r="N290" s="134">
        <v>0</v>
      </c>
      <c r="O290" s="83">
        <v>0</v>
      </c>
      <c r="P290" s="82">
        <v>0</v>
      </c>
      <c r="Q290" s="134">
        <v>0</v>
      </c>
      <c r="R290" s="83">
        <v>0</v>
      </c>
    </row>
    <row r="291" spans="1:18" x14ac:dyDescent="0.25">
      <c r="A291" s="79" t="s">
        <v>374</v>
      </c>
      <c r="B291" s="196" t="s">
        <v>375</v>
      </c>
      <c r="C291" s="81" t="s">
        <v>232</v>
      </c>
      <c r="D291" s="84" t="s">
        <v>219</v>
      </c>
      <c r="E291" s="82" t="s">
        <v>110</v>
      </c>
      <c r="F291" s="83" t="s">
        <v>376</v>
      </c>
      <c r="G291" s="82">
        <v>6895.9737000000005</v>
      </c>
      <c r="H291" s="134" t="s">
        <v>214</v>
      </c>
      <c r="I291" s="83" t="s">
        <v>214</v>
      </c>
      <c r="J291" s="82">
        <v>27.806345564516132</v>
      </c>
      <c r="K291" s="134" t="s">
        <v>214</v>
      </c>
      <c r="L291" s="83" t="s">
        <v>214</v>
      </c>
      <c r="M291" s="82">
        <v>0</v>
      </c>
      <c r="N291" s="134">
        <v>0</v>
      </c>
      <c r="O291" s="83">
        <v>0</v>
      </c>
      <c r="P291" s="82">
        <v>0</v>
      </c>
      <c r="Q291" s="134">
        <v>0</v>
      </c>
      <c r="R291" s="83">
        <v>0</v>
      </c>
    </row>
    <row r="292" spans="1:18" x14ac:dyDescent="0.25">
      <c r="A292" s="79" t="s">
        <v>374</v>
      </c>
      <c r="B292" s="133" t="s">
        <v>375</v>
      </c>
      <c r="C292" s="81" t="s">
        <v>233</v>
      </c>
      <c r="D292" s="84" t="s">
        <v>219</v>
      </c>
      <c r="E292" s="82" t="s">
        <v>110</v>
      </c>
      <c r="F292" s="83" t="s">
        <v>376</v>
      </c>
      <c r="G292" s="82">
        <v>8.4644999999999992</v>
      </c>
      <c r="H292" s="134" t="s">
        <v>214</v>
      </c>
      <c r="I292" s="83" t="s">
        <v>214</v>
      </c>
      <c r="J292" s="82">
        <v>3.4131048387096768E-2</v>
      </c>
      <c r="K292" s="134" t="s">
        <v>214</v>
      </c>
      <c r="L292" s="83" t="s">
        <v>214</v>
      </c>
      <c r="M292" s="82">
        <v>0</v>
      </c>
      <c r="N292" s="134">
        <v>0</v>
      </c>
      <c r="O292" s="83">
        <v>0</v>
      </c>
      <c r="P292" s="82">
        <v>0</v>
      </c>
      <c r="Q292" s="134">
        <v>0</v>
      </c>
      <c r="R292" s="83">
        <v>0</v>
      </c>
    </row>
    <row r="293" spans="1:18" x14ac:dyDescent="0.25">
      <c r="A293" s="79" t="s">
        <v>374</v>
      </c>
      <c r="B293" s="133" t="s">
        <v>377</v>
      </c>
      <c r="C293" s="81" t="s">
        <v>235</v>
      </c>
      <c r="D293" s="84" t="s">
        <v>235</v>
      </c>
      <c r="E293" s="82" t="s">
        <v>110</v>
      </c>
      <c r="F293" s="83" t="s">
        <v>376</v>
      </c>
      <c r="G293" s="82" t="s">
        <v>214</v>
      </c>
      <c r="H293" s="134">
        <v>1262627.3131518697</v>
      </c>
      <c r="I293" s="83">
        <v>1262627.3131518697</v>
      </c>
      <c r="J293" s="82" t="s">
        <v>214</v>
      </c>
      <c r="K293" s="134">
        <v>3459.2529127448483</v>
      </c>
      <c r="L293" s="83">
        <v>3459.2529127448483</v>
      </c>
      <c r="M293" s="82">
        <v>0</v>
      </c>
      <c r="N293" s="134">
        <v>0</v>
      </c>
      <c r="O293" s="83">
        <v>0</v>
      </c>
      <c r="P293" s="82">
        <v>0</v>
      </c>
      <c r="Q293" s="134">
        <v>0</v>
      </c>
      <c r="R293" s="83">
        <v>0</v>
      </c>
    </row>
    <row r="294" spans="1:18" x14ac:dyDescent="0.25">
      <c r="A294" s="79" t="s">
        <v>378</v>
      </c>
      <c r="B294" s="133" t="s">
        <v>379</v>
      </c>
      <c r="C294" s="198" t="s">
        <v>341</v>
      </c>
      <c r="D294" s="84" t="s">
        <v>219</v>
      </c>
      <c r="E294" s="82" t="s">
        <v>110</v>
      </c>
      <c r="F294" s="83" t="s">
        <v>380</v>
      </c>
      <c r="G294" s="197">
        <v>0</v>
      </c>
      <c r="H294" s="134" t="s">
        <v>214</v>
      </c>
      <c r="I294" s="83" t="s">
        <v>214</v>
      </c>
      <c r="J294" s="82">
        <v>0</v>
      </c>
      <c r="K294" s="134" t="s">
        <v>214</v>
      </c>
      <c r="L294" s="83" t="s">
        <v>214</v>
      </c>
      <c r="M294" s="82">
        <v>0</v>
      </c>
      <c r="N294" s="134">
        <v>0</v>
      </c>
      <c r="O294" s="83">
        <v>0</v>
      </c>
      <c r="P294" s="82">
        <v>0</v>
      </c>
      <c r="Q294" s="134">
        <v>0</v>
      </c>
      <c r="R294" s="83">
        <v>0</v>
      </c>
    </row>
    <row r="295" spans="1:18" x14ac:dyDescent="0.25">
      <c r="A295" s="79" t="s">
        <v>378</v>
      </c>
      <c r="B295" s="133" t="s">
        <v>379</v>
      </c>
      <c r="C295" s="198" t="s">
        <v>343</v>
      </c>
      <c r="D295" s="84" t="s">
        <v>213</v>
      </c>
      <c r="E295" s="82" t="s">
        <v>110</v>
      </c>
      <c r="F295" s="83" t="s">
        <v>380</v>
      </c>
      <c r="G295" s="197">
        <v>0</v>
      </c>
      <c r="H295" s="134" t="s">
        <v>214</v>
      </c>
      <c r="I295" s="83" t="s">
        <v>214</v>
      </c>
      <c r="J295" s="82">
        <v>0</v>
      </c>
      <c r="K295" s="134" t="s">
        <v>214</v>
      </c>
      <c r="L295" s="83" t="s">
        <v>214</v>
      </c>
      <c r="M295" s="82">
        <v>0</v>
      </c>
      <c r="N295" s="134">
        <v>0</v>
      </c>
      <c r="O295" s="83">
        <v>0</v>
      </c>
      <c r="P295" s="82">
        <v>0</v>
      </c>
      <c r="Q295" s="134">
        <v>0</v>
      </c>
      <c r="R295" s="83">
        <v>0</v>
      </c>
    </row>
    <row r="296" spans="1:18" x14ac:dyDescent="0.25">
      <c r="A296" s="79" t="s">
        <v>378</v>
      </c>
      <c r="B296" s="133" t="s">
        <v>379</v>
      </c>
      <c r="C296" s="198" t="s">
        <v>344</v>
      </c>
      <c r="D296" s="84" t="s">
        <v>213</v>
      </c>
      <c r="E296" s="82" t="s">
        <v>110</v>
      </c>
      <c r="F296" s="83" t="s">
        <v>380</v>
      </c>
      <c r="G296" s="197">
        <v>0</v>
      </c>
      <c r="H296" s="134" t="s">
        <v>214</v>
      </c>
      <c r="I296" s="83" t="s">
        <v>214</v>
      </c>
      <c r="J296" s="82">
        <v>0</v>
      </c>
      <c r="K296" s="134" t="s">
        <v>214</v>
      </c>
      <c r="L296" s="83" t="s">
        <v>214</v>
      </c>
      <c r="M296" s="82">
        <v>0</v>
      </c>
      <c r="N296" s="134">
        <v>0</v>
      </c>
      <c r="O296" s="83">
        <v>0</v>
      </c>
      <c r="P296" s="82">
        <v>0</v>
      </c>
      <c r="Q296" s="134">
        <v>0</v>
      </c>
      <c r="R296" s="83">
        <v>0</v>
      </c>
    </row>
    <row r="297" spans="1:18" x14ac:dyDescent="0.25">
      <c r="A297" s="79" t="s">
        <v>378</v>
      </c>
      <c r="B297" s="133" t="s">
        <v>379</v>
      </c>
      <c r="C297" s="198" t="s">
        <v>345</v>
      </c>
      <c r="D297" s="84" t="s">
        <v>213</v>
      </c>
      <c r="E297" s="82" t="s">
        <v>110</v>
      </c>
      <c r="F297" s="83" t="s">
        <v>380</v>
      </c>
      <c r="G297" s="197">
        <v>0</v>
      </c>
      <c r="H297" s="134" t="s">
        <v>214</v>
      </c>
      <c r="I297" s="83" t="s">
        <v>214</v>
      </c>
      <c r="J297" s="82">
        <v>0</v>
      </c>
      <c r="K297" s="134" t="s">
        <v>214</v>
      </c>
      <c r="L297" s="83" t="s">
        <v>214</v>
      </c>
      <c r="M297" s="82">
        <v>0</v>
      </c>
      <c r="N297" s="134">
        <v>0</v>
      </c>
      <c r="O297" s="83">
        <v>0</v>
      </c>
      <c r="P297" s="82">
        <v>0</v>
      </c>
      <c r="Q297" s="134">
        <v>0</v>
      </c>
      <c r="R297" s="83">
        <v>0</v>
      </c>
    </row>
    <row r="298" spans="1:18" x14ac:dyDescent="0.25">
      <c r="A298" s="79" t="s">
        <v>378</v>
      </c>
      <c r="B298" s="133" t="s">
        <v>379</v>
      </c>
      <c r="C298" s="198" t="s">
        <v>346</v>
      </c>
      <c r="D298" s="84" t="s">
        <v>213</v>
      </c>
      <c r="E298" s="82" t="s">
        <v>110</v>
      </c>
      <c r="F298" s="83" t="s">
        <v>380</v>
      </c>
      <c r="G298" s="197">
        <v>0</v>
      </c>
      <c r="H298" s="134" t="s">
        <v>214</v>
      </c>
      <c r="I298" s="83" t="s">
        <v>214</v>
      </c>
      <c r="J298" s="82">
        <v>0</v>
      </c>
      <c r="K298" s="134" t="s">
        <v>214</v>
      </c>
      <c r="L298" s="83" t="s">
        <v>214</v>
      </c>
      <c r="M298" s="82">
        <v>0</v>
      </c>
      <c r="N298" s="134">
        <v>0</v>
      </c>
      <c r="O298" s="83">
        <v>0</v>
      </c>
      <c r="P298" s="82">
        <v>0</v>
      </c>
      <c r="Q298" s="134">
        <v>0</v>
      </c>
      <c r="R298" s="83">
        <v>0</v>
      </c>
    </row>
    <row r="299" spans="1:18" x14ac:dyDescent="0.25">
      <c r="A299" s="79" t="s">
        <v>378</v>
      </c>
      <c r="B299" s="133" t="s">
        <v>379</v>
      </c>
      <c r="C299" s="198" t="s">
        <v>347</v>
      </c>
      <c r="D299" s="84" t="s">
        <v>213</v>
      </c>
      <c r="E299" s="82" t="s">
        <v>110</v>
      </c>
      <c r="F299" s="83" t="s">
        <v>380</v>
      </c>
      <c r="G299" s="197">
        <v>0</v>
      </c>
      <c r="H299" s="134" t="s">
        <v>214</v>
      </c>
      <c r="I299" s="83" t="s">
        <v>214</v>
      </c>
      <c r="J299" s="82">
        <v>0</v>
      </c>
      <c r="K299" s="134" t="s">
        <v>214</v>
      </c>
      <c r="L299" s="83" t="s">
        <v>214</v>
      </c>
      <c r="M299" s="82">
        <v>0</v>
      </c>
      <c r="N299" s="134">
        <v>0</v>
      </c>
      <c r="O299" s="83">
        <v>0</v>
      </c>
      <c r="P299" s="82">
        <v>0</v>
      </c>
      <c r="Q299" s="134">
        <v>0</v>
      </c>
      <c r="R299" s="83">
        <v>0</v>
      </c>
    </row>
    <row r="300" spans="1:18" x14ac:dyDescent="0.25">
      <c r="A300" s="79" t="s">
        <v>378</v>
      </c>
      <c r="B300" s="133" t="s">
        <v>379</v>
      </c>
      <c r="C300" s="198" t="s">
        <v>348</v>
      </c>
      <c r="D300" s="84" t="s">
        <v>219</v>
      </c>
      <c r="E300" s="82" t="s">
        <v>110</v>
      </c>
      <c r="F300" s="83" t="s">
        <v>380</v>
      </c>
      <c r="G300" s="197">
        <v>0</v>
      </c>
      <c r="H300" s="134" t="s">
        <v>214</v>
      </c>
      <c r="I300" s="83" t="s">
        <v>214</v>
      </c>
      <c r="J300" s="82">
        <v>0</v>
      </c>
      <c r="K300" s="134" t="s">
        <v>214</v>
      </c>
      <c r="L300" s="83" t="s">
        <v>214</v>
      </c>
      <c r="M300" s="82">
        <v>0</v>
      </c>
      <c r="N300" s="134">
        <v>0</v>
      </c>
      <c r="O300" s="83">
        <v>0</v>
      </c>
      <c r="P300" s="82">
        <v>0</v>
      </c>
      <c r="Q300" s="134">
        <v>0</v>
      </c>
      <c r="R300" s="83">
        <v>0</v>
      </c>
    </row>
    <row r="301" spans="1:18" x14ac:dyDescent="0.25">
      <c r="A301" s="79" t="s">
        <v>378</v>
      </c>
      <c r="B301" s="133" t="s">
        <v>379</v>
      </c>
      <c r="C301" s="198" t="s">
        <v>349</v>
      </c>
      <c r="D301" s="84" t="s">
        <v>219</v>
      </c>
      <c r="E301" s="82" t="s">
        <v>110</v>
      </c>
      <c r="F301" s="83" t="s">
        <v>380</v>
      </c>
      <c r="G301" s="197">
        <v>0</v>
      </c>
      <c r="H301" s="134" t="s">
        <v>214</v>
      </c>
      <c r="I301" s="83" t="s">
        <v>214</v>
      </c>
      <c r="J301" s="82">
        <v>0</v>
      </c>
      <c r="K301" s="134" t="s">
        <v>214</v>
      </c>
      <c r="L301" s="83" t="s">
        <v>214</v>
      </c>
      <c r="M301" s="82">
        <v>0</v>
      </c>
      <c r="N301" s="134">
        <v>0</v>
      </c>
      <c r="O301" s="83">
        <v>0</v>
      </c>
      <c r="P301" s="82">
        <v>0</v>
      </c>
      <c r="Q301" s="134">
        <v>0</v>
      </c>
      <c r="R301" s="83">
        <v>0</v>
      </c>
    </row>
    <row r="302" spans="1:18" x14ac:dyDescent="0.25">
      <c r="A302" s="79" t="s">
        <v>378</v>
      </c>
      <c r="B302" s="133" t="s">
        <v>379</v>
      </c>
      <c r="C302" s="198" t="s">
        <v>350</v>
      </c>
      <c r="D302" s="84" t="s">
        <v>219</v>
      </c>
      <c r="E302" s="82" t="s">
        <v>110</v>
      </c>
      <c r="F302" s="83" t="s">
        <v>380</v>
      </c>
      <c r="G302" s="197">
        <v>0</v>
      </c>
      <c r="H302" s="134" t="s">
        <v>214</v>
      </c>
      <c r="I302" s="83" t="s">
        <v>214</v>
      </c>
      <c r="J302" s="82">
        <v>0</v>
      </c>
      <c r="K302" s="134" t="s">
        <v>214</v>
      </c>
      <c r="L302" s="83" t="s">
        <v>214</v>
      </c>
      <c r="M302" s="82">
        <v>0</v>
      </c>
      <c r="N302" s="134">
        <v>0</v>
      </c>
      <c r="O302" s="83">
        <v>0</v>
      </c>
      <c r="P302" s="82">
        <v>0</v>
      </c>
      <c r="Q302" s="134">
        <v>0</v>
      </c>
      <c r="R302" s="83">
        <v>0</v>
      </c>
    </row>
    <row r="303" spans="1:18" x14ac:dyDescent="0.25">
      <c r="A303" s="79" t="s">
        <v>378</v>
      </c>
      <c r="B303" s="133" t="s">
        <v>379</v>
      </c>
      <c r="C303" s="198" t="s">
        <v>351</v>
      </c>
      <c r="D303" s="84" t="s">
        <v>219</v>
      </c>
      <c r="E303" s="82" t="s">
        <v>110</v>
      </c>
      <c r="F303" s="83" t="s">
        <v>380</v>
      </c>
      <c r="G303" s="197">
        <v>0</v>
      </c>
      <c r="H303" s="134" t="s">
        <v>214</v>
      </c>
      <c r="I303" s="83" t="s">
        <v>214</v>
      </c>
      <c r="J303" s="82">
        <v>0</v>
      </c>
      <c r="K303" s="134" t="s">
        <v>214</v>
      </c>
      <c r="L303" s="83" t="s">
        <v>214</v>
      </c>
      <c r="M303" s="82">
        <v>0</v>
      </c>
      <c r="N303" s="134">
        <v>0</v>
      </c>
      <c r="O303" s="83">
        <v>0</v>
      </c>
      <c r="P303" s="82">
        <v>0</v>
      </c>
      <c r="Q303" s="134">
        <v>0</v>
      </c>
      <c r="R303" s="83">
        <v>0</v>
      </c>
    </row>
    <row r="304" spans="1:18" x14ac:dyDescent="0.25">
      <c r="A304" s="79" t="s">
        <v>378</v>
      </c>
      <c r="B304" s="133" t="s">
        <v>379</v>
      </c>
      <c r="C304" s="198" t="s">
        <v>352</v>
      </c>
      <c r="D304" s="84" t="s">
        <v>219</v>
      </c>
      <c r="E304" s="82" t="s">
        <v>110</v>
      </c>
      <c r="F304" s="83" t="s">
        <v>380</v>
      </c>
      <c r="G304" s="197">
        <v>0</v>
      </c>
      <c r="H304" s="134" t="s">
        <v>214</v>
      </c>
      <c r="I304" s="83" t="s">
        <v>214</v>
      </c>
      <c r="J304" s="82">
        <v>0</v>
      </c>
      <c r="K304" s="134" t="s">
        <v>214</v>
      </c>
      <c r="L304" s="83" t="s">
        <v>214</v>
      </c>
      <c r="M304" s="82">
        <v>0</v>
      </c>
      <c r="N304" s="134">
        <v>0</v>
      </c>
      <c r="O304" s="83">
        <v>0</v>
      </c>
      <c r="P304" s="82">
        <v>0</v>
      </c>
      <c r="Q304" s="134">
        <v>0</v>
      </c>
      <c r="R304" s="83">
        <v>0</v>
      </c>
    </row>
    <row r="305" spans="1:18" x14ac:dyDescent="0.25">
      <c r="A305" s="79" t="s">
        <v>378</v>
      </c>
      <c r="B305" s="133" t="s">
        <v>379</v>
      </c>
      <c r="C305" s="198" t="s">
        <v>353</v>
      </c>
      <c r="D305" s="84" t="s">
        <v>219</v>
      </c>
      <c r="E305" s="82" t="s">
        <v>110</v>
      </c>
      <c r="F305" s="83" t="s">
        <v>380</v>
      </c>
      <c r="G305" s="197">
        <v>0</v>
      </c>
      <c r="H305" s="134" t="s">
        <v>214</v>
      </c>
      <c r="I305" s="83" t="s">
        <v>214</v>
      </c>
      <c r="J305" s="82">
        <v>0</v>
      </c>
      <c r="K305" s="134" t="s">
        <v>214</v>
      </c>
      <c r="L305" s="83" t="s">
        <v>214</v>
      </c>
      <c r="M305" s="82">
        <v>0</v>
      </c>
      <c r="N305" s="134">
        <v>0</v>
      </c>
      <c r="O305" s="83">
        <v>0</v>
      </c>
      <c r="P305" s="82">
        <v>0</v>
      </c>
      <c r="Q305" s="134">
        <v>0</v>
      </c>
      <c r="R305" s="83">
        <v>0</v>
      </c>
    </row>
    <row r="306" spans="1:18" x14ac:dyDescent="0.25">
      <c r="A306" s="79" t="s">
        <v>378</v>
      </c>
      <c r="B306" s="133" t="s">
        <v>379</v>
      </c>
      <c r="C306" s="198" t="s">
        <v>354</v>
      </c>
      <c r="D306" s="84" t="s">
        <v>219</v>
      </c>
      <c r="E306" s="82" t="s">
        <v>110</v>
      </c>
      <c r="F306" s="83" t="s">
        <v>380</v>
      </c>
      <c r="G306" s="197">
        <v>0</v>
      </c>
      <c r="H306" s="134" t="s">
        <v>214</v>
      </c>
      <c r="I306" s="83" t="s">
        <v>214</v>
      </c>
      <c r="J306" s="82">
        <v>0</v>
      </c>
      <c r="K306" s="134" t="s">
        <v>214</v>
      </c>
      <c r="L306" s="83" t="s">
        <v>214</v>
      </c>
      <c r="M306" s="82">
        <v>0</v>
      </c>
      <c r="N306" s="134">
        <v>0</v>
      </c>
      <c r="O306" s="83">
        <v>0</v>
      </c>
      <c r="P306" s="82">
        <v>0</v>
      </c>
      <c r="Q306" s="134">
        <v>0</v>
      </c>
      <c r="R306" s="83">
        <v>0</v>
      </c>
    </row>
    <row r="307" spans="1:18" x14ac:dyDescent="0.25">
      <c r="A307" s="79" t="s">
        <v>378</v>
      </c>
      <c r="B307" s="133" t="s">
        <v>379</v>
      </c>
      <c r="C307" s="198" t="s">
        <v>355</v>
      </c>
      <c r="D307" s="84" t="s">
        <v>219</v>
      </c>
      <c r="E307" s="82" t="s">
        <v>110</v>
      </c>
      <c r="F307" s="83" t="s">
        <v>380</v>
      </c>
      <c r="G307" s="197">
        <v>0</v>
      </c>
      <c r="H307" s="134" t="s">
        <v>214</v>
      </c>
      <c r="I307" s="83" t="s">
        <v>214</v>
      </c>
      <c r="J307" s="82">
        <v>0</v>
      </c>
      <c r="K307" s="134" t="s">
        <v>214</v>
      </c>
      <c r="L307" s="83" t="s">
        <v>214</v>
      </c>
      <c r="M307" s="82">
        <v>0</v>
      </c>
      <c r="N307" s="134">
        <v>0</v>
      </c>
      <c r="O307" s="83">
        <v>0</v>
      </c>
      <c r="P307" s="82">
        <v>0</v>
      </c>
      <c r="Q307" s="134">
        <v>0</v>
      </c>
      <c r="R307" s="83">
        <v>0</v>
      </c>
    </row>
    <row r="308" spans="1:18" x14ac:dyDescent="0.25">
      <c r="A308" s="79" t="s">
        <v>378</v>
      </c>
      <c r="B308" s="133" t="s">
        <v>379</v>
      </c>
      <c r="C308" s="198" t="s">
        <v>356</v>
      </c>
      <c r="D308" s="84" t="s">
        <v>219</v>
      </c>
      <c r="E308" s="82" t="s">
        <v>110</v>
      </c>
      <c r="F308" s="83" t="s">
        <v>380</v>
      </c>
      <c r="G308" s="197">
        <v>0</v>
      </c>
      <c r="H308" s="134" t="s">
        <v>214</v>
      </c>
      <c r="I308" s="83" t="s">
        <v>214</v>
      </c>
      <c r="J308" s="82">
        <v>0</v>
      </c>
      <c r="K308" s="134" t="s">
        <v>214</v>
      </c>
      <c r="L308" s="83" t="s">
        <v>214</v>
      </c>
      <c r="M308" s="82">
        <v>0</v>
      </c>
      <c r="N308" s="134">
        <v>0</v>
      </c>
      <c r="O308" s="83">
        <v>0</v>
      </c>
      <c r="P308" s="82">
        <v>0</v>
      </c>
      <c r="Q308" s="134">
        <v>0</v>
      </c>
      <c r="R308" s="83">
        <v>0</v>
      </c>
    </row>
    <row r="309" spans="1:18" x14ac:dyDescent="0.25">
      <c r="A309" s="79" t="s">
        <v>378</v>
      </c>
      <c r="B309" s="133" t="s">
        <v>379</v>
      </c>
      <c r="C309" s="198" t="s">
        <v>357</v>
      </c>
      <c r="D309" s="84" t="s">
        <v>219</v>
      </c>
      <c r="E309" s="82" t="s">
        <v>110</v>
      </c>
      <c r="F309" s="83" t="s">
        <v>380</v>
      </c>
      <c r="G309" s="197">
        <v>0</v>
      </c>
      <c r="H309" s="134" t="s">
        <v>214</v>
      </c>
      <c r="I309" s="83" t="s">
        <v>214</v>
      </c>
      <c r="J309" s="82">
        <v>0</v>
      </c>
      <c r="K309" s="134" t="s">
        <v>214</v>
      </c>
      <c r="L309" s="83" t="s">
        <v>214</v>
      </c>
      <c r="M309" s="82">
        <v>0</v>
      </c>
      <c r="N309" s="134">
        <v>0</v>
      </c>
      <c r="O309" s="83">
        <v>0</v>
      </c>
      <c r="P309" s="82">
        <v>0</v>
      </c>
      <c r="Q309" s="134">
        <v>0</v>
      </c>
      <c r="R309" s="83">
        <v>0</v>
      </c>
    </row>
    <row r="310" spans="1:18" x14ac:dyDescent="0.25">
      <c r="A310" s="79" t="s">
        <v>378</v>
      </c>
      <c r="B310" s="133" t="s">
        <v>379</v>
      </c>
      <c r="C310" s="198" t="s">
        <v>358</v>
      </c>
      <c r="D310" s="84" t="s">
        <v>219</v>
      </c>
      <c r="E310" s="82" t="s">
        <v>110</v>
      </c>
      <c r="F310" s="83" t="s">
        <v>380</v>
      </c>
      <c r="G310" s="197">
        <v>0</v>
      </c>
      <c r="H310" s="134" t="s">
        <v>214</v>
      </c>
      <c r="I310" s="83" t="s">
        <v>214</v>
      </c>
      <c r="J310" s="82">
        <v>0</v>
      </c>
      <c r="K310" s="134" t="s">
        <v>214</v>
      </c>
      <c r="L310" s="83" t="s">
        <v>214</v>
      </c>
      <c r="M310" s="82">
        <v>0</v>
      </c>
      <c r="N310" s="134">
        <v>0</v>
      </c>
      <c r="O310" s="83">
        <v>0</v>
      </c>
      <c r="P310" s="82">
        <v>0</v>
      </c>
      <c r="Q310" s="134">
        <v>0</v>
      </c>
      <c r="R310" s="83">
        <v>0</v>
      </c>
    </row>
    <row r="311" spans="1:18" x14ac:dyDescent="0.25">
      <c r="A311" s="79" t="s">
        <v>378</v>
      </c>
      <c r="B311" s="133" t="s">
        <v>379</v>
      </c>
      <c r="C311" s="198" t="s">
        <v>229</v>
      </c>
      <c r="D311" s="84" t="s">
        <v>230</v>
      </c>
      <c r="E311" s="82" t="s">
        <v>110</v>
      </c>
      <c r="F311" s="83" t="s">
        <v>380</v>
      </c>
      <c r="G311" s="197">
        <v>0</v>
      </c>
      <c r="H311" s="134" t="s">
        <v>214</v>
      </c>
      <c r="I311" s="83" t="s">
        <v>214</v>
      </c>
      <c r="J311" s="82">
        <v>0</v>
      </c>
      <c r="K311" s="134" t="s">
        <v>214</v>
      </c>
      <c r="L311" s="83" t="s">
        <v>214</v>
      </c>
      <c r="M311" s="82">
        <v>0</v>
      </c>
      <c r="N311" s="134">
        <v>0</v>
      </c>
      <c r="O311" s="83">
        <v>0</v>
      </c>
      <c r="P311" s="82">
        <v>0</v>
      </c>
      <c r="Q311" s="134">
        <v>0</v>
      </c>
      <c r="R311" s="83">
        <v>0</v>
      </c>
    </row>
    <row r="312" spans="1:18" x14ac:dyDescent="0.25">
      <c r="A312" s="79" t="s">
        <v>378</v>
      </c>
      <c r="B312" s="133" t="s">
        <v>379</v>
      </c>
      <c r="C312" s="198" t="s">
        <v>231</v>
      </c>
      <c r="D312" s="84" t="s">
        <v>219</v>
      </c>
      <c r="E312" s="82" t="s">
        <v>110</v>
      </c>
      <c r="F312" s="83" t="s">
        <v>380</v>
      </c>
      <c r="G312" s="197">
        <v>0</v>
      </c>
      <c r="H312" s="134" t="s">
        <v>214</v>
      </c>
      <c r="I312" s="83" t="s">
        <v>214</v>
      </c>
      <c r="J312" s="82">
        <v>0</v>
      </c>
      <c r="K312" s="134" t="s">
        <v>214</v>
      </c>
      <c r="L312" s="83" t="s">
        <v>214</v>
      </c>
      <c r="M312" s="82">
        <v>0</v>
      </c>
      <c r="N312" s="134">
        <v>0</v>
      </c>
      <c r="O312" s="83">
        <v>0</v>
      </c>
      <c r="P312" s="82">
        <v>0</v>
      </c>
      <c r="Q312" s="134">
        <v>0</v>
      </c>
      <c r="R312" s="83">
        <v>0</v>
      </c>
    </row>
    <row r="313" spans="1:18" x14ac:dyDescent="0.25">
      <c r="A313" s="79" t="s">
        <v>378</v>
      </c>
      <c r="B313" s="133" t="s">
        <v>379</v>
      </c>
      <c r="C313" s="198" t="s">
        <v>232</v>
      </c>
      <c r="D313" s="84" t="s">
        <v>219</v>
      </c>
      <c r="E313" s="82" t="s">
        <v>110</v>
      </c>
      <c r="F313" s="83" t="s">
        <v>380</v>
      </c>
      <c r="G313" s="197">
        <v>0</v>
      </c>
      <c r="H313" s="134" t="s">
        <v>214</v>
      </c>
      <c r="I313" s="83" t="s">
        <v>214</v>
      </c>
      <c r="J313" s="82">
        <v>0</v>
      </c>
      <c r="K313" s="134" t="s">
        <v>214</v>
      </c>
      <c r="L313" s="83" t="s">
        <v>214</v>
      </c>
      <c r="M313" s="82">
        <v>0</v>
      </c>
      <c r="N313" s="134">
        <v>0</v>
      </c>
      <c r="O313" s="83">
        <v>0</v>
      </c>
      <c r="P313" s="82">
        <v>0</v>
      </c>
      <c r="Q313" s="134">
        <v>0</v>
      </c>
      <c r="R313" s="83">
        <v>0</v>
      </c>
    </row>
    <row r="314" spans="1:18" x14ac:dyDescent="0.25">
      <c r="A314" s="79" t="s">
        <v>378</v>
      </c>
      <c r="B314" s="133" t="s">
        <v>379</v>
      </c>
      <c r="C314" s="198" t="s">
        <v>233</v>
      </c>
      <c r="D314" s="84" t="s">
        <v>219</v>
      </c>
      <c r="E314" s="82" t="s">
        <v>110</v>
      </c>
      <c r="F314" s="83" t="s">
        <v>380</v>
      </c>
      <c r="G314" s="197">
        <v>0</v>
      </c>
      <c r="H314" s="134" t="s">
        <v>214</v>
      </c>
      <c r="I314" s="83" t="s">
        <v>214</v>
      </c>
      <c r="J314" s="82">
        <v>0</v>
      </c>
      <c r="K314" s="134" t="s">
        <v>214</v>
      </c>
      <c r="L314" s="83" t="s">
        <v>214</v>
      </c>
      <c r="M314" s="82">
        <v>0</v>
      </c>
      <c r="N314" s="134">
        <v>0</v>
      </c>
      <c r="O314" s="83">
        <v>0</v>
      </c>
      <c r="P314" s="82">
        <v>0</v>
      </c>
      <c r="Q314" s="134">
        <v>0</v>
      </c>
      <c r="R314" s="83">
        <v>0</v>
      </c>
    </row>
    <row r="315" spans="1:18" x14ac:dyDescent="0.25">
      <c r="A315" s="79" t="s">
        <v>378</v>
      </c>
      <c r="B315" s="133" t="s">
        <v>381</v>
      </c>
      <c r="C315" s="198" t="s">
        <v>235</v>
      </c>
      <c r="D315" s="84" t="s">
        <v>235</v>
      </c>
      <c r="E315" s="82" t="s">
        <v>110</v>
      </c>
      <c r="F315" s="83" t="s">
        <v>380</v>
      </c>
      <c r="G315" s="197" t="s">
        <v>214</v>
      </c>
      <c r="H315" s="134">
        <v>63396.381025029797</v>
      </c>
      <c r="I315" s="83">
        <v>63396.381025029797</v>
      </c>
      <c r="J315" s="82" t="s">
        <v>214</v>
      </c>
      <c r="K315" s="134">
        <v>173.68871513706793</v>
      </c>
      <c r="L315" s="83">
        <v>173.68871513706793</v>
      </c>
      <c r="M315" s="82">
        <v>0</v>
      </c>
      <c r="N315" s="134">
        <v>0</v>
      </c>
      <c r="O315" s="83">
        <v>0</v>
      </c>
      <c r="P315" s="82">
        <v>0</v>
      </c>
      <c r="Q315" s="134">
        <v>0</v>
      </c>
      <c r="R315" s="83">
        <v>0</v>
      </c>
    </row>
    <row r="316" spans="1:18" x14ac:dyDescent="0.25">
      <c r="A316" s="79" t="s">
        <v>382</v>
      </c>
      <c r="B316" s="133" t="s">
        <v>383</v>
      </c>
      <c r="C316" s="81" t="s">
        <v>362</v>
      </c>
      <c r="D316" s="84" t="s">
        <v>219</v>
      </c>
      <c r="E316" s="82" t="s">
        <v>110</v>
      </c>
      <c r="F316" s="83" t="s">
        <v>384</v>
      </c>
      <c r="G316" s="197">
        <v>32642.068800000001</v>
      </c>
      <c r="H316" s="134" t="s">
        <v>214</v>
      </c>
      <c r="I316" s="83" t="s">
        <v>214</v>
      </c>
      <c r="J316" s="82">
        <v>131.62124516129032</v>
      </c>
      <c r="K316" s="134" t="s">
        <v>214</v>
      </c>
      <c r="L316" s="83" t="s">
        <v>214</v>
      </c>
      <c r="M316" s="82">
        <v>0</v>
      </c>
      <c r="N316" s="134">
        <v>0</v>
      </c>
      <c r="O316" s="83">
        <v>0</v>
      </c>
      <c r="P316" s="82">
        <v>0</v>
      </c>
      <c r="Q316" s="134">
        <v>0</v>
      </c>
      <c r="R316" s="83">
        <v>0</v>
      </c>
    </row>
    <row r="317" spans="1:18" x14ac:dyDescent="0.25">
      <c r="A317" s="79" t="s">
        <v>382</v>
      </c>
      <c r="B317" s="133" t="s">
        <v>383</v>
      </c>
      <c r="C317" s="81" t="s">
        <v>364</v>
      </c>
      <c r="D317" s="84" t="s">
        <v>213</v>
      </c>
      <c r="E317" s="82" t="s">
        <v>110</v>
      </c>
      <c r="F317" s="83" t="s">
        <v>384</v>
      </c>
      <c r="G317" s="82">
        <v>37.644750000000002</v>
      </c>
      <c r="H317" s="134" t="s">
        <v>214</v>
      </c>
      <c r="I317" s="83" t="s">
        <v>214</v>
      </c>
      <c r="J317" s="82">
        <v>0.15179334677419357</v>
      </c>
      <c r="K317" s="134" t="s">
        <v>214</v>
      </c>
      <c r="L317" s="83" t="s">
        <v>214</v>
      </c>
      <c r="M317" s="82">
        <v>0</v>
      </c>
      <c r="N317" s="134">
        <v>0</v>
      </c>
      <c r="O317" s="83">
        <v>0</v>
      </c>
      <c r="P317" s="82">
        <v>0</v>
      </c>
      <c r="Q317" s="134">
        <v>0</v>
      </c>
      <c r="R317" s="83">
        <v>0</v>
      </c>
    </row>
    <row r="318" spans="1:18" x14ac:dyDescent="0.25">
      <c r="A318" s="79" t="s">
        <v>382</v>
      </c>
      <c r="B318" s="133" t="s">
        <v>383</v>
      </c>
      <c r="C318" s="81" t="s">
        <v>289</v>
      </c>
      <c r="D318" s="84" t="s">
        <v>219</v>
      </c>
      <c r="E318" s="82" t="s">
        <v>110</v>
      </c>
      <c r="F318" s="83" t="s">
        <v>384</v>
      </c>
      <c r="G318" s="82">
        <v>4931.6850000000004</v>
      </c>
      <c r="H318" s="134" t="s">
        <v>214</v>
      </c>
      <c r="I318" s="83" t="s">
        <v>214</v>
      </c>
      <c r="J318" s="82">
        <v>19.885826612903227</v>
      </c>
      <c r="K318" s="134" t="s">
        <v>214</v>
      </c>
      <c r="L318" s="83" t="s">
        <v>214</v>
      </c>
      <c r="M318" s="82">
        <v>0</v>
      </c>
      <c r="N318" s="134">
        <v>0</v>
      </c>
      <c r="O318" s="83">
        <v>0</v>
      </c>
      <c r="P318" s="82">
        <v>0</v>
      </c>
      <c r="Q318" s="134">
        <v>0</v>
      </c>
      <c r="R318" s="83">
        <v>0</v>
      </c>
    </row>
    <row r="319" spans="1:18" x14ac:dyDescent="0.25">
      <c r="A319" s="79" t="s">
        <v>382</v>
      </c>
      <c r="B319" s="133" t="s">
        <v>383</v>
      </c>
      <c r="C319" s="81" t="s">
        <v>229</v>
      </c>
      <c r="D319" s="84" t="s">
        <v>230</v>
      </c>
      <c r="E319" s="82" t="s">
        <v>110</v>
      </c>
      <c r="F319" s="83" t="s">
        <v>384</v>
      </c>
      <c r="G319" s="82">
        <v>19.288499999999999</v>
      </c>
      <c r="H319" s="134" t="s">
        <v>214</v>
      </c>
      <c r="I319" s="83" t="s">
        <v>214</v>
      </c>
      <c r="J319" s="82">
        <v>7.7776209677419356E-2</v>
      </c>
      <c r="K319" s="134" t="s">
        <v>214</v>
      </c>
      <c r="L319" s="83" t="s">
        <v>214</v>
      </c>
      <c r="M319" s="82">
        <v>0</v>
      </c>
      <c r="N319" s="134">
        <v>0</v>
      </c>
      <c r="O319" s="83">
        <v>0</v>
      </c>
      <c r="P319" s="82">
        <v>0</v>
      </c>
      <c r="Q319" s="134">
        <v>0</v>
      </c>
      <c r="R319" s="83">
        <v>0</v>
      </c>
    </row>
    <row r="320" spans="1:18" x14ac:dyDescent="0.25">
      <c r="A320" s="79" t="s">
        <v>382</v>
      </c>
      <c r="B320" s="133" t="s">
        <v>383</v>
      </c>
      <c r="C320" s="81" t="s">
        <v>231</v>
      </c>
      <c r="D320" s="84" t="s">
        <v>219</v>
      </c>
      <c r="E320" s="82" t="s">
        <v>110</v>
      </c>
      <c r="F320" s="83" t="s">
        <v>384</v>
      </c>
      <c r="G320" s="82">
        <v>366.98062499999997</v>
      </c>
      <c r="H320" s="134" t="s">
        <v>214</v>
      </c>
      <c r="I320" s="83" t="s">
        <v>214</v>
      </c>
      <c r="J320" s="82">
        <v>1.4797605846774193</v>
      </c>
      <c r="K320" s="134" t="s">
        <v>214</v>
      </c>
      <c r="L320" s="83" t="s">
        <v>214</v>
      </c>
      <c r="M320" s="82">
        <v>0</v>
      </c>
      <c r="N320" s="134">
        <v>0</v>
      </c>
      <c r="O320" s="83">
        <v>0</v>
      </c>
      <c r="P320" s="82">
        <v>0</v>
      </c>
      <c r="Q320" s="134">
        <v>0</v>
      </c>
      <c r="R320" s="83">
        <v>0</v>
      </c>
    </row>
    <row r="321" spans="1:18" x14ac:dyDescent="0.25">
      <c r="A321" s="79" t="s">
        <v>382</v>
      </c>
      <c r="B321" s="133" t="s">
        <v>383</v>
      </c>
      <c r="C321" s="81" t="s">
        <v>232</v>
      </c>
      <c r="D321" s="84" t="s">
        <v>219</v>
      </c>
      <c r="E321" s="82" t="s">
        <v>110</v>
      </c>
      <c r="F321" s="83" t="s">
        <v>384</v>
      </c>
      <c r="G321" s="82">
        <v>6895.9737000000005</v>
      </c>
      <c r="H321" s="134" t="s">
        <v>214</v>
      </c>
      <c r="I321" s="83" t="s">
        <v>214</v>
      </c>
      <c r="J321" s="82">
        <v>27.806345564516132</v>
      </c>
      <c r="K321" s="134" t="s">
        <v>214</v>
      </c>
      <c r="L321" s="83" t="s">
        <v>214</v>
      </c>
      <c r="M321" s="82">
        <v>0</v>
      </c>
      <c r="N321" s="134">
        <v>0</v>
      </c>
      <c r="O321" s="83">
        <v>0</v>
      </c>
      <c r="P321" s="82">
        <v>0</v>
      </c>
      <c r="Q321" s="134">
        <v>0</v>
      </c>
      <c r="R321" s="83">
        <v>0</v>
      </c>
    </row>
    <row r="322" spans="1:18" x14ac:dyDescent="0.25">
      <c r="A322" s="79" t="s">
        <v>382</v>
      </c>
      <c r="B322" s="133" t="s">
        <v>383</v>
      </c>
      <c r="C322" s="81" t="s">
        <v>233</v>
      </c>
      <c r="D322" s="84" t="s">
        <v>219</v>
      </c>
      <c r="E322" s="82" t="s">
        <v>110</v>
      </c>
      <c r="F322" s="83" t="s">
        <v>384</v>
      </c>
      <c r="G322" s="82">
        <v>8.4644999999999992</v>
      </c>
      <c r="H322" s="134" t="s">
        <v>214</v>
      </c>
      <c r="I322" s="83" t="s">
        <v>214</v>
      </c>
      <c r="J322" s="82">
        <v>3.4131048387096768E-2</v>
      </c>
      <c r="K322" s="134" t="s">
        <v>214</v>
      </c>
      <c r="L322" s="83" t="s">
        <v>214</v>
      </c>
      <c r="M322" s="82">
        <v>0</v>
      </c>
      <c r="N322" s="134">
        <v>0</v>
      </c>
      <c r="O322" s="83">
        <v>0</v>
      </c>
      <c r="P322" s="82">
        <v>0</v>
      </c>
      <c r="Q322" s="134">
        <v>0</v>
      </c>
      <c r="R322" s="83">
        <v>0</v>
      </c>
    </row>
    <row r="323" spans="1:18" x14ac:dyDescent="0.25">
      <c r="A323" s="79" t="s">
        <v>382</v>
      </c>
      <c r="B323" s="133" t="s">
        <v>385</v>
      </c>
      <c r="C323" s="81" t="s">
        <v>235</v>
      </c>
      <c r="D323" s="84" t="s">
        <v>235</v>
      </c>
      <c r="E323" s="82" t="s">
        <v>110</v>
      </c>
      <c r="F323" s="83" t="s">
        <v>384</v>
      </c>
      <c r="G323" s="197" t="s">
        <v>214</v>
      </c>
      <c r="H323" s="134">
        <v>406654.41775923717</v>
      </c>
      <c r="I323" s="83">
        <v>406654.41775923717</v>
      </c>
      <c r="J323" s="82" t="s">
        <v>214</v>
      </c>
      <c r="K323" s="134">
        <v>1114.1216924910607</v>
      </c>
      <c r="L323" s="83">
        <v>1114.1216924910607</v>
      </c>
      <c r="M323" s="82">
        <v>0</v>
      </c>
      <c r="N323" s="134">
        <v>0</v>
      </c>
      <c r="O323" s="83">
        <v>0</v>
      </c>
      <c r="P323" s="82">
        <v>0</v>
      </c>
      <c r="Q323" s="134">
        <v>0</v>
      </c>
      <c r="R323" s="83">
        <v>0</v>
      </c>
    </row>
    <row r="324" spans="1:18" x14ac:dyDescent="0.25">
      <c r="A324" s="79" t="s">
        <v>386</v>
      </c>
      <c r="B324" s="133" t="s">
        <v>387</v>
      </c>
      <c r="C324" s="81" t="s">
        <v>212</v>
      </c>
      <c r="D324" s="84" t="s">
        <v>213</v>
      </c>
      <c r="E324" s="82" t="s">
        <v>110</v>
      </c>
      <c r="F324" s="83" t="s">
        <v>388</v>
      </c>
      <c r="G324" s="82">
        <v>127.93176000000001</v>
      </c>
      <c r="H324" s="134" t="s">
        <v>214</v>
      </c>
      <c r="I324" s="83" t="s">
        <v>214</v>
      </c>
      <c r="J324" s="82">
        <v>0.51585387096774193</v>
      </c>
      <c r="K324" s="134" t="s">
        <v>214</v>
      </c>
      <c r="L324" s="83" t="s">
        <v>214</v>
      </c>
      <c r="M324" s="82">
        <v>0</v>
      </c>
      <c r="N324" s="134">
        <v>0</v>
      </c>
      <c r="O324" s="83">
        <v>0</v>
      </c>
      <c r="P324" s="82">
        <v>0</v>
      </c>
      <c r="Q324" s="134">
        <v>0</v>
      </c>
      <c r="R324" s="83">
        <v>0</v>
      </c>
    </row>
    <row r="325" spans="1:18" x14ac:dyDescent="0.25">
      <c r="A325" s="79" t="s">
        <v>386</v>
      </c>
      <c r="B325" s="133" t="s">
        <v>387</v>
      </c>
      <c r="C325" s="81" t="s">
        <v>215</v>
      </c>
      <c r="D325" s="84" t="s">
        <v>213</v>
      </c>
      <c r="E325" s="82" t="s">
        <v>110</v>
      </c>
      <c r="F325" s="83" t="s">
        <v>388</v>
      </c>
      <c r="G325" s="82">
        <v>124.68456</v>
      </c>
      <c r="H325" s="134" t="s">
        <v>214</v>
      </c>
      <c r="I325" s="83" t="s">
        <v>214</v>
      </c>
      <c r="J325" s="82">
        <v>0.50276032258064518</v>
      </c>
      <c r="K325" s="134" t="s">
        <v>214</v>
      </c>
      <c r="L325" s="83" t="s">
        <v>214</v>
      </c>
      <c r="M325" s="82">
        <v>0</v>
      </c>
      <c r="N325" s="134">
        <v>0</v>
      </c>
      <c r="O325" s="83">
        <v>0</v>
      </c>
      <c r="P325" s="82">
        <v>0</v>
      </c>
      <c r="Q325" s="134">
        <v>0</v>
      </c>
      <c r="R325" s="83">
        <v>0</v>
      </c>
    </row>
    <row r="326" spans="1:18" x14ac:dyDescent="0.25">
      <c r="A326" s="79" t="s">
        <v>386</v>
      </c>
      <c r="B326" s="133" t="s">
        <v>387</v>
      </c>
      <c r="C326" s="81" t="s">
        <v>216</v>
      </c>
      <c r="D326" s="84" t="s">
        <v>213</v>
      </c>
      <c r="E326" s="82" t="s">
        <v>110</v>
      </c>
      <c r="F326" s="83" t="s">
        <v>388</v>
      </c>
      <c r="G326" s="82">
        <v>109.7415</v>
      </c>
      <c r="H326" s="134" t="s">
        <v>214</v>
      </c>
      <c r="I326" s="83" t="s">
        <v>214</v>
      </c>
      <c r="J326" s="82">
        <v>0.44250604838709678</v>
      </c>
      <c r="K326" s="134" t="s">
        <v>214</v>
      </c>
      <c r="L326" s="83" t="s">
        <v>214</v>
      </c>
      <c r="M326" s="82">
        <v>0</v>
      </c>
      <c r="N326" s="134">
        <v>0</v>
      </c>
      <c r="O326" s="83">
        <v>0</v>
      </c>
      <c r="P326" s="82">
        <v>0</v>
      </c>
      <c r="Q326" s="134">
        <v>0</v>
      </c>
      <c r="R326" s="83">
        <v>0</v>
      </c>
    </row>
    <row r="327" spans="1:18" x14ac:dyDescent="0.25">
      <c r="A327" s="79" t="s">
        <v>386</v>
      </c>
      <c r="B327" s="133" t="s">
        <v>387</v>
      </c>
      <c r="C327" s="81" t="s">
        <v>217</v>
      </c>
      <c r="D327" s="84" t="s">
        <v>213</v>
      </c>
      <c r="E327" s="82" t="s">
        <v>110</v>
      </c>
      <c r="F327" s="83" t="s">
        <v>388</v>
      </c>
      <c r="G327" s="82">
        <v>224.84880000000001</v>
      </c>
      <c r="H327" s="134" t="s">
        <v>214</v>
      </c>
      <c r="I327" s="83" t="s">
        <v>214</v>
      </c>
      <c r="J327" s="82">
        <v>0.9066483870967742</v>
      </c>
      <c r="K327" s="134" t="s">
        <v>214</v>
      </c>
      <c r="L327" s="83" t="s">
        <v>214</v>
      </c>
      <c r="M327" s="82">
        <v>0</v>
      </c>
      <c r="N327" s="134">
        <v>0</v>
      </c>
      <c r="O327" s="83">
        <v>0</v>
      </c>
      <c r="P327" s="82">
        <v>0</v>
      </c>
      <c r="Q327" s="134">
        <v>0</v>
      </c>
      <c r="R327" s="83">
        <v>0</v>
      </c>
    </row>
    <row r="328" spans="1:18" x14ac:dyDescent="0.25">
      <c r="A328" s="79" t="s">
        <v>386</v>
      </c>
      <c r="B328" s="133" t="s">
        <v>387</v>
      </c>
      <c r="C328" s="81" t="s">
        <v>218</v>
      </c>
      <c r="D328" s="84" t="s">
        <v>219</v>
      </c>
      <c r="E328" s="82" t="s">
        <v>110</v>
      </c>
      <c r="F328" s="83" t="s">
        <v>388</v>
      </c>
      <c r="G328" s="82">
        <v>389.71680000000003</v>
      </c>
      <c r="H328" s="134" t="s">
        <v>214</v>
      </c>
      <c r="I328" s="83" t="s">
        <v>214</v>
      </c>
      <c r="J328" s="82">
        <v>1.5714387096774194</v>
      </c>
      <c r="K328" s="134" t="s">
        <v>214</v>
      </c>
      <c r="L328" s="83" t="s">
        <v>214</v>
      </c>
      <c r="M328" s="82">
        <v>0</v>
      </c>
      <c r="N328" s="134">
        <v>0</v>
      </c>
      <c r="O328" s="83">
        <v>0</v>
      </c>
      <c r="P328" s="82">
        <v>0</v>
      </c>
      <c r="Q328" s="134">
        <v>0</v>
      </c>
      <c r="R328" s="83">
        <v>0</v>
      </c>
    </row>
    <row r="329" spans="1:18" x14ac:dyDescent="0.25">
      <c r="A329" s="79" t="s">
        <v>386</v>
      </c>
      <c r="B329" s="133" t="s">
        <v>387</v>
      </c>
      <c r="C329" s="81" t="s">
        <v>220</v>
      </c>
      <c r="D329" s="84" t="s">
        <v>219</v>
      </c>
      <c r="E329" s="82" t="s">
        <v>110</v>
      </c>
      <c r="F329" s="83" t="s">
        <v>388</v>
      </c>
      <c r="G329" s="82">
        <v>1403.9850000000001</v>
      </c>
      <c r="H329" s="134" t="s">
        <v>214</v>
      </c>
      <c r="I329" s="83" t="s">
        <v>214</v>
      </c>
      <c r="J329" s="82">
        <v>5.6612298387096782</v>
      </c>
      <c r="K329" s="134" t="s">
        <v>214</v>
      </c>
      <c r="L329" s="83" t="s">
        <v>214</v>
      </c>
      <c r="M329" s="82">
        <v>0</v>
      </c>
      <c r="N329" s="134">
        <v>0</v>
      </c>
      <c r="O329" s="83">
        <v>0</v>
      </c>
      <c r="P329" s="82">
        <v>0</v>
      </c>
      <c r="Q329" s="134">
        <v>0</v>
      </c>
      <c r="R329" s="83">
        <v>0</v>
      </c>
    </row>
    <row r="330" spans="1:18" x14ac:dyDescent="0.25">
      <c r="A330" s="79" t="s">
        <v>386</v>
      </c>
      <c r="B330" s="133" t="s">
        <v>387</v>
      </c>
      <c r="C330" s="81" t="s">
        <v>221</v>
      </c>
      <c r="D330" s="84" t="s">
        <v>219</v>
      </c>
      <c r="E330" s="82" t="s">
        <v>110</v>
      </c>
      <c r="F330" s="83" t="s">
        <v>388</v>
      </c>
      <c r="G330" s="82">
        <v>184.70430000000002</v>
      </c>
      <c r="H330" s="134" t="s">
        <v>214</v>
      </c>
      <c r="I330" s="83" t="s">
        <v>214</v>
      </c>
      <c r="J330" s="82">
        <v>0.74477540322580649</v>
      </c>
      <c r="K330" s="134" t="s">
        <v>214</v>
      </c>
      <c r="L330" s="83" t="s">
        <v>214</v>
      </c>
      <c r="M330" s="82">
        <v>0</v>
      </c>
      <c r="N330" s="134">
        <v>0</v>
      </c>
      <c r="O330" s="83">
        <v>0</v>
      </c>
      <c r="P330" s="82">
        <v>0</v>
      </c>
      <c r="Q330" s="134">
        <v>0</v>
      </c>
      <c r="R330" s="83">
        <v>0</v>
      </c>
    </row>
    <row r="331" spans="1:18" x14ac:dyDescent="0.25">
      <c r="A331" s="79" t="s">
        <v>386</v>
      </c>
      <c r="B331" s="133" t="s">
        <v>387</v>
      </c>
      <c r="C331" s="81" t="s">
        <v>222</v>
      </c>
      <c r="D331" s="84" t="s">
        <v>219</v>
      </c>
      <c r="E331" s="82" t="s">
        <v>110</v>
      </c>
      <c r="F331" s="83" t="s">
        <v>388</v>
      </c>
      <c r="G331" s="82">
        <v>733.9860000000001</v>
      </c>
      <c r="H331" s="134" t="s">
        <v>214</v>
      </c>
      <c r="I331" s="83" t="s">
        <v>214</v>
      </c>
      <c r="J331" s="82">
        <v>2.9596209677419361</v>
      </c>
      <c r="K331" s="134" t="s">
        <v>214</v>
      </c>
      <c r="L331" s="83" t="s">
        <v>214</v>
      </c>
      <c r="M331" s="82">
        <v>0</v>
      </c>
      <c r="N331" s="134">
        <v>0</v>
      </c>
      <c r="O331" s="83">
        <v>0</v>
      </c>
      <c r="P331" s="82">
        <v>0</v>
      </c>
      <c r="Q331" s="134">
        <v>0</v>
      </c>
      <c r="R331" s="83">
        <v>0</v>
      </c>
    </row>
    <row r="332" spans="1:18" x14ac:dyDescent="0.25">
      <c r="A332" s="79" t="s">
        <v>386</v>
      </c>
      <c r="B332" s="133" t="s">
        <v>387</v>
      </c>
      <c r="C332" s="81" t="s">
        <v>223</v>
      </c>
      <c r="D332" s="84" t="s">
        <v>219</v>
      </c>
      <c r="E332" s="82" t="s">
        <v>110</v>
      </c>
      <c r="F332" s="83" t="s">
        <v>388</v>
      </c>
      <c r="G332" s="82">
        <v>255.06360000000004</v>
      </c>
      <c r="H332" s="134" t="s">
        <v>214</v>
      </c>
      <c r="I332" s="83" t="s">
        <v>214</v>
      </c>
      <c r="J332" s="82">
        <v>1.0284822580645163</v>
      </c>
      <c r="K332" s="134" t="s">
        <v>214</v>
      </c>
      <c r="L332" s="83" t="s">
        <v>214</v>
      </c>
      <c r="M332" s="82">
        <v>0</v>
      </c>
      <c r="N332" s="134">
        <v>0</v>
      </c>
      <c r="O332" s="83">
        <v>0</v>
      </c>
      <c r="P332" s="82">
        <v>0</v>
      </c>
      <c r="Q332" s="134">
        <v>0</v>
      </c>
      <c r="R332" s="83">
        <v>0</v>
      </c>
    </row>
    <row r="333" spans="1:18" x14ac:dyDescent="0.25">
      <c r="A333" s="79" t="s">
        <v>386</v>
      </c>
      <c r="B333" s="133" t="s">
        <v>387</v>
      </c>
      <c r="C333" s="81" t="s">
        <v>224</v>
      </c>
      <c r="D333" s="84" t="s">
        <v>219</v>
      </c>
      <c r="E333" s="82" t="s">
        <v>110</v>
      </c>
      <c r="F333" s="83" t="s">
        <v>388</v>
      </c>
      <c r="G333" s="82">
        <v>100.53450000000001</v>
      </c>
      <c r="H333" s="134" t="s">
        <v>214</v>
      </c>
      <c r="I333" s="83" t="s">
        <v>214</v>
      </c>
      <c r="J333" s="82">
        <v>0.40538104838709682</v>
      </c>
      <c r="K333" s="134" t="s">
        <v>214</v>
      </c>
      <c r="L333" s="83" t="s">
        <v>214</v>
      </c>
      <c r="M333" s="82">
        <v>0</v>
      </c>
      <c r="N333" s="134">
        <v>0</v>
      </c>
      <c r="O333" s="83">
        <v>0</v>
      </c>
      <c r="P333" s="82">
        <v>0</v>
      </c>
      <c r="Q333" s="134">
        <v>0</v>
      </c>
      <c r="R333" s="83">
        <v>0</v>
      </c>
    </row>
    <row r="334" spans="1:18" x14ac:dyDescent="0.25">
      <c r="A334" s="79" t="s">
        <v>386</v>
      </c>
      <c r="B334" s="133" t="s">
        <v>387</v>
      </c>
      <c r="C334" s="81" t="s">
        <v>225</v>
      </c>
      <c r="D334" s="84" t="s">
        <v>219</v>
      </c>
      <c r="E334" s="82" t="s">
        <v>110</v>
      </c>
      <c r="F334" s="83" t="s">
        <v>388</v>
      </c>
      <c r="G334" s="82">
        <v>280.5</v>
      </c>
      <c r="H334" s="134" t="s">
        <v>214</v>
      </c>
      <c r="I334" s="83" t="s">
        <v>214</v>
      </c>
      <c r="J334" s="82">
        <v>1.1310483870967742</v>
      </c>
      <c r="K334" s="134" t="s">
        <v>214</v>
      </c>
      <c r="L334" s="83" t="s">
        <v>214</v>
      </c>
      <c r="M334" s="82">
        <v>0</v>
      </c>
      <c r="N334" s="134">
        <v>0</v>
      </c>
      <c r="O334" s="83">
        <v>0</v>
      </c>
      <c r="P334" s="82">
        <v>0</v>
      </c>
      <c r="Q334" s="134">
        <v>0</v>
      </c>
      <c r="R334" s="83">
        <v>0</v>
      </c>
    </row>
    <row r="335" spans="1:18" x14ac:dyDescent="0.25">
      <c r="A335" s="79" t="s">
        <v>386</v>
      </c>
      <c r="B335" s="133" t="s">
        <v>387</v>
      </c>
      <c r="C335" s="81" t="s">
        <v>226</v>
      </c>
      <c r="D335" s="84" t="s">
        <v>219</v>
      </c>
      <c r="E335" s="82" t="s">
        <v>110</v>
      </c>
      <c r="F335" s="83" t="s">
        <v>388</v>
      </c>
      <c r="G335" s="82">
        <v>366.99300000000005</v>
      </c>
      <c r="H335" s="134" t="s">
        <v>214</v>
      </c>
      <c r="I335" s="83" t="s">
        <v>214</v>
      </c>
      <c r="J335" s="82">
        <v>1.479810483870968</v>
      </c>
      <c r="K335" s="134" t="s">
        <v>214</v>
      </c>
      <c r="L335" s="83" t="s">
        <v>214</v>
      </c>
      <c r="M335" s="82">
        <v>0</v>
      </c>
      <c r="N335" s="134">
        <v>0</v>
      </c>
      <c r="O335" s="83">
        <v>0</v>
      </c>
      <c r="P335" s="82">
        <v>0</v>
      </c>
      <c r="Q335" s="134">
        <v>0</v>
      </c>
      <c r="R335" s="83">
        <v>0</v>
      </c>
    </row>
    <row r="336" spans="1:18" x14ac:dyDescent="0.25">
      <c r="A336" s="79" t="s">
        <v>386</v>
      </c>
      <c r="B336" s="133" t="s">
        <v>387</v>
      </c>
      <c r="C336" s="81" t="s">
        <v>227</v>
      </c>
      <c r="D336" s="84" t="s">
        <v>219</v>
      </c>
      <c r="E336" s="82" t="s">
        <v>110</v>
      </c>
      <c r="F336" s="83" t="s">
        <v>388</v>
      </c>
      <c r="G336" s="82">
        <v>33.610500000000002</v>
      </c>
      <c r="H336" s="134" t="s">
        <v>214</v>
      </c>
      <c r="I336" s="83" t="s">
        <v>214</v>
      </c>
      <c r="J336" s="82">
        <v>0.13552620967741935</v>
      </c>
      <c r="K336" s="134" t="s">
        <v>214</v>
      </c>
      <c r="L336" s="83" t="s">
        <v>214</v>
      </c>
      <c r="M336" s="82">
        <v>0</v>
      </c>
      <c r="N336" s="134">
        <v>0</v>
      </c>
      <c r="O336" s="83">
        <v>0</v>
      </c>
      <c r="P336" s="82">
        <v>0</v>
      </c>
      <c r="Q336" s="134">
        <v>0</v>
      </c>
      <c r="R336" s="83">
        <v>0</v>
      </c>
    </row>
    <row r="337" spans="1:18" x14ac:dyDescent="0.25">
      <c r="A337" s="79" t="s">
        <v>386</v>
      </c>
      <c r="B337" s="133" t="s">
        <v>387</v>
      </c>
      <c r="C337" s="81" t="s">
        <v>228</v>
      </c>
      <c r="D337" s="84" t="s">
        <v>219</v>
      </c>
      <c r="E337" s="82" t="s">
        <v>110</v>
      </c>
      <c r="F337" s="83" t="s">
        <v>388</v>
      </c>
      <c r="G337" s="82">
        <v>179.78399999999999</v>
      </c>
      <c r="H337" s="134" t="s">
        <v>214</v>
      </c>
      <c r="I337" s="83" t="s">
        <v>214</v>
      </c>
      <c r="J337" s="82">
        <v>0.72493548387096773</v>
      </c>
      <c r="K337" s="134" t="s">
        <v>214</v>
      </c>
      <c r="L337" s="83" t="s">
        <v>214</v>
      </c>
      <c r="M337" s="82">
        <v>0</v>
      </c>
      <c r="N337" s="134">
        <v>0</v>
      </c>
      <c r="O337" s="83">
        <v>0</v>
      </c>
      <c r="P337" s="82">
        <v>0</v>
      </c>
      <c r="Q337" s="134">
        <v>0</v>
      </c>
      <c r="R337" s="83">
        <v>0</v>
      </c>
    </row>
    <row r="338" spans="1:18" x14ac:dyDescent="0.25">
      <c r="A338" s="79" t="s">
        <v>386</v>
      </c>
      <c r="B338" s="133" t="s">
        <v>387</v>
      </c>
      <c r="C338" s="81" t="s">
        <v>286</v>
      </c>
      <c r="D338" s="84" t="s">
        <v>219</v>
      </c>
      <c r="E338" s="82" t="s">
        <v>110</v>
      </c>
      <c r="F338" s="83" t="s">
        <v>388</v>
      </c>
      <c r="G338" s="82">
        <v>24174.450299999997</v>
      </c>
      <c r="H338" s="134" t="s">
        <v>214</v>
      </c>
      <c r="I338" s="83" t="s">
        <v>214</v>
      </c>
      <c r="J338" s="82">
        <v>97.477622177419349</v>
      </c>
      <c r="K338" s="134" t="s">
        <v>214</v>
      </c>
      <c r="L338" s="83" t="s">
        <v>214</v>
      </c>
      <c r="M338" s="82">
        <v>0</v>
      </c>
      <c r="N338" s="134">
        <v>0</v>
      </c>
      <c r="O338" s="83">
        <v>0</v>
      </c>
      <c r="P338" s="82">
        <v>0</v>
      </c>
      <c r="Q338" s="134">
        <v>0</v>
      </c>
      <c r="R338" s="83">
        <v>0</v>
      </c>
    </row>
    <row r="339" spans="1:18" x14ac:dyDescent="0.25">
      <c r="A339" s="79" t="s">
        <v>386</v>
      </c>
      <c r="B339" s="133" t="s">
        <v>387</v>
      </c>
      <c r="C339" s="81" t="s">
        <v>287</v>
      </c>
      <c r="D339" s="84" t="s">
        <v>219</v>
      </c>
      <c r="E339" s="82" t="s">
        <v>110</v>
      </c>
      <c r="F339" s="83" t="s">
        <v>388</v>
      </c>
      <c r="G339" s="82">
        <v>9247.4249999999993</v>
      </c>
      <c r="H339" s="134" t="s">
        <v>214</v>
      </c>
      <c r="I339" s="83" t="s">
        <v>214</v>
      </c>
      <c r="J339" s="82">
        <v>37.288004032258058</v>
      </c>
      <c r="K339" s="134" t="s">
        <v>214</v>
      </c>
      <c r="L339" s="83" t="s">
        <v>214</v>
      </c>
      <c r="M339" s="82">
        <v>0</v>
      </c>
      <c r="N339" s="134">
        <v>0</v>
      </c>
      <c r="O339" s="83">
        <v>0</v>
      </c>
      <c r="P339" s="82">
        <v>0</v>
      </c>
      <c r="Q339" s="134">
        <v>0</v>
      </c>
      <c r="R339" s="83">
        <v>0</v>
      </c>
    </row>
    <row r="340" spans="1:18" x14ac:dyDescent="0.25">
      <c r="A340" s="79" t="s">
        <v>386</v>
      </c>
      <c r="B340" s="133" t="s">
        <v>387</v>
      </c>
      <c r="C340" s="81" t="s">
        <v>288</v>
      </c>
      <c r="D340" s="84" t="s">
        <v>219</v>
      </c>
      <c r="E340" s="82" t="s">
        <v>110</v>
      </c>
      <c r="F340" s="83" t="s">
        <v>388</v>
      </c>
      <c r="G340" s="82">
        <v>735.6096</v>
      </c>
      <c r="H340" s="134" t="s">
        <v>214</v>
      </c>
      <c r="I340" s="83" t="s">
        <v>214</v>
      </c>
      <c r="J340" s="82">
        <v>2.9661677419354837</v>
      </c>
      <c r="K340" s="134" t="s">
        <v>214</v>
      </c>
      <c r="L340" s="83" t="s">
        <v>214</v>
      </c>
      <c r="M340" s="82">
        <v>0</v>
      </c>
      <c r="N340" s="134">
        <v>0</v>
      </c>
      <c r="O340" s="83">
        <v>0</v>
      </c>
      <c r="P340" s="82">
        <v>0</v>
      </c>
      <c r="Q340" s="134">
        <v>0</v>
      </c>
      <c r="R340" s="83">
        <v>0</v>
      </c>
    </row>
    <row r="341" spans="1:18" x14ac:dyDescent="0.25">
      <c r="A341" s="79" t="s">
        <v>386</v>
      </c>
      <c r="B341" s="133" t="s">
        <v>387</v>
      </c>
      <c r="C341" s="81" t="s">
        <v>289</v>
      </c>
      <c r="D341" s="84" t="s">
        <v>219</v>
      </c>
      <c r="E341" s="82" t="s">
        <v>110</v>
      </c>
      <c r="F341" s="83" t="s">
        <v>388</v>
      </c>
      <c r="G341" s="82">
        <v>4931.6850000000004</v>
      </c>
      <c r="H341" s="134" t="s">
        <v>214</v>
      </c>
      <c r="I341" s="83" t="s">
        <v>214</v>
      </c>
      <c r="J341" s="82">
        <v>19.885826612903227</v>
      </c>
      <c r="K341" s="134" t="s">
        <v>214</v>
      </c>
      <c r="L341" s="83" t="s">
        <v>214</v>
      </c>
      <c r="M341" s="82">
        <v>0</v>
      </c>
      <c r="N341" s="134">
        <v>0</v>
      </c>
      <c r="O341" s="83">
        <v>0</v>
      </c>
      <c r="P341" s="82">
        <v>0</v>
      </c>
      <c r="Q341" s="134">
        <v>0</v>
      </c>
      <c r="R341" s="83">
        <v>0</v>
      </c>
    </row>
    <row r="342" spans="1:18" x14ac:dyDescent="0.25">
      <c r="A342" s="79" t="s">
        <v>386</v>
      </c>
      <c r="B342" s="133" t="s">
        <v>387</v>
      </c>
      <c r="C342" s="81" t="s">
        <v>229</v>
      </c>
      <c r="D342" s="84" t="s">
        <v>230</v>
      </c>
      <c r="E342" s="82" t="s">
        <v>110</v>
      </c>
      <c r="F342" s="83" t="s">
        <v>388</v>
      </c>
      <c r="G342" s="82">
        <v>15.4308</v>
      </c>
      <c r="H342" s="134" t="s">
        <v>214</v>
      </c>
      <c r="I342" s="83" t="s">
        <v>214</v>
      </c>
      <c r="J342" s="82">
        <v>6.222096774193548E-2</v>
      </c>
      <c r="K342" s="134" t="s">
        <v>214</v>
      </c>
      <c r="L342" s="83" t="s">
        <v>214</v>
      </c>
      <c r="M342" s="82">
        <v>0</v>
      </c>
      <c r="N342" s="134">
        <v>0</v>
      </c>
      <c r="O342" s="83">
        <v>0</v>
      </c>
      <c r="P342" s="82">
        <v>0</v>
      </c>
      <c r="Q342" s="134">
        <v>0</v>
      </c>
      <c r="R342" s="83">
        <v>0</v>
      </c>
    </row>
    <row r="343" spans="1:18" x14ac:dyDescent="0.25">
      <c r="A343" s="79" t="s">
        <v>386</v>
      </c>
      <c r="B343" s="133" t="s">
        <v>387</v>
      </c>
      <c r="C343" s="81" t="s">
        <v>231</v>
      </c>
      <c r="D343" s="84" t="s">
        <v>219</v>
      </c>
      <c r="E343" s="82" t="s">
        <v>110</v>
      </c>
      <c r="F343" s="83" t="s">
        <v>388</v>
      </c>
      <c r="G343" s="82">
        <v>293.58450000000005</v>
      </c>
      <c r="H343" s="134" t="s">
        <v>214</v>
      </c>
      <c r="I343" s="83" t="s">
        <v>214</v>
      </c>
      <c r="J343" s="82">
        <v>1.1838084677419356</v>
      </c>
      <c r="K343" s="134" t="s">
        <v>214</v>
      </c>
      <c r="L343" s="83" t="s">
        <v>214</v>
      </c>
      <c r="M343" s="82">
        <v>0</v>
      </c>
      <c r="N343" s="134">
        <v>0</v>
      </c>
      <c r="O343" s="83">
        <v>0</v>
      </c>
      <c r="P343" s="82">
        <v>0</v>
      </c>
      <c r="Q343" s="134">
        <v>0</v>
      </c>
      <c r="R343" s="83">
        <v>0</v>
      </c>
    </row>
    <row r="344" spans="1:18" x14ac:dyDescent="0.25">
      <c r="A344" s="79" t="s">
        <v>386</v>
      </c>
      <c r="B344" s="133" t="s">
        <v>387</v>
      </c>
      <c r="C344" s="81" t="s">
        <v>232</v>
      </c>
      <c r="D344" s="84" t="s">
        <v>219</v>
      </c>
      <c r="E344" s="82" t="s">
        <v>110</v>
      </c>
      <c r="F344" s="83" t="s">
        <v>388</v>
      </c>
      <c r="G344" s="82">
        <v>5516.7789599999996</v>
      </c>
      <c r="H344" s="134" t="s">
        <v>214</v>
      </c>
      <c r="I344" s="83" t="s">
        <v>214</v>
      </c>
      <c r="J344" s="82">
        <v>22.245076451612903</v>
      </c>
      <c r="K344" s="134" t="s">
        <v>214</v>
      </c>
      <c r="L344" s="83" t="s">
        <v>214</v>
      </c>
      <c r="M344" s="82">
        <v>0</v>
      </c>
      <c r="N344" s="134">
        <v>0</v>
      </c>
      <c r="O344" s="83">
        <v>0</v>
      </c>
      <c r="P344" s="82">
        <v>0</v>
      </c>
      <c r="Q344" s="134">
        <v>0</v>
      </c>
      <c r="R344" s="83">
        <v>0</v>
      </c>
    </row>
    <row r="345" spans="1:18" x14ac:dyDescent="0.25">
      <c r="A345" s="79" t="s">
        <v>386</v>
      </c>
      <c r="B345" s="133" t="s">
        <v>387</v>
      </c>
      <c r="C345" s="81" t="s">
        <v>233</v>
      </c>
      <c r="D345" s="84" t="s">
        <v>219</v>
      </c>
      <c r="E345" s="82" t="s">
        <v>110</v>
      </c>
      <c r="F345" s="83" t="s">
        <v>388</v>
      </c>
      <c r="G345" s="82">
        <v>6.7715999999999994</v>
      </c>
      <c r="H345" s="134" t="s">
        <v>214</v>
      </c>
      <c r="I345" s="83" t="s">
        <v>214</v>
      </c>
      <c r="J345" s="82">
        <v>2.7304838709677415E-2</v>
      </c>
      <c r="K345" s="134" t="s">
        <v>214</v>
      </c>
      <c r="L345" s="83" t="s">
        <v>214</v>
      </c>
      <c r="M345" s="82">
        <v>0</v>
      </c>
      <c r="N345" s="134">
        <v>0</v>
      </c>
      <c r="O345" s="83">
        <v>0</v>
      </c>
      <c r="P345" s="82">
        <v>0</v>
      </c>
      <c r="Q345" s="134">
        <v>0</v>
      </c>
      <c r="R345" s="83">
        <v>0</v>
      </c>
    </row>
    <row r="346" spans="1:18" x14ac:dyDescent="0.25">
      <c r="A346" s="79" t="s">
        <v>386</v>
      </c>
      <c r="B346" s="133" t="s">
        <v>389</v>
      </c>
      <c r="C346" s="81" t="s">
        <v>235</v>
      </c>
      <c r="D346" s="84" t="s">
        <v>235</v>
      </c>
      <c r="E346" s="82" t="s">
        <v>110</v>
      </c>
      <c r="F346" s="83" t="s">
        <v>388</v>
      </c>
      <c r="G346" s="82" t="s">
        <v>214</v>
      </c>
      <c r="H346" s="134">
        <v>686160.28800000006</v>
      </c>
      <c r="I346" s="83">
        <v>686160.28800000006</v>
      </c>
      <c r="J346" s="82" t="s">
        <v>214</v>
      </c>
      <c r="K346" s="134">
        <v>1879.8912000000003</v>
      </c>
      <c r="L346" s="83">
        <v>1879.8912000000003</v>
      </c>
      <c r="M346" s="82">
        <v>0</v>
      </c>
      <c r="N346" s="134">
        <v>0</v>
      </c>
      <c r="O346" s="83">
        <v>0</v>
      </c>
      <c r="P346" s="82">
        <v>0</v>
      </c>
      <c r="Q346" s="134">
        <v>0</v>
      </c>
      <c r="R346" s="83">
        <v>0</v>
      </c>
    </row>
    <row r="347" spans="1:18" x14ac:dyDescent="0.25">
      <c r="A347" s="79" t="s">
        <v>390</v>
      </c>
      <c r="B347" s="133" t="s">
        <v>391</v>
      </c>
      <c r="C347" s="81" t="s">
        <v>238</v>
      </c>
      <c r="D347" s="84" t="s">
        <v>213</v>
      </c>
      <c r="E347" s="82" t="s">
        <v>110</v>
      </c>
      <c r="F347" s="83" t="s">
        <v>392</v>
      </c>
      <c r="G347" s="82">
        <v>91.766400000000004</v>
      </c>
      <c r="H347" s="134" t="s">
        <v>214</v>
      </c>
      <c r="I347" s="83" t="s">
        <v>214</v>
      </c>
      <c r="J347" s="82">
        <v>0.37002580645161293</v>
      </c>
      <c r="K347" s="134" t="s">
        <v>214</v>
      </c>
      <c r="L347" s="83" t="s">
        <v>214</v>
      </c>
      <c r="M347" s="82">
        <v>0</v>
      </c>
      <c r="N347" s="134">
        <v>0</v>
      </c>
      <c r="O347" s="83">
        <v>0</v>
      </c>
      <c r="P347" s="82">
        <v>0</v>
      </c>
      <c r="Q347" s="134">
        <v>0</v>
      </c>
      <c r="R347" s="83">
        <v>0</v>
      </c>
    </row>
    <row r="348" spans="1:18" x14ac:dyDescent="0.25">
      <c r="A348" s="79" t="s">
        <v>390</v>
      </c>
      <c r="B348" s="133" t="s">
        <v>391</v>
      </c>
      <c r="C348" s="81" t="s">
        <v>240</v>
      </c>
      <c r="D348" s="84" t="s">
        <v>213</v>
      </c>
      <c r="E348" s="82" t="s">
        <v>110</v>
      </c>
      <c r="F348" s="83" t="s">
        <v>392</v>
      </c>
      <c r="G348" s="82">
        <v>256.57830000000001</v>
      </c>
      <c r="H348" s="134" t="s">
        <v>214</v>
      </c>
      <c r="I348" s="83" t="s">
        <v>214</v>
      </c>
      <c r="J348" s="82">
        <v>1.0345899193548387</v>
      </c>
      <c r="K348" s="134" t="s">
        <v>214</v>
      </c>
      <c r="L348" s="83" t="s">
        <v>214</v>
      </c>
      <c r="M348" s="82">
        <v>0</v>
      </c>
      <c r="N348" s="134">
        <v>0</v>
      </c>
      <c r="O348" s="83">
        <v>0</v>
      </c>
      <c r="P348" s="82">
        <v>0</v>
      </c>
      <c r="Q348" s="134">
        <v>0</v>
      </c>
      <c r="R348" s="83">
        <v>0</v>
      </c>
    </row>
    <row r="349" spans="1:18" x14ac:dyDescent="0.25">
      <c r="A349" s="79" t="s">
        <v>390</v>
      </c>
      <c r="B349" s="133" t="s">
        <v>391</v>
      </c>
      <c r="C349" s="81" t="s">
        <v>241</v>
      </c>
      <c r="D349" s="84" t="s">
        <v>213</v>
      </c>
      <c r="E349" s="82" t="s">
        <v>110</v>
      </c>
      <c r="F349" s="83" t="s">
        <v>392</v>
      </c>
      <c r="G349" s="82">
        <v>155.51249999999999</v>
      </c>
      <c r="H349" s="134" t="s">
        <v>214</v>
      </c>
      <c r="I349" s="83" t="s">
        <v>214</v>
      </c>
      <c r="J349" s="82">
        <v>0.62706653225806452</v>
      </c>
      <c r="K349" s="134" t="s">
        <v>214</v>
      </c>
      <c r="L349" s="83" t="s">
        <v>214</v>
      </c>
      <c r="M349" s="82">
        <v>0</v>
      </c>
      <c r="N349" s="134">
        <v>0</v>
      </c>
      <c r="O349" s="83">
        <v>0</v>
      </c>
      <c r="P349" s="82">
        <v>0</v>
      </c>
      <c r="Q349" s="134">
        <v>0</v>
      </c>
      <c r="R349" s="83">
        <v>0</v>
      </c>
    </row>
    <row r="350" spans="1:18" x14ac:dyDescent="0.25">
      <c r="A350" s="79" t="s">
        <v>390</v>
      </c>
      <c r="B350" s="133" t="s">
        <v>391</v>
      </c>
      <c r="C350" s="81" t="s">
        <v>242</v>
      </c>
      <c r="D350" s="84" t="s">
        <v>213</v>
      </c>
      <c r="E350" s="82" t="s">
        <v>110</v>
      </c>
      <c r="F350" s="83" t="s">
        <v>392</v>
      </c>
      <c r="G350" s="82">
        <v>102.50856000000002</v>
      </c>
      <c r="H350" s="134" t="s">
        <v>214</v>
      </c>
      <c r="I350" s="83" t="s">
        <v>214</v>
      </c>
      <c r="J350" s="82">
        <v>0.41334096774193557</v>
      </c>
      <c r="K350" s="134" t="s">
        <v>214</v>
      </c>
      <c r="L350" s="83" t="s">
        <v>214</v>
      </c>
      <c r="M350" s="82">
        <v>0</v>
      </c>
      <c r="N350" s="134">
        <v>0</v>
      </c>
      <c r="O350" s="83">
        <v>0</v>
      </c>
      <c r="P350" s="82">
        <v>0</v>
      </c>
      <c r="Q350" s="134">
        <v>0</v>
      </c>
      <c r="R350" s="83">
        <v>0</v>
      </c>
    </row>
    <row r="351" spans="1:18" x14ac:dyDescent="0.25">
      <c r="A351" s="79" t="s">
        <v>390</v>
      </c>
      <c r="B351" s="133" t="s">
        <v>391</v>
      </c>
      <c r="C351" s="81" t="s">
        <v>243</v>
      </c>
      <c r="D351" s="84" t="s">
        <v>213</v>
      </c>
      <c r="E351" s="82" t="s">
        <v>110</v>
      </c>
      <c r="F351" s="83" t="s">
        <v>392</v>
      </c>
      <c r="G351" s="82">
        <v>104.08365000000002</v>
      </c>
      <c r="H351" s="134" t="s">
        <v>214</v>
      </c>
      <c r="I351" s="83" t="s">
        <v>214</v>
      </c>
      <c r="J351" s="82">
        <v>0.41969213709677428</v>
      </c>
      <c r="K351" s="134" t="s">
        <v>214</v>
      </c>
      <c r="L351" s="83" t="s">
        <v>214</v>
      </c>
      <c r="M351" s="82">
        <v>0</v>
      </c>
      <c r="N351" s="134">
        <v>0</v>
      </c>
      <c r="O351" s="83">
        <v>0</v>
      </c>
      <c r="P351" s="82">
        <v>0</v>
      </c>
      <c r="Q351" s="134">
        <v>0</v>
      </c>
      <c r="R351" s="83">
        <v>0</v>
      </c>
    </row>
    <row r="352" spans="1:18" x14ac:dyDescent="0.25">
      <c r="A352" s="79" t="s">
        <v>390</v>
      </c>
      <c r="B352" s="133" t="s">
        <v>391</v>
      </c>
      <c r="C352" s="81" t="s">
        <v>244</v>
      </c>
      <c r="D352" s="84" t="s">
        <v>213</v>
      </c>
      <c r="E352" s="82" t="s">
        <v>110</v>
      </c>
      <c r="F352" s="83" t="s">
        <v>392</v>
      </c>
      <c r="G352" s="82">
        <v>240.88679999999999</v>
      </c>
      <c r="H352" s="134" t="s">
        <v>214</v>
      </c>
      <c r="I352" s="83" t="s">
        <v>214</v>
      </c>
      <c r="J352" s="82">
        <v>0.97131774193548381</v>
      </c>
      <c r="K352" s="134" t="s">
        <v>214</v>
      </c>
      <c r="L352" s="83" t="s">
        <v>214</v>
      </c>
      <c r="M352" s="82">
        <v>0</v>
      </c>
      <c r="N352" s="134">
        <v>0</v>
      </c>
      <c r="O352" s="83">
        <v>0</v>
      </c>
      <c r="P352" s="82">
        <v>0</v>
      </c>
      <c r="Q352" s="134">
        <v>0</v>
      </c>
      <c r="R352" s="83">
        <v>0</v>
      </c>
    </row>
    <row r="353" spans="1:18" x14ac:dyDescent="0.25">
      <c r="A353" s="79" t="s">
        <v>390</v>
      </c>
      <c r="B353" s="133" t="s">
        <v>391</v>
      </c>
      <c r="C353" s="81" t="s">
        <v>245</v>
      </c>
      <c r="D353" s="84" t="s">
        <v>219</v>
      </c>
      <c r="E353" s="82" t="s">
        <v>110</v>
      </c>
      <c r="F353" s="83" t="s">
        <v>392</v>
      </c>
      <c r="G353" s="82">
        <v>313.3152</v>
      </c>
      <c r="H353" s="134" t="s">
        <v>214</v>
      </c>
      <c r="I353" s="83" t="s">
        <v>214</v>
      </c>
      <c r="J353" s="82">
        <v>1.2633677419354838</v>
      </c>
      <c r="K353" s="134" t="s">
        <v>214</v>
      </c>
      <c r="L353" s="83" t="s">
        <v>214</v>
      </c>
      <c r="M353" s="82">
        <v>0</v>
      </c>
      <c r="N353" s="134">
        <v>0</v>
      </c>
      <c r="O353" s="83">
        <v>0</v>
      </c>
      <c r="P353" s="82">
        <v>0</v>
      </c>
      <c r="Q353" s="134">
        <v>0</v>
      </c>
      <c r="R353" s="83">
        <v>0</v>
      </c>
    </row>
    <row r="354" spans="1:18" x14ac:dyDescent="0.25">
      <c r="A354" s="79" t="s">
        <v>390</v>
      </c>
      <c r="B354" s="133" t="s">
        <v>391</v>
      </c>
      <c r="C354" s="81" t="s">
        <v>246</v>
      </c>
      <c r="D354" s="84" t="s">
        <v>219</v>
      </c>
      <c r="E354" s="82" t="s">
        <v>110</v>
      </c>
      <c r="F354" s="83" t="s">
        <v>392</v>
      </c>
      <c r="G354" s="82">
        <v>1698.8235000000002</v>
      </c>
      <c r="H354" s="134" t="s">
        <v>214</v>
      </c>
      <c r="I354" s="83" t="s">
        <v>214</v>
      </c>
      <c r="J354" s="82">
        <v>6.8500947580645173</v>
      </c>
      <c r="K354" s="134" t="s">
        <v>214</v>
      </c>
      <c r="L354" s="83" t="s">
        <v>214</v>
      </c>
      <c r="M354" s="82">
        <v>0</v>
      </c>
      <c r="N354" s="134">
        <v>0</v>
      </c>
      <c r="O354" s="83">
        <v>0</v>
      </c>
      <c r="P354" s="82">
        <v>0</v>
      </c>
      <c r="Q354" s="134">
        <v>0</v>
      </c>
      <c r="R354" s="83">
        <v>0</v>
      </c>
    </row>
    <row r="355" spans="1:18" x14ac:dyDescent="0.25">
      <c r="A355" s="79" t="s">
        <v>390</v>
      </c>
      <c r="B355" s="133" t="s">
        <v>391</v>
      </c>
      <c r="C355" s="81" t="s">
        <v>247</v>
      </c>
      <c r="D355" s="84" t="s">
        <v>219</v>
      </c>
      <c r="E355" s="82" t="s">
        <v>110</v>
      </c>
      <c r="F355" s="83" t="s">
        <v>392</v>
      </c>
      <c r="G355" s="82">
        <v>693.47850000000005</v>
      </c>
      <c r="H355" s="134" t="s">
        <v>214</v>
      </c>
      <c r="I355" s="83" t="s">
        <v>214</v>
      </c>
      <c r="J355" s="82">
        <v>2.7962842741935487</v>
      </c>
      <c r="K355" s="134" t="s">
        <v>214</v>
      </c>
      <c r="L355" s="83" t="s">
        <v>214</v>
      </c>
      <c r="M355" s="82">
        <v>0</v>
      </c>
      <c r="N355" s="134">
        <v>0</v>
      </c>
      <c r="O355" s="83">
        <v>0</v>
      </c>
      <c r="P355" s="82">
        <v>0</v>
      </c>
      <c r="Q355" s="134">
        <v>0</v>
      </c>
      <c r="R355" s="83">
        <v>0</v>
      </c>
    </row>
    <row r="356" spans="1:18" x14ac:dyDescent="0.25">
      <c r="A356" s="79" t="s">
        <v>390</v>
      </c>
      <c r="B356" s="133" t="s">
        <v>391</v>
      </c>
      <c r="C356" s="81" t="s">
        <v>248</v>
      </c>
      <c r="D356" s="84" t="s">
        <v>219</v>
      </c>
      <c r="E356" s="82" t="s">
        <v>110</v>
      </c>
      <c r="F356" s="83" t="s">
        <v>392</v>
      </c>
      <c r="G356" s="82">
        <v>262.61400000000003</v>
      </c>
      <c r="H356" s="134" t="s">
        <v>214</v>
      </c>
      <c r="I356" s="83" t="s">
        <v>214</v>
      </c>
      <c r="J356" s="82">
        <v>1.0589274193548388</v>
      </c>
      <c r="K356" s="134" t="s">
        <v>214</v>
      </c>
      <c r="L356" s="83" t="s">
        <v>214</v>
      </c>
      <c r="M356" s="82">
        <v>0</v>
      </c>
      <c r="N356" s="134">
        <v>0</v>
      </c>
      <c r="O356" s="83">
        <v>0</v>
      </c>
      <c r="P356" s="82">
        <v>0</v>
      </c>
      <c r="Q356" s="134">
        <v>0</v>
      </c>
      <c r="R356" s="83">
        <v>0</v>
      </c>
    </row>
    <row r="357" spans="1:18" x14ac:dyDescent="0.25">
      <c r="A357" s="79" t="s">
        <v>390</v>
      </c>
      <c r="B357" s="133" t="s">
        <v>391</v>
      </c>
      <c r="C357" s="81" t="s">
        <v>249</v>
      </c>
      <c r="D357" s="84" t="s">
        <v>219</v>
      </c>
      <c r="E357" s="82" t="s">
        <v>110</v>
      </c>
      <c r="F357" s="83" t="s">
        <v>392</v>
      </c>
      <c r="G357" s="82">
        <v>283.38749999999999</v>
      </c>
      <c r="H357" s="134" t="s">
        <v>214</v>
      </c>
      <c r="I357" s="83" t="s">
        <v>214</v>
      </c>
      <c r="J357" s="82">
        <v>1.1426915322580644</v>
      </c>
      <c r="K357" s="134" t="s">
        <v>214</v>
      </c>
      <c r="L357" s="83" t="s">
        <v>214</v>
      </c>
      <c r="M357" s="82">
        <v>0</v>
      </c>
      <c r="N357" s="134">
        <v>0</v>
      </c>
      <c r="O357" s="83">
        <v>0</v>
      </c>
      <c r="P357" s="82">
        <v>0</v>
      </c>
      <c r="Q357" s="134">
        <v>0</v>
      </c>
      <c r="R357" s="83">
        <v>0</v>
      </c>
    </row>
    <row r="358" spans="1:18" x14ac:dyDescent="0.25">
      <c r="A358" s="79" t="s">
        <v>390</v>
      </c>
      <c r="B358" s="133" t="s">
        <v>391</v>
      </c>
      <c r="C358" s="81" t="s">
        <v>250</v>
      </c>
      <c r="D358" s="84" t="s">
        <v>219</v>
      </c>
      <c r="E358" s="82" t="s">
        <v>110</v>
      </c>
      <c r="F358" s="83" t="s">
        <v>392</v>
      </c>
      <c r="G358" s="82">
        <v>370.65600000000001</v>
      </c>
      <c r="H358" s="134" t="s">
        <v>214</v>
      </c>
      <c r="I358" s="83" t="s">
        <v>214</v>
      </c>
      <c r="J358" s="82">
        <v>1.4945806451612904</v>
      </c>
      <c r="K358" s="134" t="s">
        <v>214</v>
      </c>
      <c r="L358" s="83" t="s">
        <v>214</v>
      </c>
      <c r="M358" s="82">
        <v>0</v>
      </c>
      <c r="N358" s="134">
        <v>0</v>
      </c>
      <c r="O358" s="83">
        <v>0</v>
      </c>
      <c r="P358" s="82">
        <v>0</v>
      </c>
      <c r="Q358" s="134">
        <v>0</v>
      </c>
      <c r="R358" s="83">
        <v>0</v>
      </c>
    </row>
    <row r="359" spans="1:18" x14ac:dyDescent="0.25">
      <c r="A359" s="79" t="s">
        <v>390</v>
      </c>
      <c r="B359" s="133" t="s">
        <v>391</v>
      </c>
      <c r="C359" s="81" t="s">
        <v>251</v>
      </c>
      <c r="D359" s="84" t="s">
        <v>219</v>
      </c>
      <c r="E359" s="82" t="s">
        <v>110</v>
      </c>
      <c r="F359" s="83" t="s">
        <v>392</v>
      </c>
      <c r="G359" s="82">
        <v>352.69080000000002</v>
      </c>
      <c r="H359" s="134" t="s">
        <v>214</v>
      </c>
      <c r="I359" s="83" t="s">
        <v>214</v>
      </c>
      <c r="J359" s="82">
        <v>1.4221403225806453</v>
      </c>
      <c r="K359" s="134" t="s">
        <v>214</v>
      </c>
      <c r="L359" s="83" t="s">
        <v>214</v>
      </c>
      <c r="M359" s="82">
        <v>0</v>
      </c>
      <c r="N359" s="134">
        <v>0</v>
      </c>
      <c r="O359" s="83">
        <v>0</v>
      </c>
      <c r="P359" s="82">
        <v>0</v>
      </c>
      <c r="Q359" s="134">
        <v>0</v>
      </c>
      <c r="R359" s="83">
        <v>0</v>
      </c>
    </row>
    <row r="360" spans="1:18" x14ac:dyDescent="0.25">
      <c r="A360" s="79" t="s">
        <v>390</v>
      </c>
      <c r="B360" s="133" t="s">
        <v>391</v>
      </c>
      <c r="C360" s="81" t="s">
        <v>252</v>
      </c>
      <c r="D360" s="84" t="s">
        <v>219</v>
      </c>
      <c r="E360" s="82" t="s">
        <v>110</v>
      </c>
      <c r="F360" s="83" t="s">
        <v>392</v>
      </c>
      <c r="G360" s="82">
        <v>22.671000000000003</v>
      </c>
      <c r="H360" s="134" t="s">
        <v>214</v>
      </c>
      <c r="I360" s="83" t="s">
        <v>214</v>
      </c>
      <c r="J360" s="82">
        <v>9.1415322580645178E-2</v>
      </c>
      <c r="K360" s="134" t="s">
        <v>214</v>
      </c>
      <c r="L360" s="83" t="s">
        <v>214</v>
      </c>
      <c r="M360" s="82">
        <v>0</v>
      </c>
      <c r="N360" s="134">
        <v>0</v>
      </c>
      <c r="O360" s="83">
        <v>0</v>
      </c>
      <c r="P360" s="82">
        <v>0</v>
      </c>
      <c r="Q360" s="134">
        <v>0</v>
      </c>
      <c r="R360" s="83">
        <v>0</v>
      </c>
    </row>
    <row r="361" spans="1:18" x14ac:dyDescent="0.25">
      <c r="A361" s="79" t="s">
        <v>390</v>
      </c>
      <c r="B361" s="133" t="s">
        <v>391</v>
      </c>
      <c r="C361" s="81" t="s">
        <v>253</v>
      </c>
      <c r="D361" s="84" t="s">
        <v>219</v>
      </c>
      <c r="E361" s="82" t="s">
        <v>110</v>
      </c>
      <c r="F361" s="83" t="s">
        <v>392</v>
      </c>
      <c r="G361" s="82">
        <v>412.89600000000002</v>
      </c>
      <c r="H361" s="134" t="s">
        <v>214</v>
      </c>
      <c r="I361" s="83" t="s">
        <v>214</v>
      </c>
      <c r="J361" s="82">
        <v>1.6649032258064518</v>
      </c>
      <c r="K361" s="134" t="s">
        <v>214</v>
      </c>
      <c r="L361" s="83" t="s">
        <v>214</v>
      </c>
      <c r="M361" s="82">
        <v>0</v>
      </c>
      <c r="N361" s="134">
        <v>0</v>
      </c>
      <c r="O361" s="83">
        <v>0</v>
      </c>
      <c r="P361" s="82">
        <v>0</v>
      </c>
      <c r="Q361" s="134">
        <v>0</v>
      </c>
      <c r="R361" s="83">
        <v>0</v>
      </c>
    </row>
    <row r="362" spans="1:18" x14ac:dyDescent="0.25">
      <c r="A362" s="79" t="s">
        <v>390</v>
      </c>
      <c r="B362" s="133" t="s">
        <v>391</v>
      </c>
      <c r="C362" s="81" t="s">
        <v>254</v>
      </c>
      <c r="D362" s="84" t="s">
        <v>219</v>
      </c>
      <c r="E362" s="82" t="s">
        <v>110</v>
      </c>
      <c r="F362" s="83" t="s">
        <v>392</v>
      </c>
      <c r="G362" s="82">
        <v>314.16000000000003</v>
      </c>
      <c r="H362" s="134" t="s">
        <v>214</v>
      </c>
      <c r="I362" s="83" t="s">
        <v>214</v>
      </c>
      <c r="J362" s="82">
        <v>1.2667741935483872</v>
      </c>
      <c r="K362" s="134" t="s">
        <v>214</v>
      </c>
      <c r="L362" s="83" t="s">
        <v>214</v>
      </c>
      <c r="M362" s="82">
        <v>0</v>
      </c>
      <c r="N362" s="134">
        <v>0</v>
      </c>
      <c r="O362" s="83">
        <v>0</v>
      </c>
      <c r="P362" s="82">
        <v>0</v>
      </c>
      <c r="Q362" s="134">
        <v>0</v>
      </c>
      <c r="R362" s="83">
        <v>0</v>
      </c>
    </row>
    <row r="363" spans="1:18" x14ac:dyDescent="0.25">
      <c r="A363" s="79" t="s">
        <v>390</v>
      </c>
      <c r="B363" s="133" t="s">
        <v>391</v>
      </c>
      <c r="C363" s="81" t="s">
        <v>255</v>
      </c>
      <c r="D363" s="84" t="s">
        <v>219</v>
      </c>
      <c r="E363" s="82" t="s">
        <v>110</v>
      </c>
      <c r="F363" s="83" t="s">
        <v>392</v>
      </c>
      <c r="G363" s="82">
        <v>2812.4118000000003</v>
      </c>
      <c r="H363" s="134" t="s">
        <v>214</v>
      </c>
      <c r="I363" s="83" t="s">
        <v>214</v>
      </c>
      <c r="J363" s="82">
        <v>11.340370161290323</v>
      </c>
      <c r="K363" s="134" t="s">
        <v>214</v>
      </c>
      <c r="L363" s="83" t="s">
        <v>214</v>
      </c>
      <c r="M363" s="82">
        <v>0</v>
      </c>
      <c r="N363" s="134">
        <v>0</v>
      </c>
      <c r="O363" s="83">
        <v>0</v>
      </c>
      <c r="P363" s="82">
        <v>0</v>
      </c>
      <c r="Q363" s="134">
        <v>0</v>
      </c>
      <c r="R363" s="83">
        <v>0</v>
      </c>
    </row>
    <row r="364" spans="1:18" x14ac:dyDescent="0.25">
      <c r="A364" s="79" t="s">
        <v>390</v>
      </c>
      <c r="B364" s="133" t="s">
        <v>391</v>
      </c>
      <c r="C364" s="81" t="s">
        <v>256</v>
      </c>
      <c r="D364" s="84" t="s">
        <v>219</v>
      </c>
      <c r="E364" s="82" t="s">
        <v>110</v>
      </c>
      <c r="F364" s="83" t="s">
        <v>392</v>
      </c>
      <c r="G364" s="82">
        <v>1267.7280000000001</v>
      </c>
      <c r="H364" s="134" t="s">
        <v>214</v>
      </c>
      <c r="I364" s="83" t="s">
        <v>214</v>
      </c>
      <c r="J364" s="82">
        <v>5.1118064516129031</v>
      </c>
      <c r="K364" s="134" t="s">
        <v>214</v>
      </c>
      <c r="L364" s="83" t="s">
        <v>214</v>
      </c>
      <c r="M364" s="82">
        <v>0</v>
      </c>
      <c r="N364" s="134">
        <v>0</v>
      </c>
      <c r="O364" s="83">
        <v>0</v>
      </c>
      <c r="P364" s="82">
        <v>0</v>
      </c>
      <c r="Q364" s="134">
        <v>0</v>
      </c>
      <c r="R364" s="83">
        <v>0</v>
      </c>
    </row>
    <row r="365" spans="1:18" x14ac:dyDescent="0.25">
      <c r="A365" s="79" t="s">
        <v>390</v>
      </c>
      <c r="B365" s="133" t="s">
        <v>391</v>
      </c>
      <c r="C365" s="81" t="s">
        <v>257</v>
      </c>
      <c r="D365" s="84" t="s">
        <v>219</v>
      </c>
      <c r="E365" s="82" t="s">
        <v>110</v>
      </c>
      <c r="F365" s="83" t="s">
        <v>392</v>
      </c>
      <c r="G365" s="82">
        <v>297.51480000000004</v>
      </c>
      <c r="H365" s="134" t="s">
        <v>214</v>
      </c>
      <c r="I365" s="83" t="s">
        <v>214</v>
      </c>
      <c r="J365" s="82">
        <v>1.1996564516129034</v>
      </c>
      <c r="K365" s="134" t="s">
        <v>214</v>
      </c>
      <c r="L365" s="83" t="s">
        <v>214</v>
      </c>
      <c r="M365" s="82">
        <v>0</v>
      </c>
      <c r="N365" s="134">
        <v>0</v>
      </c>
      <c r="O365" s="83">
        <v>0</v>
      </c>
      <c r="P365" s="82">
        <v>0</v>
      </c>
      <c r="Q365" s="134">
        <v>0</v>
      </c>
      <c r="R365" s="83">
        <v>0</v>
      </c>
    </row>
    <row r="366" spans="1:18" x14ac:dyDescent="0.25">
      <c r="A366" s="79" t="s">
        <v>390</v>
      </c>
      <c r="B366" s="133" t="s">
        <v>391</v>
      </c>
      <c r="C366" s="81" t="s">
        <v>258</v>
      </c>
      <c r="D366" s="84" t="s">
        <v>219</v>
      </c>
      <c r="E366" s="82" t="s">
        <v>110</v>
      </c>
      <c r="F366" s="83" t="s">
        <v>392</v>
      </c>
      <c r="G366" s="82">
        <v>511.56600000000003</v>
      </c>
      <c r="H366" s="134" t="s">
        <v>214</v>
      </c>
      <c r="I366" s="83" t="s">
        <v>214</v>
      </c>
      <c r="J366" s="82">
        <v>2.0627661290322581</v>
      </c>
      <c r="K366" s="134" t="s">
        <v>214</v>
      </c>
      <c r="L366" s="83" t="s">
        <v>214</v>
      </c>
      <c r="M366" s="82">
        <v>0</v>
      </c>
      <c r="N366" s="134">
        <v>0</v>
      </c>
      <c r="O366" s="83">
        <v>0</v>
      </c>
      <c r="P366" s="82">
        <v>0</v>
      </c>
      <c r="Q366" s="134">
        <v>0</v>
      </c>
      <c r="R366" s="83">
        <v>0</v>
      </c>
    </row>
    <row r="367" spans="1:18" x14ac:dyDescent="0.25">
      <c r="A367" s="79" t="s">
        <v>390</v>
      </c>
      <c r="B367" s="133" t="s">
        <v>391</v>
      </c>
      <c r="C367" s="81" t="s">
        <v>259</v>
      </c>
      <c r="D367" s="84" t="s">
        <v>219</v>
      </c>
      <c r="E367" s="82" t="s">
        <v>110</v>
      </c>
      <c r="F367" s="83" t="s">
        <v>392</v>
      </c>
      <c r="G367" s="82">
        <v>1406.9879999999998</v>
      </c>
      <c r="H367" s="134" t="s">
        <v>214</v>
      </c>
      <c r="I367" s="83" t="s">
        <v>214</v>
      </c>
      <c r="J367" s="82">
        <v>5.6733387096774184</v>
      </c>
      <c r="K367" s="134" t="s">
        <v>214</v>
      </c>
      <c r="L367" s="83" t="s">
        <v>214</v>
      </c>
      <c r="M367" s="82">
        <v>0</v>
      </c>
      <c r="N367" s="134">
        <v>0</v>
      </c>
      <c r="O367" s="83">
        <v>0</v>
      </c>
      <c r="P367" s="82">
        <v>0</v>
      </c>
      <c r="Q367" s="134">
        <v>0</v>
      </c>
      <c r="R367" s="83">
        <v>0</v>
      </c>
    </row>
    <row r="368" spans="1:18" x14ac:dyDescent="0.25">
      <c r="A368" s="79" t="s">
        <v>390</v>
      </c>
      <c r="B368" s="133" t="s">
        <v>391</v>
      </c>
      <c r="C368" s="81" t="s">
        <v>260</v>
      </c>
      <c r="D368" s="84" t="s">
        <v>219</v>
      </c>
      <c r="E368" s="82" t="s">
        <v>110</v>
      </c>
      <c r="F368" s="83" t="s">
        <v>392</v>
      </c>
      <c r="G368" s="82">
        <v>138.006</v>
      </c>
      <c r="H368" s="134" t="s">
        <v>214</v>
      </c>
      <c r="I368" s="83" t="s">
        <v>214</v>
      </c>
      <c r="J368" s="82">
        <v>0.55647580645161288</v>
      </c>
      <c r="K368" s="134" t="s">
        <v>214</v>
      </c>
      <c r="L368" s="83" t="s">
        <v>214</v>
      </c>
      <c r="M368" s="82">
        <v>0</v>
      </c>
      <c r="N368" s="134">
        <v>0</v>
      </c>
      <c r="O368" s="83">
        <v>0</v>
      </c>
      <c r="P368" s="82">
        <v>0</v>
      </c>
      <c r="Q368" s="134">
        <v>0</v>
      </c>
      <c r="R368" s="83">
        <v>0</v>
      </c>
    </row>
    <row r="369" spans="1:18" x14ac:dyDescent="0.25">
      <c r="A369" s="79" t="s">
        <v>390</v>
      </c>
      <c r="B369" s="133" t="s">
        <v>391</v>
      </c>
      <c r="C369" s="81" t="s">
        <v>261</v>
      </c>
      <c r="D369" s="84" t="s">
        <v>219</v>
      </c>
      <c r="E369" s="82" t="s">
        <v>110</v>
      </c>
      <c r="F369" s="83" t="s">
        <v>392</v>
      </c>
      <c r="G369" s="82">
        <v>145.00199999999998</v>
      </c>
      <c r="H369" s="134" t="s">
        <v>214</v>
      </c>
      <c r="I369" s="83" t="s">
        <v>214</v>
      </c>
      <c r="J369" s="82">
        <v>0.58468548387096764</v>
      </c>
      <c r="K369" s="134" t="s">
        <v>214</v>
      </c>
      <c r="L369" s="83" t="s">
        <v>214</v>
      </c>
      <c r="M369" s="82">
        <v>0</v>
      </c>
      <c r="N369" s="134">
        <v>0</v>
      </c>
      <c r="O369" s="83">
        <v>0</v>
      </c>
      <c r="P369" s="82">
        <v>0</v>
      </c>
      <c r="Q369" s="134">
        <v>0</v>
      </c>
      <c r="R369" s="83">
        <v>0</v>
      </c>
    </row>
    <row r="370" spans="1:18" x14ac:dyDescent="0.25">
      <c r="A370" s="79" t="s">
        <v>390</v>
      </c>
      <c r="B370" s="133" t="s">
        <v>391</v>
      </c>
      <c r="C370" s="81" t="s">
        <v>262</v>
      </c>
      <c r="D370" s="84" t="s">
        <v>213</v>
      </c>
      <c r="E370" s="82" t="s">
        <v>110</v>
      </c>
      <c r="F370" s="83" t="s">
        <v>392</v>
      </c>
      <c r="G370" s="82">
        <v>168.83856000000003</v>
      </c>
      <c r="H370" s="134" t="s">
        <v>214</v>
      </c>
      <c r="I370" s="83" t="s">
        <v>214</v>
      </c>
      <c r="J370" s="82">
        <v>0.68080064516129046</v>
      </c>
      <c r="K370" s="134" t="s">
        <v>214</v>
      </c>
      <c r="L370" s="83" t="s">
        <v>214</v>
      </c>
      <c r="M370" s="82">
        <v>0</v>
      </c>
      <c r="N370" s="134">
        <v>0</v>
      </c>
      <c r="O370" s="83">
        <v>0</v>
      </c>
      <c r="P370" s="82">
        <v>0</v>
      </c>
      <c r="Q370" s="134">
        <v>0</v>
      </c>
      <c r="R370" s="83">
        <v>0</v>
      </c>
    </row>
    <row r="371" spans="1:18" x14ac:dyDescent="0.25">
      <c r="A371" s="79" t="s">
        <v>390</v>
      </c>
      <c r="B371" s="133" t="s">
        <v>391</v>
      </c>
      <c r="C371" s="81" t="s">
        <v>263</v>
      </c>
      <c r="D371" s="84" t="s">
        <v>219</v>
      </c>
      <c r="E371" s="82" t="s">
        <v>110</v>
      </c>
      <c r="F371" s="83" t="s">
        <v>392</v>
      </c>
      <c r="G371" s="82">
        <v>176.715</v>
      </c>
      <c r="H371" s="134" t="s">
        <v>214</v>
      </c>
      <c r="I371" s="83" t="s">
        <v>214</v>
      </c>
      <c r="J371" s="82">
        <v>0.71256048387096771</v>
      </c>
      <c r="K371" s="134" t="s">
        <v>214</v>
      </c>
      <c r="L371" s="83" t="s">
        <v>214</v>
      </c>
      <c r="M371" s="82">
        <v>0</v>
      </c>
      <c r="N371" s="134">
        <v>0</v>
      </c>
      <c r="O371" s="83">
        <v>0</v>
      </c>
      <c r="P371" s="82">
        <v>0</v>
      </c>
      <c r="Q371" s="134">
        <v>0</v>
      </c>
      <c r="R371" s="83">
        <v>0</v>
      </c>
    </row>
    <row r="372" spans="1:18" x14ac:dyDescent="0.25">
      <c r="A372" s="79" t="s">
        <v>390</v>
      </c>
      <c r="B372" s="133" t="s">
        <v>391</v>
      </c>
      <c r="C372" s="81" t="s">
        <v>264</v>
      </c>
      <c r="D372" s="84" t="s">
        <v>219</v>
      </c>
      <c r="E372" s="82" t="s">
        <v>110</v>
      </c>
      <c r="F372" s="83" t="s">
        <v>392</v>
      </c>
      <c r="G372" s="82">
        <v>3294.06</v>
      </c>
      <c r="H372" s="134" t="s">
        <v>214</v>
      </c>
      <c r="I372" s="83" t="s">
        <v>214</v>
      </c>
      <c r="J372" s="82">
        <v>13.282500000000001</v>
      </c>
      <c r="K372" s="134" t="s">
        <v>214</v>
      </c>
      <c r="L372" s="83" t="s">
        <v>214</v>
      </c>
      <c r="M372" s="82">
        <v>0</v>
      </c>
      <c r="N372" s="134">
        <v>0</v>
      </c>
      <c r="O372" s="83">
        <v>0</v>
      </c>
      <c r="P372" s="82">
        <v>0</v>
      </c>
      <c r="Q372" s="134">
        <v>0</v>
      </c>
      <c r="R372" s="83">
        <v>0</v>
      </c>
    </row>
    <row r="373" spans="1:18" x14ac:dyDescent="0.25">
      <c r="A373" s="79" t="s">
        <v>390</v>
      </c>
      <c r="B373" s="133" t="s">
        <v>391</v>
      </c>
      <c r="C373" s="81" t="s">
        <v>265</v>
      </c>
      <c r="D373" s="84" t="s">
        <v>219</v>
      </c>
      <c r="E373" s="82" t="s">
        <v>110</v>
      </c>
      <c r="F373" s="83" t="s">
        <v>392</v>
      </c>
      <c r="G373" s="82">
        <v>679.83300000000008</v>
      </c>
      <c r="H373" s="134" t="s">
        <v>214</v>
      </c>
      <c r="I373" s="83" t="s">
        <v>214</v>
      </c>
      <c r="J373" s="82">
        <v>2.7412620967741939</v>
      </c>
      <c r="K373" s="134" t="s">
        <v>214</v>
      </c>
      <c r="L373" s="83" t="s">
        <v>214</v>
      </c>
      <c r="M373" s="82">
        <v>0</v>
      </c>
      <c r="N373" s="134">
        <v>0</v>
      </c>
      <c r="O373" s="83">
        <v>0</v>
      </c>
      <c r="P373" s="82">
        <v>0</v>
      </c>
      <c r="Q373" s="134">
        <v>0</v>
      </c>
      <c r="R373" s="83">
        <v>0</v>
      </c>
    </row>
    <row r="374" spans="1:18" x14ac:dyDescent="0.25">
      <c r="A374" s="79" t="s">
        <v>390</v>
      </c>
      <c r="B374" s="133" t="s">
        <v>391</v>
      </c>
      <c r="C374" s="81" t="s">
        <v>266</v>
      </c>
      <c r="D374" s="84" t="s">
        <v>219</v>
      </c>
      <c r="E374" s="82" t="s">
        <v>110</v>
      </c>
      <c r="F374" s="83" t="s">
        <v>392</v>
      </c>
      <c r="G374" s="82">
        <v>11.55</v>
      </c>
      <c r="H374" s="134" t="s">
        <v>214</v>
      </c>
      <c r="I374" s="83" t="s">
        <v>214</v>
      </c>
      <c r="J374" s="82">
        <v>4.6572580645161295E-2</v>
      </c>
      <c r="K374" s="134" t="s">
        <v>214</v>
      </c>
      <c r="L374" s="83" t="s">
        <v>214</v>
      </c>
      <c r="M374" s="82">
        <v>0</v>
      </c>
      <c r="N374" s="134">
        <v>0</v>
      </c>
      <c r="O374" s="83">
        <v>0</v>
      </c>
      <c r="P374" s="82">
        <v>0</v>
      </c>
      <c r="Q374" s="134">
        <v>0</v>
      </c>
      <c r="R374" s="83">
        <v>0</v>
      </c>
    </row>
    <row r="375" spans="1:18" x14ac:dyDescent="0.25">
      <c r="A375" s="79" t="s">
        <v>390</v>
      </c>
      <c r="B375" s="133" t="s">
        <v>391</v>
      </c>
      <c r="C375" s="81" t="s">
        <v>267</v>
      </c>
      <c r="D375" s="84" t="s">
        <v>219</v>
      </c>
      <c r="E375" s="82" t="s">
        <v>110</v>
      </c>
      <c r="F375" s="83" t="s">
        <v>392</v>
      </c>
      <c r="G375" s="82">
        <v>553.70699999999999</v>
      </c>
      <c r="H375" s="134" t="s">
        <v>214</v>
      </c>
      <c r="I375" s="83" t="s">
        <v>214</v>
      </c>
      <c r="J375" s="82">
        <v>2.2326895161290321</v>
      </c>
      <c r="K375" s="134" t="s">
        <v>214</v>
      </c>
      <c r="L375" s="83" t="s">
        <v>214</v>
      </c>
      <c r="M375" s="82">
        <v>0</v>
      </c>
      <c r="N375" s="134">
        <v>0</v>
      </c>
      <c r="O375" s="83">
        <v>0</v>
      </c>
      <c r="P375" s="82">
        <v>0</v>
      </c>
      <c r="Q375" s="134">
        <v>0</v>
      </c>
      <c r="R375" s="83">
        <v>0</v>
      </c>
    </row>
    <row r="376" spans="1:18" x14ac:dyDescent="0.25">
      <c r="A376" s="79" t="s">
        <v>390</v>
      </c>
      <c r="B376" s="133" t="s">
        <v>391</v>
      </c>
      <c r="C376" s="81" t="s">
        <v>268</v>
      </c>
      <c r="D376" s="84" t="s">
        <v>219</v>
      </c>
      <c r="E376" s="82" t="s">
        <v>110</v>
      </c>
      <c r="F376" s="83" t="s">
        <v>392</v>
      </c>
      <c r="G376" s="82">
        <v>33.164999999999999</v>
      </c>
      <c r="H376" s="134" t="s">
        <v>214</v>
      </c>
      <c r="I376" s="83" t="s">
        <v>214</v>
      </c>
      <c r="J376" s="82">
        <v>0.13372983870967742</v>
      </c>
      <c r="K376" s="134" t="s">
        <v>214</v>
      </c>
      <c r="L376" s="83" t="s">
        <v>214</v>
      </c>
      <c r="M376" s="82">
        <v>0</v>
      </c>
      <c r="N376" s="134">
        <v>0</v>
      </c>
      <c r="O376" s="83">
        <v>0</v>
      </c>
      <c r="P376" s="82">
        <v>0</v>
      </c>
      <c r="Q376" s="134">
        <v>0</v>
      </c>
      <c r="R376" s="83">
        <v>0</v>
      </c>
    </row>
    <row r="377" spans="1:18" x14ac:dyDescent="0.25">
      <c r="A377" s="79" t="s">
        <v>390</v>
      </c>
      <c r="B377" s="133" t="s">
        <v>391</v>
      </c>
      <c r="C377" s="81" t="s">
        <v>269</v>
      </c>
      <c r="D377" s="84" t="s">
        <v>219</v>
      </c>
      <c r="E377" s="82" t="s">
        <v>110</v>
      </c>
      <c r="F377" s="83" t="s">
        <v>392</v>
      </c>
      <c r="G377" s="82">
        <v>164.5215</v>
      </c>
      <c r="H377" s="134" t="s">
        <v>214</v>
      </c>
      <c r="I377" s="83" t="s">
        <v>214</v>
      </c>
      <c r="J377" s="82">
        <v>0.66339314516129033</v>
      </c>
      <c r="K377" s="134" t="s">
        <v>214</v>
      </c>
      <c r="L377" s="83" t="s">
        <v>214</v>
      </c>
      <c r="M377" s="82">
        <v>0</v>
      </c>
      <c r="N377" s="134">
        <v>0</v>
      </c>
      <c r="O377" s="83">
        <v>0</v>
      </c>
      <c r="P377" s="82">
        <v>0</v>
      </c>
      <c r="Q377" s="134">
        <v>0</v>
      </c>
      <c r="R377" s="83">
        <v>0</v>
      </c>
    </row>
    <row r="378" spans="1:18" x14ac:dyDescent="0.25">
      <c r="A378" s="79" t="s">
        <v>390</v>
      </c>
      <c r="B378" s="133" t="s">
        <v>391</v>
      </c>
      <c r="C378" s="81" t="s">
        <v>270</v>
      </c>
      <c r="D378" s="84" t="s">
        <v>219</v>
      </c>
      <c r="E378" s="82" t="s">
        <v>110</v>
      </c>
      <c r="F378" s="83" t="s">
        <v>392</v>
      </c>
      <c r="G378" s="82">
        <v>540.54</v>
      </c>
      <c r="H378" s="134" t="s">
        <v>214</v>
      </c>
      <c r="I378" s="83" t="s">
        <v>214</v>
      </c>
      <c r="J378" s="82">
        <v>2.179596774193548</v>
      </c>
      <c r="K378" s="134" t="s">
        <v>214</v>
      </c>
      <c r="L378" s="83" t="s">
        <v>214</v>
      </c>
      <c r="M378" s="82">
        <v>0</v>
      </c>
      <c r="N378" s="134">
        <v>0</v>
      </c>
      <c r="O378" s="83">
        <v>0</v>
      </c>
      <c r="P378" s="82">
        <v>0</v>
      </c>
      <c r="Q378" s="134">
        <v>0</v>
      </c>
      <c r="R378" s="83">
        <v>0</v>
      </c>
    </row>
    <row r="379" spans="1:18" x14ac:dyDescent="0.25">
      <c r="A379" s="79" t="s">
        <v>390</v>
      </c>
      <c r="B379" s="133" t="s">
        <v>391</v>
      </c>
      <c r="C379" s="81" t="s">
        <v>271</v>
      </c>
      <c r="D379" s="84" t="s">
        <v>219</v>
      </c>
      <c r="E379" s="82" t="s">
        <v>110</v>
      </c>
      <c r="F379" s="83" t="s">
        <v>392</v>
      </c>
      <c r="G379" s="82">
        <v>343.26600000000002</v>
      </c>
      <c r="H379" s="134" t="s">
        <v>214</v>
      </c>
      <c r="I379" s="83" t="s">
        <v>214</v>
      </c>
      <c r="J379" s="82">
        <v>1.3841370967741937</v>
      </c>
      <c r="K379" s="134" t="s">
        <v>214</v>
      </c>
      <c r="L379" s="83" t="s">
        <v>214</v>
      </c>
      <c r="M379" s="82">
        <v>0</v>
      </c>
      <c r="N379" s="134">
        <v>0</v>
      </c>
      <c r="O379" s="83">
        <v>0</v>
      </c>
      <c r="P379" s="82">
        <v>0</v>
      </c>
      <c r="Q379" s="134">
        <v>0</v>
      </c>
      <c r="R379" s="83">
        <v>0</v>
      </c>
    </row>
    <row r="380" spans="1:18" x14ac:dyDescent="0.25">
      <c r="A380" s="79" t="s">
        <v>390</v>
      </c>
      <c r="B380" s="133" t="s">
        <v>391</v>
      </c>
      <c r="C380" s="81" t="s">
        <v>272</v>
      </c>
      <c r="D380" s="84" t="s">
        <v>219</v>
      </c>
      <c r="E380" s="82" t="s">
        <v>110</v>
      </c>
      <c r="F380" s="83" t="s">
        <v>392</v>
      </c>
      <c r="G380" s="82">
        <v>694.35300000000007</v>
      </c>
      <c r="H380" s="134" t="s">
        <v>214</v>
      </c>
      <c r="I380" s="83" t="s">
        <v>214</v>
      </c>
      <c r="J380" s="82">
        <v>2.7998104838709681</v>
      </c>
      <c r="K380" s="134" t="s">
        <v>214</v>
      </c>
      <c r="L380" s="83" t="s">
        <v>214</v>
      </c>
      <c r="M380" s="82">
        <v>0</v>
      </c>
      <c r="N380" s="134">
        <v>0</v>
      </c>
      <c r="O380" s="83">
        <v>0</v>
      </c>
      <c r="P380" s="82">
        <v>0</v>
      </c>
      <c r="Q380" s="134">
        <v>0</v>
      </c>
      <c r="R380" s="83">
        <v>0</v>
      </c>
    </row>
    <row r="381" spans="1:18" x14ac:dyDescent="0.25">
      <c r="A381" s="79" t="s">
        <v>390</v>
      </c>
      <c r="B381" s="133" t="s">
        <v>391</v>
      </c>
      <c r="C381" s="81" t="s">
        <v>273</v>
      </c>
      <c r="D381" s="84" t="s">
        <v>274</v>
      </c>
      <c r="E381" s="82" t="s">
        <v>110</v>
      </c>
      <c r="F381" s="83" t="s">
        <v>392</v>
      </c>
      <c r="G381" s="82">
        <v>6.2304000000000004</v>
      </c>
      <c r="H381" s="134" t="s">
        <v>214</v>
      </c>
      <c r="I381" s="83" t="s">
        <v>214</v>
      </c>
      <c r="J381" s="82">
        <v>2.5122580645161291E-2</v>
      </c>
      <c r="K381" s="134" t="s">
        <v>214</v>
      </c>
      <c r="L381" s="83" t="s">
        <v>214</v>
      </c>
      <c r="M381" s="82">
        <v>0</v>
      </c>
      <c r="N381" s="134">
        <v>0</v>
      </c>
      <c r="O381" s="83">
        <v>0</v>
      </c>
      <c r="P381" s="82">
        <v>0</v>
      </c>
      <c r="Q381" s="134">
        <v>0</v>
      </c>
      <c r="R381" s="83">
        <v>0</v>
      </c>
    </row>
    <row r="382" spans="1:18" x14ac:dyDescent="0.25">
      <c r="A382" s="79" t="s">
        <v>390</v>
      </c>
      <c r="B382" s="133" t="s">
        <v>391</v>
      </c>
      <c r="C382" s="81" t="s">
        <v>275</v>
      </c>
      <c r="D382" s="84" t="s">
        <v>274</v>
      </c>
      <c r="E382" s="82" t="s">
        <v>110</v>
      </c>
      <c r="F382" s="83" t="s">
        <v>392</v>
      </c>
      <c r="G382" s="82">
        <v>5.9994000000000005</v>
      </c>
      <c r="H382" s="134" t="s">
        <v>214</v>
      </c>
      <c r="I382" s="83" t="s">
        <v>214</v>
      </c>
      <c r="J382" s="82">
        <v>2.4191129032258066E-2</v>
      </c>
      <c r="K382" s="134" t="s">
        <v>214</v>
      </c>
      <c r="L382" s="83" t="s">
        <v>214</v>
      </c>
      <c r="M382" s="82">
        <v>0</v>
      </c>
      <c r="N382" s="134">
        <v>0</v>
      </c>
      <c r="O382" s="83">
        <v>0</v>
      </c>
      <c r="P382" s="82">
        <v>0</v>
      </c>
      <c r="Q382" s="134">
        <v>0</v>
      </c>
      <c r="R382" s="83">
        <v>0</v>
      </c>
    </row>
    <row r="383" spans="1:18" x14ac:dyDescent="0.25">
      <c r="A383" s="79" t="s">
        <v>390</v>
      </c>
      <c r="B383" s="133" t="s">
        <v>391</v>
      </c>
      <c r="C383" s="81" t="s">
        <v>276</v>
      </c>
      <c r="D383" s="84" t="s">
        <v>274</v>
      </c>
      <c r="E383" s="82" t="s">
        <v>110</v>
      </c>
      <c r="F383" s="83" t="s">
        <v>392</v>
      </c>
      <c r="G383" s="82">
        <v>31.646999999999998</v>
      </c>
      <c r="H383" s="134" t="s">
        <v>214</v>
      </c>
      <c r="I383" s="83" t="s">
        <v>214</v>
      </c>
      <c r="J383" s="82">
        <v>0.12760887096774193</v>
      </c>
      <c r="K383" s="134" t="s">
        <v>214</v>
      </c>
      <c r="L383" s="83" t="s">
        <v>214</v>
      </c>
      <c r="M383" s="82">
        <v>0</v>
      </c>
      <c r="N383" s="134">
        <v>0</v>
      </c>
      <c r="O383" s="83">
        <v>0</v>
      </c>
      <c r="P383" s="82">
        <v>0</v>
      </c>
      <c r="Q383" s="134">
        <v>0</v>
      </c>
      <c r="R383" s="83">
        <v>0</v>
      </c>
    </row>
    <row r="384" spans="1:18" x14ac:dyDescent="0.25">
      <c r="A384" s="79" t="s">
        <v>390</v>
      </c>
      <c r="B384" s="133" t="s">
        <v>391</v>
      </c>
      <c r="C384" s="81" t="s">
        <v>277</v>
      </c>
      <c r="D384" s="84" t="s">
        <v>274</v>
      </c>
      <c r="E384" s="82" t="s">
        <v>110</v>
      </c>
      <c r="F384" s="83" t="s">
        <v>392</v>
      </c>
      <c r="G384" s="82">
        <v>27.5913</v>
      </c>
      <c r="H384" s="134" t="s">
        <v>214</v>
      </c>
      <c r="I384" s="83" t="s">
        <v>214</v>
      </c>
      <c r="J384" s="82">
        <v>0.11125524193548388</v>
      </c>
      <c r="K384" s="134" t="s">
        <v>214</v>
      </c>
      <c r="L384" s="83" t="s">
        <v>214</v>
      </c>
      <c r="M384" s="82">
        <v>0</v>
      </c>
      <c r="N384" s="134">
        <v>0</v>
      </c>
      <c r="O384" s="83">
        <v>0</v>
      </c>
      <c r="P384" s="82">
        <v>0</v>
      </c>
      <c r="Q384" s="134">
        <v>0</v>
      </c>
      <c r="R384" s="83">
        <v>0</v>
      </c>
    </row>
    <row r="385" spans="1:18" x14ac:dyDescent="0.25">
      <c r="A385" s="79" t="s">
        <v>390</v>
      </c>
      <c r="B385" s="133" t="s">
        <v>391</v>
      </c>
      <c r="C385" s="81" t="s">
        <v>278</v>
      </c>
      <c r="D385" s="84" t="s">
        <v>274</v>
      </c>
      <c r="E385" s="82" t="s">
        <v>110</v>
      </c>
      <c r="F385" s="83" t="s">
        <v>392</v>
      </c>
      <c r="G385" s="82">
        <v>48.737700000000004</v>
      </c>
      <c r="H385" s="134" t="s">
        <v>214</v>
      </c>
      <c r="I385" s="83" t="s">
        <v>214</v>
      </c>
      <c r="J385" s="82">
        <v>0.19652298387096775</v>
      </c>
      <c r="K385" s="134" t="s">
        <v>214</v>
      </c>
      <c r="L385" s="83" t="s">
        <v>214</v>
      </c>
      <c r="M385" s="82">
        <v>0</v>
      </c>
      <c r="N385" s="134">
        <v>0</v>
      </c>
      <c r="O385" s="83">
        <v>0</v>
      </c>
      <c r="P385" s="82">
        <v>0</v>
      </c>
      <c r="Q385" s="134">
        <v>0</v>
      </c>
      <c r="R385" s="83">
        <v>0</v>
      </c>
    </row>
    <row r="386" spans="1:18" x14ac:dyDescent="0.25">
      <c r="A386" s="79" t="s">
        <v>390</v>
      </c>
      <c r="B386" s="133" t="s">
        <v>391</v>
      </c>
      <c r="C386" s="81" t="s">
        <v>279</v>
      </c>
      <c r="D386" s="84" t="s">
        <v>274</v>
      </c>
      <c r="E386" s="82" t="s">
        <v>110</v>
      </c>
      <c r="F386" s="83" t="s">
        <v>392</v>
      </c>
      <c r="G386" s="82">
        <v>2.9601000000000002</v>
      </c>
      <c r="H386" s="134" t="s">
        <v>214</v>
      </c>
      <c r="I386" s="83" t="s">
        <v>214</v>
      </c>
      <c r="J386" s="82">
        <v>1.1935887096774194E-2</v>
      </c>
      <c r="K386" s="134" t="s">
        <v>214</v>
      </c>
      <c r="L386" s="83" t="s">
        <v>214</v>
      </c>
      <c r="M386" s="82">
        <v>0</v>
      </c>
      <c r="N386" s="134">
        <v>0</v>
      </c>
      <c r="O386" s="83">
        <v>0</v>
      </c>
      <c r="P386" s="82">
        <v>0</v>
      </c>
      <c r="Q386" s="134">
        <v>0</v>
      </c>
      <c r="R386" s="83">
        <v>0</v>
      </c>
    </row>
    <row r="387" spans="1:18" x14ac:dyDescent="0.25">
      <c r="A387" s="79" t="s">
        <v>390</v>
      </c>
      <c r="B387" s="133" t="s">
        <v>391</v>
      </c>
      <c r="C387" s="81" t="s">
        <v>280</v>
      </c>
      <c r="D387" s="84" t="s">
        <v>274</v>
      </c>
      <c r="E387" s="82" t="s">
        <v>110</v>
      </c>
      <c r="F387" s="83" t="s">
        <v>392</v>
      </c>
      <c r="G387" s="82">
        <v>12.3453</v>
      </c>
      <c r="H387" s="134" t="s">
        <v>214</v>
      </c>
      <c r="I387" s="83" t="s">
        <v>214</v>
      </c>
      <c r="J387" s="82">
        <v>4.9779435483870968E-2</v>
      </c>
      <c r="K387" s="134" t="s">
        <v>214</v>
      </c>
      <c r="L387" s="83" t="s">
        <v>214</v>
      </c>
      <c r="M387" s="82">
        <v>0</v>
      </c>
      <c r="N387" s="134">
        <v>0</v>
      </c>
      <c r="O387" s="83">
        <v>0</v>
      </c>
      <c r="P387" s="82">
        <v>0</v>
      </c>
      <c r="Q387" s="134">
        <v>0</v>
      </c>
      <c r="R387" s="83">
        <v>0</v>
      </c>
    </row>
    <row r="388" spans="1:18" x14ac:dyDescent="0.25">
      <c r="A388" s="79" t="s">
        <v>390</v>
      </c>
      <c r="B388" s="133" t="s">
        <v>391</v>
      </c>
      <c r="C388" s="81" t="s">
        <v>281</v>
      </c>
      <c r="D388" s="84" t="s">
        <v>219</v>
      </c>
      <c r="E388" s="82" t="s">
        <v>110</v>
      </c>
      <c r="F388" s="83" t="s">
        <v>392</v>
      </c>
      <c r="G388" s="82">
        <v>14.256000000000002</v>
      </c>
      <c r="H388" s="134" t="s">
        <v>214</v>
      </c>
      <c r="I388" s="83" t="s">
        <v>214</v>
      </c>
      <c r="J388" s="82">
        <v>5.7483870967741942E-2</v>
      </c>
      <c r="K388" s="134" t="s">
        <v>214</v>
      </c>
      <c r="L388" s="83" t="s">
        <v>214</v>
      </c>
      <c r="M388" s="82">
        <v>0</v>
      </c>
      <c r="N388" s="134">
        <v>0</v>
      </c>
      <c r="O388" s="83">
        <v>0</v>
      </c>
      <c r="P388" s="82">
        <v>0</v>
      </c>
      <c r="Q388" s="134">
        <v>0</v>
      </c>
      <c r="R388" s="83">
        <v>0</v>
      </c>
    </row>
    <row r="389" spans="1:18" x14ac:dyDescent="0.25">
      <c r="A389" s="79" t="s">
        <v>390</v>
      </c>
      <c r="B389" s="133" t="s">
        <v>391</v>
      </c>
      <c r="C389" s="81" t="s">
        <v>282</v>
      </c>
      <c r="D389" s="84" t="s">
        <v>219</v>
      </c>
      <c r="E389" s="82" t="s">
        <v>110</v>
      </c>
      <c r="F389" s="83" t="s">
        <v>392</v>
      </c>
      <c r="G389" s="82">
        <v>11.7744</v>
      </c>
      <c r="H389" s="134" t="s">
        <v>214</v>
      </c>
      <c r="I389" s="83" t="s">
        <v>214</v>
      </c>
      <c r="J389" s="82">
        <v>4.7477419354838707E-2</v>
      </c>
      <c r="K389" s="134" t="s">
        <v>214</v>
      </c>
      <c r="L389" s="83" t="s">
        <v>214</v>
      </c>
      <c r="M389" s="82">
        <v>0</v>
      </c>
      <c r="N389" s="134">
        <v>0</v>
      </c>
      <c r="O389" s="83">
        <v>0</v>
      </c>
      <c r="P389" s="82">
        <v>0</v>
      </c>
      <c r="Q389" s="134">
        <v>0</v>
      </c>
      <c r="R389" s="83">
        <v>0</v>
      </c>
    </row>
    <row r="390" spans="1:18" x14ac:dyDescent="0.25">
      <c r="A390" s="79" t="s">
        <v>390</v>
      </c>
      <c r="B390" s="133" t="s">
        <v>391</v>
      </c>
      <c r="C390" s="81" t="s">
        <v>283</v>
      </c>
      <c r="D390" s="84" t="s">
        <v>219</v>
      </c>
      <c r="E390" s="82" t="s">
        <v>110</v>
      </c>
      <c r="F390" s="83" t="s">
        <v>392</v>
      </c>
      <c r="G390" s="82">
        <v>2.97</v>
      </c>
      <c r="H390" s="134" t="s">
        <v>214</v>
      </c>
      <c r="I390" s="83" t="s">
        <v>214</v>
      </c>
      <c r="J390" s="82">
        <v>1.1975806451612904E-2</v>
      </c>
      <c r="K390" s="134" t="s">
        <v>214</v>
      </c>
      <c r="L390" s="83" t="s">
        <v>214</v>
      </c>
      <c r="M390" s="82">
        <v>0</v>
      </c>
      <c r="N390" s="134">
        <v>0</v>
      </c>
      <c r="O390" s="83">
        <v>0</v>
      </c>
      <c r="P390" s="82">
        <v>0</v>
      </c>
      <c r="Q390" s="134">
        <v>0</v>
      </c>
      <c r="R390" s="83">
        <v>0</v>
      </c>
    </row>
    <row r="391" spans="1:18" x14ac:dyDescent="0.25">
      <c r="A391" s="79" t="s">
        <v>390</v>
      </c>
      <c r="B391" s="133" t="s">
        <v>391</v>
      </c>
      <c r="C391" s="81" t="s">
        <v>284</v>
      </c>
      <c r="D391" s="84" t="s">
        <v>219</v>
      </c>
      <c r="E391" s="82" t="s">
        <v>110</v>
      </c>
      <c r="F391" s="83" t="s">
        <v>392</v>
      </c>
      <c r="G391" s="82">
        <v>2.9040000000000004</v>
      </c>
      <c r="H391" s="134" t="s">
        <v>214</v>
      </c>
      <c r="I391" s="83" t="s">
        <v>214</v>
      </c>
      <c r="J391" s="82">
        <v>1.1709677419354841E-2</v>
      </c>
      <c r="K391" s="134" t="s">
        <v>214</v>
      </c>
      <c r="L391" s="83" t="s">
        <v>214</v>
      </c>
      <c r="M391" s="82">
        <v>0</v>
      </c>
      <c r="N391" s="134">
        <v>0</v>
      </c>
      <c r="O391" s="83">
        <v>0</v>
      </c>
      <c r="P391" s="82">
        <v>0</v>
      </c>
      <c r="Q391" s="134">
        <v>0</v>
      </c>
      <c r="R391" s="83">
        <v>0</v>
      </c>
    </row>
    <row r="392" spans="1:18" x14ac:dyDescent="0.25">
      <c r="A392" s="79" t="s">
        <v>390</v>
      </c>
      <c r="B392" s="133" t="s">
        <v>391</v>
      </c>
      <c r="C392" s="81" t="s">
        <v>285</v>
      </c>
      <c r="D392" s="84" t="s">
        <v>219</v>
      </c>
      <c r="E392" s="82" t="s">
        <v>110</v>
      </c>
      <c r="F392" s="83" t="s">
        <v>392</v>
      </c>
      <c r="G392" s="82">
        <v>2.7555000000000001</v>
      </c>
      <c r="H392" s="134" t="s">
        <v>214</v>
      </c>
      <c r="I392" s="83" t="s">
        <v>214</v>
      </c>
      <c r="J392" s="82">
        <v>1.1110887096774194E-2</v>
      </c>
      <c r="K392" s="134" t="s">
        <v>214</v>
      </c>
      <c r="L392" s="83" t="s">
        <v>214</v>
      </c>
      <c r="M392" s="82">
        <v>0</v>
      </c>
      <c r="N392" s="134">
        <v>0</v>
      </c>
      <c r="O392" s="83">
        <v>0</v>
      </c>
      <c r="P392" s="82">
        <v>0</v>
      </c>
      <c r="Q392" s="134">
        <v>0</v>
      </c>
      <c r="R392" s="83">
        <v>0</v>
      </c>
    </row>
    <row r="393" spans="1:18" x14ac:dyDescent="0.25">
      <c r="A393" s="79" t="s">
        <v>390</v>
      </c>
      <c r="B393" s="133" t="s">
        <v>391</v>
      </c>
      <c r="C393" s="81" t="s">
        <v>229</v>
      </c>
      <c r="D393" s="84" t="s">
        <v>230</v>
      </c>
      <c r="E393" s="82" t="s">
        <v>110</v>
      </c>
      <c r="F393" s="83" t="s">
        <v>392</v>
      </c>
      <c r="G393" s="82">
        <v>15.4308</v>
      </c>
      <c r="H393" s="134" t="s">
        <v>214</v>
      </c>
      <c r="I393" s="83" t="s">
        <v>214</v>
      </c>
      <c r="J393" s="82">
        <v>6.222096774193548E-2</v>
      </c>
      <c r="K393" s="134" t="s">
        <v>214</v>
      </c>
      <c r="L393" s="83" t="s">
        <v>214</v>
      </c>
      <c r="M393" s="82">
        <v>0</v>
      </c>
      <c r="N393" s="134">
        <v>0</v>
      </c>
      <c r="O393" s="83">
        <v>0</v>
      </c>
      <c r="P393" s="82">
        <v>0</v>
      </c>
      <c r="Q393" s="134">
        <v>0</v>
      </c>
      <c r="R393" s="83">
        <v>0</v>
      </c>
    </row>
    <row r="394" spans="1:18" x14ac:dyDescent="0.25">
      <c r="A394" s="79" t="s">
        <v>390</v>
      </c>
      <c r="B394" s="133" t="s">
        <v>391</v>
      </c>
      <c r="C394" s="81" t="s">
        <v>231</v>
      </c>
      <c r="D394" s="84" t="s">
        <v>219</v>
      </c>
      <c r="E394" s="82" t="s">
        <v>110</v>
      </c>
      <c r="F394" s="83" t="s">
        <v>392</v>
      </c>
      <c r="G394" s="82">
        <v>293.58450000000005</v>
      </c>
      <c r="H394" s="134" t="s">
        <v>214</v>
      </c>
      <c r="I394" s="83" t="s">
        <v>214</v>
      </c>
      <c r="J394" s="82">
        <v>1.1838084677419356</v>
      </c>
      <c r="K394" s="134" t="s">
        <v>214</v>
      </c>
      <c r="L394" s="83" t="s">
        <v>214</v>
      </c>
      <c r="M394" s="82">
        <v>0</v>
      </c>
      <c r="N394" s="134">
        <v>0</v>
      </c>
      <c r="O394" s="83">
        <v>0</v>
      </c>
      <c r="P394" s="82">
        <v>0</v>
      </c>
      <c r="Q394" s="134">
        <v>0</v>
      </c>
      <c r="R394" s="83">
        <v>0</v>
      </c>
    </row>
    <row r="395" spans="1:18" x14ac:dyDescent="0.25">
      <c r="A395" s="79" t="s">
        <v>390</v>
      </c>
      <c r="B395" s="133" t="s">
        <v>391</v>
      </c>
      <c r="C395" s="81" t="s">
        <v>232</v>
      </c>
      <c r="D395" s="84" t="s">
        <v>219</v>
      </c>
      <c r="E395" s="82" t="s">
        <v>110</v>
      </c>
      <c r="F395" s="83" t="s">
        <v>392</v>
      </c>
      <c r="G395" s="82">
        <v>5516.7789599999996</v>
      </c>
      <c r="H395" s="134" t="s">
        <v>214</v>
      </c>
      <c r="I395" s="83" t="s">
        <v>214</v>
      </c>
      <c r="J395" s="82">
        <v>22.245076451612903</v>
      </c>
      <c r="K395" s="134" t="s">
        <v>214</v>
      </c>
      <c r="L395" s="83" t="s">
        <v>214</v>
      </c>
      <c r="M395" s="82">
        <v>0</v>
      </c>
      <c r="N395" s="134">
        <v>0</v>
      </c>
      <c r="O395" s="83">
        <v>0</v>
      </c>
      <c r="P395" s="82">
        <v>0</v>
      </c>
      <c r="Q395" s="134">
        <v>0</v>
      </c>
      <c r="R395" s="83">
        <v>0</v>
      </c>
    </row>
    <row r="396" spans="1:18" x14ac:dyDescent="0.25">
      <c r="A396" s="79" t="s">
        <v>390</v>
      </c>
      <c r="B396" s="133" t="s">
        <v>391</v>
      </c>
      <c r="C396" s="81" t="s">
        <v>233</v>
      </c>
      <c r="D396" s="84" t="s">
        <v>219</v>
      </c>
      <c r="E396" s="82" t="s">
        <v>110</v>
      </c>
      <c r="F396" s="83" t="s">
        <v>392</v>
      </c>
      <c r="G396" s="82">
        <v>6.7715999999999994</v>
      </c>
      <c r="H396" s="134" t="s">
        <v>214</v>
      </c>
      <c r="I396" s="83" t="s">
        <v>214</v>
      </c>
      <c r="J396" s="82">
        <v>2.7304838709677415E-2</v>
      </c>
      <c r="K396" s="134" t="s">
        <v>214</v>
      </c>
      <c r="L396" s="83" t="s">
        <v>214</v>
      </c>
      <c r="M396" s="82">
        <v>0</v>
      </c>
      <c r="N396" s="134">
        <v>0</v>
      </c>
      <c r="O396" s="83">
        <v>0</v>
      </c>
      <c r="P396" s="82">
        <v>0</v>
      </c>
      <c r="Q396" s="134">
        <v>0</v>
      </c>
      <c r="R396" s="83">
        <v>0</v>
      </c>
    </row>
    <row r="397" spans="1:18" x14ac:dyDescent="0.25">
      <c r="A397" s="79" t="s">
        <v>390</v>
      </c>
      <c r="B397" s="133" t="s">
        <v>393</v>
      </c>
      <c r="C397" s="81" t="s">
        <v>235</v>
      </c>
      <c r="D397" s="84" t="s">
        <v>235</v>
      </c>
      <c r="E397" s="82" t="s">
        <v>110</v>
      </c>
      <c r="F397" s="83" t="s">
        <v>392</v>
      </c>
      <c r="G397" s="82" t="s">
        <v>214</v>
      </c>
      <c r="H397" s="134">
        <v>760478.5179976162</v>
      </c>
      <c r="I397" s="83">
        <v>760478.5179976162</v>
      </c>
      <c r="J397" s="82" t="s">
        <v>214</v>
      </c>
      <c r="K397" s="134">
        <v>2083.502789034565</v>
      </c>
      <c r="L397" s="83">
        <v>2083.502789034565</v>
      </c>
      <c r="M397" s="82">
        <v>0</v>
      </c>
      <c r="N397" s="134">
        <v>0</v>
      </c>
      <c r="O397" s="83">
        <v>0</v>
      </c>
      <c r="P397" s="82">
        <v>0</v>
      </c>
      <c r="Q397" s="134">
        <v>0</v>
      </c>
      <c r="R397" s="83">
        <v>0</v>
      </c>
    </row>
    <row r="398" spans="1:18" x14ac:dyDescent="0.25">
      <c r="A398" s="79" t="s">
        <v>394</v>
      </c>
      <c r="B398" s="133" t="s">
        <v>395</v>
      </c>
      <c r="C398" s="81" t="s">
        <v>293</v>
      </c>
      <c r="D398" s="84" t="s">
        <v>219</v>
      </c>
      <c r="E398" s="82" t="s">
        <v>110</v>
      </c>
      <c r="F398" s="83" t="s">
        <v>396</v>
      </c>
      <c r="G398" s="82">
        <v>590.13240000000008</v>
      </c>
      <c r="H398" s="134" t="s">
        <v>214</v>
      </c>
      <c r="I398" s="83" t="s">
        <v>214</v>
      </c>
      <c r="J398" s="82">
        <v>2.3795661290322583</v>
      </c>
      <c r="K398" s="134" t="s">
        <v>214</v>
      </c>
      <c r="L398" s="83" t="s">
        <v>214</v>
      </c>
      <c r="M398" s="82">
        <v>0</v>
      </c>
      <c r="N398" s="134">
        <v>0</v>
      </c>
      <c r="O398" s="83">
        <v>0</v>
      </c>
      <c r="P398" s="82">
        <v>0</v>
      </c>
      <c r="Q398" s="134">
        <v>0</v>
      </c>
      <c r="R398" s="83">
        <v>0</v>
      </c>
    </row>
    <row r="399" spans="1:18" x14ac:dyDescent="0.25">
      <c r="A399" s="79" t="s">
        <v>394</v>
      </c>
      <c r="B399" s="133" t="s">
        <v>395</v>
      </c>
      <c r="C399" s="81" t="s">
        <v>295</v>
      </c>
      <c r="D399" s="84" t="s">
        <v>219</v>
      </c>
      <c r="E399" s="82" t="s">
        <v>110</v>
      </c>
      <c r="F399" s="83" t="s">
        <v>396</v>
      </c>
      <c r="G399" s="82">
        <v>684.68400000000008</v>
      </c>
      <c r="H399" s="134" t="s">
        <v>214</v>
      </c>
      <c r="I399" s="83" t="s">
        <v>214</v>
      </c>
      <c r="J399" s="82">
        <v>2.7608225806451618</v>
      </c>
      <c r="K399" s="134" t="s">
        <v>214</v>
      </c>
      <c r="L399" s="83" t="s">
        <v>214</v>
      </c>
      <c r="M399" s="82">
        <v>0</v>
      </c>
      <c r="N399" s="134">
        <v>0</v>
      </c>
      <c r="O399" s="83">
        <v>0</v>
      </c>
      <c r="P399" s="82">
        <v>0</v>
      </c>
      <c r="Q399" s="134">
        <v>0</v>
      </c>
      <c r="R399" s="83">
        <v>0</v>
      </c>
    </row>
    <row r="400" spans="1:18" x14ac:dyDescent="0.25">
      <c r="A400" s="79" t="s">
        <v>394</v>
      </c>
      <c r="B400" s="133" t="s">
        <v>395</v>
      </c>
      <c r="C400" s="81" t="s">
        <v>296</v>
      </c>
      <c r="D400" s="84" t="s">
        <v>219</v>
      </c>
      <c r="E400" s="82" t="s">
        <v>110</v>
      </c>
      <c r="F400" s="83" t="s">
        <v>396</v>
      </c>
      <c r="G400" s="82">
        <v>343.01520000000005</v>
      </c>
      <c r="H400" s="134" t="s">
        <v>214</v>
      </c>
      <c r="I400" s="83" t="s">
        <v>214</v>
      </c>
      <c r="J400" s="82">
        <v>1.3831258064516132</v>
      </c>
      <c r="K400" s="134" t="s">
        <v>214</v>
      </c>
      <c r="L400" s="83" t="s">
        <v>214</v>
      </c>
      <c r="M400" s="82">
        <v>0</v>
      </c>
      <c r="N400" s="134">
        <v>0</v>
      </c>
      <c r="O400" s="83">
        <v>0</v>
      </c>
      <c r="P400" s="82">
        <v>0</v>
      </c>
      <c r="Q400" s="134">
        <v>0</v>
      </c>
      <c r="R400" s="83">
        <v>0</v>
      </c>
    </row>
    <row r="401" spans="1:18" x14ac:dyDescent="0.25">
      <c r="A401" s="79" t="s">
        <v>394</v>
      </c>
      <c r="B401" s="133" t="s">
        <v>395</v>
      </c>
      <c r="C401" s="81" t="s">
        <v>297</v>
      </c>
      <c r="D401" s="84" t="s">
        <v>219</v>
      </c>
      <c r="E401" s="82" t="s">
        <v>110</v>
      </c>
      <c r="F401" s="83" t="s">
        <v>396</v>
      </c>
      <c r="G401" s="82">
        <v>84.347999999999999</v>
      </c>
      <c r="H401" s="134" t="s">
        <v>214</v>
      </c>
      <c r="I401" s="83" t="s">
        <v>214</v>
      </c>
      <c r="J401" s="82">
        <v>0.34011290322580645</v>
      </c>
      <c r="K401" s="134" t="s">
        <v>214</v>
      </c>
      <c r="L401" s="83" t="s">
        <v>214</v>
      </c>
      <c r="M401" s="82">
        <v>0</v>
      </c>
      <c r="N401" s="134">
        <v>0</v>
      </c>
      <c r="O401" s="83">
        <v>0</v>
      </c>
      <c r="P401" s="82">
        <v>0</v>
      </c>
      <c r="Q401" s="134">
        <v>0</v>
      </c>
      <c r="R401" s="83">
        <v>0</v>
      </c>
    </row>
    <row r="402" spans="1:18" x14ac:dyDescent="0.25">
      <c r="A402" s="79" t="s">
        <v>394</v>
      </c>
      <c r="B402" s="133" t="s">
        <v>395</v>
      </c>
      <c r="C402" s="81" t="s">
        <v>298</v>
      </c>
      <c r="D402" s="84" t="s">
        <v>213</v>
      </c>
      <c r="E402" s="82" t="s">
        <v>110</v>
      </c>
      <c r="F402" s="83" t="s">
        <v>396</v>
      </c>
      <c r="G402" s="82">
        <v>6.0587999999999997</v>
      </c>
      <c r="H402" s="134" t="s">
        <v>214</v>
      </c>
      <c r="I402" s="83" t="s">
        <v>214</v>
      </c>
      <c r="J402" s="82">
        <v>2.4430645161290322E-2</v>
      </c>
      <c r="K402" s="134" t="s">
        <v>214</v>
      </c>
      <c r="L402" s="83" t="s">
        <v>214</v>
      </c>
      <c r="M402" s="82">
        <v>0</v>
      </c>
      <c r="N402" s="134">
        <v>0</v>
      </c>
      <c r="O402" s="83">
        <v>0</v>
      </c>
      <c r="P402" s="82">
        <v>0</v>
      </c>
      <c r="Q402" s="134">
        <v>0</v>
      </c>
      <c r="R402" s="83">
        <v>0</v>
      </c>
    </row>
    <row r="403" spans="1:18" x14ac:dyDescent="0.25">
      <c r="A403" s="79" t="s">
        <v>394</v>
      </c>
      <c r="B403" s="133" t="s">
        <v>395</v>
      </c>
      <c r="C403" s="81" t="s">
        <v>299</v>
      </c>
      <c r="D403" s="84" t="s">
        <v>219</v>
      </c>
      <c r="E403" s="82" t="s">
        <v>110</v>
      </c>
      <c r="F403" s="83" t="s">
        <v>396</v>
      </c>
      <c r="G403" s="82">
        <v>6474.7188000000006</v>
      </c>
      <c r="H403" s="134" t="s">
        <v>214</v>
      </c>
      <c r="I403" s="83" t="s">
        <v>214</v>
      </c>
      <c r="J403" s="82">
        <v>26.107737096774194</v>
      </c>
      <c r="K403" s="134" t="s">
        <v>214</v>
      </c>
      <c r="L403" s="83" t="s">
        <v>214</v>
      </c>
      <c r="M403" s="82">
        <v>0</v>
      </c>
      <c r="N403" s="134">
        <v>0</v>
      </c>
      <c r="O403" s="83">
        <v>0</v>
      </c>
      <c r="P403" s="82">
        <v>0</v>
      </c>
      <c r="Q403" s="134">
        <v>0</v>
      </c>
      <c r="R403" s="83">
        <v>0</v>
      </c>
    </row>
    <row r="404" spans="1:18" x14ac:dyDescent="0.25">
      <c r="A404" s="79" t="s">
        <v>394</v>
      </c>
      <c r="B404" s="133" t="s">
        <v>395</v>
      </c>
      <c r="C404" s="81" t="s">
        <v>300</v>
      </c>
      <c r="D404" s="84" t="s">
        <v>219</v>
      </c>
      <c r="E404" s="82" t="s">
        <v>110</v>
      </c>
      <c r="F404" s="83" t="s">
        <v>396</v>
      </c>
      <c r="G404" s="82">
        <v>6315.3948000000009</v>
      </c>
      <c r="H404" s="134" t="s">
        <v>214</v>
      </c>
      <c r="I404" s="83" t="s">
        <v>214</v>
      </c>
      <c r="J404" s="82">
        <v>25.465301612903229</v>
      </c>
      <c r="K404" s="134" t="s">
        <v>214</v>
      </c>
      <c r="L404" s="83" t="s">
        <v>214</v>
      </c>
      <c r="M404" s="82">
        <v>0</v>
      </c>
      <c r="N404" s="134">
        <v>0</v>
      </c>
      <c r="O404" s="83">
        <v>0</v>
      </c>
      <c r="P404" s="82">
        <v>0</v>
      </c>
      <c r="Q404" s="134">
        <v>0</v>
      </c>
      <c r="R404" s="83">
        <v>0</v>
      </c>
    </row>
    <row r="405" spans="1:18" x14ac:dyDescent="0.25">
      <c r="A405" s="79" t="s">
        <v>394</v>
      </c>
      <c r="B405" s="133" t="s">
        <v>395</v>
      </c>
      <c r="C405" s="81" t="s">
        <v>301</v>
      </c>
      <c r="D405" s="84" t="s">
        <v>219</v>
      </c>
      <c r="E405" s="82" t="s">
        <v>110</v>
      </c>
      <c r="F405" s="83" t="s">
        <v>396</v>
      </c>
      <c r="G405" s="82">
        <v>3702.3195000000001</v>
      </c>
      <c r="H405" s="134" t="s">
        <v>214</v>
      </c>
      <c r="I405" s="83" t="s">
        <v>214</v>
      </c>
      <c r="J405" s="82">
        <v>14.928707661290323</v>
      </c>
      <c r="K405" s="134" t="s">
        <v>214</v>
      </c>
      <c r="L405" s="83" t="s">
        <v>214</v>
      </c>
      <c r="M405" s="82">
        <v>0</v>
      </c>
      <c r="N405" s="134">
        <v>0</v>
      </c>
      <c r="O405" s="83">
        <v>0</v>
      </c>
      <c r="P405" s="82">
        <v>0</v>
      </c>
      <c r="Q405" s="134">
        <v>0</v>
      </c>
      <c r="R405" s="83">
        <v>0</v>
      </c>
    </row>
    <row r="406" spans="1:18" x14ac:dyDescent="0.25">
      <c r="A406" s="79" t="s">
        <v>394</v>
      </c>
      <c r="B406" s="133" t="s">
        <v>395</v>
      </c>
      <c r="C406" s="81" t="s">
        <v>302</v>
      </c>
      <c r="D406" s="84" t="s">
        <v>219</v>
      </c>
      <c r="E406" s="82" t="s">
        <v>110</v>
      </c>
      <c r="F406" s="83" t="s">
        <v>396</v>
      </c>
      <c r="G406" s="82">
        <v>1379.6112000000001</v>
      </c>
      <c r="H406" s="134" t="s">
        <v>214</v>
      </c>
      <c r="I406" s="83" t="s">
        <v>214</v>
      </c>
      <c r="J406" s="82">
        <v>5.5629483870967746</v>
      </c>
      <c r="K406" s="134" t="s">
        <v>214</v>
      </c>
      <c r="L406" s="83" t="s">
        <v>214</v>
      </c>
      <c r="M406" s="82">
        <v>0</v>
      </c>
      <c r="N406" s="134">
        <v>0</v>
      </c>
      <c r="O406" s="83">
        <v>0</v>
      </c>
      <c r="P406" s="82">
        <v>0</v>
      </c>
      <c r="Q406" s="134">
        <v>0</v>
      </c>
      <c r="R406" s="83">
        <v>0</v>
      </c>
    </row>
    <row r="407" spans="1:18" x14ac:dyDescent="0.25">
      <c r="A407" s="79" t="s">
        <v>394</v>
      </c>
      <c r="B407" s="133" t="s">
        <v>395</v>
      </c>
      <c r="C407" s="81" t="s">
        <v>303</v>
      </c>
      <c r="D407" s="84" t="s">
        <v>219</v>
      </c>
      <c r="E407" s="82" t="s">
        <v>110</v>
      </c>
      <c r="F407" s="83" t="s">
        <v>396</v>
      </c>
      <c r="G407" s="82">
        <v>1825.3125</v>
      </c>
      <c r="H407" s="134" t="s">
        <v>214</v>
      </c>
      <c r="I407" s="83" t="s">
        <v>214</v>
      </c>
      <c r="J407" s="82">
        <v>7.360131048387097</v>
      </c>
      <c r="K407" s="134" t="s">
        <v>214</v>
      </c>
      <c r="L407" s="83" t="s">
        <v>214</v>
      </c>
      <c r="M407" s="82">
        <v>0</v>
      </c>
      <c r="N407" s="134">
        <v>0</v>
      </c>
      <c r="O407" s="83">
        <v>0</v>
      </c>
      <c r="P407" s="82">
        <v>0</v>
      </c>
      <c r="Q407" s="134">
        <v>0</v>
      </c>
      <c r="R407" s="83">
        <v>0</v>
      </c>
    </row>
    <row r="408" spans="1:18" x14ac:dyDescent="0.25">
      <c r="A408" s="79" t="s">
        <v>394</v>
      </c>
      <c r="B408" s="133" t="s">
        <v>395</v>
      </c>
      <c r="C408" s="81" t="s">
        <v>304</v>
      </c>
      <c r="D408" s="84" t="s">
        <v>219</v>
      </c>
      <c r="E408" s="82" t="s">
        <v>110</v>
      </c>
      <c r="F408" s="83" t="s">
        <v>396</v>
      </c>
      <c r="G408" s="82">
        <v>1353.0858000000001</v>
      </c>
      <c r="H408" s="134" t="s">
        <v>214</v>
      </c>
      <c r="I408" s="83" t="s">
        <v>214</v>
      </c>
      <c r="J408" s="82">
        <v>5.4559911290322587</v>
      </c>
      <c r="K408" s="134" t="s">
        <v>214</v>
      </c>
      <c r="L408" s="83" t="s">
        <v>214</v>
      </c>
      <c r="M408" s="82">
        <v>0</v>
      </c>
      <c r="N408" s="134">
        <v>0</v>
      </c>
      <c r="O408" s="83">
        <v>0</v>
      </c>
      <c r="P408" s="82">
        <v>0</v>
      </c>
      <c r="Q408" s="134">
        <v>0</v>
      </c>
      <c r="R408" s="83">
        <v>0</v>
      </c>
    </row>
    <row r="409" spans="1:18" x14ac:dyDescent="0.25">
      <c r="A409" s="79" t="s">
        <v>394</v>
      </c>
      <c r="B409" s="133" t="s">
        <v>395</v>
      </c>
      <c r="C409" s="81" t="s">
        <v>305</v>
      </c>
      <c r="D409" s="84" t="s">
        <v>219</v>
      </c>
      <c r="E409" s="82" t="s">
        <v>110</v>
      </c>
      <c r="F409" s="83" t="s">
        <v>396</v>
      </c>
      <c r="G409" s="82">
        <v>1696.2627000000002</v>
      </c>
      <c r="H409" s="134" t="s">
        <v>214</v>
      </c>
      <c r="I409" s="83" t="s">
        <v>214</v>
      </c>
      <c r="J409" s="82">
        <v>6.8397689516129043</v>
      </c>
      <c r="K409" s="134" t="s">
        <v>214</v>
      </c>
      <c r="L409" s="83" t="s">
        <v>214</v>
      </c>
      <c r="M409" s="82">
        <v>0</v>
      </c>
      <c r="N409" s="134">
        <v>0</v>
      </c>
      <c r="O409" s="83">
        <v>0</v>
      </c>
      <c r="P409" s="82">
        <v>0</v>
      </c>
      <c r="Q409" s="134">
        <v>0</v>
      </c>
      <c r="R409" s="83">
        <v>0</v>
      </c>
    </row>
    <row r="410" spans="1:18" x14ac:dyDescent="0.25">
      <c r="A410" s="79" t="s">
        <v>394</v>
      </c>
      <c r="B410" s="133" t="s">
        <v>395</v>
      </c>
      <c r="C410" s="81" t="s">
        <v>306</v>
      </c>
      <c r="D410" s="84" t="s">
        <v>219</v>
      </c>
      <c r="E410" s="82" t="s">
        <v>110</v>
      </c>
      <c r="F410" s="83" t="s">
        <v>396</v>
      </c>
      <c r="G410" s="82">
        <v>305.613</v>
      </c>
      <c r="H410" s="134" t="s">
        <v>214</v>
      </c>
      <c r="I410" s="83" t="s">
        <v>214</v>
      </c>
      <c r="J410" s="82">
        <v>1.2323104838709678</v>
      </c>
      <c r="K410" s="134" t="s">
        <v>214</v>
      </c>
      <c r="L410" s="83" t="s">
        <v>214</v>
      </c>
      <c r="M410" s="82">
        <v>0</v>
      </c>
      <c r="N410" s="134">
        <v>0</v>
      </c>
      <c r="O410" s="83">
        <v>0</v>
      </c>
      <c r="P410" s="82">
        <v>0</v>
      </c>
      <c r="Q410" s="134">
        <v>0</v>
      </c>
      <c r="R410" s="83">
        <v>0</v>
      </c>
    </row>
    <row r="411" spans="1:18" x14ac:dyDescent="0.25">
      <c r="A411" s="79" t="s">
        <v>394</v>
      </c>
      <c r="B411" s="133" t="s">
        <v>395</v>
      </c>
      <c r="C411" s="81" t="s">
        <v>307</v>
      </c>
      <c r="D411" s="84" t="s">
        <v>219</v>
      </c>
      <c r="E411" s="82" t="s">
        <v>110</v>
      </c>
      <c r="F411" s="83" t="s">
        <v>396</v>
      </c>
      <c r="G411" s="82">
        <v>918.45600000000002</v>
      </c>
      <c r="H411" s="134" t="s">
        <v>214</v>
      </c>
      <c r="I411" s="83" t="s">
        <v>214</v>
      </c>
      <c r="J411" s="82">
        <v>3.7034516129032258</v>
      </c>
      <c r="K411" s="134" t="s">
        <v>214</v>
      </c>
      <c r="L411" s="83" t="s">
        <v>214</v>
      </c>
      <c r="M411" s="82">
        <v>0</v>
      </c>
      <c r="N411" s="134">
        <v>0</v>
      </c>
      <c r="O411" s="83">
        <v>0</v>
      </c>
      <c r="P411" s="82">
        <v>0</v>
      </c>
      <c r="Q411" s="134">
        <v>0</v>
      </c>
      <c r="R411" s="83">
        <v>0</v>
      </c>
    </row>
    <row r="412" spans="1:18" x14ac:dyDescent="0.25">
      <c r="A412" s="79" t="s">
        <v>394</v>
      </c>
      <c r="B412" s="133" t="s">
        <v>395</v>
      </c>
      <c r="C412" s="81" t="s">
        <v>308</v>
      </c>
      <c r="D412" s="84" t="s">
        <v>219</v>
      </c>
      <c r="E412" s="82" t="s">
        <v>110</v>
      </c>
      <c r="F412" s="83" t="s">
        <v>396</v>
      </c>
      <c r="G412" s="82">
        <v>1884.1977000000002</v>
      </c>
      <c r="H412" s="134" t="s">
        <v>214</v>
      </c>
      <c r="I412" s="83" t="s">
        <v>214</v>
      </c>
      <c r="J412" s="82">
        <v>7.597571370967743</v>
      </c>
      <c r="K412" s="134" t="s">
        <v>214</v>
      </c>
      <c r="L412" s="83" t="s">
        <v>214</v>
      </c>
      <c r="M412" s="82">
        <v>0</v>
      </c>
      <c r="N412" s="134">
        <v>0</v>
      </c>
      <c r="O412" s="83">
        <v>0</v>
      </c>
      <c r="P412" s="82">
        <v>0</v>
      </c>
      <c r="Q412" s="134">
        <v>0</v>
      </c>
      <c r="R412" s="83">
        <v>0</v>
      </c>
    </row>
    <row r="413" spans="1:18" x14ac:dyDescent="0.25">
      <c r="A413" s="79" t="s">
        <v>394</v>
      </c>
      <c r="B413" s="133" t="s">
        <v>395</v>
      </c>
      <c r="C413" s="81" t="s">
        <v>309</v>
      </c>
      <c r="D413" s="84" t="s">
        <v>219</v>
      </c>
      <c r="E413" s="82" t="s">
        <v>110</v>
      </c>
      <c r="F413" s="83" t="s">
        <v>396</v>
      </c>
      <c r="G413" s="82">
        <v>1266.1011000000001</v>
      </c>
      <c r="H413" s="134" t="s">
        <v>214</v>
      </c>
      <c r="I413" s="83" t="s">
        <v>214</v>
      </c>
      <c r="J413" s="82">
        <v>5.105246370967742</v>
      </c>
      <c r="K413" s="134" t="s">
        <v>214</v>
      </c>
      <c r="L413" s="83" t="s">
        <v>214</v>
      </c>
      <c r="M413" s="82">
        <v>0</v>
      </c>
      <c r="N413" s="134">
        <v>0</v>
      </c>
      <c r="O413" s="83">
        <v>0</v>
      </c>
      <c r="P413" s="82">
        <v>0</v>
      </c>
      <c r="Q413" s="134">
        <v>0</v>
      </c>
      <c r="R413" s="83">
        <v>0</v>
      </c>
    </row>
    <row r="414" spans="1:18" x14ac:dyDescent="0.25">
      <c r="A414" s="79" t="s">
        <v>394</v>
      </c>
      <c r="B414" s="133" t="s">
        <v>395</v>
      </c>
      <c r="C414" s="81" t="s">
        <v>310</v>
      </c>
      <c r="D414" s="84" t="s">
        <v>219</v>
      </c>
      <c r="E414" s="82" t="s">
        <v>110</v>
      </c>
      <c r="F414" s="83" t="s">
        <v>396</v>
      </c>
      <c r="G414" s="82">
        <v>1884.5111999999999</v>
      </c>
      <c r="H414" s="134" t="s">
        <v>214</v>
      </c>
      <c r="I414" s="83" t="s">
        <v>214</v>
      </c>
      <c r="J414" s="82">
        <v>7.5988354838709675</v>
      </c>
      <c r="K414" s="134" t="s">
        <v>214</v>
      </c>
      <c r="L414" s="83" t="s">
        <v>214</v>
      </c>
      <c r="M414" s="82">
        <v>0</v>
      </c>
      <c r="N414" s="134">
        <v>0</v>
      </c>
      <c r="O414" s="83">
        <v>0</v>
      </c>
      <c r="P414" s="82">
        <v>0</v>
      </c>
      <c r="Q414" s="134">
        <v>0</v>
      </c>
      <c r="R414" s="83">
        <v>0</v>
      </c>
    </row>
    <row r="415" spans="1:18" x14ac:dyDescent="0.25">
      <c r="A415" s="79" t="s">
        <v>394</v>
      </c>
      <c r="B415" s="133" t="s">
        <v>395</v>
      </c>
      <c r="C415" s="81" t="s">
        <v>311</v>
      </c>
      <c r="D415" s="84" t="s">
        <v>219</v>
      </c>
      <c r="E415" s="82" t="s">
        <v>110</v>
      </c>
      <c r="F415" s="83" t="s">
        <v>396</v>
      </c>
      <c r="G415" s="82">
        <v>827.47499999999991</v>
      </c>
      <c r="H415" s="134" t="s">
        <v>214</v>
      </c>
      <c r="I415" s="83" t="s">
        <v>214</v>
      </c>
      <c r="J415" s="82">
        <v>3.3365927419354837</v>
      </c>
      <c r="K415" s="134" t="s">
        <v>214</v>
      </c>
      <c r="L415" s="83" t="s">
        <v>214</v>
      </c>
      <c r="M415" s="82">
        <v>0</v>
      </c>
      <c r="N415" s="134">
        <v>0</v>
      </c>
      <c r="O415" s="83">
        <v>0</v>
      </c>
      <c r="P415" s="82">
        <v>0</v>
      </c>
      <c r="Q415" s="134">
        <v>0</v>
      </c>
      <c r="R415" s="83">
        <v>0</v>
      </c>
    </row>
    <row r="416" spans="1:18" x14ac:dyDescent="0.25">
      <c r="A416" s="79" t="s">
        <v>394</v>
      </c>
      <c r="B416" s="133" t="s">
        <v>395</v>
      </c>
      <c r="C416" s="81" t="s">
        <v>312</v>
      </c>
      <c r="D416" s="84" t="s">
        <v>219</v>
      </c>
      <c r="E416" s="82" t="s">
        <v>110</v>
      </c>
      <c r="F416" s="83" t="s">
        <v>396</v>
      </c>
      <c r="G416" s="82">
        <v>1161.4185</v>
      </c>
      <c r="H416" s="134" t="s">
        <v>214</v>
      </c>
      <c r="I416" s="83" t="s">
        <v>214</v>
      </c>
      <c r="J416" s="82">
        <v>4.683139112903226</v>
      </c>
      <c r="K416" s="134" t="s">
        <v>214</v>
      </c>
      <c r="L416" s="83" t="s">
        <v>214</v>
      </c>
      <c r="M416" s="82">
        <v>0</v>
      </c>
      <c r="N416" s="134">
        <v>0</v>
      </c>
      <c r="O416" s="83">
        <v>0</v>
      </c>
      <c r="P416" s="82">
        <v>0</v>
      </c>
      <c r="Q416" s="134">
        <v>0</v>
      </c>
      <c r="R416" s="83">
        <v>0</v>
      </c>
    </row>
    <row r="417" spans="1:18" x14ac:dyDescent="0.25">
      <c r="A417" s="79" t="s">
        <v>394</v>
      </c>
      <c r="B417" s="133" t="s">
        <v>395</v>
      </c>
      <c r="C417" s="81" t="s">
        <v>313</v>
      </c>
      <c r="D417" s="84" t="s">
        <v>219</v>
      </c>
      <c r="E417" s="82" t="s">
        <v>110</v>
      </c>
      <c r="F417" s="83" t="s">
        <v>396</v>
      </c>
      <c r="G417" s="82">
        <v>1600.2360000000003</v>
      </c>
      <c r="H417" s="134" t="s">
        <v>214</v>
      </c>
      <c r="I417" s="83" t="s">
        <v>214</v>
      </c>
      <c r="J417" s="82">
        <v>6.4525645161290335</v>
      </c>
      <c r="K417" s="134" t="s">
        <v>214</v>
      </c>
      <c r="L417" s="83" t="s">
        <v>214</v>
      </c>
      <c r="M417" s="82">
        <v>0</v>
      </c>
      <c r="N417" s="134">
        <v>0</v>
      </c>
      <c r="O417" s="83">
        <v>0</v>
      </c>
      <c r="P417" s="82">
        <v>0</v>
      </c>
      <c r="Q417" s="134">
        <v>0</v>
      </c>
      <c r="R417" s="83">
        <v>0</v>
      </c>
    </row>
    <row r="418" spans="1:18" x14ac:dyDescent="0.25">
      <c r="A418" s="79" t="s">
        <v>394</v>
      </c>
      <c r="B418" s="133" t="s">
        <v>395</v>
      </c>
      <c r="C418" s="81" t="s">
        <v>314</v>
      </c>
      <c r="D418" s="84" t="s">
        <v>219</v>
      </c>
      <c r="E418" s="82" t="s">
        <v>110</v>
      </c>
      <c r="F418" s="83" t="s">
        <v>396</v>
      </c>
      <c r="G418" s="82">
        <v>987.03000000000009</v>
      </c>
      <c r="H418" s="134" t="s">
        <v>214</v>
      </c>
      <c r="I418" s="83" t="s">
        <v>214</v>
      </c>
      <c r="J418" s="82">
        <v>3.9799596774193553</v>
      </c>
      <c r="K418" s="134" t="s">
        <v>214</v>
      </c>
      <c r="L418" s="83" t="s">
        <v>214</v>
      </c>
      <c r="M418" s="82">
        <v>0</v>
      </c>
      <c r="N418" s="134">
        <v>0</v>
      </c>
      <c r="O418" s="83">
        <v>0</v>
      </c>
      <c r="P418" s="82">
        <v>0</v>
      </c>
      <c r="Q418" s="134">
        <v>0</v>
      </c>
      <c r="R418" s="83">
        <v>0</v>
      </c>
    </row>
    <row r="419" spans="1:18" x14ac:dyDescent="0.25">
      <c r="A419" s="79" t="s">
        <v>394</v>
      </c>
      <c r="B419" s="133" t="s">
        <v>395</v>
      </c>
      <c r="C419" s="81" t="s">
        <v>315</v>
      </c>
      <c r="D419" s="84" t="s">
        <v>219</v>
      </c>
      <c r="E419" s="82" t="s">
        <v>110</v>
      </c>
      <c r="F419" s="83" t="s">
        <v>396</v>
      </c>
      <c r="G419" s="82">
        <v>899.01900000000012</v>
      </c>
      <c r="H419" s="134" t="s">
        <v>214</v>
      </c>
      <c r="I419" s="83" t="s">
        <v>214</v>
      </c>
      <c r="J419" s="82">
        <v>3.6250766129032264</v>
      </c>
      <c r="K419" s="134" t="s">
        <v>214</v>
      </c>
      <c r="L419" s="83" t="s">
        <v>214</v>
      </c>
      <c r="M419" s="82">
        <v>0</v>
      </c>
      <c r="N419" s="134">
        <v>0</v>
      </c>
      <c r="O419" s="83">
        <v>0</v>
      </c>
      <c r="P419" s="82">
        <v>0</v>
      </c>
      <c r="Q419" s="134">
        <v>0</v>
      </c>
      <c r="R419" s="83">
        <v>0</v>
      </c>
    </row>
    <row r="420" spans="1:18" x14ac:dyDescent="0.25">
      <c r="A420" s="79" t="s">
        <v>394</v>
      </c>
      <c r="B420" s="133" t="s">
        <v>395</v>
      </c>
      <c r="C420" s="81" t="s">
        <v>316</v>
      </c>
      <c r="D420" s="84" t="s">
        <v>219</v>
      </c>
      <c r="E420" s="82" t="s">
        <v>110</v>
      </c>
      <c r="F420" s="83" t="s">
        <v>396</v>
      </c>
      <c r="G420" s="82">
        <v>1806.2352000000001</v>
      </c>
      <c r="H420" s="134" t="s">
        <v>214</v>
      </c>
      <c r="I420" s="83" t="s">
        <v>214</v>
      </c>
      <c r="J420" s="82">
        <v>7.2832064516129034</v>
      </c>
      <c r="K420" s="134" t="s">
        <v>214</v>
      </c>
      <c r="L420" s="83" t="s">
        <v>214</v>
      </c>
      <c r="M420" s="82">
        <v>0</v>
      </c>
      <c r="N420" s="134">
        <v>0</v>
      </c>
      <c r="O420" s="83">
        <v>0</v>
      </c>
      <c r="P420" s="82">
        <v>0</v>
      </c>
      <c r="Q420" s="134">
        <v>0</v>
      </c>
      <c r="R420" s="83">
        <v>0</v>
      </c>
    </row>
    <row r="421" spans="1:18" x14ac:dyDescent="0.25">
      <c r="A421" s="79" t="s">
        <v>394</v>
      </c>
      <c r="B421" s="133" t="s">
        <v>395</v>
      </c>
      <c r="C421" s="81" t="s">
        <v>317</v>
      </c>
      <c r="D421" s="84" t="s">
        <v>219</v>
      </c>
      <c r="E421" s="82" t="s">
        <v>110</v>
      </c>
      <c r="F421" s="83" t="s">
        <v>396</v>
      </c>
      <c r="G421" s="82">
        <v>2582.0553000000004</v>
      </c>
      <c r="H421" s="134" t="s">
        <v>214</v>
      </c>
      <c r="I421" s="83" t="s">
        <v>214</v>
      </c>
      <c r="J421" s="82">
        <v>10.411513306451615</v>
      </c>
      <c r="K421" s="134" t="s">
        <v>214</v>
      </c>
      <c r="L421" s="83" t="s">
        <v>214</v>
      </c>
      <c r="M421" s="82">
        <v>0</v>
      </c>
      <c r="N421" s="134">
        <v>0</v>
      </c>
      <c r="O421" s="83">
        <v>0</v>
      </c>
      <c r="P421" s="82">
        <v>0</v>
      </c>
      <c r="Q421" s="134">
        <v>0</v>
      </c>
      <c r="R421" s="83">
        <v>0</v>
      </c>
    </row>
    <row r="422" spans="1:18" x14ac:dyDescent="0.25">
      <c r="A422" s="79" t="s">
        <v>394</v>
      </c>
      <c r="B422" s="133" t="s">
        <v>395</v>
      </c>
      <c r="C422" s="81" t="s">
        <v>318</v>
      </c>
      <c r="D422" s="84" t="s">
        <v>219</v>
      </c>
      <c r="E422" s="82" t="s">
        <v>110</v>
      </c>
      <c r="F422" s="83" t="s">
        <v>396</v>
      </c>
      <c r="G422" s="82">
        <v>445.50000000000006</v>
      </c>
      <c r="H422" s="134" t="s">
        <v>214</v>
      </c>
      <c r="I422" s="83" t="s">
        <v>214</v>
      </c>
      <c r="J422" s="82">
        <v>1.7963709677419357</v>
      </c>
      <c r="K422" s="134" t="s">
        <v>214</v>
      </c>
      <c r="L422" s="83" t="s">
        <v>214</v>
      </c>
      <c r="M422" s="82">
        <v>0</v>
      </c>
      <c r="N422" s="134">
        <v>0</v>
      </c>
      <c r="O422" s="83">
        <v>0</v>
      </c>
      <c r="P422" s="82">
        <v>0</v>
      </c>
      <c r="Q422" s="134">
        <v>0</v>
      </c>
      <c r="R422" s="83">
        <v>0</v>
      </c>
    </row>
    <row r="423" spans="1:18" x14ac:dyDescent="0.25">
      <c r="A423" s="79" t="s">
        <v>394</v>
      </c>
      <c r="B423" s="133" t="s">
        <v>395</v>
      </c>
      <c r="C423" s="81" t="s">
        <v>319</v>
      </c>
      <c r="D423" s="84" t="s">
        <v>219</v>
      </c>
      <c r="E423" s="82" t="s">
        <v>110</v>
      </c>
      <c r="F423" s="83" t="s">
        <v>396</v>
      </c>
      <c r="G423" s="82">
        <v>287.49600000000004</v>
      </c>
      <c r="H423" s="134" t="s">
        <v>214</v>
      </c>
      <c r="I423" s="83" t="s">
        <v>214</v>
      </c>
      <c r="J423" s="82">
        <v>1.1592580645161292</v>
      </c>
      <c r="K423" s="134" t="s">
        <v>214</v>
      </c>
      <c r="L423" s="83" t="s">
        <v>214</v>
      </c>
      <c r="M423" s="82">
        <v>0</v>
      </c>
      <c r="N423" s="134">
        <v>0</v>
      </c>
      <c r="O423" s="83">
        <v>0</v>
      </c>
      <c r="P423" s="82">
        <v>0</v>
      </c>
      <c r="Q423" s="134">
        <v>0</v>
      </c>
      <c r="R423" s="83">
        <v>0</v>
      </c>
    </row>
    <row r="424" spans="1:18" x14ac:dyDescent="0.25">
      <c r="A424" s="79" t="s">
        <v>394</v>
      </c>
      <c r="B424" s="133" t="s">
        <v>395</v>
      </c>
      <c r="C424" s="81" t="s">
        <v>320</v>
      </c>
      <c r="D424" s="84" t="s">
        <v>219</v>
      </c>
      <c r="E424" s="82" t="s">
        <v>110</v>
      </c>
      <c r="F424" s="83" t="s">
        <v>396</v>
      </c>
      <c r="G424" s="82">
        <v>437.08499999999998</v>
      </c>
      <c r="H424" s="134" t="s">
        <v>214</v>
      </c>
      <c r="I424" s="83" t="s">
        <v>214</v>
      </c>
      <c r="J424" s="82">
        <v>1.7624395161290323</v>
      </c>
      <c r="K424" s="134" t="s">
        <v>214</v>
      </c>
      <c r="L424" s="83" t="s">
        <v>214</v>
      </c>
      <c r="M424" s="82">
        <v>0</v>
      </c>
      <c r="N424" s="134">
        <v>0</v>
      </c>
      <c r="O424" s="83">
        <v>0</v>
      </c>
      <c r="P424" s="82">
        <v>0</v>
      </c>
      <c r="Q424" s="134">
        <v>0</v>
      </c>
      <c r="R424" s="83">
        <v>0</v>
      </c>
    </row>
    <row r="425" spans="1:18" x14ac:dyDescent="0.25">
      <c r="A425" s="79" t="s">
        <v>394</v>
      </c>
      <c r="B425" s="133" t="s">
        <v>395</v>
      </c>
      <c r="C425" s="81" t="s">
        <v>321</v>
      </c>
      <c r="D425" s="84" t="s">
        <v>219</v>
      </c>
      <c r="E425" s="82" t="s">
        <v>110</v>
      </c>
      <c r="F425" s="83" t="s">
        <v>396</v>
      </c>
      <c r="G425" s="82">
        <v>367.53750000000002</v>
      </c>
      <c r="H425" s="134" t="s">
        <v>214</v>
      </c>
      <c r="I425" s="83" t="s">
        <v>214</v>
      </c>
      <c r="J425" s="82">
        <v>1.4820060483870969</v>
      </c>
      <c r="K425" s="134" t="s">
        <v>214</v>
      </c>
      <c r="L425" s="83" t="s">
        <v>214</v>
      </c>
      <c r="M425" s="82">
        <v>0</v>
      </c>
      <c r="N425" s="134">
        <v>0</v>
      </c>
      <c r="O425" s="83">
        <v>0</v>
      </c>
      <c r="P425" s="82">
        <v>0</v>
      </c>
      <c r="Q425" s="134">
        <v>0</v>
      </c>
      <c r="R425" s="83">
        <v>0</v>
      </c>
    </row>
    <row r="426" spans="1:18" x14ac:dyDescent="0.25">
      <c r="A426" s="79" t="s">
        <v>394</v>
      </c>
      <c r="B426" s="133" t="s">
        <v>395</v>
      </c>
      <c r="C426" s="81" t="s">
        <v>322</v>
      </c>
      <c r="D426" s="84" t="s">
        <v>219</v>
      </c>
      <c r="E426" s="82" t="s">
        <v>110</v>
      </c>
      <c r="F426" s="83" t="s">
        <v>396</v>
      </c>
      <c r="G426" s="82">
        <v>885.654</v>
      </c>
      <c r="H426" s="134" t="s">
        <v>214</v>
      </c>
      <c r="I426" s="83" t="s">
        <v>214</v>
      </c>
      <c r="J426" s="82">
        <v>3.5711854838709676</v>
      </c>
      <c r="K426" s="134" t="s">
        <v>214</v>
      </c>
      <c r="L426" s="83" t="s">
        <v>214</v>
      </c>
      <c r="M426" s="82">
        <v>0</v>
      </c>
      <c r="N426" s="134">
        <v>0</v>
      </c>
      <c r="O426" s="83">
        <v>0</v>
      </c>
      <c r="P426" s="82">
        <v>0</v>
      </c>
      <c r="Q426" s="134">
        <v>0</v>
      </c>
      <c r="R426" s="83">
        <v>0</v>
      </c>
    </row>
    <row r="427" spans="1:18" x14ac:dyDescent="0.25">
      <c r="A427" s="79" t="s">
        <v>394</v>
      </c>
      <c r="B427" s="133" t="s">
        <v>395</v>
      </c>
      <c r="C427" s="81" t="s">
        <v>323</v>
      </c>
      <c r="D427" s="84" t="s">
        <v>219</v>
      </c>
      <c r="E427" s="82" t="s">
        <v>110</v>
      </c>
      <c r="F427" s="83" t="s">
        <v>396</v>
      </c>
      <c r="G427" s="82">
        <v>390.85199999999998</v>
      </c>
      <c r="H427" s="134" t="s">
        <v>214</v>
      </c>
      <c r="I427" s="83" t="s">
        <v>214</v>
      </c>
      <c r="J427" s="82">
        <v>1.5760161290322581</v>
      </c>
      <c r="K427" s="134" t="s">
        <v>214</v>
      </c>
      <c r="L427" s="83" t="s">
        <v>214</v>
      </c>
      <c r="M427" s="82">
        <v>0</v>
      </c>
      <c r="N427" s="134">
        <v>0</v>
      </c>
      <c r="O427" s="83">
        <v>0</v>
      </c>
      <c r="P427" s="82">
        <v>0</v>
      </c>
      <c r="Q427" s="134">
        <v>0</v>
      </c>
      <c r="R427" s="83">
        <v>0</v>
      </c>
    </row>
    <row r="428" spans="1:18" x14ac:dyDescent="0.25">
      <c r="A428" s="79" t="s">
        <v>394</v>
      </c>
      <c r="B428" s="133" t="s">
        <v>395</v>
      </c>
      <c r="C428" s="81" t="s">
        <v>324</v>
      </c>
      <c r="D428" s="84" t="s">
        <v>219</v>
      </c>
      <c r="E428" s="82" t="s">
        <v>110</v>
      </c>
      <c r="F428" s="83" t="s">
        <v>396</v>
      </c>
      <c r="G428" s="82">
        <v>439.70850000000002</v>
      </c>
      <c r="H428" s="134" t="s">
        <v>214</v>
      </c>
      <c r="I428" s="83" t="s">
        <v>214</v>
      </c>
      <c r="J428" s="82">
        <v>1.7730181451612903</v>
      </c>
      <c r="K428" s="134" t="s">
        <v>214</v>
      </c>
      <c r="L428" s="83" t="s">
        <v>214</v>
      </c>
      <c r="M428" s="82">
        <v>0</v>
      </c>
      <c r="N428" s="134">
        <v>0</v>
      </c>
      <c r="O428" s="83">
        <v>0</v>
      </c>
      <c r="P428" s="82">
        <v>0</v>
      </c>
      <c r="Q428" s="134">
        <v>0</v>
      </c>
      <c r="R428" s="83">
        <v>0</v>
      </c>
    </row>
    <row r="429" spans="1:18" x14ac:dyDescent="0.25">
      <c r="A429" s="79" t="s">
        <v>394</v>
      </c>
      <c r="B429" s="133" t="s">
        <v>395</v>
      </c>
      <c r="C429" s="81" t="s">
        <v>325</v>
      </c>
      <c r="D429" s="84" t="s">
        <v>219</v>
      </c>
      <c r="E429" s="82" t="s">
        <v>110</v>
      </c>
      <c r="F429" s="83" t="s">
        <v>396</v>
      </c>
      <c r="G429" s="82">
        <v>523.77600000000007</v>
      </c>
      <c r="H429" s="134" t="s">
        <v>214</v>
      </c>
      <c r="I429" s="83" t="s">
        <v>214</v>
      </c>
      <c r="J429" s="82">
        <v>2.1120000000000001</v>
      </c>
      <c r="K429" s="134" t="s">
        <v>214</v>
      </c>
      <c r="L429" s="83" t="s">
        <v>214</v>
      </c>
      <c r="M429" s="82">
        <v>0</v>
      </c>
      <c r="N429" s="134">
        <v>0</v>
      </c>
      <c r="O429" s="83">
        <v>0</v>
      </c>
      <c r="P429" s="82">
        <v>0</v>
      </c>
      <c r="Q429" s="134">
        <v>0</v>
      </c>
      <c r="R429" s="83">
        <v>0</v>
      </c>
    </row>
    <row r="430" spans="1:18" x14ac:dyDescent="0.25">
      <c r="A430" s="79" t="s">
        <v>394</v>
      </c>
      <c r="B430" s="133" t="s">
        <v>395</v>
      </c>
      <c r="C430" s="81" t="s">
        <v>326</v>
      </c>
      <c r="D430" s="84" t="s">
        <v>219</v>
      </c>
      <c r="E430" s="82" t="s">
        <v>110</v>
      </c>
      <c r="F430" s="83" t="s">
        <v>396</v>
      </c>
      <c r="G430" s="82">
        <v>494.80200000000002</v>
      </c>
      <c r="H430" s="134" t="s">
        <v>214</v>
      </c>
      <c r="I430" s="83" t="s">
        <v>214</v>
      </c>
      <c r="J430" s="82">
        <v>1.9951693548387097</v>
      </c>
      <c r="K430" s="134" t="s">
        <v>214</v>
      </c>
      <c r="L430" s="83" t="s">
        <v>214</v>
      </c>
      <c r="M430" s="82">
        <v>0</v>
      </c>
      <c r="N430" s="134">
        <v>0</v>
      </c>
      <c r="O430" s="83">
        <v>0</v>
      </c>
      <c r="P430" s="82">
        <v>0</v>
      </c>
      <c r="Q430" s="134">
        <v>0</v>
      </c>
      <c r="R430" s="83">
        <v>0</v>
      </c>
    </row>
    <row r="431" spans="1:18" x14ac:dyDescent="0.25">
      <c r="A431" s="79" t="s">
        <v>394</v>
      </c>
      <c r="B431" s="133" t="s">
        <v>395</v>
      </c>
      <c r="C431" s="81" t="s">
        <v>327</v>
      </c>
      <c r="D431" s="84" t="s">
        <v>219</v>
      </c>
      <c r="E431" s="82" t="s">
        <v>110</v>
      </c>
      <c r="F431" s="83" t="s">
        <v>396</v>
      </c>
      <c r="G431" s="82">
        <v>773.17349999999999</v>
      </c>
      <c r="H431" s="134" t="s">
        <v>214</v>
      </c>
      <c r="I431" s="83" t="s">
        <v>214</v>
      </c>
      <c r="J431" s="82">
        <v>3.1176350806451611</v>
      </c>
      <c r="K431" s="134" t="s">
        <v>214</v>
      </c>
      <c r="L431" s="83" t="s">
        <v>214</v>
      </c>
      <c r="M431" s="82">
        <v>0</v>
      </c>
      <c r="N431" s="134">
        <v>0</v>
      </c>
      <c r="O431" s="83">
        <v>0</v>
      </c>
      <c r="P431" s="82">
        <v>0</v>
      </c>
      <c r="Q431" s="134">
        <v>0</v>
      </c>
      <c r="R431" s="83">
        <v>0</v>
      </c>
    </row>
    <row r="432" spans="1:18" x14ac:dyDescent="0.25">
      <c r="A432" s="79" t="s">
        <v>394</v>
      </c>
      <c r="B432" s="133" t="s">
        <v>395</v>
      </c>
      <c r="C432" s="81" t="s">
        <v>328</v>
      </c>
      <c r="D432" s="84" t="s">
        <v>219</v>
      </c>
      <c r="E432" s="82" t="s">
        <v>110</v>
      </c>
      <c r="F432" s="83" t="s">
        <v>396</v>
      </c>
      <c r="G432" s="82">
        <v>412.56600000000003</v>
      </c>
      <c r="H432" s="134" t="s">
        <v>214</v>
      </c>
      <c r="I432" s="83" t="s">
        <v>214</v>
      </c>
      <c r="J432" s="82">
        <v>1.6635725806451613</v>
      </c>
      <c r="K432" s="134" t="s">
        <v>214</v>
      </c>
      <c r="L432" s="83" t="s">
        <v>214</v>
      </c>
      <c r="M432" s="82">
        <v>0</v>
      </c>
      <c r="N432" s="134">
        <v>0</v>
      </c>
      <c r="O432" s="83">
        <v>0</v>
      </c>
      <c r="P432" s="82">
        <v>0</v>
      </c>
      <c r="Q432" s="134">
        <v>0</v>
      </c>
      <c r="R432" s="83">
        <v>0</v>
      </c>
    </row>
    <row r="433" spans="1:18" x14ac:dyDescent="0.25">
      <c r="A433" s="79" t="s">
        <v>394</v>
      </c>
      <c r="B433" s="133" t="s">
        <v>395</v>
      </c>
      <c r="C433" s="81" t="s">
        <v>329</v>
      </c>
      <c r="D433" s="84" t="s">
        <v>219</v>
      </c>
      <c r="E433" s="82" t="s">
        <v>110</v>
      </c>
      <c r="F433" s="83" t="s">
        <v>396</v>
      </c>
      <c r="G433" s="82">
        <v>156.99750000000003</v>
      </c>
      <c r="H433" s="134" t="s">
        <v>214</v>
      </c>
      <c r="I433" s="83" t="s">
        <v>214</v>
      </c>
      <c r="J433" s="82">
        <v>0.63305443548387108</v>
      </c>
      <c r="K433" s="134" t="s">
        <v>214</v>
      </c>
      <c r="L433" s="83" t="s">
        <v>214</v>
      </c>
      <c r="M433" s="82">
        <v>0</v>
      </c>
      <c r="N433" s="134">
        <v>0</v>
      </c>
      <c r="O433" s="83">
        <v>0</v>
      </c>
      <c r="P433" s="82">
        <v>0</v>
      </c>
      <c r="Q433" s="134">
        <v>0</v>
      </c>
      <c r="R433" s="83">
        <v>0</v>
      </c>
    </row>
    <row r="434" spans="1:18" x14ac:dyDescent="0.25">
      <c r="A434" s="79" t="s">
        <v>394</v>
      </c>
      <c r="B434" s="133" t="s">
        <v>395</v>
      </c>
      <c r="C434" s="81" t="s">
        <v>330</v>
      </c>
      <c r="D434" s="84" t="s">
        <v>219</v>
      </c>
      <c r="E434" s="82" t="s">
        <v>110</v>
      </c>
      <c r="F434" s="83" t="s">
        <v>396</v>
      </c>
      <c r="G434" s="82">
        <v>151.02450000000002</v>
      </c>
      <c r="H434" s="134" t="s">
        <v>214</v>
      </c>
      <c r="I434" s="83" t="s">
        <v>214</v>
      </c>
      <c r="J434" s="82">
        <v>0.60896975806451625</v>
      </c>
      <c r="K434" s="134" t="s">
        <v>214</v>
      </c>
      <c r="L434" s="83" t="s">
        <v>214</v>
      </c>
      <c r="M434" s="82">
        <v>0</v>
      </c>
      <c r="N434" s="134">
        <v>0</v>
      </c>
      <c r="O434" s="83">
        <v>0</v>
      </c>
      <c r="P434" s="82">
        <v>0</v>
      </c>
      <c r="Q434" s="134">
        <v>0</v>
      </c>
      <c r="R434" s="83">
        <v>0</v>
      </c>
    </row>
    <row r="435" spans="1:18" x14ac:dyDescent="0.25">
      <c r="A435" s="79" t="s">
        <v>394</v>
      </c>
      <c r="B435" s="133" t="s">
        <v>395</v>
      </c>
      <c r="C435" s="81" t="s">
        <v>331</v>
      </c>
      <c r="D435" s="84" t="s">
        <v>219</v>
      </c>
      <c r="E435" s="82" t="s">
        <v>110</v>
      </c>
      <c r="F435" s="83" t="s">
        <v>396</v>
      </c>
      <c r="G435" s="82">
        <v>376.84350000000001</v>
      </c>
      <c r="H435" s="134" t="s">
        <v>214</v>
      </c>
      <c r="I435" s="83" t="s">
        <v>214</v>
      </c>
      <c r="J435" s="82">
        <v>1.5195302419354839</v>
      </c>
      <c r="K435" s="134" t="s">
        <v>214</v>
      </c>
      <c r="L435" s="83" t="s">
        <v>214</v>
      </c>
      <c r="M435" s="82">
        <v>0</v>
      </c>
      <c r="N435" s="134">
        <v>0</v>
      </c>
      <c r="O435" s="83">
        <v>0</v>
      </c>
      <c r="P435" s="82">
        <v>0</v>
      </c>
      <c r="Q435" s="134">
        <v>0</v>
      </c>
      <c r="R435" s="83">
        <v>0</v>
      </c>
    </row>
    <row r="436" spans="1:18" x14ac:dyDescent="0.25">
      <c r="A436" s="79" t="s">
        <v>394</v>
      </c>
      <c r="B436" s="133" t="s">
        <v>395</v>
      </c>
      <c r="C436" s="81" t="s">
        <v>332</v>
      </c>
      <c r="D436" s="84" t="s">
        <v>219</v>
      </c>
      <c r="E436" s="82" t="s">
        <v>110</v>
      </c>
      <c r="F436" s="83" t="s">
        <v>396</v>
      </c>
      <c r="G436" s="82">
        <v>28.743000000000006</v>
      </c>
      <c r="H436" s="134" t="s">
        <v>214</v>
      </c>
      <c r="I436" s="83" t="s">
        <v>214</v>
      </c>
      <c r="J436" s="82">
        <v>0.11589919354838712</v>
      </c>
      <c r="K436" s="134" t="s">
        <v>214</v>
      </c>
      <c r="L436" s="83" t="s">
        <v>214</v>
      </c>
      <c r="M436" s="82">
        <v>0</v>
      </c>
      <c r="N436" s="134">
        <v>0</v>
      </c>
      <c r="O436" s="83">
        <v>0</v>
      </c>
      <c r="P436" s="82">
        <v>0</v>
      </c>
      <c r="Q436" s="134">
        <v>0</v>
      </c>
      <c r="R436" s="83">
        <v>0</v>
      </c>
    </row>
    <row r="437" spans="1:18" x14ac:dyDescent="0.25">
      <c r="A437" s="79" t="s">
        <v>394</v>
      </c>
      <c r="B437" s="133" t="s">
        <v>395</v>
      </c>
      <c r="C437" s="81" t="s">
        <v>333</v>
      </c>
      <c r="D437" s="84" t="s">
        <v>219</v>
      </c>
      <c r="E437" s="82" t="s">
        <v>110</v>
      </c>
      <c r="F437" s="83" t="s">
        <v>396</v>
      </c>
      <c r="G437" s="82">
        <v>401.01600000000002</v>
      </c>
      <c r="H437" s="134" t="s">
        <v>214</v>
      </c>
      <c r="I437" s="83" t="s">
        <v>214</v>
      </c>
      <c r="J437" s="82">
        <v>1.617</v>
      </c>
      <c r="K437" s="134" t="s">
        <v>214</v>
      </c>
      <c r="L437" s="83" t="s">
        <v>214</v>
      </c>
      <c r="M437" s="82">
        <v>0</v>
      </c>
      <c r="N437" s="134">
        <v>0</v>
      </c>
      <c r="O437" s="83">
        <v>0</v>
      </c>
      <c r="P437" s="82">
        <v>0</v>
      </c>
      <c r="Q437" s="134">
        <v>0</v>
      </c>
      <c r="R437" s="83">
        <v>0</v>
      </c>
    </row>
    <row r="438" spans="1:18" x14ac:dyDescent="0.25">
      <c r="A438" s="79" t="s">
        <v>394</v>
      </c>
      <c r="B438" s="133" t="s">
        <v>395</v>
      </c>
      <c r="C438" s="81" t="s">
        <v>334</v>
      </c>
      <c r="D438" s="84" t="s">
        <v>219</v>
      </c>
      <c r="E438" s="82" t="s">
        <v>110</v>
      </c>
      <c r="F438" s="83" t="s">
        <v>396</v>
      </c>
      <c r="G438" s="82">
        <v>85.832999999999998</v>
      </c>
      <c r="H438" s="134" t="s">
        <v>214</v>
      </c>
      <c r="I438" s="83" t="s">
        <v>214</v>
      </c>
      <c r="J438" s="82">
        <v>0.3461008064516129</v>
      </c>
      <c r="K438" s="134" t="s">
        <v>214</v>
      </c>
      <c r="L438" s="83" t="s">
        <v>214</v>
      </c>
      <c r="M438" s="82">
        <v>0</v>
      </c>
      <c r="N438" s="134">
        <v>0</v>
      </c>
      <c r="O438" s="83">
        <v>0</v>
      </c>
      <c r="P438" s="82">
        <v>0</v>
      </c>
      <c r="Q438" s="134">
        <v>0</v>
      </c>
      <c r="R438" s="83">
        <v>0</v>
      </c>
    </row>
    <row r="439" spans="1:18" x14ac:dyDescent="0.25">
      <c r="A439" s="79" t="s">
        <v>394</v>
      </c>
      <c r="B439" s="133" t="s">
        <v>395</v>
      </c>
      <c r="C439" s="81" t="s">
        <v>335</v>
      </c>
      <c r="D439" s="84" t="s">
        <v>219</v>
      </c>
      <c r="E439" s="82" t="s">
        <v>110</v>
      </c>
      <c r="F439" s="83" t="s">
        <v>396</v>
      </c>
      <c r="G439" s="82">
        <v>484.72050000000007</v>
      </c>
      <c r="H439" s="134" t="s">
        <v>214</v>
      </c>
      <c r="I439" s="83" t="s">
        <v>214</v>
      </c>
      <c r="J439" s="82">
        <v>1.9545181451612905</v>
      </c>
      <c r="K439" s="134" t="s">
        <v>214</v>
      </c>
      <c r="L439" s="83" t="s">
        <v>214</v>
      </c>
      <c r="M439" s="82">
        <v>0</v>
      </c>
      <c r="N439" s="134">
        <v>0</v>
      </c>
      <c r="O439" s="83">
        <v>0</v>
      </c>
      <c r="P439" s="82">
        <v>0</v>
      </c>
      <c r="Q439" s="134">
        <v>0</v>
      </c>
      <c r="R439" s="83">
        <v>0</v>
      </c>
    </row>
    <row r="440" spans="1:18" x14ac:dyDescent="0.25">
      <c r="A440" s="79" t="s">
        <v>394</v>
      </c>
      <c r="B440" s="133" t="s">
        <v>395</v>
      </c>
      <c r="C440" s="81" t="s">
        <v>336</v>
      </c>
      <c r="D440" s="84" t="s">
        <v>274</v>
      </c>
      <c r="E440" s="82" t="s">
        <v>110</v>
      </c>
      <c r="F440" s="83" t="s">
        <v>396</v>
      </c>
      <c r="G440" s="82">
        <v>3.8808000000000002</v>
      </c>
      <c r="H440" s="134" t="s">
        <v>214</v>
      </c>
      <c r="I440" s="83" t="s">
        <v>214</v>
      </c>
      <c r="J440" s="82">
        <v>1.5648387096774196E-2</v>
      </c>
      <c r="K440" s="134" t="s">
        <v>214</v>
      </c>
      <c r="L440" s="83" t="s">
        <v>214</v>
      </c>
      <c r="M440" s="82">
        <v>0</v>
      </c>
      <c r="N440" s="134">
        <v>0</v>
      </c>
      <c r="O440" s="83">
        <v>0</v>
      </c>
      <c r="P440" s="82">
        <v>0</v>
      </c>
      <c r="Q440" s="134">
        <v>0</v>
      </c>
      <c r="R440" s="83">
        <v>0</v>
      </c>
    </row>
    <row r="441" spans="1:18" x14ac:dyDescent="0.25">
      <c r="A441" s="79" t="s">
        <v>394</v>
      </c>
      <c r="B441" s="133" t="s">
        <v>395</v>
      </c>
      <c r="C441" s="81" t="s">
        <v>337</v>
      </c>
      <c r="D441" s="84" t="s">
        <v>274</v>
      </c>
      <c r="E441" s="82" t="s">
        <v>110</v>
      </c>
      <c r="F441" s="83" t="s">
        <v>396</v>
      </c>
      <c r="G441" s="82">
        <v>3.6431999999999998</v>
      </c>
      <c r="H441" s="134" t="s">
        <v>214</v>
      </c>
      <c r="I441" s="83" t="s">
        <v>214</v>
      </c>
      <c r="J441" s="82">
        <v>1.4690322580645161E-2</v>
      </c>
      <c r="K441" s="134" t="s">
        <v>214</v>
      </c>
      <c r="L441" s="83" t="s">
        <v>214</v>
      </c>
      <c r="M441" s="82">
        <v>0</v>
      </c>
      <c r="N441" s="134">
        <v>0</v>
      </c>
      <c r="O441" s="83">
        <v>0</v>
      </c>
      <c r="P441" s="82">
        <v>0</v>
      </c>
      <c r="Q441" s="134">
        <v>0</v>
      </c>
      <c r="R441" s="83">
        <v>0</v>
      </c>
    </row>
    <row r="442" spans="1:18" x14ac:dyDescent="0.25">
      <c r="A442" s="79" t="s">
        <v>394</v>
      </c>
      <c r="B442" s="133" t="s">
        <v>395</v>
      </c>
      <c r="C442" s="81" t="s">
        <v>289</v>
      </c>
      <c r="D442" s="84" t="s">
        <v>219</v>
      </c>
      <c r="E442" s="82" t="s">
        <v>110</v>
      </c>
      <c r="F442" s="83" t="s">
        <v>396</v>
      </c>
      <c r="G442" s="82">
        <v>4931.6850000000004</v>
      </c>
      <c r="H442" s="134" t="s">
        <v>214</v>
      </c>
      <c r="I442" s="83" t="s">
        <v>214</v>
      </c>
      <c r="J442" s="82">
        <v>19.885826612903227</v>
      </c>
      <c r="K442" s="134" t="s">
        <v>214</v>
      </c>
      <c r="L442" s="83" t="s">
        <v>214</v>
      </c>
      <c r="M442" s="82">
        <v>0</v>
      </c>
      <c r="N442" s="134">
        <v>0</v>
      </c>
      <c r="O442" s="83">
        <v>0</v>
      </c>
      <c r="P442" s="82">
        <v>0</v>
      </c>
      <c r="Q442" s="134">
        <v>0</v>
      </c>
      <c r="R442" s="83">
        <v>0</v>
      </c>
    </row>
    <row r="443" spans="1:18" x14ac:dyDescent="0.25">
      <c r="A443" s="79" t="s">
        <v>394</v>
      </c>
      <c r="B443" s="133" t="s">
        <v>395</v>
      </c>
      <c r="C443" s="81" t="s">
        <v>229</v>
      </c>
      <c r="D443" s="84" t="s">
        <v>230</v>
      </c>
      <c r="E443" s="82" t="s">
        <v>110</v>
      </c>
      <c r="F443" s="83" t="s">
        <v>396</v>
      </c>
      <c r="G443" s="82">
        <v>15.4308</v>
      </c>
      <c r="H443" s="134" t="s">
        <v>214</v>
      </c>
      <c r="I443" s="83" t="s">
        <v>214</v>
      </c>
      <c r="J443" s="82">
        <v>6.222096774193548E-2</v>
      </c>
      <c r="K443" s="134" t="s">
        <v>214</v>
      </c>
      <c r="L443" s="83" t="s">
        <v>214</v>
      </c>
      <c r="M443" s="82">
        <v>0</v>
      </c>
      <c r="N443" s="134">
        <v>0</v>
      </c>
      <c r="O443" s="83">
        <v>0</v>
      </c>
      <c r="P443" s="82">
        <v>0</v>
      </c>
      <c r="Q443" s="134">
        <v>0</v>
      </c>
      <c r="R443" s="83">
        <v>0</v>
      </c>
    </row>
    <row r="444" spans="1:18" x14ac:dyDescent="0.25">
      <c r="A444" s="79" t="s">
        <v>394</v>
      </c>
      <c r="B444" s="133" t="s">
        <v>395</v>
      </c>
      <c r="C444" s="81" t="s">
        <v>231</v>
      </c>
      <c r="D444" s="84" t="s">
        <v>219</v>
      </c>
      <c r="E444" s="82" t="s">
        <v>110</v>
      </c>
      <c r="F444" s="83" t="s">
        <v>396</v>
      </c>
      <c r="G444" s="82">
        <v>293.58450000000005</v>
      </c>
      <c r="H444" s="134" t="s">
        <v>214</v>
      </c>
      <c r="I444" s="83" t="s">
        <v>214</v>
      </c>
      <c r="J444" s="82">
        <v>1.1838084677419356</v>
      </c>
      <c r="K444" s="134" t="s">
        <v>214</v>
      </c>
      <c r="L444" s="83" t="s">
        <v>214</v>
      </c>
      <c r="M444" s="82">
        <v>0</v>
      </c>
      <c r="N444" s="134">
        <v>0</v>
      </c>
      <c r="O444" s="83">
        <v>0</v>
      </c>
      <c r="P444" s="82">
        <v>0</v>
      </c>
      <c r="Q444" s="134">
        <v>0</v>
      </c>
      <c r="R444" s="83">
        <v>0</v>
      </c>
    </row>
    <row r="445" spans="1:18" x14ac:dyDescent="0.25">
      <c r="A445" s="79" t="s">
        <v>394</v>
      </c>
      <c r="B445" s="133" t="s">
        <v>395</v>
      </c>
      <c r="C445" s="81" t="s">
        <v>232</v>
      </c>
      <c r="D445" s="84" t="s">
        <v>219</v>
      </c>
      <c r="E445" s="82" t="s">
        <v>110</v>
      </c>
      <c r="F445" s="83" t="s">
        <v>396</v>
      </c>
      <c r="G445" s="82">
        <v>5516.7789599999996</v>
      </c>
      <c r="H445" s="134" t="s">
        <v>214</v>
      </c>
      <c r="I445" s="83" t="s">
        <v>214</v>
      </c>
      <c r="J445" s="82">
        <v>22.245076451612903</v>
      </c>
      <c r="K445" s="134" t="s">
        <v>214</v>
      </c>
      <c r="L445" s="83" t="s">
        <v>214</v>
      </c>
      <c r="M445" s="82">
        <v>0</v>
      </c>
      <c r="N445" s="134">
        <v>0</v>
      </c>
      <c r="O445" s="83">
        <v>0</v>
      </c>
      <c r="P445" s="82">
        <v>0</v>
      </c>
      <c r="Q445" s="134">
        <v>0</v>
      </c>
      <c r="R445" s="83">
        <v>0</v>
      </c>
    </row>
    <row r="446" spans="1:18" x14ac:dyDescent="0.25">
      <c r="A446" s="79" t="s">
        <v>394</v>
      </c>
      <c r="B446" s="133" t="s">
        <v>395</v>
      </c>
      <c r="C446" s="81" t="s">
        <v>233</v>
      </c>
      <c r="D446" s="84" t="s">
        <v>219</v>
      </c>
      <c r="E446" s="82" t="s">
        <v>110</v>
      </c>
      <c r="F446" s="83" t="s">
        <v>396</v>
      </c>
      <c r="G446" s="82">
        <v>6.7715999999999994</v>
      </c>
      <c r="H446" s="134" t="s">
        <v>214</v>
      </c>
      <c r="I446" s="83" t="s">
        <v>214</v>
      </c>
      <c r="J446" s="82">
        <v>2.7304838709677415E-2</v>
      </c>
      <c r="K446" s="134" t="s">
        <v>214</v>
      </c>
      <c r="L446" s="83" t="s">
        <v>214</v>
      </c>
      <c r="M446" s="82">
        <v>0</v>
      </c>
      <c r="N446" s="134">
        <v>0</v>
      </c>
      <c r="O446" s="83">
        <v>0</v>
      </c>
      <c r="P446" s="82">
        <v>0</v>
      </c>
      <c r="Q446" s="134">
        <v>0</v>
      </c>
      <c r="R446" s="83">
        <v>0</v>
      </c>
    </row>
    <row r="447" spans="1:18" x14ac:dyDescent="0.25">
      <c r="A447" s="79" t="s">
        <v>394</v>
      </c>
      <c r="B447" s="133" t="s">
        <v>397</v>
      </c>
      <c r="C447" s="81" t="s">
        <v>235</v>
      </c>
      <c r="D447" s="84" t="s">
        <v>235</v>
      </c>
      <c r="E447" s="82" t="s">
        <v>110</v>
      </c>
      <c r="F447" s="83" t="s">
        <v>396</v>
      </c>
      <c r="G447" s="82" t="s">
        <v>214</v>
      </c>
      <c r="H447" s="134">
        <v>1262627.3131518697</v>
      </c>
      <c r="I447" s="83">
        <v>1262627.3131518697</v>
      </c>
      <c r="J447" s="82" t="s">
        <v>214</v>
      </c>
      <c r="K447" s="134">
        <v>3459.2529127448483</v>
      </c>
      <c r="L447" s="83">
        <v>3459.2529127448483</v>
      </c>
      <c r="M447" s="82">
        <v>0</v>
      </c>
      <c r="N447" s="134">
        <v>0</v>
      </c>
      <c r="O447" s="83">
        <v>0</v>
      </c>
      <c r="P447" s="82">
        <v>0</v>
      </c>
      <c r="Q447" s="134">
        <v>0</v>
      </c>
      <c r="R447" s="83">
        <v>0</v>
      </c>
    </row>
    <row r="448" spans="1:18" x14ac:dyDescent="0.25">
      <c r="A448" s="79" t="s">
        <v>398</v>
      </c>
      <c r="B448" s="133" t="s">
        <v>399</v>
      </c>
      <c r="C448" s="81" t="s">
        <v>341</v>
      </c>
      <c r="D448" s="84" t="s">
        <v>219</v>
      </c>
      <c r="E448" s="82" t="s">
        <v>110</v>
      </c>
      <c r="F448" s="83" t="s">
        <v>400</v>
      </c>
      <c r="G448" s="82">
        <v>174.40929000000003</v>
      </c>
      <c r="H448" s="134" t="s">
        <v>214</v>
      </c>
      <c r="I448" s="83" t="s">
        <v>214</v>
      </c>
      <c r="J448" s="82">
        <v>0.70326326612903234</v>
      </c>
      <c r="K448" s="134" t="s">
        <v>214</v>
      </c>
      <c r="L448" s="83" t="s">
        <v>214</v>
      </c>
      <c r="M448" s="82">
        <v>0</v>
      </c>
      <c r="N448" s="134">
        <v>0</v>
      </c>
      <c r="O448" s="83">
        <v>0</v>
      </c>
      <c r="P448" s="82">
        <v>0</v>
      </c>
      <c r="Q448" s="134">
        <v>0</v>
      </c>
      <c r="R448" s="83">
        <v>0</v>
      </c>
    </row>
    <row r="449" spans="1:18" x14ac:dyDescent="0.25">
      <c r="A449" s="79" t="s">
        <v>398</v>
      </c>
      <c r="B449" s="133" t="s">
        <v>399</v>
      </c>
      <c r="C449" s="81" t="s">
        <v>343</v>
      </c>
      <c r="D449" s="84" t="s">
        <v>213</v>
      </c>
      <c r="E449" s="82" t="s">
        <v>110</v>
      </c>
      <c r="F449" s="83" t="s">
        <v>400</v>
      </c>
      <c r="G449" s="82">
        <v>23.552099999999996</v>
      </c>
      <c r="H449" s="134" t="s">
        <v>214</v>
      </c>
      <c r="I449" s="83" t="s">
        <v>214</v>
      </c>
      <c r="J449" s="82">
        <v>9.4968145161290304E-2</v>
      </c>
      <c r="K449" s="134" t="s">
        <v>214</v>
      </c>
      <c r="L449" s="83" t="s">
        <v>214</v>
      </c>
      <c r="M449" s="82">
        <v>0</v>
      </c>
      <c r="N449" s="134">
        <v>0</v>
      </c>
      <c r="O449" s="83">
        <v>0</v>
      </c>
      <c r="P449" s="82">
        <v>0</v>
      </c>
      <c r="Q449" s="134">
        <v>0</v>
      </c>
      <c r="R449" s="83">
        <v>0</v>
      </c>
    </row>
    <row r="450" spans="1:18" x14ac:dyDescent="0.25">
      <c r="A450" s="79" t="s">
        <v>398</v>
      </c>
      <c r="B450" s="133" t="s">
        <v>399</v>
      </c>
      <c r="C450" s="81" t="s">
        <v>344</v>
      </c>
      <c r="D450" s="84" t="s">
        <v>213</v>
      </c>
      <c r="E450" s="82" t="s">
        <v>110</v>
      </c>
      <c r="F450" s="83" t="s">
        <v>400</v>
      </c>
      <c r="G450" s="82">
        <v>17.665559999999999</v>
      </c>
      <c r="H450" s="134" t="s">
        <v>214</v>
      </c>
      <c r="I450" s="83" t="s">
        <v>214</v>
      </c>
      <c r="J450" s="82">
        <v>7.1232096774193551E-2</v>
      </c>
      <c r="K450" s="134" t="s">
        <v>214</v>
      </c>
      <c r="L450" s="83" t="s">
        <v>214</v>
      </c>
      <c r="M450" s="82">
        <v>0</v>
      </c>
      <c r="N450" s="134">
        <v>0</v>
      </c>
      <c r="O450" s="83">
        <v>0</v>
      </c>
      <c r="P450" s="82">
        <v>0</v>
      </c>
      <c r="Q450" s="134">
        <v>0</v>
      </c>
      <c r="R450" s="83">
        <v>0</v>
      </c>
    </row>
    <row r="451" spans="1:18" x14ac:dyDescent="0.25">
      <c r="A451" s="79" t="s">
        <v>398</v>
      </c>
      <c r="B451" s="133" t="s">
        <v>399</v>
      </c>
      <c r="C451" s="81" t="s">
        <v>345</v>
      </c>
      <c r="D451" s="84" t="s">
        <v>213</v>
      </c>
      <c r="E451" s="82" t="s">
        <v>110</v>
      </c>
      <c r="F451" s="83" t="s">
        <v>400</v>
      </c>
      <c r="G451" s="82">
        <v>11.508749999999999</v>
      </c>
      <c r="H451" s="134" t="s">
        <v>214</v>
      </c>
      <c r="I451" s="83" t="s">
        <v>214</v>
      </c>
      <c r="J451" s="82">
        <v>4.6406249999999996E-2</v>
      </c>
      <c r="K451" s="134" t="s">
        <v>214</v>
      </c>
      <c r="L451" s="83" t="s">
        <v>214</v>
      </c>
      <c r="M451" s="82">
        <v>0</v>
      </c>
      <c r="N451" s="134">
        <v>0</v>
      </c>
      <c r="O451" s="83">
        <v>0</v>
      </c>
      <c r="P451" s="82">
        <v>0</v>
      </c>
      <c r="Q451" s="134">
        <v>0</v>
      </c>
      <c r="R451" s="83">
        <v>0</v>
      </c>
    </row>
    <row r="452" spans="1:18" x14ac:dyDescent="0.25">
      <c r="A452" s="79" t="s">
        <v>398</v>
      </c>
      <c r="B452" s="133" t="s">
        <v>399</v>
      </c>
      <c r="C452" s="81" t="s">
        <v>346</v>
      </c>
      <c r="D452" s="84" t="s">
        <v>213</v>
      </c>
      <c r="E452" s="82" t="s">
        <v>110</v>
      </c>
      <c r="F452" s="83" t="s">
        <v>400</v>
      </c>
      <c r="G452" s="82">
        <v>11.706254999999999</v>
      </c>
      <c r="H452" s="134" t="s">
        <v>214</v>
      </c>
      <c r="I452" s="83" t="s">
        <v>214</v>
      </c>
      <c r="J452" s="82">
        <v>4.7202641129032254E-2</v>
      </c>
      <c r="K452" s="134" t="s">
        <v>214</v>
      </c>
      <c r="L452" s="83" t="s">
        <v>214</v>
      </c>
      <c r="M452" s="82">
        <v>0</v>
      </c>
      <c r="N452" s="134">
        <v>0</v>
      </c>
      <c r="O452" s="83">
        <v>0</v>
      </c>
      <c r="P452" s="82">
        <v>0</v>
      </c>
      <c r="Q452" s="134">
        <v>0</v>
      </c>
      <c r="R452" s="83">
        <v>0</v>
      </c>
    </row>
    <row r="453" spans="1:18" x14ac:dyDescent="0.25">
      <c r="A453" s="79" t="s">
        <v>398</v>
      </c>
      <c r="B453" s="133" t="s">
        <v>399</v>
      </c>
      <c r="C453" s="81" t="s">
        <v>347</v>
      </c>
      <c r="D453" s="84" t="s">
        <v>213</v>
      </c>
      <c r="E453" s="82" t="s">
        <v>110</v>
      </c>
      <c r="F453" s="83" t="s">
        <v>400</v>
      </c>
      <c r="G453" s="82">
        <v>13.411035</v>
      </c>
      <c r="H453" s="134" t="s">
        <v>214</v>
      </c>
      <c r="I453" s="83" t="s">
        <v>214</v>
      </c>
      <c r="J453" s="82">
        <v>5.4076754032258062E-2</v>
      </c>
      <c r="K453" s="134" t="s">
        <v>214</v>
      </c>
      <c r="L453" s="83" t="s">
        <v>214</v>
      </c>
      <c r="M453" s="82">
        <v>0</v>
      </c>
      <c r="N453" s="134">
        <v>0</v>
      </c>
      <c r="O453" s="83">
        <v>0</v>
      </c>
      <c r="P453" s="82">
        <v>0</v>
      </c>
      <c r="Q453" s="134">
        <v>0</v>
      </c>
      <c r="R453" s="83">
        <v>0</v>
      </c>
    </row>
    <row r="454" spans="1:18" x14ac:dyDescent="0.25">
      <c r="A454" s="79" t="s">
        <v>398</v>
      </c>
      <c r="B454" s="133" t="s">
        <v>399</v>
      </c>
      <c r="C454" s="81" t="s">
        <v>348</v>
      </c>
      <c r="D454" s="84" t="s">
        <v>219</v>
      </c>
      <c r="E454" s="82" t="s">
        <v>110</v>
      </c>
      <c r="F454" s="83" t="s">
        <v>400</v>
      </c>
      <c r="G454" s="82">
        <v>230.37299999999999</v>
      </c>
      <c r="H454" s="134" t="s">
        <v>214</v>
      </c>
      <c r="I454" s="83" t="s">
        <v>214</v>
      </c>
      <c r="J454" s="82">
        <v>0.92892338709677413</v>
      </c>
      <c r="K454" s="134" t="s">
        <v>214</v>
      </c>
      <c r="L454" s="83" t="s">
        <v>214</v>
      </c>
      <c r="M454" s="82">
        <v>0</v>
      </c>
      <c r="N454" s="134">
        <v>0</v>
      </c>
      <c r="O454" s="83">
        <v>0</v>
      </c>
      <c r="P454" s="82">
        <v>0</v>
      </c>
      <c r="Q454" s="134">
        <v>0</v>
      </c>
      <c r="R454" s="83">
        <v>0</v>
      </c>
    </row>
    <row r="455" spans="1:18" x14ac:dyDescent="0.25">
      <c r="A455" s="79" t="s">
        <v>398</v>
      </c>
      <c r="B455" s="133" t="s">
        <v>399</v>
      </c>
      <c r="C455" s="81" t="s">
        <v>349</v>
      </c>
      <c r="D455" s="84" t="s">
        <v>219</v>
      </c>
      <c r="E455" s="82" t="s">
        <v>110</v>
      </c>
      <c r="F455" s="83" t="s">
        <v>400</v>
      </c>
      <c r="G455" s="82">
        <v>467.18100000000004</v>
      </c>
      <c r="H455" s="134" t="s">
        <v>214</v>
      </c>
      <c r="I455" s="83" t="s">
        <v>214</v>
      </c>
      <c r="J455" s="82">
        <v>1.8837943548387099</v>
      </c>
      <c r="K455" s="134" t="s">
        <v>214</v>
      </c>
      <c r="L455" s="83" t="s">
        <v>214</v>
      </c>
      <c r="M455" s="82">
        <v>0</v>
      </c>
      <c r="N455" s="134">
        <v>0</v>
      </c>
      <c r="O455" s="83">
        <v>0</v>
      </c>
      <c r="P455" s="82">
        <v>0</v>
      </c>
      <c r="Q455" s="134">
        <v>0</v>
      </c>
      <c r="R455" s="83">
        <v>0</v>
      </c>
    </row>
    <row r="456" spans="1:18" x14ac:dyDescent="0.25">
      <c r="A456" s="79" t="s">
        <v>398</v>
      </c>
      <c r="B456" s="133" t="s">
        <v>399</v>
      </c>
      <c r="C456" s="81" t="s">
        <v>350</v>
      </c>
      <c r="D456" s="84" t="s">
        <v>219</v>
      </c>
      <c r="E456" s="82" t="s">
        <v>110</v>
      </c>
      <c r="F456" s="83" t="s">
        <v>400</v>
      </c>
      <c r="G456" s="82">
        <v>72.665999999999997</v>
      </c>
      <c r="H456" s="134" t="s">
        <v>214</v>
      </c>
      <c r="I456" s="83" t="s">
        <v>214</v>
      </c>
      <c r="J456" s="82">
        <v>0.29300806451612904</v>
      </c>
      <c r="K456" s="134" t="s">
        <v>214</v>
      </c>
      <c r="L456" s="83" t="s">
        <v>214</v>
      </c>
      <c r="M456" s="82">
        <v>0</v>
      </c>
      <c r="N456" s="134">
        <v>0</v>
      </c>
      <c r="O456" s="83">
        <v>0</v>
      </c>
      <c r="P456" s="82">
        <v>0</v>
      </c>
      <c r="Q456" s="134">
        <v>0</v>
      </c>
      <c r="R456" s="83">
        <v>0</v>
      </c>
    </row>
    <row r="457" spans="1:18" x14ac:dyDescent="0.25">
      <c r="A457" s="79" t="s">
        <v>398</v>
      </c>
      <c r="B457" s="133" t="s">
        <v>399</v>
      </c>
      <c r="C457" s="81" t="s">
        <v>351</v>
      </c>
      <c r="D457" s="84" t="s">
        <v>219</v>
      </c>
      <c r="E457" s="82" t="s">
        <v>110</v>
      </c>
      <c r="F457" s="83" t="s">
        <v>400</v>
      </c>
      <c r="G457" s="82">
        <v>11.167199999999998</v>
      </c>
      <c r="H457" s="134" t="s">
        <v>214</v>
      </c>
      <c r="I457" s="83" t="s">
        <v>214</v>
      </c>
      <c r="J457" s="82">
        <v>4.5029032258064504E-2</v>
      </c>
      <c r="K457" s="134" t="s">
        <v>214</v>
      </c>
      <c r="L457" s="83" t="s">
        <v>214</v>
      </c>
      <c r="M457" s="82">
        <v>0</v>
      </c>
      <c r="N457" s="134">
        <v>0</v>
      </c>
      <c r="O457" s="83">
        <v>0</v>
      </c>
      <c r="P457" s="82">
        <v>0</v>
      </c>
      <c r="Q457" s="134">
        <v>0</v>
      </c>
      <c r="R457" s="83">
        <v>0</v>
      </c>
    </row>
    <row r="458" spans="1:18" x14ac:dyDescent="0.25">
      <c r="A458" s="79" t="s">
        <v>398</v>
      </c>
      <c r="B458" s="133" t="s">
        <v>399</v>
      </c>
      <c r="C458" s="81" t="s">
        <v>352</v>
      </c>
      <c r="D458" s="84" t="s">
        <v>219</v>
      </c>
      <c r="E458" s="82" t="s">
        <v>110</v>
      </c>
      <c r="F458" s="83" t="s">
        <v>400</v>
      </c>
      <c r="G458" s="82">
        <v>152.8065</v>
      </c>
      <c r="H458" s="134" t="s">
        <v>214</v>
      </c>
      <c r="I458" s="83" t="s">
        <v>214</v>
      </c>
      <c r="J458" s="82">
        <v>0.61615524193548388</v>
      </c>
      <c r="K458" s="134" t="s">
        <v>214</v>
      </c>
      <c r="L458" s="83" t="s">
        <v>214</v>
      </c>
      <c r="M458" s="82">
        <v>0</v>
      </c>
      <c r="N458" s="134">
        <v>0</v>
      </c>
      <c r="O458" s="83">
        <v>0</v>
      </c>
      <c r="P458" s="82">
        <v>0</v>
      </c>
      <c r="Q458" s="134">
        <v>0</v>
      </c>
      <c r="R458" s="83">
        <v>0</v>
      </c>
    </row>
    <row r="459" spans="1:18" x14ac:dyDescent="0.25">
      <c r="A459" s="79" t="s">
        <v>398</v>
      </c>
      <c r="B459" s="133" t="s">
        <v>399</v>
      </c>
      <c r="C459" s="81" t="s">
        <v>353</v>
      </c>
      <c r="D459" s="84" t="s">
        <v>219</v>
      </c>
      <c r="E459" s="82" t="s">
        <v>110</v>
      </c>
      <c r="F459" s="83" t="s">
        <v>400</v>
      </c>
      <c r="G459" s="82">
        <v>29.620800000000003</v>
      </c>
      <c r="H459" s="134" t="s">
        <v>214</v>
      </c>
      <c r="I459" s="83" t="s">
        <v>214</v>
      </c>
      <c r="J459" s="82">
        <v>0.11943870967741936</v>
      </c>
      <c r="K459" s="134" t="s">
        <v>214</v>
      </c>
      <c r="L459" s="83" t="s">
        <v>214</v>
      </c>
      <c r="M459" s="82">
        <v>0</v>
      </c>
      <c r="N459" s="134">
        <v>0</v>
      </c>
      <c r="O459" s="83">
        <v>0</v>
      </c>
      <c r="P459" s="82">
        <v>0</v>
      </c>
      <c r="Q459" s="134">
        <v>0</v>
      </c>
      <c r="R459" s="83">
        <v>0</v>
      </c>
    </row>
    <row r="460" spans="1:18" x14ac:dyDescent="0.25">
      <c r="A460" s="79" t="s">
        <v>398</v>
      </c>
      <c r="B460" s="133" t="s">
        <v>399</v>
      </c>
      <c r="C460" s="81" t="s">
        <v>354</v>
      </c>
      <c r="D460" s="84" t="s">
        <v>219</v>
      </c>
      <c r="E460" s="82" t="s">
        <v>110</v>
      </c>
      <c r="F460" s="83" t="s">
        <v>400</v>
      </c>
      <c r="G460" s="82">
        <v>20.819699999999997</v>
      </c>
      <c r="H460" s="134" t="s">
        <v>214</v>
      </c>
      <c r="I460" s="83" t="s">
        <v>214</v>
      </c>
      <c r="J460" s="82">
        <v>8.3950403225806436E-2</v>
      </c>
      <c r="K460" s="134" t="s">
        <v>214</v>
      </c>
      <c r="L460" s="83" t="s">
        <v>214</v>
      </c>
      <c r="M460" s="82">
        <v>0</v>
      </c>
      <c r="N460" s="134">
        <v>0</v>
      </c>
      <c r="O460" s="83">
        <v>0</v>
      </c>
      <c r="P460" s="82">
        <v>0</v>
      </c>
      <c r="Q460" s="134">
        <v>0</v>
      </c>
      <c r="R460" s="83">
        <v>0</v>
      </c>
    </row>
    <row r="461" spans="1:18" x14ac:dyDescent="0.25">
      <c r="A461" s="79" t="s">
        <v>398</v>
      </c>
      <c r="B461" s="133" t="s">
        <v>399</v>
      </c>
      <c r="C461" s="81" t="s">
        <v>355</v>
      </c>
      <c r="D461" s="84" t="s">
        <v>219</v>
      </c>
      <c r="E461" s="82" t="s">
        <v>110</v>
      </c>
      <c r="F461" s="83" t="s">
        <v>400</v>
      </c>
      <c r="G461" s="82">
        <v>8.6822999999999997</v>
      </c>
      <c r="H461" s="134" t="s">
        <v>214</v>
      </c>
      <c r="I461" s="83" t="s">
        <v>214</v>
      </c>
      <c r="J461" s="82">
        <v>3.5009274193548386E-2</v>
      </c>
      <c r="K461" s="134" t="s">
        <v>214</v>
      </c>
      <c r="L461" s="83" t="s">
        <v>214</v>
      </c>
      <c r="M461" s="82">
        <v>0</v>
      </c>
      <c r="N461" s="134">
        <v>0</v>
      </c>
      <c r="O461" s="83">
        <v>0</v>
      </c>
      <c r="P461" s="82">
        <v>0</v>
      </c>
      <c r="Q461" s="134">
        <v>0</v>
      </c>
      <c r="R461" s="83">
        <v>0</v>
      </c>
    </row>
    <row r="462" spans="1:18" x14ac:dyDescent="0.25">
      <c r="A462" s="79" t="s">
        <v>398</v>
      </c>
      <c r="B462" s="133" t="s">
        <v>399</v>
      </c>
      <c r="C462" s="81" t="s">
        <v>356</v>
      </c>
      <c r="D462" s="84" t="s">
        <v>219</v>
      </c>
      <c r="E462" s="82" t="s">
        <v>110</v>
      </c>
      <c r="F462" s="83" t="s">
        <v>400</v>
      </c>
      <c r="G462" s="82">
        <v>27.165599999999998</v>
      </c>
      <c r="H462" s="134" t="s">
        <v>214</v>
      </c>
      <c r="I462" s="83" t="s">
        <v>214</v>
      </c>
      <c r="J462" s="82">
        <v>0.10953870967741934</v>
      </c>
      <c r="K462" s="134" t="s">
        <v>214</v>
      </c>
      <c r="L462" s="83" t="s">
        <v>214</v>
      </c>
      <c r="M462" s="82">
        <v>0</v>
      </c>
      <c r="N462" s="134">
        <v>0</v>
      </c>
      <c r="O462" s="83">
        <v>0</v>
      </c>
      <c r="P462" s="82">
        <v>0</v>
      </c>
      <c r="Q462" s="134">
        <v>0</v>
      </c>
      <c r="R462" s="83">
        <v>0</v>
      </c>
    </row>
    <row r="463" spans="1:18" x14ac:dyDescent="0.25">
      <c r="A463" s="79" t="s">
        <v>398</v>
      </c>
      <c r="B463" s="133" t="s">
        <v>399</v>
      </c>
      <c r="C463" s="81" t="s">
        <v>357</v>
      </c>
      <c r="D463" s="84" t="s">
        <v>219</v>
      </c>
      <c r="E463" s="82" t="s">
        <v>110</v>
      </c>
      <c r="F463" s="83" t="s">
        <v>400</v>
      </c>
      <c r="G463" s="82">
        <v>7.9298999999999999</v>
      </c>
      <c r="H463" s="134" t="s">
        <v>214</v>
      </c>
      <c r="I463" s="83" t="s">
        <v>214</v>
      </c>
      <c r="J463" s="82">
        <v>3.1975403225806449E-2</v>
      </c>
      <c r="K463" s="134" t="s">
        <v>214</v>
      </c>
      <c r="L463" s="83" t="s">
        <v>214</v>
      </c>
      <c r="M463" s="82">
        <v>0</v>
      </c>
      <c r="N463" s="134">
        <v>0</v>
      </c>
      <c r="O463" s="83">
        <v>0</v>
      </c>
      <c r="P463" s="82">
        <v>0</v>
      </c>
      <c r="Q463" s="134">
        <v>0</v>
      </c>
      <c r="R463" s="83">
        <v>0</v>
      </c>
    </row>
    <row r="464" spans="1:18" x14ac:dyDescent="0.25">
      <c r="A464" s="79" t="s">
        <v>398</v>
      </c>
      <c r="B464" s="133" t="s">
        <v>399</v>
      </c>
      <c r="C464" s="81" t="s">
        <v>358</v>
      </c>
      <c r="D464" s="84" t="s">
        <v>219</v>
      </c>
      <c r="E464" s="82" t="s">
        <v>110</v>
      </c>
      <c r="F464" s="83" t="s">
        <v>400</v>
      </c>
      <c r="G464" s="82">
        <v>37.719000000000001</v>
      </c>
      <c r="H464" s="134" t="s">
        <v>214</v>
      </c>
      <c r="I464" s="83" t="s">
        <v>214</v>
      </c>
      <c r="J464" s="82">
        <v>0.15209274193548389</v>
      </c>
      <c r="K464" s="134" t="s">
        <v>214</v>
      </c>
      <c r="L464" s="83" t="s">
        <v>214</v>
      </c>
      <c r="M464" s="82">
        <v>0</v>
      </c>
      <c r="N464" s="134">
        <v>0</v>
      </c>
      <c r="O464" s="83">
        <v>0</v>
      </c>
      <c r="P464" s="82">
        <v>0</v>
      </c>
      <c r="Q464" s="134">
        <v>0</v>
      </c>
      <c r="R464" s="83">
        <v>0</v>
      </c>
    </row>
    <row r="465" spans="1:18" x14ac:dyDescent="0.25">
      <c r="A465" s="79" t="s">
        <v>398</v>
      </c>
      <c r="B465" s="133" t="s">
        <v>399</v>
      </c>
      <c r="C465" s="81" t="s">
        <v>229</v>
      </c>
      <c r="D465" s="84" t="s">
        <v>230</v>
      </c>
      <c r="E465" s="82" t="s">
        <v>110</v>
      </c>
      <c r="F465" s="83" t="s">
        <v>400</v>
      </c>
      <c r="G465" s="82">
        <v>15.4308</v>
      </c>
      <c r="H465" s="134" t="s">
        <v>214</v>
      </c>
      <c r="I465" s="83" t="s">
        <v>214</v>
      </c>
      <c r="J465" s="82">
        <v>6.222096774193548E-2</v>
      </c>
      <c r="K465" s="134" t="s">
        <v>214</v>
      </c>
      <c r="L465" s="83" t="s">
        <v>214</v>
      </c>
      <c r="M465" s="82">
        <v>0</v>
      </c>
      <c r="N465" s="134">
        <v>0</v>
      </c>
      <c r="O465" s="83">
        <v>0</v>
      </c>
      <c r="P465" s="82">
        <v>0</v>
      </c>
      <c r="Q465" s="134">
        <v>0</v>
      </c>
      <c r="R465" s="83">
        <v>0</v>
      </c>
    </row>
    <row r="466" spans="1:18" x14ac:dyDescent="0.25">
      <c r="A466" s="79" t="s">
        <v>398</v>
      </c>
      <c r="B466" s="133" t="s">
        <v>399</v>
      </c>
      <c r="C466" s="81" t="s">
        <v>231</v>
      </c>
      <c r="D466" s="84" t="s">
        <v>219</v>
      </c>
      <c r="E466" s="82" t="s">
        <v>110</v>
      </c>
      <c r="F466" s="83" t="s">
        <v>400</v>
      </c>
      <c r="G466" s="82">
        <v>293.58450000000005</v>
      </c>
      <c r="H466" s="134" t="s">
        <v>214</v>
      </c>
      <c r="I466" s="83" t="s">
        <v>214</v>
      </c>
      <c r="J466" s="82">
        <v>1.1838084677419356</v>
      </c>
      <c r="K466" s="134" t="s">
        <v>214</v>
      </c>
      <c r="L466" s="83" t="s">
        <v>214</v>
      </c>
      <c r="M466" s="82">
        <v>0</v>
      </c>
      <c r="N466" s="134">
        <v>0</v>
      </c>
      <c r="O466" s="83">
        <v>0</v>
      </c>
      <c r="P466" s="82">
        <v>0</v>
      </c>
      <c r="Q466" s="134">
        <v>0</v>
      </c>
      <c r="R466" s="83">
        <v>0</v>
      </c>
    </row>
    <row r="467" spans="1:18" x14ac:dyDescent="0.25">
      <c r="A467" s="79" t="s">
        <v>398</v>
      </c>
      <c r="B467" s="133" t="s">
        <v>399</v>
      </c>
      <c r="C467" s="81" t="s">
        <v>232</v>
      </c>
      <c r="D467" s="84" t="s">
        <v>219</v>
      </c>
      <c r="E467" s="82" t="s">
        <v>110</v>
      </c>
      <c r="F467" s="83" t="s">
        <v>400</v>
      </c>
      <c r="G467" s="82">
        <v>5516.7789599999996</v>
      </c>
      <c r="H467" s="134" t="s">
        <v>214</v>
      </c>
      <c r="I467" s="83" t="s">
        <v>214</v>
      </c>
      <c r="J467" s="82">
        <v>22.245076451612903</v>
      </c>
      <c r="K467" s="134" t="s">
        <v>214</v>
      </c>
      <c r="L467" s="83" t="s">
        <v>214</v>
      </c>
      <c r="M467" s="82">
        <v>0</v>
      </c>
      <c r="N467" s="134">
        <v>0</v>
      </c>
      <c r="O467" s="83">
        <v>0</v>
      </c>
      <c r="P467" s="82">
        <v>0</v>
      </c>
      <c r="Q467" s="134">
        <v>0</v>
      </c>
      <c r="R467" s="83">
        <v>0</v>
      </c>
    </row>
    <row r="468" spans="1:18" x14ac:dyDescent="0.25">
      <c r="A468" s="79" t="s">
        <v>398</v>
      </c>
      <c r="B468" s="133" t="s">
        <v>399</v>
      </c>
      <c r="C468" s="81" t="s">
        <v>233</v>
      </c>
      <c r="D468" s="84" t="s">
        <v>219</v>
      </c>
      <c r="E468" s="82" t="s">
        <v>110</v>
      </c>
      <c r="F468" s="83" t="s">
        <v>400</v>
      </c>
      <c r="G468" s="82">
        <v>6.7715999999999994</v>
      </c>
      <c r="H468" s="134" t="s">
        <v>214</v>
      </c>
      <c r="I468" s="83" t="s">
        <v>214</v>
      </c>
      <c r="J468" s="82">
        <v>2.7304838709677415E-2</v>
      </c>
      <c r="K468" s="134" t="s">
        <v>214</v>
      </c>
      <c r="L468" s="83" t="s">
        <v>214</v>
      </c>
      <c r="M468" s="82">
        <v>0</v>
      </c>
      <c r="N468" s="134">
        <v>0</v>
      </c>
      <c r="O468" s="83">
        <v>0</v>
      </c>
      <c r="P468" s="82">
        <v>0</v>
      </c>
      <c r="Q468" s="134">
        <v>0</v>
      </c>
      <c r="R468" s="83">
        <v>0</v>
      </c>
    </row>
    <row r="469" spans="1:18" x14ac:dyDescent="0.25">
      <c r="A469" s="79" t="s">
        <v>398</v>
      </c>
      <c r="B469" s="133" t="s">
        <v>401</v>
      </c>
      <c r="C469" s="81" t="s">
        <v>235</v>
      </c>
      <c r="D469" s="84" t="s">
        <v>235</v>
      </c>
      <c r="E469" s="82" t="s">
        <v>110</v>
      </c>
      <c r="F469" s="83" t="s">
        <v>400</v>
      </c>
      <c r="G469" s="82" t="s">
        <v>214</v>
      </c>
      <c r="H469" s="134">
        <v>63396.381025029797</v>
      </c>
      <c r="I469" s="83">
        <v>63396.381025029797</v>
      </c>
      <c r="J469" s="82" t="s">
        <v>214</v>
      </c>
      <c r="K469" s="134">
        <v>173.68871513706793</v>
      </c>
      <c r="L469" s="83">
        <v>173.68871513706793</v>
      </c>
      <c r="M469" s="82">
        <v>0</v>
      </c>
      <c r="N469" s="134">
        <v>0</v>
      </c>
      <c r="O469" s="83">
        <v>0</v>
      </c>
      <c r="P469" s="82">
        <v>0</v>
      </c>
      <c r="Q469" s="134">
        <v>0</v>
      </c>
      <c r="R469" s="83">
        <v>0</v>
      </c>
    </row>
    <row r="470" spans="1:18" x14ac:dyDescent="0.25">
      <c r="A470" s="79" t="s">
        <v>402</v>
      </c>
      <c r="B470" s="133" t="s">
        <v>403</v>
      </c>
      <c r="C470" s="81" t="s">
        <v>362</v>
      </c>
      <c r="D470" s="84" t="s">
        <v>219</v>
      </c>
      <c r="E470" s="82" t="s">
        <v>110</v>
      </c>
      <c r="F470" s="83" t="s">
        <v>404</v>
      </c>
      <c r="G470" s="82">
        <v>32642.068800000001</v>
      </c>
      <c r="H470" s="134" t="s">
        <v>214</v>
      </c>
      <c r="I470" s="83" t="s">
        <v>214</v>
      </c>
      <c r="J470" s="82">
        <v>131.62124516129032</v>
      </c>
      <c r="K470" s="134" t="s">
        <v>214</v>
      </c>
      <c r="L470" s="83" t="s">
        <v>214</v>
      </c>
      <c r="M470" s="82">
        <v>0</v>
      </c>
      <c r="N470" s="134">
        <v>0</v>
      </c>
      <c r="O470" s="83">
        <v>0</v>
      </c>
      <c r="P470" s="82">
        <v>0</v>
      </c>
      <c r="Q470" s="134">
        <v>0</v>
      </c>
      <c r="R470" s="83">
        <v>0</v>
      </c>
    </row>
    <row r="471" spans="1:18" x14ac:dyDescent="0.25">
      <c r="A471" s="79" t="s">
        <v>402</v>
      </c>
      <c r="B471" s="133" t="s">
        <v>403</v>
      </c>
      <c r="C471" s="81" t="s">
        <v>364</v>
      </c>
      <c r="D471" s="84" t="s">
        <v>213</v>
      </c>
      <c r="E471" s="82" t="s">
        <v>110</v>
      </c>
      <c r="F471" s="83" t="s">
        <v>404</v>
      </c>
      <c r="G471" s="82">
        <v>37.644750000000002</v>
      </c>
      <c r="H471" s="134" t="s">
        <v>214</v>
      </c>
      <c r="I471" s="83" t="s">
        <v>214</v>
      </c>
      <c r="J471" s="82">
        <v>0.15179334677419357</v>
      </c>
      <c r="K471" s="134" t="s">
        <v>214</v>
      </c>
      <c r="L471" s="83" t="s">
        <v>214</v>
      </c>
      <c r="M471" s="82">
        <v>0</v>
      </c>
      <c r="N471" s="134">
        <v>0</v>
      </c>
      <c r="O471" s="83">
        <v>0</v>
      </c>
      <c r="P471" s="82">
        <v>0</v>
      </c>
      <c r="Q471" s="134">
        <v>0</v>
      </c>
      <c r="R471" s="83">
        <v>0</v>
      </c>
    </row>
    <row r="472" spans="1:18" x14ac:dyDescent="0.25">
      <c r="A472" s="79" t="s">
        <v>402</v>
      </c>
      <c r="B472" s="133" t="s">
        <v>403</v>
      </c>
      <c r="C472" s="81" t="s">
        <v>289</v>
      </c>
      <c r="D472" s="84" t="s">
        <v>219</v>
      </c>
      <c r="E472" s="82" t="s">
        <v>110</v>
      </c>
      <c r="F472" s="83" t="s">
        <v>404</v>
      </c>
      <c r="G472" s="82">
        <v>4931.6850000000004</v>
      </c>
      <c r="H472" s="134" t="s">
        <v>214</v>
      </c>
      <c r="I472" s="83" t="s">
        <v>214</v>
      </c>
      <c r="J472" s="82">
        <v>19.885826612903227</v>
      </c>
      <c r="K472" s="134" t="s">
        <v>214</v>
      </c>
      <c r="L472" s="83" t="s">
        <v>214</v>
      </c>
      <c r="M472" s="82">
        <v>0</v>
      </c>
      <c r="N472" s="134">
        <v>0</v>
      </c>
      <c r="O472" s="83">
        <v>0</v>
      </c>
      <c r="P472" s="82">
        <v>0</v>
      </c>
      <c r="Q472" s="134">
        <v>0</v>
      </c>
      <c r="R472" s="83">
        <v>0</v>
      </c>
    </row>
    <row r="473" spans="1:18" x14ac:dyDescent="0.25">
      <c r="A473" s="79" t="s">
        <v>402</v>
      </c>
      <c r="B473" s="133" t="s">
        <v>403</v>
      </c>
      <c r="C473" s="81" t="s">
        <v>229</v>
      </c>
      <c r="D473" s="84" t="s">
        <v>230</v>
      </c>
      <c r="E473" s="82" t="s">
        <v>110</v>
      </c>
      <c r="F473" s="83" t="s">
        <v>404</v>
      </c>
      <c r="G473" s="82">
        <v>15.4308</v>
      </c>
      <c r="H473" s="134" t="s">
        <v>214</v>
      </c>
      <c r="I473" s="83" t="s">
        <v>214</v>
      </c>
      <c r="J473" s="82">
        <v>6.222096774193548E-2</v>
      </c>
      <c r="K473" s="134" t="s">
        <v>214</v>
      </c>
      <c r="L473" s="83" t="s">
        <v>214</v>
      </c>
      <c r="M473" s="82">
        <v>0</v>
      </c>
      <c r="N473" s="134">
        <v>0</v>
      </c>
      <c r="O473" s="83">
        <v>0</v>
      </c>
      <c r="P473" s="82">
        <v>0</v>
      </c>
      <c r="Q473" s="134">
        <v>0</v>
      </c>
      <c r="R473" s="83">
        <v>0</v>
      </c>
    </row>
    <row r="474" spans="1:18" x14ac:dyDescent="0.25">
      <c r="A474" s="79" t="s">
        <v>402</v>
      </c>
      <c r="B474" s="133" t="s">
        <v>403</v>
      </c>
      <c r="C474" s="81" t="s">
        <v>231</v>
      </c>
      <c r="D474" s="84" t="s">
        <v>219</v>
      </c>
      <c r="E474" s="82" t="s">
        <v>110</v>
      </c>
      <c r="F474" s="83" t="s">
        <v>404</v>
      </c>
      <c r="G474" s="82">
        <v>293.58450000000005</v>
      </c>
      <c r="H474" s="134" t="s">
        <v>214</v>
      </c>
      <c r="I474" s="83" t="s">
        <v>214</v>
      </c>
      <c r="J474" s="82">
        <v>1.1838084677419356</v>
      </c>
      <c r="K474" s="134" t="s">
        <v>214</v>
      </c>
      <c r="L474" s="83" t="s">
        <v>214</v>
      </c>
      <c r="M474" s="82">
        <v>0</v>
      </c>
      <c r="N474" s="134">
        <v>0</v>
      </c>
      <c r="O474" s="83">
        <v>0</v>
      </c>
      <c r="P474" s="82">
        <v>0</v>
      </c>
      <c r="Q474" s="134">
        <v>0</v>
      </c>
      <c r="R474" s="83">
        <v>0</v>
      </c>
    </row>
    <row r="475" spans="1:18" x14ac:dyDescent="0.25">
      <c r="A475" s="79" t="s">
        <v>402</v>
      </c>
      <c r="B475" s="133" t="s">
        <v>403</v>
      </c>
      <c r="C475" s="81" t="s">
        <v>232</v>
      </c>
      <c r="D475" s="84" t="s">
        <v>219</v>
      </c>
      <c r="E475" s="82" t="s">
        <v>110</v>
      </c>
      <c r="F475" s="83" t="s">
        <v>404</v>
      </c>
      <c r="G475" s="82">
        <v>5516.7789599999996</v>
      </c>
      <c r="H475" s="134" t="s">
        <v>214</v>
      </c>
      <c r="I475" s="83" t="s">
        <v>214</v>
      </c>
      <c r="J475" s="82">
        <v>22.245076451612903</v>
      </c>
      <c r="K475" s="134" t="s">
        <v>214</v>
      </c>
      <c r="L475" s="83" t="s">
        <v>214</v>
      </c>
      <c r="M475" s="82">
        <v>0</v>
      </c>
      <c r="N475" s="134">
        <v>0</v>
      </c>
      <c r="O475" s="83">
        <v>0</v>
      </c>
      <c r="P475" s="82">
        <v>0</v>
      </c>
      <c r="Q475" s="134">
        <v>0</v>
      </c>
      <c r="R475" s="83">
        <v>0</v>
      </c>
    </row>
    <row r="476" spans="1:18" x14ac:dyDescent="0.25">
      <c r="A476" s="79" t="s">
        <v>402</v>
      </c>
      <c r="B476" s="133" t="s">
        <v>403</v>
      </c>
      <c r="C476" s="81" t="s">
        <v>233</v>
      </c>
      <c r="D476" s="84" t="s">
        <v>219</v>
      </c>
      <c r="E476" s="82" t="s">
        <v>110</v>
      </c>
      <c r="F476" s="83" t="s">
        <v>404</v>
      </c>
      <c r="G476" s="82">
        <v>6.7715999999999994</v>
      </c>
      <c r="H476" s="134" t="s">
        <v>214</v>
      </c>
      <c r="I476" s="83" t="s">
        <v>214</v>
      </c>
      <c r="J476" s="82">
        <v>2.7304838709677415E-2</v>
      </c>
      <c r="K476" s="134" t="s">
        <v>214</v>
      </c>
      <c r="L476" s="83" t="s">
        <v>214</v>
      </c>
      <c r="M476" s="82">
        <v>0</v>
      </c>
      <c r="N476" s="134">
        <v>0</v>
      </c>
      <c r="O476" s="83">
        <v>0</v>
      </c>
      <c r="P476" s="82">
        <v>0</v>
      </c>
      <c r="Q476" s="134">
        <v>0</v>
      </c>
      <c r="R476" s="83">
        <v>0</v>
      </c>
    </row>
    <row r="477" spans="1:18" x14ac:dyDescent="0.25">
      <c r="A477" s="79" t="s">
        <v>402</v>
      </c>
      <c r="B477" s="133" t="s">
        <v>405</v>
      </c>
      <c r="C477" s="81" t="s">
        <v>235</v>
      </c>
      <c r="D477" s="84" t="s">
        <v>235</v>
      </c>
      <c r="E477" s="82" t="s">
        <v>110</v>
      </c>
      <c r="F477" s="83" t="s">
        <v>404</v>
      </c>
      <c r="G477" s="82" t="s">
        <v>214</v>
      </c>
      <c r="H477" s="134">
        <v>406654.41775923717</v>
      </c>
      <c r="I477" s="83">
        <v>406654.41775923717</v>
      </c>
      <c r="J477" s="82" t="s">
        <v>214</v>
      </c>
      <c r="K477" s="134">
        <v>1114.1216924910607</v>
      </c>
      <c r="L477" s="83">
        <v>1114.1216924910607</v>
      </c>
      <c r="M477" s="82">
        <v>0</v>
      </c>
      <c r="N477" s="134">
        <v>0</v>
      </c>
      <c r="O477" s="83">
        <v>0</v>
      </c>
      <c r="P477" s="82">
        <v>0</v>
      </c>
      <c r="Q477" s="134">
        <v>0</v>
      </c>
      <c r="R477" s="83">
        <v>0</v>
      </c>
    </row>
    <row r="478" spans="1:18" x14ac:dyDescent="0.25">
      <c r="A478" s="79" t="s">
        <v>406</v>
      </c>
      <c r="B478" s="133" t="s">
        <v>407</v>
      </c>
      <c r="C478" s="81" t="s">
        <v>212</v>
      </c>
      <c r="D478" s="84" t="s">
        <v>213</v>
      </c>
      <c r="E478" s="82" t="s">
        <v>110</v>
      </c>
      <c r="F478" s="83" t="s">
        <v>408</v>
      </c>
      <c r="G478" s="82">
        <v>3.8767199999999997</v>
      </c>
      <c r="H478" s="134" t="s">
        <v>214</v>
      </c>
      <c r="I478" s="83" t="s">
        <v>214</v>
      </c>
      <c r="J478" s="82">
        <v>1.5631935483870967E-2</v>
      </c>
      <c r="K478" s="134" t="s">
        <v>214</v>
      </c>
      <c r="L478" s="83" t="s">
        <v>214</v>
      </c>
      <c r="M478" s="82">
        <v>0</v>
      </c>
      <c r="N478" s="134">
        <v>0</v>
      </c>
      <c r="O478" s="83">
        <v>0</v>
      </c>
      <c r="P478" s="82">
        <v>0</v>
      </c>
      <c r="Q478" s="134">
        <v>0</v>
      </c>
      <c r="R478" s="83">
        <v>0</v>
      </c>
    </row>
    <row r="479" spans="1:18" x14ac:dyDescent="0.25">
      <c r="A479" s="79" t="s">
        <v>406</v>
      </c>
      <c r="B479" s="133" t="s">
        <v>407</v>
      </c>
      <c r="C479" s="81" t="s">
        <v>215</v>
      </c>
      <c r="D479" s="84" t="s">
        <v>213</v>
      </c>
      <c r="E479" s="82" t="s">
        <v>110</v>
      </c>
      <c r="F479" s="83" t="s">
        <v>408</v>
      </c>
      <c r="G479" s="82">
        <v>3.7783200000000003</v>
      </c>
      <c r="H479" s="134" t="s">
        <v>214</v>
      </c>
      <c r="I479" s="83" t="s">
        <v>214</v>
      </c>
      <c r="J479" s="82">
        <v>1.5235161290322582E-2</v>
      </c>
      <c r="K479" s="134" t="s">
        <v>214</v>
      </c>
      <c r="L479" s="83" t="s">
        <v>214</v>
      </c>
      <c r="M479" s="82">
        <v>0</v>
      </c>
      <c r="N479" s="134">
        <v>0</v>
      </c>
      <c r="O479" s="83">
        <v>0</v>
      </c>
      <c r="P479" s="82">
        <v>0</v>
      </c>
      <c r="Q479" s="134">
        <v>0</v>
      </c>
      <c r="R479" s="83">
        <v>0</v>
      </c>
    </row>
    <row r="480" spans="1:18" x14ac:dyDescent="0.25">
      <c r="A480" s="79" t="s">
        <v>406</v>
      </c>
      <c r="B480" s="133" t="s">
        <v>407</v>
      </c>
      <c r="C480" s="81" t="s">
        <v>216</v>
      </c>
      <c r="D480" s="84" t="s">
        <v>213</v>
      </c>
      <c r="E480" s="82" t="s">
        <v>110</v>
      </c>
      <c r="F480" s="83" t="s">
        <v>408</v>
      </c>
      <c r="G480" s="82">
        <v>3.3254999999999999</v>
      </c>
      <c r="H480" s="134" t="s">
        <v>214</v>
      </c>
      <c r="I480" s="83" t="s">
        <v>214</v>
      </c>
      <c r="J480" s="82">
        <v>1.3409274193548386E-2</v>
      </c>
      <c r="K480" s="134" t="s">
        <v>214</v>
      </c>
      <c r="L480" s="83" t="s">
        <v>214</v>
      </c>
      <c r="M480" s="82">
        <v>0</v>
      </c>
      <c r="N480" s="134">
        <v>0</v>
      </c>
      <c r="O480" s="83">
        <v>0</v>
      </c>
      <c r="P480" s="82">
        <v>0</v>
      </c>
      <c r="Q480" s="134">
        <v>0</v>
      </c>
      <c r="R480" s="83">
        <v>0</v>
      </c>
    </row>
    <row r="481" spans="1:18" x14ac:dyDescent="0.25">
      <c r="A481" s="79" t="s">
        <v>406</v>
      </c>
      <c r="B481" s="133" t="s">
        <v>407</v>
      </c>
      <c r="C481" s="81" t="s">
        <v>217</v>
      </c>
      <c r="D481" s="84" t="s">
        <v>213</v>
      </c>
      <c r="E481" s="82" t="s">
        <v>110</v>
      </c>
      <c r="F481" s="83" t="s">
        <v>408</v>
      </c>
      <c r="G481" s="82">
        <v>6.8136000000000001</v>
      </c>
      <c r="H481" s="134" t="s">
        <v>214</v>
      </c>
      <c r="I481" s="83" t="s">
        <v>214</v>
      </c>
      <c r="J481" s="82">
        <v>2.7474193548387097E-2</v>
      </c>
      <c r="K481" s="134" t="s">
        <v>214</v>
      </c>
      <c r="L481" s="83" t="s">
        <v>214</v>
      </c>
      <c r="M481" s="82">
        <v>0</v>
      </c>
      <c r="N481" s="134">
        <v>0</v>
      </c>
      <c r="O481" s="83">
        <v>0</v>
      </c>
      <c r="P481" s="82">
        <v>0</v>
      </c>
      <c r="Q481" s="134">
        <v>0</v>
      </c>
      <c r="R481" s="83">
        <v>0</v>
      </c>
    </row>
    <row r="482" spans="1:18" x14ac:dyDescent="0.25">
      <c r="A482" s="79" t="s">
        <v>406</v>
      </c>
      <c r="B482" s="133" t="s">
        <v>407</v>
      </c>
      <c r="C482" s="81" t="s">
        <v>218</v>
      </c>
      <c r="D482" s="84" t="s">
        <v>219</v>
      </c>
      <c r="E482" s="82" t="s">
        <v>110</v>
      </c>
      <c r="F482" s="83" t="s">
        <v>408</v>
      </c>
      <c r="G482" s="82">
        <v>11.8096</v>
      </c>
      <c r="H482" s="134" t="s">
        <v>214</v>
      </c>
      <c r="I482" s="83" t="s">
        <v>214</v>
      </c>
      <c r="J482" s="82">
        <v>4.7619354838709674E-2</v>
      </c>
      <c r="K482" s="134" t="s">
        <v>214</v>
      </c>
      <c r="L482" s="83" t="s">
        <v>214</v>
      </c>
      <c r="M482" s="82">
        <v>0</v>
      </c>
      <c r="N482" s="134">
        <v>0</v>
      </c>
      <c r="O482" s="83">
        <v>0</v>
      </c>
      <c r="P482" s="82">
        <v>0</v>
      </c>
      <c r="Q482" s="134">
        <v>0</v>
      </c>
      <c r="R482" s="83">
        <v>0</v>
      </c>
    </row>
    <row r="483" spans="1:18" x14ac:dyDescent="0.25">
      <c r="A483" s="79" t="s">
        <v>406</v>
      </c>
      <c r="B483" s="133" t="s">
        <v>407</v>
      </c>
      <c r="C483" s="81" t="s">
        <v>220</v>
      </c>
      <c r="D483" s="84" t="s">
        <v>219</v>
      </c>
      <c r="E483" s="82" t="s">
        <v>110</v>
      </c>
      <c r="F483" s="83" t="s">
        <v>408</v>
      </c>
      <c r="G483" s="82">
        <v>42.545000000000002</v>
      </c>
      <c r="H483" s="134" t="s">
        <v>214</v>
      </c>
      <c r="I483" s="83" t="s">
        <v>214</v>
      </c>
      <c r="J483" s="82">
        <v>0.17155241935483873</v>
      </c>
      <c r="K483" s="134" t="s">
        <v>214</v>
      </c>
      <c r="L483" s="83" t="s">
        <v>214</v>
      </c>
      <c r="M483" s="82">
        <v>0</v>
      </c>
      <c r="N483" s="134">
        <v>0</v>
      </c>
      <c r="O483" s="83">
        <v>0</v>
      </c>
      <c r="P483" s="82">
        <v>0</v>
      </c>
      <c r="Q483" s="134">
        <v>0</v>
      </c>
      <c r="R483" s="83">
        <v>0</v>
      </c>
    </row>
    <row r="484" spans="1:18" x14ac:dyDescent="0.25">
      <c r="A484" s="79" t="s">
        <v>406</v>
      </c>
      <c r="B484" s="133" t="s">
        <v>407</v>
      </c>
      <c r="C484" s="81" t="s">
        <v>221</v>
      </c>
      <c r="D484" s="84" t="s">
        <v>219</v>
      </c>
      <c r="E484" s="82" t="s">
        <v>110</v>
      </c>
      <c r="F484" s="83" t="s">
        <v>408</v>
      </c>
      <c r="G484" s="82">
        <v>5.5971000000000002</v>
      </c>
      <c r="H484" s="134" t="s">
        <v>214</v>
      </c>
      <c r="I484" s="83" t="s">
        <v>214</v>
      </c>
      <c r="J484" s="82">
        <v>2.2568951612903225E-2</v>
      </c>
      <c r="K484" s="134" t="s">
        <v>214</v>
      </c>
      <c r="L484" s="83" t="s">
        <v>214</v>
      </c>
      <c r="M484" s="82">
        <v>0</v>
      </c>
      <c r="N484" s="134">
        <v>0</v>
      </c>
      <c r="O484" s="83">
        <v>0</v>
      </c>
      <c r="P484" s="82">
        <v>0</v>
      </c>
      <c r="Q484" s="134">
        <v>0</v>
      </c>
      <c r="R484" s="83">
        <v>0</v>
      </c>
    </row>
    <row r="485" spans="1:18" x14ac:dyDescent="0.25">
      <c r="A485" s="79" t="s">
        <v>406</v>
      </c>
      <c r="B485" s="133" t="s">
        <v>407</v>
      </c>
      <c r="C485" s="81" t="s">
        <v>222</v>
      </c>
      <c r="D485" s="84" t="s">
        <v>219</v>
      </c>
      <c r="E485" s="82" t="s">
        <v>110</v>
      </c>
      <c r="F485" s="83" t="s">
        <v>408</v>
      </c>
      <c r="G485" s="82">
        <v>22.242000000000001</v>
      </c>
      <c r="H485" s="134" t="s">
        <v>214</v>
      </c>
      <c r="I485" s="83" t="s">
        <v>214</v>
      </c>
      <c r="J485" s="82">
        <v>8.9685483870967739E-2</v>
      </c>
      <c r="K485" s="134" t="s">
        <v>214</v>
      </c>
      <c r="L485" s="83" t="s">
        <v>214</v>
      </c>
      <c r="M485" s="82">
        <v>0</v>
      </c>
      <c r="N485" s="134">
        <v>0</v>
      </c>
      <c r="O485" s="83">
        <v>0</v>
      </c>
      <c r="P485" s="82">
        <v>0</v>
      </c>
      <c r="Q485" s="134">
        <v>0</v>
      </c>
      <c r="R485" s="83">
        <v>0</v>
      </c>
    </row>
    <row r="486" spans="1:18" x14ac:dyDescent="0.25">
      <c r="A486" s="79" t="s">
        <v>406</v>
      </c>
      <c r="B486" s="133" t="s">
        <v>407</v>
      </c>
      <c r="C486" s="81" t="s">
        <v>223</v>
      </c>
      <c r="D486" s="84" t="s">
        <v>219</v>
      </c>
      <c r="E486" s="82" t="s">
        <v>110</v>
      </c>
      <c r="F486" s="83" t="s">
        <v>408</v>
      </c>
      <c r="G486" s="82">
        <v>7.7292000000000014</v>
      </c>
      <c r="H486" s="134" t="s">
        <v>214</v>
      </c>
      <c r="I486" s="83" t="s">
        <v>214</v>
      </c>
      <c r="J486" s="82">
        <v>3.1166129032258068E-2</v>
      </c>
      <c r="K486" s="134" t="s">
        <v>214</v>
      </c>
      <c r="L486" s="83" t="s">
        <v>214</v>
      </c>
      <c r="M486" s="82">
        <v>0</v>
      </c>
      <c r="N486" s="134">
        <v>0</v>
      </c>
      <c r="O486" s="83">
        <v>0</v>
      </c>
      <c r="P486" s="82">
        <v>0</v>
      </c>
      <c r="Q486" s="134">
        <v>0</v>
      </c>
      <c r="R486" s="83">
        <v>0</v>
      </c>
    </row>
    <row r="487" spans="1:18" x14ac:dyDescent="0.25">
      <c r="A487" s="79" t="s">
        <v>406</v>
      </c>
      <c r="B487" s="133" t="s">
        <v>407</v>
      </c>
      <c r="C487" s="81" t="s">
        <v>224</v>
      </c>
      <c r="D487" s="84" t="s">
        <v>219</v>
      </c>
      <c r="E487" s="82" t="s">
        <v>110</v>
      </c>
      <c r="F487" s="83" t="s">
        <v>408</v>
      </c>
      <c r="G487" s="82">
        <v>3.0465</v>
      </c>
      <c r="H487" s="134" t="s">
        <v>214</v>
      </c>
      <c r="I487" s="83" t="s">
        <v>214</v>
      </c>
      <c r="J487" s="82">
        <v>1.2284274193548387E-2</v>
      </c>
      <c r="K487" s="134" t="s">
        <v>214</v>
      </c>
      <c r="L487" s="83" t="s">
        <v>214</v>
      </c>
      <c r="M487" s="82">
        <v>0</v>
      </c>
      <c r="N487" s="134">
        <v>0</v>
      </c>
      <c r="O487" s="83">
        <v>0</v>
      </c>
      <c r="P487" s="82">
        <v>0</v>
      </c>
      <c r="Q487" s="134">
        <v>0</v>
      </c>
      <c r="R487" s="83">
        <v>0</v>
      </c>
    </row>
    <row r="488" spans="1:18" x14ac:dyDescent="0.25">
      <c r="A488" s="79" t="s">
        <v>406</v>
      </c>
      <c r="B488" s="133" t="s">
        <v>407</v>
      </c>
      <c r="C488" s="81" t="s">
        <v>225</v>
      </c>
      <c r="D488" s="84" t="s">
        <v>219</v>
      </c>
      <c r="E488" s="82" t="s">
        <v>110</v>
      </c>
      <c r="F488" s="83" t="s">
        <v>408</v>
      </c>
      <c r="G488" s="82">
        <v>8.5</v>
      </c>
      <c r="H488" s="134" t="s">
        <v>214</v>
      </c>
      <c r="I488" s="83" t="s">
        <v>214</v>
      </c>
      <c r="J488" s="82">
        <v>3.4274193548387094E-2</v>
      </c>
      <c r="K488" s="134" t="s">
        <v>214</v>
      </c>
      <c r="L488" s="83" t="s">
        <v>214</v>
      </c>
      <c r="M488" s="82">
        <v>0</v>
      </c>
      <c r="N488" s="134">
        <v>0</v>
      </c>
      <c r="O488" s="83">
        <v>0</v>
      </c>
      <c r="P488" s="82">
        <v>0</v>
      </c>
      <c r="Q488" s="134">
        <v>0</v>
      </c>
      <c r="R488" s="83">
        <v>0</v>
      </c>
    </row>
    <row r="489" spans="1:18" x14ac:dyDescent="0.25">
      <c r="A489" s="79" t="s">
        <v>406</v>
      </c>
      <c r="B489" s="133" t="s">
        <v>407</v>
      </c>
      <c r="C489" s="81" t="s">
        <v>226</v>
      </c>
      <c r="D489" s="84" t="s">
        <v>219</v>
      </c>
      <c r="E489" s="82" t="s">
        <v>110</v>
      </c>
      <c r="F489" s="83" t="s">
        <v>408</v>
      </c>
      <c r="G489" s="82">
        <v>11.121</v>
      </c>
      <c r="H489" s="134" t="s">
        <v>214</v>
      </c>
      <c r="I489" s="83" t="s">
        <v>214</v>
      </c>
      <c r="J489" s="82">
        <v>4.4842741935483869E-2</v>
      </c>
      <c r="K489" s="134" t="s">
        <v>214</v>
      </c>
      <c r="L489" s="83" t="s">
        <v>214</v>
      </c>
      <c r="M489" s="82">
        <v>0</v>
      </c>
      <c r="N489" s="134">
        <v>0</v>
      </c>
      <c r="O489" s="83">
        <v>0</v>
      </c>
      <c r="P489" s="82">
        <v>0</v>
      </c>
      <c r="Q489" s="134">
        <v>0</v>
      </c>
      <c r="R489" s="83">
        <v>0</v>
      </c>
    </row>
    <row r="490" spans="1:18" x14ac:dyDescent="0.25">
      <c r="A490" s="79" t="s">
        <v>406</v>
      </c>
      <c r="B490" s="133" t="s">
        <v>407</v>
      </c>
      <c r="C490" s="81" t="s">
        <v>227</v>
      </c>
      <c r="D490" s="84" t="s">
        <v>219</v>
      </c>
      <c r="E490" s="82" t="s">
        <v>110</v>
      </c>
      <c r="F490" s="83" t="s">
        <v>408</v>
      </c>
      <c r="G490" s="82">
        <v>1.0185</v>
      </c>
      <c r="H490" s="134" t="s">
        <v>214</v>
      </c>
      <c r="I490" s="83" t="s">
        <v>214</v>
      </c>
      <c r="J490" s="82">
        <v>4.1068548387096773E-3</v>
      </c>
      <c r="K490" s="134" t="s">
        <v>214</v>
      </c>
      <c r="L490" s="83" t="s">
        <v>214</v>
      </c>
      <c r="M490" s="82">
        <v>0</v>
      </c>
      <c r="N490" s="134">
        <v>0</v>
      </c>
      <c r="O490" s="83">
        <v>0</v>
      </c>
      <c r="P490" s="82">
        <v>0</v>
      </c>
      <c r="Q490" s="134">
        <v>0</v>
      </c>
      <c r="R490" s="83">
        <v>0</v>
      </c>
    </row>
    <row r="491" spans="1:18" x14ac:dyDescent="0.25">
      <c r="A491" s="79" t="s">
        <v>406</v>
      </c>
      <c r="B491" s="133" t="s">
        <v>407</v>
      </c>
      <c r="C491" s="81" t="s">
        <v>228</v>
      </c>
      <c r="D491" s="84" t="s">
        <v>219</v>
      </c>
      <c r="E491" s="82" t="s">
        <v>110</v>
      </c>
      <c r="F491" s="83" t="s">
        <v>408</v>
      </c>
      <c r="G491" s="82">
        <v>5.4480000000000004</v>
      </c>
      <c r="H491" s="134" t="s">
        <v>214</v>
      </c>
      <c r="I491" s="83" t="s">
        <v>214</v>
      </c>
      <c r="J491" s="82">
        <v>2.1967741935483873E-2</v>
      </c>
      <c r="K491" s="134" t="s">
        <v>214</v>
      </c>
      <c r="L491" s="83" t="s">
        <v>214</v>
      </c>
      <c r="M491" s="82">
        <v>0</v>
      </c>
      <c r="N491" s="134">
        <v>0</v>
      </c>
      <c r="O491" s="83">
        <v>0</v>
      </c>
      <c r="P491" s="82">
        <v>0</v>
      </c>
      <c r="Q491" s="134">
        <v>0</v>
      </c>
      <c r="R491" s="83">
        <v>0</v>
      </c>
    </row>
    <row r="492" spans="1:18" x14ac:dyDescent="0.25">
      <c r="A492" s="79" t="s">
        <v>406</v>
      </c>
      <c r="B492" s="133" t="s">
        <v>407</v>
      </c>
      <c r="C492" s="81" t="s">
        <v>286</v>
      </c>
      <c r="D492" s="84" t="s">
        <v>219</v>
      </c>
      <c r="E492" s="82" t="s">
        <v>110</v>
      </c>
      <c r="F492" s="83" t="s">
        <v>408</v>
      </c>
      <c r="G492" s="82">
        <v>732.55909999999994</v>
      </c>
      <c r="H492" s="134" t="s">
        <v>214</v>
      </c>
      <c r="I492" s="83" t="s">
        <v>214</v>
      </c>
      <c r="J492" s="82">
        <v>2.953867338709677</v>
      </c>
      <c r="K492" s="134" t="s">
        <v>214</v>
      </c>
      <c r="L492" s="83" t="s">
        <v>214</v>
      </c>
      <c r="M492" s="82">
        <v>0</v>
      </c>
      <c r="N492" s="134">
        <v>0</v>
      </c>
      <c r="O492" s="83">
        <v>0</v>
      </c>
      <c r="P492" s="82">
        <v>0</v>
      </c>
      <c r="Q492" s="134">
        <v>0</v>
      </c>
      <c r="R492" s="83">
        <v>0</v>
      </c>
    </row>
    <row r="493" spans="1:18" x14ac:dyDescent="0.25">
      <c r="A493" s="79" t="s">
        <v>406</v>
      </c>
      <c r="B493" s="133" t="s">
        <v>407</v>
      </c>
      <c r="C493" s="81" t="s">
        <v>287</v>
      </c>
      <c r="D493" s="84" t="s">
        <v>219</v>
      </c>
      <c r="E493" s="82" t="s">
        <v>110</v>
      </c>
      <c r="F493" s="83" t="s">
        <v>408</v>
      </c>
      <c r="G493" s="82">
        <v>280.22499999999997</v>
      </c>
      <c r="H493" s="134" t="s">
        <v>214</v>
      </c>
      <c r="I493" s="83" t="s">
        <v>214</v>
      </c>
      <c r="J493" s="82">
        <v>1.1299395161290322</v>
      </c>
      <c r="K493" s="134" t="s">
        <v>214</v>
      </c>
      <c r="L493" s="83" t="s">
        <v>214</v>
      </c>
      <c r="M493" s="82">
        <v>0</v>
      </c>
      <c r="N493" s="134">
        <v>0</v>
      </c>
      <c r="O493" s="83">
        <v>0</v>
      </c>
      <c r="P493" s="82">
        <v>0</v>
      </c>
      <c r="Q493" s="134">
        <v>0</v>
      </c>
      <c r="R493" s="83">
        <v>0</v>
      </c>
    </row>
    <row r="494" spans="1:18" x14ac:dyDescent="0.25">
      <c r="A494" s="79" t="s">
        <v>406</v>
      </c>
      <c r="B494" s="133" t="s">
        <v>407</v>
      </c>
      <c r="C494" s="81" t="s">
        <v>288</v>
      </c>
      <c r="D494" s="84" t="s">
        <v>219</v>
      </c>
      <c r="E494" s="82" t="s">
        <v>110</v>
      </c>
      <c r="F494" s="83" t="s">
        <v>408</v>
      </c>
      <c r="G494" s="82">
        <v>22.291200000000003</v>
      </c>
      <c r="H494" s="134" t="s">
        <v>214</v>
      </c>
      <c r="I494" s="83" t="s">
        <v>214</v>
      </c>
      <c r="J494" s="82">
        <v>8.9883870967741947E-2</v>
      </c>
      <c r="K494" s="134" t="s">
        <v>214</v>
      </c>
      <c r="L494" s="83" t="s">
        <v>214</v>
      </c>
      <c r="M494" s="82">
        <v>0</v>
      </c>
      <c r="N494" s="134">
        <v>0</v>
      </c>
      <c r="O494" s="83">
        <v>0</v>
      </c>
      <c r="P494" s="82">
        <v>0</v>
      </c>
      <c r="Q494" s="134">
        <v>0</v>
      </c>
      <c r="R494" s="83">
        <v>0</v>
      </c>
    </row>
    <row r="495" spans="1:18" x14ac:dyDescent="0.25">
      <c r="A495" s="79" t="s">
        <v>406</v>
      </c>
      <c r="B495" s="133" t="s">
        <v>407</v>
      </c>
      <c r="C495" s="81" t="s">
        <v>238</v>
      </c>
      <c r="D495" s="84" t="s">
        <v>213</v>
      </c>
      <c r="E495" s="82" t="s">
        <v>110</v>
      </c>
      <c r="F495" s="83" t="s">
        <v>408</v>
      </c>
      <c r="G495" s="82">
        <v>2.7808000000000002</v>
      </c>
      <c r="H495" s="134" t="s">
        <v>214</v>
      </c>
      <c r="I495" s="83" t="s">
        <v>214</v>
      </c>
      <c r="J495" s="82">
        <v>1.1212903225806451E-2</v>
      </c>
      <c r="K495" s="134" t="s">
        <v>214</v>
      </c>
      <c r="L495" s="83" t="s">
        <v>214</v>
      </c>
      <c r="M495" s="82">
        <v>0</v>
      </c>
      <c r="N495" s="134">
        <v>0</v>
      </c>
      <c r="O495" s="83">
        <v>0</v>
      </c>
      <c r="P495" s="82">
        <v>0</v>
      </c>
      <c r="Q495" s="134">
        <v>0</v>
      </c>
      <c r="R495" s="83">
        <v>0</v>
      </c>
    </row>
    <row r="496" spans="1:18" x14ac:dyDescent="0.25">
      <c r="A496" s="79" t="s">
        <v>406</v>
      </c>
      <c r="B496" s="133" t="s">
        <v>407</v>
      </c>
      <c r="C496" s="81" t="s">
        <v>240</v>
      </c>
      <c r="D496" s="84" t="s">
        <v>213</v>
      </c>
      <c r="E496" s="82" t="s">
        <v>110</v>
      </c>
      <c r="F496" s="83" t="s">
        <v>408</v>
      </c>
      <c r="G496" s="82">
        <v>7.7750999999999992</v>
      </c>
      <c r="H496" s="134" t="s">
        <v>214</v>
      </c>
      <c r="I496" s="83" t="s">
        <v>214</v>
      </c>
      <c r="J496" s="82">
        <v>3.1351209677419355E-2</v>
      </c>
      <c r="K496" s="134" t="s">
        <v>214</v>
      </c>
      <c r="L496" s="83" t="s">
        <v>214</v>
      </c>
      <c r="M496" s="82">
        <v>0</v>
      </c>
      <c r="N496" s="134">
        <v>0</v>
      </c>
      <c r="O496" s="83">
        <v>0</v>
      </c>
      <c r="P496" s="82">
        <v>0</v>
      </c>
      <c r="Q496" s="134">
        <v>0</v>
      </c>
      <c r="R496" s="83">
        <v>0</v>
      </c>
    </row>
    <row r="497" spans="1:18" x14ac:dyDescent="0.25">
      <c r="A497" s="79" t="s">
        <v>406</v>
      </c>
      <c r="B497" s="133" t="s">
        <v>407</v>
      </c>
      <c r="C497" s="81" t="s">
        <v>241</v>
      </c>
      <c r="D497" s="84" t="s">
        <v>213</v>
      </c>
      <c r="E497" s="82" t="s">
        <v>110</v>
      </c>
      <c r="F497" s="83" t="s">
        <v>408</v>
      </c>
      <c r="G497" s="82">
        <v>4.7125000000000004</v>
      </c>
      <c r="H497" s="134" t="s">
        <v>214</v>
      </c>
      <c r="I497" s="83" t="s">
        <v>214</v>
      </c>
      <c r="J497" s="82">
        <v>1.9002016129032261E-2</v>
      </c>
      <c r="K497" s="134" t="s">
        <v>214</v>
      </c>
      <c r="L497" s="83" t="s">
        <v>214</v>
      </c>
      <c r="M497" s="82">
        <v>0</v>
      </c>
      <c r="N497" s="134">
        <v>0</v>
      </c>
      <c r="O497" s="83">
        <v>0</v>
      </c>
      <c r="P497" s="82">
        <v>0</v>
      </c>
      <c r="Q497" s="134">
        <v>0</v>
      </c>
      <c r="R497" s="83">
        <v>0</v>
      </c>
    </row>
    <row r="498" spans="1:18" x14ac:dyDescent="0.25">
      <c r="A498" s="79" t="s">
        <v>406</v>
      </c>
      <c r="B498" s="133" t="s">
        <v>407</v>
      </c>
      <c r="C498" s="81" t="s">
        <v>242</v>
      </c>
      <c r="D498" s="84" t="s">
        <v>213</v>
      </c>
      <c r="E498" s="82" t="s">
        <v>110</v>
      </c>
      <c r="F498" s="83" t="s">
        <v>408</v>
      </c>
      <c r="G498" s="82">
        <v>3.1063200000000002</v>
      </c>
      <c r="H498" s="134" t="s">
        <v>214</v>
      </c>
      <c r="I498" s="83" t="s">
        <v>214</v>
      </c>
      <c r="J498" s="82">
        <v>1.2525483870967743E-2</v>
      </c>
      <c r="K498" s="134" t="s">
        <v>214</v>
      </c>
      <c r="L498" s="83" t="s">
        <v>214</v>
      </c>
      <c r="M498" s="82">
        <v>0</v>
      </c>
      <c r="N498" s="134">
        <v>0</v>
      </c>
      <c r="O498" s="83">
        <v>0</v>
      </c>
      <c r="P498" s="82">
        <v>0</v>
      </c>
      <c r="Q498" s="134">
        <v>0</v>
      </c>
      <c r="R498" s="83">
        <v>0</v>
      </c>
    </row>
    <row r="499" spans="1:18" x14ac:dyDescent="0.25">
      <c r="A499" s="79" t="s">
        <v>406</v>
      </c>
      <c r="B499" s="133" t="s">
        <v>407</v>
      </c>
      <c r="C499" s="81" t="s">
        <v>243</v>
      </c>
      <c r="D499" s="84" t="s">
        <v>213</v>
      </c>
      <c r="E499" s="82" t="s">
        <v>110</v>
      </c>
      <c r="F499" s="83" t="s">
        <v>408</v>
      </c>
      <c r="G499" s="82">
        <v>3.1540500000000002</v>
      </c>
      <c r="H499" s="134" t="s">
        <v>214</v>
      </c>
      <c r="I499" s="83" t="s">
        <v>214</v>
      </c>
      <c r="J499" s="82">
        <v>1.2717943548387099E-2</v>
      </c>
      <c r="K499" s="134" t="s">
        <v>214</v>
      </c>
      <c r="L499" s="83" t="s">
        <v>214</v>
      </c>
      <c r="M499" s="82">
        <v>0</v>
      </c>
      <c r="N499" s="134">
        <v>0</v>
      </c>
      <c r="O499" s="83">
        <v>0</v>
      </c>
      <c r="P499" s="82">
        <v>0</v>
      </c>
      <c r="Q499" s="134">
        <v>0</v>
      </c>
      <c r="R499" s="83">
        <v>0</v>
      </c>
    </row>
    <row r="500" spans="1:18" x14ac:dyDescent="0.25">
      <c r="A500" s="79" t="s">
        <v>406</v>
      </c>
      <c r="B500" s="133" t="s">
        <v>407</v>
      </c>
      <c r="C500" s="81" t="s">
        <v>244</v>
      </c>
      <c r="D500" s="84" t="s">
        <v>213</v>
      </c>
      <c r="E500" s="82" t="s">
        <v>110</v>
      </c>
      <c r="F500" s="83" t="s">
        <v>408</v>
      </c>
      <c r="G500" s="82">
        <v>7.2995999999999999</v>
      </c>
      <c r="H500" s="134" t="s">
        <v>214</v>
      </c>
      <c r="I500" s="83" t="s">
        <v>214</v>
      </c>
      <c r="J500" s="82">
        <v>2.9433870967741936E-2</v>
      </c>
      <c r="K500" s="134" t="s">
        <v>214</v>
      </c>
      <c r="L500" s="83" t="s">
        <v>214</v>
      </c>
      <c r="M500" s="82">
        <v>0</v>
      </c>
      <c r="N500" s="134">
        <v>0</v>
      </c>
      <c r="O500" s="83">
        <v>0</v>
      </c>
      <c r="P500" s="82">
        <v>0</v>
      </c>
      <c r="Q500" s="134">
        <v>0</v>
      </c>
      <c r="R500" s="83">
        <v>0</v>
      </c>
    </row>
    <row r="501" spans="1:18" x14ac:dyDescent="0.25">
      <c r="A501" s="79" t="s">
        <v>406</v>
      </c>
      <c r="B501" s="133" t="s">
        <v>407</v>
      </c>
      <c r="C501" s="81" t="s">
        <v>245</v>
      </c>
      <c r="D501" s="84" t="s">
        <v>219</v>
      </c>
      <c r="E501" s="82" t="s">
        <v>110</v>
      </c>
      <c r="F501" s="83" t="s">
        <v>408</v>
      </c>
      <c r="G501" s="82">
        <v>9.4944000000000006</v>
      </c>
      <c r="H501" s="134" t="s">
        <v>214</v>
      </c>
      <c r="I501" s="83" t="s">
        <v>214</v>
      </c>
      <c r="J501" s="82">
        <v>3.828387096774194E-2</v>
      </c>
      <c r="K501" s="134" t="s">
        <v>214</v>
      </c>
      <c r="L501" s="83" t="s">
        <v>214</v>
      </c>
      <c r="M501" s="82">
        <v>0</v>
      </c>
      <c r="N501" s="134">
        <v>0</v>
      </c>
      <c r="O501" s="83">
        <v>0</v>
      </c>
      <c r="P501" s="82">
        <v>0</v>
      </c>
      <c r="Q501" s="134">
        <v>0</v>
      </c>
      <c r="R501" s="83">
        <v>0</v>
      </c>
    </row>
    <row r="502" spans="1:18" x14ac:dyDescent="0.25">
      <c r="A502" s="79" t="s">
        <v>406</v>
      </c>
      <c r="B502" s="133" t="s">
        <v>407</v>
      </c>
      <c r="C502" s="81" t="s">
        <v>246</v>
      </c>
      <c r="D502" s="84" t="s">
        <v>219</v>
      </c>
      <c r="E502" s="82" t="s">
        <v>110</v>
      </c>
      <c r="F502" s="83" t="s">
        <v>408</v>
      </c>
      <c r="G502" s="82">
        <v>51.479500000000002</v>
      </c>
      <c r="H502" s="134" t="s">
        <v>214</v>
      </c>
      <c r="I502" s="83" t="s">
        <v>214</v>
      </c>
      <c r="J502" s="82">
        <v>0.20757862903225807</v>
      </c>
      <c r="K502" s="134" t="s">
        <v>214</v>
      </c>
      <c r="L502" s="83" t="s">
        <v>214</v>
      </c>
      <c r="M502" s="82">
        <v>0</v>
      </c>
      <c r="N502" s="134">
        <v>0</v>
      </c>
      <c r="O502" s="83">
        <v>0</v>
      </c>
      <c r="P502" s="82">
        <v>0</v>
      </c>
      <c r="Q502" s="134">
        <v>0</v>
      </c>
      <c r="R502" s="83">
        <v>0</v>
      </c>
    </row>
    <row r="503" spans="1:18" x14ac:dyDescent="0.25">
      <c r="A503" s="79" t="s">
        <v>406</v>
      </c>
      <c r="B503" s="133" t="s">
        <v>407</v>
      </c>
      <c r="C503" s="81" t="s">
        <v>247</v>
      </c>
      <c r="D503" s="84" t="s">
        <v>219</v>
      </c>
      <c r="E503" s="82" t="s">
        <v>110</v>
      </c>
      <c r="F503" s="83" t="s">
        <v>408</v>
      </c>
      <c r="G503" s="82">
        <v>21.014500000000002</v>
      </c>
      <c r="H503" s="134" t="s">
        <v>214</v>
      </c>
      <c r="I503" s="83" t="s">
        <v>214</v>
      </c>
      <c r="J503" s="82">
        <v>8.4735887096774196E-2</v>
      </c>
      <c r="K503" s="134" t="s">
        <v>214</v>
      </c>
      <c r="L503" s="83" t="s">
        <v>214</v>
      </c>
      <c r="M503" s="82">
        <v>0</v>
      </c>
      <c r="N503" s="134">
        <v>0</v>
      </c>
      <c r="O503" s="83">
        <v>0</v>
      </c>
      <c r="P503" s="82">
        <v>0</v>
      </c>
      <c r="Q503" s="134">
        <v>0</v>
      </c>
      <c r="R503" s="83">
        <v>0</v>
      </c>
    </row>
    <row r="504" spans="1:18" x14ac:dyDescent="0.25">
      <c r="A504" s="79" t="s">
        <v>406</v>
      </c>
      <c r="B504" s="133" t="s">
        <v>407</v>
      </c>
      <c r="C504" s="81" t="s">
        <v>248</v>
      </c>
      <c r="D504" s="84" t="s">
        <v>219</v>
      </c>
      <c r="E504" s="82" t="s">
        <v>110</v>
      </c>
      <c r="F504" s="83" t="s">
        <v>408</v>
      </c>
      <c r="G504" s="82">
        <v>7.9580000000000011</v>
      </c>
      <c r="H504" s="134" t="s">
        <v>214</v>
      </c>
      <c r="I504" s="83" t="s">
        <v>214</v>
      </c>
      <c r="J504" s="82">
        <v>3.2088709677419357E-2</v>
      </c>
      <c r="K504" s="134" t="s">
        <v>214</v>
      </c>
      <c r="L504" s="83" t="s">
        <v>214</v>
      </c>
      <c r="M504" s="82">
        <v>0</v>
      </c>
      <c r="N504" s="134">
        <v>0</v>
      </c>
      <c r="O504" s="83">
        <v>0</v>
      </c>
      <c r="P504" s="82">
        <v>0</v>
      </c>
      <c r="Q504" s="134">
        <v>0</v>
      </c>
      <c r="R504" s="83">
        <v>0</v>
      </c>
    </row>
    <row r="505" spans="1:18" x14ac:dyDescent="0.25">
      <c r="A505" s="79" t="s">
        <v>406</v>
      </c>
      <c r="B505" s="133" t="s">
        <v>407</v>
      </c>
      <c r="C505" s="81" t="s">
        <v>249</v>
      </c>
      <c r="D505" s="84" t="s">
        <v>219</v>
      </c>
      <c r="E505" s="82" t="s">
        <v>110</v>
      </c>
      <c r="F505" s="83" t="s">
        <v>408</v>
      </c>
      <c r="G505" s="82">
        <v>8.5875000000000004</v>
      </c>
      <c r="H505" s="134" t="s">
        <v>214</v>
      </c>
      <c r="I505" s="83" t="s">
        <v>214</v>
      </c>
      <c r="J505" s="82">
        <v>3.4627016129032261E-2</v>
      </c>
      <c r="K505" s="134" t="s">
        <v>214</v>
      </c>
      <c r="L505" s="83" t="s">
        <v>214</v>
      </c>
      <c r="M505" s="82">
        <v>0</v>
      </c>
      <c r="N505" s="134">
        <v>0</v>
      </c>
      <c r="O505" s="83">
        <v>0</v>
      </c>
      <c r="P505" s="82">
        <v>0</v>
      </c>
      <c r="Q505" s="134">
        <v>0</v>
      </c>
      <c r="R505" s="83">
        <v>0</v>
      </c>
    </row>
    <row r="506" spans="1:18" x14ac:dyDescent="0.25">
      <c r="A506" s="79" t="s">
        <v>406</v>
      </c>
      <c r="B506" s="133" t="s">
        <v>407</v>
      </c>
      <c r="C506" s="81" t="s">
        <v>250</v>
      </c>
      <c r="D506" s="84" t="s">
        <v>219</v>
      </c>
      <c r="E506" s="82" t="s">
        <v>110</v>
      </c>
      <c r="F506" s="83" t="s">
        <v>408</v>
      </c>
      <c r="G506" s="82">
        <v>11.231999999999999</v>
      </c>
      <c r="H506" s="134" t="s">
        <v>214</v>
      </c>
      <c r="I506" s="83" t="s">
        <v>214</v>
      </c>
      <c r="J506" s="82">
        <v>4.5290322580645158E-2</v>
      </c>
      <c r="K506" s="134" t="s">
        <v>214</v>
      </c>
      <c r="L506" s="83" t="s">
        <v>214</v>
      </c>
      <c r="M506" s="82">
        <v>0</v>
      </c>
      <c r="N506" s="134">
        <v>0</v>
      </c>
      <c r="O506" s="83">
        <v>0</v>
      </c>
      <c r="P506" s="82">
        <v>0</v>
      </c>
      <c r="Q506" s="134">
        <v>0</v>
      </c>
      <c r="R506" s="83">
        <v>0</v>
      </c>
    </row>
    <row r="507" spans="1:18" x14ac:dyDescent="0.25">
      <c r="A507" s="79" t="s">
        <v>406</v>
      </c>
      <c r="B507" s="133" t="s">
        <v>407</v>
      </c>
      <c r="C507" s="81" t="s">
        <v>251</v>
      </c>
      <c r="D507" s="84" t="s">
        <v>219</v>
      </c>
      <c r="E507" s="82" t="s">
        <v>110</v>
      </c>
      <c r="F507" s="83" t="s">
        <v>408</v>
      </c>
      <c r="G507" s="82">
        <v>10.687600000000002</v>
      </c>
      <c r="H507" s="134" t="s">
        <v>214</v>
      </c>
      <c r="I507" s="83" t="s">
        <v>214</v>
      </c>
      <c r="J507" s="82">
        <v>4.3095161290322585E-2</v>
      </c>
      <c r="K507" s="134" t="s">
        <v>214</v>
      </c>
      <c r="L507" s="83" t="s">
        <v>214</v>
      </c>
      <c r="M507" s="82">
        <v>0</v>
      </c>
      <c r="N507" s="134">
        <v>0</v>
      </c>
      <c r="O507" s="83">
        <v>0</v>
      </c>
      <c r="P507" s="82">
        <v>0</v>
      </c>
      <c r="Q507" s="134">
        <v>0</v>
      </c>
      <c r="R507" s="83">
        <v>0</v>
      </c>
    </row>
    <row r="508" spans="1:18" x14ac:dyDescent="0.25">
      <c r="A508" s="79" t="s">
        <v>406</v>
      </c>
      <c r="B508" s="133" t="s">
        <v>407</v>
      </c>
      <c r="C508" s="81" t="s">
        <v>252</v>
      </c>
      <c r="D508" s="84" t="s">
        <v>219</v>
      </c>
      <c r="E508" s="82" t="s">
        <v>110</v>
      </c>
      <c r="F508" s="83" t="s">
        <v>408</v>
      </c>
      <c r="G508" s="82">
        <v>0.68700000000000006</v>
      </c>
      <c r="H508" s="134" t="s">
        <v>214</v>
      </c>
      <c r="I508" s="83" t="s">
        <v>214</v>
      </c>
      <c r="J508" s="82">
        <v>2.7701612903225808E-3</v>
      </c>
      <c r="K508" s="134" t="s">
        <v>214</v>
      </c>
      <c r="L508" s="83" t="s">
        <v>214</v>
      </c>
      <c r="M508" s="82">
        <v>0</v>
      </c>
      <c r="N508" s="134">
        <v>0</v>
      </c>
      <c r="O508" s="83">
        <v>0</v>
      </c>
      <c r="P508" s="82">
        <v>0</v>
      </c>
      <c r="Q508" s="134">
        <v>0</v>
      </c>
      <c r="R508" s="83">
        <v>0</v>
      </c>
    </row>
    <row r="509" spans="1:18" x14ac:dyDescent="0.25">
      <c r="A509" s="79" t="s">
        <v>406</v>
      </c>
      <c r="B509" s="133" t="s">
        <v>407</v>
      </c>
      <c r="C509" s="81" t="s">
        <v>253</v>
      </c>
      <c r="D509" s="84" t="s">
        <v>219</v>
      </c>
      <c r="E509" s="82" t="s">
        <v>110</v>
      </c>
      <c r="F509" s="83" t="s">
        <v>408</v>
      </c>
      <c r="G509" s="82">
        <v>12.512</v>
      </c>
      <c r="H509" s="134" t="s">
        <v>214</v>
      </c>
      <c r="I509" s="83" t="s">
        <v>214</v>
      </c>
      <c r="J509" s="82">
        <v>5.0451612903225806E-2</v>
      </c>
      <c r="K509" s="134" t="s">
        <v>214</v>
      </c>
      <c r="L509" s="83" t="s">
        <v>214</v>
      </c>
      <c r="M509" s="82">
        <v>0</v>
      </c>
      <c r="N509" s="134">
        <v>0</v>
      </c>
      <c r="O509" s="83">
        <v>0</v>
      </c>
      <c r="P509" s="82">
        <v>0</v>
      </c>
      <c r="Q509" s="134">
        <v>0</v>
      </c>
      <c r="R509" s="83">
        <v>0</v>
      </c>
    </row>
    <row r="510" spans="1:18" x14ac:dyDescent="0.25">
      <c r="A510" s="79" t="s">
        <v>406</v>
      </c>
      <c r="B510" s="133" t="s">
        <v>407</v>
      </c>
      <c r="C510" s="81" t="s">
        <v>254</v>
      </c>
      <c r="D510" s="84" t="s">
        <v>219</v>
      </c>
      <c r="E510" s="82" t="s">
        <v>110</v>
      </c>
      <c r="F510" s="83" t="s">
        <v>408</v>
      </c>
      <c r="G510" s="82">
        <v>9.5200000000000014</v>
      </c>
      <c r="H510" s="134" t="s">
        <v>214</v>
      </c>
      <c r="I510" s="83" t="s">
        <v>214</v>
      </c>
      <c r="J510" s="82">
        <v>3.8387096774193552E-2</v>
      </c>
      <c r="K510" s="134" t="s">
        <v>214</v>
      </c>
      <c r="L510" s="83" t="s">
        <v>214</v>
      </c>
      <c r="M510" s="82">
        <v>0</v>
      </c>
      <c r="N510" s="134">
        <v>0</v>
      </c>
      <c r="O510" s="83">
        <v>0</v>
      </c>
      <c r="P510" s="82">
        <v>0</v>
      </c>
      <c r="Q510" s="134">
        <v>0</v>
      </c>
      <c r="R510" s="83">
        <v>0</v>
      </c>
    </row>
    <row r="511" spans="1:18" x14ac:dyDescent="0.25">
      <c r="A511" s="79" t="s">
        <v>406</v>
      </c>
      <c r="B511" s="133" t="s">
        <v>407</v>
      </c>
      <c r="C511" s="81" t="s">
        <v>255</v>
      </c>
      <c r="D511" s="84" t="s">
        <v>219</v>
      </c>
      <c r="E511" s="82" t="s">
        <v>110</v>
      </c>
      <c r="F511" s="83" t="s">
        <v>408</v>
      </c>
      <c r="G511" s="82">
        <v>85.224600000000009</v>
      </c>
      <c r="H511" s="134" t="s">
        <v>214</v>
      </c>
      <c r="I511" s="83" t="s">
        <v>214</v>
      </c>
      <c r="J511" s="82">
        <v>0.34364758064516132</v>
      </c>
      <c r="K511" s="134" t="s">
        <v>214</v>
      </c>
      <c r="L511" s="83" t="s">
        <v>214</v>
      </c>
      <c r="M511" s="82">
        <v>0</v>
      </c>
      <c r="N511" s="134">
        <v>0</v>
      </c>
      <c r="O511" s="83">
        <v>0</v>
      </c>
      <c r="P511" s="82">
        <v>0</v>
      </c>
      <c r="Q511" s="134">
        <v>0</v>
      </c>
      <c r="R511" s="83">
        <v>0</v>
      </c>
    </row>
    <row r="512" spans="1:18" x14ac:dyDescent="0.25">
      <c r="A512" s="79" t="s">
        <v>406</v>
      </c>
      <c r="B512" s="133" t="s">
        <v>407</v>
      </c>
      <c r="C512" s="81" t="s">
        <v>256</v>
      </c>
      <c r="D512" s="84" t="s">
        <v>219</v>
      </c>
      <c r="E512" s="82" t="s">
        <v>110</v>
      </c>
      <c r="F512" s="83" t="s">
        <v>408</v>
      </c>
      <c r="G512" s="82">
        <v>38.416000000000004</v>
      </c>
      <c r="H512" s="134" t="s">
        <v>214</v>
      </c>
      <c r="I512" s="83" t="s">
        <v>214</v>
      </c>
      <c r="J512" s="82">
        <v>0.15490322580645163</v>
      </c>
      <c r="K512" s="134" t="s">
        <v>214</v>
      </c>
      <c r="L512" s="83" t="s">
        <v>214</v>
      </c>
      <c r="M512" s="82">
        <v>0</v>
      </c>
      <c r="N512" s="134">
        <v>0</v>
      </c>
      <c r="O512" s="83">
        <v>0</v>
      </c>
      <c r="P512" s="82">
        <v>0</v>
      </c>
      <c r="Q512" s="134">
        <v>0</v>
      </c>
      <c r="R512" s="83">
        <v>0</v>
      </c>
    </row>
    <row r="513" spans="1:18" x14ac:dyDescent="0.25">
      <c r="A513" s="79" t="s">
        <v>406</v>
      </c>
      <c r="B513" s="133" t="s">
        <v>407</v>
      </c>
      <c r="C513" s="81" t="s">
        <v>257</v>
      </c>
      <c r="D513" s="84" t="s">
        <v>219</v>
      </c>
      <c r="E513" s="82" t="s">
        <v>110</v>
      </c>
      <c r="F513" s="83" t="s">
        <v>408</v>
      </c>
      <c r="G513" s="82">
        <v>9.0156000000000009</v>
      </c>
      <c r="H513" s="134" t="s">
        <v>214</v>
      </c>
      <c r="I513" s="83" t="s">
        <v>214</v>
      </c>
      <c r="J513" s="82">
        <v>3.6353225806451617E-2</v>
      </c>
      <c r="K513" s="134" t="s">
        <v>214</v>
      </c>
      <c r="L513" s="83" t="s">
        <v>214</v>
      </c>
      <c r="M513" s="82">
        <v>0</v>
      </c>
      <c r="N513" s="134">
        <v>0</v>
      </c>
      <c r="O513" s="83">
        <v>0</v>
      </c>
      <c r="P513" s="82">
        <v>0</v>
      </c>
      <c r="Q513" s="134">
        <v>0</v>
      </c>
      <c r="R513" s="83">
        <v>0</v>
      </c>
    </row>
    <row r="514" spans="1:18" x14ac:dyDescent="0.25">
      <c r="A514" s="79" t="s">
        <v>406</v>
      </c>
      <c r="B514" s="133" t="s">
        <v>407</v>
      </c>
      <c r="C514" s="81" t="s">
        <v>258</v>
      </c>
      <c r="D514" s="84" t="s">
        <v>219</v>
      </c>
      <c r="E514" s="82" t="s">
        <v>110</v>
      </c>
      <c r="F514" s="83" t="s">
        <v>408</v>
      </c>
      <c r="G514" s="82">
        <v>15.502000000000002</v>
      </c>
      <c r="H514" s="134" t="s">
        <v>214</v>
      </c>
      <c r="I514" s="83" t="s">
        <v>214</v>
      </c>
      <c r="J514" s="82">
        <v>6.2508064516129044E-2</v>
      </c>
      <c r="K514" s="134" t="s">
        <v>214</v>
      </c>
      <c r="L514" s="83" t="s">
        <v>214</v>
      </c>
      <c r="M514" s="82">
        <v>0</v>
      </c>
      <c r="N514" s="134">
        <v>0</v>
      </c>
      <c r="O514" s="83">
        <v>0</v>
      </c>
      <c r="P514" s="82">
        <v>0</v>
      </c>
      <c r="Q514" s="134">
        <v>0</v>
      </c>
      <c r="R514" s="83">
        <v>0</v>
      </c>
    </row>
    <row r="515" spans="1:18" x14ac:dyDescent="0.25">
      <c r="A515" s="79" t="s">
        <v>406</v>
      </c>
      <c r="B515" s="133" t="s">
        <v>407</v>
      </c>
      <c r="C515" s="81" t="s">
        <v>259</v>
      </c>
      <c r="D515" s="84" t="s">
        <v>219</v>
      </c>
      <c r="E515" s="82" t="s">
        <v>110</v>
      </c>
      <c r="F515" s="83" t="s">
        <v>408</v>
      </c>
      <c r="G515" s="82">
        <v>42.636000000000003</v>
      </c>
      <c r="H515" s="134" t="s">
        <v>214</v>
      </c>
      <c r="I515" s="83" t="s">
        <v>214</v>
      </c>
      <c r="J515" s="82">
        <v>0.17191935483870968</v>
      </c>
      <c r="K515" s="134" t="s">
        <v>214</v>
      </c>
      <c r="L515" s="83" t="s">
        <v>214</v>
      </c>
      <c r="M515" s="82">
        <v>0</v>
      </c>
      <c r="N515" s="134">
        <v>0</v>
      </c>
      <c r="O515" s="83">
        <v>0</v>
      </c>
      <c r="P515" s="82">
        <v>0</v>
      </c>
      <c r="Q515" s="134">
        <v>0</v>
      </c>
      <c r="R515" s="83">
        <v>0</v>
      </c>
    </row>
    <row r="516" spans="1:18" x14ac:dyDescent="0.25">
      <c r="A516" s="79" t="s">
        <v>406</v>
      </c>
      <c r="B516" s="133" t="s">
        <v>407</v>
      </c>
      <c r="C516" s="81" t="s">
        <v>260</v>
      </c>
      <c r="D516" s="84" t="s">
        <v>219</v>
      </c>
      <c r="E516" s="82" t="s">
        <v>110</v>
      </c>
      <c r="F516" s="83" t="s">
        <v>408</v>
      </c>
      <c r="G516" s="82">
        <v>4.1819999999999995</v>
      </c>
      <c r="H516" s="134" t="s">
        <v>214</v>
      </c>
      <c r="I516" s="83" t="s">
        <v>214</v>
      </c>
      <c r="J516" s="82">
        <v>1.6862903225806448E-2</v>
      </c>
      <c r="K516" s="134" t="s">
        <v>214</v>
      </c>
      <c r="L516" s="83" t="s">
        <v>214</v>
      </c>
      <c r="M516" s="82">
        <v>0</v>
      </c>
      <c r="N516" s="134">
        <v>0</v>
      </c>
      <c r="O516" s="83">
        <v>0</v>
      </c>
      <c r="P516" s="82">
        <v>0</v>
      </c>
      <c r="Q516" s="134">
        <v>0</v>
      </c>
      <c r="R516" s="83">
        <v>0</v>
      </c>
    </row>
    <row r="517" spans="1:18" x14ac:dyDescent="0.25">
      <c r="A517" s="79" t="s">
        <v>406</v>
      </c>
      <c r="B517" s="133" t="s">
        <v>407</v>
      </c>
      <c r="C517" s="81" t="s">
        <v>261</v>
      </c>
      <c r="D517" s="84" t="s">
        <v>219</v>
      </c>
      <c r="E517" s="82" t="s">
        <v>110</v>
      </c>
      <c r="F517" s="83" t="s">
        <v>408</v>
      </c>
      <c r="G517" s="82">
        <v>4.3940000000000001</v>
      </c>
      <c r="H517" s="134" t="s">
        <v>214</v>
      </c>
      <c r="I517" s="83" t="s">
        <v>214</v>
      </c>
      <c r="J517" s="82">
        <v>1.7717741935483873E-2</v>
      </c>
      <c r="K517" s="134" t="s">
        <v>214</v>
      </c>
      <c r="L517" s="83" t="s">
        <v>214</v>
      </c>
      <c r="M517" s="82">
        <v>0</v>
      </c>
      <c r="N517" s="134">
        <v>0</v>
      </c>
      <c r="O517" s="83">
        <v>0</v>
      </c>
      <c r="P517" s="82">
        <v>0</v>
      </c>
      <c r="Q517" s="134">
        <v>0</v>
      </c>
      <c r="R517" s="83">
        <v>0</v>
      </c>
    </row>
    <row r="518" spans="1:18" x14ac:dyDescent="0.25">
      <c r="A518" s="79" t="s">
        <v>406</v>
      </c>
      <c r="B518" s="133" t="s">
        <v>407</v>
      </c>
      <c r="C518" s="81" t="s">
        <v>262</v>
      </c>
      <c r="D518" s="84" t="s">
        <v>213</v>
      </c>
      <c r="E518" s="82" t="s">
        <v>110</v>
      </c>
      <c r="F518" s="83" t="s">
        <v>408</v>
      </c>
      <c r="G518" s="82">
        <v>5.1163200000000009</v>
      </c>
      <c r="H518" s="134" t="s">
        <v>214</v>
      </c>
      <c r="I518" s="83" t="s">
        <v>214</v>
      </c>
      <c r="J518" s="82">
        <v>2.0630322580645163E-2</v>
      </c>
      <c r="K518" s="134" t="s">
        <v>214</v>
      </c>
      <c r="L518" s="83" t="s">
        <v>214</v>
      </c>
      <c r="M518" s="82">
        <v>0</v>
      </c>
      <c r="N518" s="134">
        <v>0</v>
      </c>
      <c r="O518" s="83">
        <v>0</v>
      </c>
      <c r="P518" s="82">
        <v>0</v>
      </c>
      <c r="Q518" s="134">
        <v>0</v>
      </c>
      <c r="R518" s="83">
        <v>0</v>
      </c>
    </row>
    <row r="519" spans="1:18" x14ac:dyDescent="0.25">
      <c r="A519" s="79" t="s">
        <v>406</v>
      </c>
      <c r="B519" s="133" t="s">
        <v>407</v>
      </c>
      <c r="C519" s="81" t="s">
        <v>263</v>
      </c>
      <c r="D519" s="84" t="s">
        <v>219</v>
      </c>
      <c r="E519" s="82" t="s">
        <v>110</v>
      </c>
      <c r="F519" s="83" t="s">
        <v>408</v>
      </c>
      <c r="G519" s="82">
        <v>5.3549999999999995</v>
      </c>
      <c r="H519" s="134" t="s">
        <v>214</v>
      </c>
      <c r="I519" s="83" t="s">
        <v>214</v>
      </c>
      <c r="J519" s="82">
        <v>2.159274193548387E-2</v>
      </c>
      <c r="K519" s="134" t="s">
        <v>214</v>
      </c>
      <c r="L519" s="83" t="s">
        <v>214</v>
      </c>
      <c r="M519" s="82">
        <v>0</v>
      </c>
      <c r="N519" s="134">
        <v>0</v>
      </c>
      <c r="O519" s="83">
        <v>0</v>
      </c>
      <c r="P519" s="82">
        <v>0</v>
      </c>
      <c r="Q519" s="134">
        <v>0</v>
      </c>
      <c r="R519" s="83">
        <v>0</v>
      </c>
    </row>
    <row r="520" spans="1:18" x14ac:dyDescent="0.25">
      <c r="A520" s="79" t="s">
        <v>406</v>
      </c>
      <c r="B520" s="133" t="s">
        <v>407</v>
      </c>
      <c r="C520" s="81" t="s">
        <v>264</v>
      </c>
      <c r="D520" s="84" t="s">
        <v>219</v>
      </c>
      <c r="E520" s="82" t="s">
        <v>110</v>
      </c>
      <c r="F520" s="83" t="s">
        <v>408</v>
      </c>
      <c r="G520" s="82">
        <v>99.82</v>
      </c>
      <c r="H520" s="134" t="s">
        <v>214</v>
      </c>
      <c r="I520" s="83" t="s">
        <v>214</v>
      </c>
      <c r="J520" s="82">
        <v>0.40249999999999997</v>
      </c>
      <c r="K520" s="134" t="s">
        <v>214</v>
      </c>
      <c r="L520" s="83" t="s">
        <v>214</v>
      </c>
      <c r="M520" s="82">
        <v>0</v>
      </c>
      <c r="N520" s="134">
        <v>0</v>
      </c>
      <c r="O520" s="83">
        <v>0</v>
      </c>
      <c r="P520" s="82">
        <v>0</v>
      </c>
      <c r="Q520" s="134">
        <v>0</v>
      </c>
      <c r="R520" s="83">
        <v>0</v>
      </c>
    </row>
    <row r="521" spans="1:18" x14ac:dyDescent="0.25">
      <c r="A521" s="79" t="s">
        <v>406</v>
      </c>
      <c r="B521" s="133" t="s">
        <v>407</v>
      </c>
      <c r="C521" s="81" t="s">
        <v>265</v>
      </c>
      <c r="D521" s="84" t="s">
        <v>219</v>
      </c>
      <c r="E521" s="82" t="s">
        <v>110</v>
      </c>
      <c r="F521" s="83" t="s">
        <v>408</v>
      </c>
      <c r="G521" s="82">
        <v>20.601000000000003</v>
      </c>
      <c r="H521" s="134" t="s">
        <v>214</v>
      </c>
      <c r="I521" s="83" t="s">
        <v>214</v>
      </c>
      <c r="J521" s="82">
        <v>8.3068548387096791E-2</v>
      </c>
      <c r="K521" s="134" t="s">
        <v>214</v>
      </c>
      <c r="L521" s="83" t="s">
        <v>214</v>
      </c>
      <c r="M521" s="82">
        <v>0</v>
      </c>
      <c r="N521" s="134">
        <v>0</v>
      </c>
      <c r="O521" s="83">
        <v>0</v>
      </c>
      <c r="P521" s="82">
        <v>0</v>
      </c>
      <c r="Q521" s="134">
        <v>0</v>
      </c>
      <c r="R521" s="83">
        <v>0</v>
      </c>
    </row>
    <row r="522" spans="1:18" x14ac:dyDescent="0.25">
      <c r="A522" s="79" t="s">
        <v>406</v>
      </c>
      <c r="B522" s="133" t="s">
        <v>407</v>
      </c>
      <c r="C522" s="81" t="s">
        <v>266</v>
      </c>
      <c r="D522" s="84" t="s">
        <v>219</v>
      </c>
      <c r="E522" s="82" t="s">
        <v>110</v>
      </c>
      <c r="F522" s="83" t="s">
        <v>408</v>
      </c>
      <c r="G522" s="82">
        <v>0.35000000000000003</v>
      </c>
      <c r="H522" s="134" t="s">
        <v>214</v>
      </c>
      <c r="I522" s="83" t="s">
        <v>214</v>
      </c>
      <c r="J522" s="82">
        <v>1.4112903225806453E-3</v>
      </c>
      <c r="K522" s="134" t="s">
        <v>214</v>
      </c>
      <c r="L522" s="83" t="s">
        <v>214</v>
      </c>
      <c r="M522" s="82">
        <v>0</v>
      </c>
      <c r="N522" s="134">
        <v>0</v>
      </c>
      <c r="O522" s="83">
        <v>0</v>
      </c>
      <c r="P522" s="82">
        <v>0</v>
      </c>
      <c r="Q522" s="134">
        <v>0</v>
      </c>
      <c r="R522" s="83">
        <v>0</v>
      </c>
    </row>
    <row r="523" spans="1:18" x14ac:dyDescent="0.25">
      <c r="A523" s="79" t="s">
        <v>406</v>
      </c>
      <c r="B523" s="133" t="s">
        <v>407</v>
      </c>
      <c r="C523" s="81" t="s">
        <v>267</v>
      </c>
      <c r="D523" s="84" t="s">
        <v>219</v>
      </c>
      <c r="E523" s="82" t="s">
        <v>110</v>
      </c>
      <c r="F523" s="83" t="s">
        <v>408</v>
      </c>
      <c r="G523" s="82">
        <v>16.779</v>
      </c>
      <c r="H523" s="134" t="s">
        <v>214</v>
      </c>
      <c r="I523" s="83" t="s">
        <v>214</v>
      </c>
      <c r="J523" s="82">
        <v>6.7657258064516126E-2</v>
      </c>
      <c r="K523" s="134" t="s">
        <v>214</v>
      </c>
      <c r="L523" s="83" t="s">
        <v>214</v>
      </c>
      <c r="M523" s="82">
        <v>0</v>
      </c>
      <c r="N523" s="134">
        <v>0</v>
      </c>
      <c r="O523" s="83">
        <v>0</v>
      </c>
      <c r="P523" s="82">
        <v>0</v>
      </c>
      <c r="Q523" s="134">
        <v>0</v>
      </c>
      <c r="R523" s="83">
        <v>0</v>
      </c>
    </row>
    <row r="524" spans="1:18" x14ac:dyDescent="0.25">
      <c r="A524" s="79" t="s">
        <v>406</v>
      </c>
      <c r="B524" s="133" t="s">
        <v>407</v>
      </c>
      <c r="C524" s="81" t="s">
        <v>268</v>
      </c>
      <c r="D524" s="84" t="s">
        <v>219</v>
      </c>
      <c r="E524" s="82" t="s">
        <v>110</v>
      </c>
      <c r="F524" s="83" t="s">
        <v>408</v>
      </c>
      <c r="G524" s="82">
        <v>1.0049999999999999</v>
      </c>
      <c r="H524" s="134" t="s">
        <v>214</v>
      </c>
      <c r="I524" s="83" t="s">
        <v>214</v>
      </c>
      <c r="J524" s="82">
        <v>4.0524193548387094E-3</v>
      </c>
      <c r="K524" s="134" t="s">
        <v>214</v>
      </c>
      <c r="L524" s="83" t="s">
        <v>214</v>
      </c>
      <c r="M524" s="82">
        <v>0</v>
      </c>
      <c r="N524" s="134">
        <v>0</v>
      </c>
      <c r="O524" s="83">
        <v>0</v>
      </c>
      <c r="P524" s="82">
        <v>0</v>
      </c>
      <c r="Q524" s="134">
        <v>0</v>
      </c>
      <c r="R524" s="83">
        <v>0</v>
      </c>
    </row>
    <row r="525" spans="1:18" x14ac:dyDescent="0.25">
      <c r="A525" s="79" t="s">
        <v>406</v>
      </c>
      <c r="B525" s="133" t="s">
        <v>407</v>
      </c>
      <c r="C525" s="81" t="s">
        <v>269</v>
      </c>
      <c r="D525" s="84" t="s">
        <v>219</v>
      </c>
      <c r="E525" s="82" t="s">
        <v>110</v>
      </c>
      <c r="F525" s="83" t="s">
        <v>408</v>
      </c>
      <c r="G525" s="82">
        <v>4.9855</v>
      </c>
      <c r="H525" s="134" t="s">
        <v>214</v>
      </c>
      <c r="I525" s="83" t="s">
        <v>214</v>
      </c>
      <c r="J525" s="82">
        <v>2.010282258064516E-2</v>
      </c>
      <c r="K525" s="134" t="s">
        <v>214</v>
      </c>
      <c r="L525" s="83" t="s">
        <v>214</v>
      </c>
      <c r="M525" s="82">
        <v>0</v>
      </c>
      <c r="N525" s="134">
        <v>0</v>
      </c>
      <c r="O525" s="83">
        <v>0</v>
      </c>
      <c r="P525" s="82">
        <v>0</v>
      </c>
      <c r="Q525" s="134">
        <v>0</v>
      </c>
      <c r="R525" s="83">
        <v>0</v>
      </c>
    </row>
    <row r="526" spans="1:18" x14ac:dyDescent="0.25">
      <c r="A526" s="79" t="s">
        <v>406</v>
      </c>
      <c r="B526" s="133" t="s">
        <v>407</v>
      </c>
      <c r="C526" s="81" t="s">
        <v>270</v>
      </c>
      <c r="D526" s="84" t="s">
        <v>219</v>
      </c>
      <c r="E526" s="82" t="s">
        <v>110</v>
      </c>
      <c r="F526" s="83" t="s">
        <v>408</v>
      </c>
      <c r="G526" s="82">
        <v>16.38</v>
      </c>
      <c r="H526" s="134" t="s">
        <v>214</v>
      </c>
      <c r="I526" s="83" t="s">
        <v>214</v>
      </c>
      <c r="J526" s="82">
        <v>6.6048387096774186E-2</v>
      </c>
      <c r="K526" s="134" t="s">
        <v>214</v>
      </c>
      <c r="L526" s="83" t="s">
        <v>214</v>
      </c>
      <c r="M526" s="82">
        <v>0</v>
      </c>
      <c r="N526" s="134">
        <v>0</v>
      </c>
      <c r="O526" s="83">
        <v>0</v>
      </c>
      <c r="P526" s="82">
        <v>0</v>
      </c>
      <c r="Q526" s="134">
        <v>0</v>
      </c>
      <c r="R526" s="83">
        <v>0</v>
      </c>
    </row>
    <row r="527" spans="1:18" x14ac:dyDescent="0.25">
      <c r="A527" s="79" t="s">
        <v>406</v>
      </c>
      <c r="B527" s="133" t="s">
        <v>407</v>
      </c>
      <c r="C527" s="81" t="s">
        <v>271</v>
      </c>
      <c r="D527" s="84" t="s">
        <v>219</v>
      </c>
      <c r="E527" s="82" t="s">
        <v>110</v>
      </c>
      <c r="F527" s="83" t="s">
        <v>408</v>
      </c>
      <c r="G527" s="82">
        <v>10.402000000000001</v>
      </c>
      <c r="H527" s="134" t="s">
        <v>214</v>
      </c>
      <c r="I527" s="83" t="s">
        <v>214</v>
      </c>
      <c r="J527" s="82">
        <v>4.1943548387096775E-2</v>
      </c>
      <c r="K527" s="134" t="s">
        <v>214</v>
      </c>
      <c r="L527" s="83" t="s">
        <v>214</v>
      </c>
      <c r="M527" s="82">
        <v>0</v>
      </c>
      <c r="N527" s="134">
        <v>0</v>
      </c>
      <c r="O527" s="83">
        <v>0</v>
      </c>
      <c r="P527" s="82">
        <v>0</v>
      </c>
      <c r="Q527" s="134">
        <v>0</v>
      </c>
      <c r="R527" s="83">
        <v>0</v>
      </c>
    </row>
    <row r="528" spans="1:18" x14ac:dyDescent="0.25">
      <c r="A528" s="79" t="s">
        <v>406</v>
      </c>
      <c r="B528" s="133" t="s">
        <v>407</v>
      </c>
      <c r="C528" s="81" t="s">
        <v>272</v>
      </c>
      <c r="D528" s="84" t="s">
        <v>219</v>
      </c>
      <c r="E528" s="82" t="s">
        <v>110</v>
      </c>
      <c r="F528" s="83" t="s">
        <v>408</v>
      </c>
      <c r="G528" s="82">
        <v>21.041</v>
      </c>
      <c r="H528" s="134" t="s">
        <v>214</v>
      </c>
      <c r="I528" s="83" t="s">
        <v>214</v>
      </c>
      <c r="J528" s="82">
        <v>8.484274193548387E-2</v>
      </c>
      <c r="K528" s="134" t="s">
        <v>214</v>
      </c>
      <c r="L528" s="83" t="s">
        <v>214</v>
      </c>
      <c r="M528" s="82">
        <v>0</v>
      </c>
      <c r="N528" s="134">
        <v>0</v>
      </c>
      <c r="O528" s="83">
        <v>0</v>
      </c>
      <c r="P528" s="82">
        <v>0</v>
      </c>
      <c r="Q528" s="134">
        <v>0</v>
      </c>
      <c r="R528" s="83">
        <v>0</v>
      </c>
    </row>
    <row r="529" spans="1:18" x14ac:dyDescent="0.25">
      <c r="A529" s="79" t="s">
        <v>406</v>
      </c>
      <c r="B529" s="133" t="s">
        <v>407</v>
      </c>
      <c r="C529" s="81" t="s">
        <v>273</v>
      </c>
      <c r="D529" s="84" t="s">
        <v>274</v>
      </c>
      <c r="E529" s="82" t="s">
        <v>110</v>
      </c>
      <c r="F529" s="83" t="s">
        <v>408</v>
      </c>
      <c r="G529" s="82">
        <v>0.1888</v>
      </c>
      <c r="H529" s="134" t="s">
        <v>214</v>
      </c>
      <c r="I529" s="83" t="s">
        <v>214</v>
      </c>
      <c r="J529" s="82">
        <v>7.6129032258064511E-4</v>
      </c>
      <c r="K529" s="134" t="s">
        <v>214</v>
      </c>
      <c r="L529" s="83" t="s">
        <v>214</v>
      </c>
      <c r="M529" s="82">
        <v>0</v>
      </c>
      <c r="N529" s="134">
        <v>0</v>
      </c>
      <c r="O529" s="83">
        <v>0</v>
      </c>
      <c r="P529" s="82">
        <v>0</v>
      </c>
      <c r="Q529" s="134">
        <v>0</v>
      </c>
      <c r="R529" s="83">
        <v>0</v>
      </c>
    </row>
    <row r="530" spans="1:18" x14ac:dyDescent="0.25">
      <c r="A530" s="79" t="s">
        <v>406</v>
      </c>
      <c r="B530" s="133" t="s">
        <v>407</v>
      </c>
      <c r="C530" s="81" t="s">
        <v>275</v>
      </c>
      <c r="D530" s="84" t="s">
        <v>274</v>
      </c>
      <c r="E530" s="82" t="s">
        <v>110</v>
      </c>
      <c r="F530" s="83" t="s">
        <v>408</v>
      </c>
      <c r="G530" s="82">
        <v>0.18179999999999999</v>
      </c>
      <c r="H530" s="134" t="s">
        <v>214</v>
      </c>
      <c r="I530" s="83" t="s">
        <v>214</v>
      </c>
      <c r="J530" s="82">
        <v>7.3306451612903227E-4</v>
      </c>
      <c r="K530" s="134" t="s">
        <v>214</v>
      </c>
      <c r="L530" s="83" t="s">
        <v>214</v>
      </c>
      <c r="M530" s="82">
        <v>0</v>
      </c>
      <c r="N530" s="134">
        <v>0</v>
      </c>
      <c r="O530" s="83">
        <v>0</v>
      </c>
      <c r="P530" s="82">
        <v>0</v>
      </c>
      <c r="Q530" s="134">
        <v>0</v>
      </c>
      <c r="R530" s="83">
        <v>0</v>
      </c>
    </row>
    <row r="531" spans="1:18" x14ac:dyDescent="0.25">
      <c r="A531" s="79" t="s">
        <v>406</v>
      </c>
      <c r="B531" s="133" t="s">
        <v>407</v>
      </c>
      <c r="C531" s="81" t="s">
        <v>276</v>
      </c>
      <c r="D531" s="84" t="s">
        <v>274</v>
      </c>
      <c r="E531" s="82" t="s">
        <v>110</v>
      </c>
      <c r="F531" s="83" t="s">
        <v>408</v>
      </c>
      <c r="G531" s="82">
        <v>0.95900000000000007</v>
      </c>
      <c r="H531" s="134" t="s">
        <v>214</v>
      </c>
      <c r="I531" s="83" t="s">
        <v>214</v>
      </c>
      <c r="J531" s="82">
        <v>3.8669354838709682E-3</v>
      </c>
      <c r="K531" s="134" t="s">
        <v>214</v>
      </c>
      <c r="L531" s="83" t="s">
        <v>214</v>
      </c>
      <c r="M531" s="82">
        <v>0</v>
      </c>
      <c r="N531" s="134">
        <v>0</v>
      </c>
      <c r="O531" s="83">
        <v>0</v>
      </c>
      <c r="P531" s="82">
        <v>0</v>
      </c>
      <c r="Q531" s="134">
        <v>0</v>
      </c>
      <c r="R531" s="83">
        <v>0</v>
      </c>
    </row>
    <row r="532" spans="1:18" x14ac:dyDescent="0.25">
      <c r="A532" s="79" t="s">
        <v>406</v>
      </c>
      <c r="B532" s="133" t="s">
        <v>407</v>
      </c>
      <c r="C532" s="81" t="s">
        <v>277</v>
      </c>
      <c r="D532" s="84" t="s">
        <v>274</v>
      </c>
      <c r="E532" s="82" t="s">
        <v>110</v>
      </c>
      <c r="F532" s="83" t="s">
        <v>408</v>
      </c>
      <c r="G532" s="82">
        <v>0.83609999999999984</v>
      </c>
      <c r="H532" s="134" t="s">
        <v>214</v>
      </c>
      <c r="I532" s="83" t="s">
        <v>214</v>
      </c>
      <c r="J532" s="82">
        <v>3.371370967741935E-3</v>
      </c>
      <c r="K532" s="134" t="s">
        <v>214</v>
      </c>
      <c r="L532" s="83" t="s">
        <v>214</v>
      </c>
      <c r="M532" s="82">
        <v>0</v>
      </c>
      <c r="N532" s="134">
        <v>0</v>
      </c>
      <c r="O532" s="83">
        <v>0</v>
      </c>
      <c r="P532" s="82">
        <v>0</v>
      </c>
      <c r="Q532" s="134">
        <v>0</v>
      </c>
      <c r="R532" s="83">
        <v>0</v>
      </c>
    </row>
    <row r="533" spans="1:18" x14ac:dyDescent="0.25">
      <c r="A533" s="79" t="s">
        <v>406</v>
      </c>
      <c r="B533" s="133" t="s">
        <v>407</v>
      </c>
      <c r="C533" s="81" t="s">
        <v>278</v>
      </c>
      <c r="D533" s="84" t="s">
        <v>274</v>
      </c>
      <c r="E533" s="82" t="s">
        <v>110</v>
      </c>
      <c r="F533" s="83" t="s">
        <v>408</v>
      </c>
      <c r="G533" s="82">
        <v>1.4768999999999999</v>
      </c>
      <c r="H533" s="134" t="s">
        <v>214</v>
      </c>
      <c r="I533" s="83" t="s">
        <v>214</v>
      </c>
      <c r="J533" s="82">
        <v>5.9552419354838701E-3</v>
      </c>
      <c r="K533" s="134" t="s">
        <v>214</v>
      </c>
      <c r="L533" s="83" t="s">
        <v>214</v>
      </c>
      <c r="M533" s="82">
        <v>0</v>
      </c>
      <c r="N533" s="134">
        <v>0</v>
      </c>
      <c r="O533" s="83">
        <v>0</v>
      </c>
      <c r="P533" s="82">
        <v>0</v>
      </c>
      <c r="Q533" s="134">
        <v>0</v>
      </c>
      <c r="R533" s="83">
        <v>0</v>
      </c>
    </row>
    <row r="534" spans="1:18" x14ac:dyDescent="0.25">
      <c r="A534" s="79" t="s">
        <v>406</v>
      </c>
      <c r="B534" s="133" t="s">
        <v>407</v>
      </c>
      <c r="C534" s="81" t="s">
        <v>279</v>
      </c>
      <c r="D534" s="84" t="s">
        <v>274</v>
      </c>
      <c r="E534" s="82" t="s">
        <v>110</v>
      </c>
      <c r="F534" s="83" t="s">
        <v>408</v>
      </c>
      <c r="G534" s="82">
        <v>8.9700000000000002E-2</v>
      </c>
      <c r="H534" s="134" t="s">
        <v>214</v>
      </c>
      <c r="I534" s="83" t="s">
        <v>214</v>
      </c>
      <c r="J534" s="82">
        <v>3.6169354838709681E-4</v>
      </c>
      <c r="K534" s="134" t="s">
        <v>214</v>
      </c>
      <c r="L534" s="83" t="s">
        <v>214</v>
      </c>
      <c r="M534" s="82">
        <v>0</v>
      </c>
      <c r="N534" s="134">
        <v>0</v>
      </c>
      <c r="O534" s="83">
        <v>0</v>
      </c>
      <c r="P534" s="82">
        <v>0</v>
      </c>
      <c r="Q534" s="134">
        <v>0</v>
      </c>
      <c r="R534" s="83">
        <v>0</v>
      </c>
    </row>
    <row r="535" spans="1:18" x14ac:dyDescent="0.25">
      <c r="A535" s="79" t="s">
        <v>406</v>
      </c>
      <c r="B535" s="133" t="s">
        <v>407</v>
      </c>
      <c r="C535" s="81" t="s">
        <v>280</v>
      </c>
      <c r="D535" s="84" t="s">
        <v>274</v>
      </c>
      <c r="E535" s="82" t="s">
        <v>110</v>
      </c>
      <c r="F535" s="83" t="s">
        <v>408</v>
      </c>
      <c r="G535" s="82">
        <v>0.37409999999999999</v>
      </c>
      <c r="H535" s="134" t="s">
        <v>214</v>
      </c>
      <c r="I535" s="83" t="s">
        <v>214</v>
      </c>
      <c r="J535" s="82">
        <v>1.5084677419354839E-3</v>
      </c>
      <c r="K535" s="134" t="s">
        <v>214</v>
      </c>
      <c r="L535" s="83" t="s">
        <v>214</v>
      </c>
      <c r="M535" s="82">
        <v>0</v>
      </c>
      <c r="N535" s="134">
        <v>0</v>
      </c>
      <c r="O535" s="83">
        <v>0</v>
      </c>
      <c r="P535" s="82">
        <v>0</v>
      </c>
      <c r="Q535" s="134">
        <v>0</v>
      </c>
      <c r="R535" s="83">
        <v>0</v>
      </c>
    </row>
    <row r="536" spans="1:18" x14ac:dyDescent="0.25">
      <c r="A536" s="79" t="s">
        <v>406</v>
      </c>
      <c r="B536" s="133" t="s">
        <v>407</v>
      </c>
      <c r="C536" s="81" t="s">
        <v>281</v>
      </c>
      <c r="D536" s="84" t="s">
        <v>219</v>
      </c>
      <c r="E536" s="82" t="s">
        <v>110</v>
      </c>
      <c r="F536" s="83" t="s">
        <v>408</v>
      </c>
      <c r="G536" s="82">
        <v>0.43200000000000005</v>
      </c>
      <c r="H536" s="134" t="s">
        <v>214</v>
      </c>
      <c r="I536" s="83" t="s">
        <v>214</v>
      </c>
      <c r="J536" s="82">
        <v>1.741935483870968E-3</v>
      </c>
      <c r="K536" s="134" t="s">
        <v>214</v>
      </c>
      <c r="L536" s="83" t="s">
        <v>214</v>
      </c>
      <c r="M536" s="82">
        <v>0</v>
      </c>
      <c r="N536" s="134">
        <v>0</v>
      </c>
      <c r="O536" s="83">
        <v>0</v>
      </c>
      <c r="P536" s="82">
        <v>0</v>
      </c>
      <c r="Q536" s="134">
        <v>0</v>
      </c>
      <c r="R536" s="83">
        <v>0</v>
      </c>
    </row>
    <row r="537" spans="1:18" x14ac:dyDescent="0.25">
      <c r="A537" s="79" t="s">
        <v>406</v>
      </c>
      <c r="B537" s="133" t="s">
        <v>407</v>
      </c>
      <c r="C537" s="81" t="s">
        <v>282</v>
      </c>
      <c r="D537" s="84" t="s">
        <v>219</v>
      </c>
      <c r="E537" s="82" t="s">
        <v>110</v>
      </c>
      <c r="F537" s="83" t="s">
        <v>408</v>
      </c>
      <c r="G537" s="82">
        <v>0.35680000000000001</v>
      </c>
      <c r="H537" s="134" t="s">
        <v>214</v>
      </c>
      <c r="I537" s="83" t="s">
        <v>214</v>
      </c>
      <c r="J537" s="82">
        <v>1.4387096774193548E-3</v>
      </c>
      <c r="K537" s="134" t="s">
        <v>214</v>
      </c>
      <c r="L537" s="83" t="s">
        <v>214</v>
      </c>
      <c r="M537" s="82">
        <v>0</v>
      </c>
      <c r="N537" s="134">
        <v>0</v>
      </c>
      <c r="O537" s="83">
        <v>0</v>
      </c>
      <c r="P537" s="82">
        <v>0</v>
      </c>
      <c r="Q537" s="134">
        <v>0</v>
      </c>
      <c r="R537" s="83">
        <v>0</v>
      </c>
    </row>
    <row r="538" spans="1:18" x14ac:dyDescent="0.25">
      <c r="A538" s="79" t="s">
        <v>406</v>
      </c>
      <c r="B538" s="133" t="s">
        <v>407</v>
      </c>
      <c r="C538" s="81" t="s">
        <v>283</v>
      </c>
      <c r="D538" s="84" t="s">
        <v>219</v>
      </c>
      <c r="E538" s="82" t="s">
        <v>110</v>
      </c>
      <c r="F538" s="83" t="s">
        <v>408</v>
      </c>
      <c r="G538" s="82">
        <v>0.09</v>
      </c>
      <c r="H538" s="134" t="s">
        <v>214</v>
      </c>
      <c r="I538" s="83" t="s">
        <v>214</v>
      </c>
      <c r="J538" s="82">
        <v>3.6290322580645159E-4</v>
      </c>
      <c r="K538" s="134" t="s">
        <v>214</v>
      </c>
      <c r="L538" s="83" t="s">
        <v>214</v>
      </c>
      <c r="M538" s="82">
        <v>0</v>
      </c>
      <c r="N538" s="134">
        <v>0</v>
      </c>
      <c r="O538" s="83">
        <v>0</v>
      </c>
      <c r="P538" s="82">
        <v>0</v>
      </c>
      <c r="Q538" s="134">
        <v>0</v>
      </c>
      <c r="R538" s="83">
        <v>0</v>
      </c>
    </row>
    <row r="539" spans="1:18" x14ac:dyDescent="0.25">
      <c r="A539" s="79" t="s">
        <v>406</v>
      </c>
      <c r="B539" s="133" t="s">
        <v>407</v>
      </c>
      <c r="C539" s="81" t="s">
        <v>284</v>
      </c>
      <c r="D539" s="84" t="s">
        <v>219</v>
      </c>
      <c r="E539" s="82" t="s">
        <v>110</v>
      </c>
      <c r="F539" s="83" t="s">
        <v>408</v>
      </c>
      <c r="G539" s="82">
        <v>8.8000000000000009E-2</v>
      </c>
      <c r="H539" s="134" t="s">
        <v>214</v>
      </c>
      <c r="I539" s="83" t="s">
        <v>214</v>
      </c>
      <c r="J539" s="82">
        <v>3.5483870967741938E-4</v>
      </c>
      <c r="K539" s="134" t="s">
        <v>214</v>
      </c>
      <c r="L539" s="83" t="s">
        <v>214</v>
      </c>
      <c r="M539" s="82">
        <v>0</v>
      </c>
      <c r="N539" s="134">
        <v>0</v>
      </c>
      <c r="O539" s="83">
        <v>0</v>
      </c>
      <c r="P539" s="82">
        <v>0</v>
      </c>
      <c r="Q539" s="134">
        <v>0</v>
      </c>
      <c r="R539" s="83">
        <v>0</v>
      </c>
    </row>
    <row r="540" spans="1:18" x14ac:dyDescent="0.25">
      <c r="A540" s="79" t="s">
        <v>406</v>
      </c>
      <c r="B540" s="133" t="s">
        <v>407</v>
      </c>
      <c r="C540" s="81" t="s">
        <v>285</v>
      </c>
      <c r="D540" s="84" t="s">
        <v>219</v>
      </c>
      <c r="E540" s="82" t="s">
        <v>110</v>
      </c>
      <c r="F540" s="83" t="s">
        <v>408</v>
      </c>
      <c r="G540" s="82">
        <v>8.3500000000000005E-2</v>
      </c>
      <c r="H540" s="134" t="s">
        <v>214</v>
      </c>
      <c r="I540" s="83" t="s">
        <v>214</v>
      </c>
      <c r="J540" s="82">
        <v>3.366935483870968E-4</v>
      </c>
      <c r="K540" s="134" t="s">
        <v>214</v>
      </c>
      <c r="L540" s="83" t="s">
        <v>214</v>
      </c>
      <c r="M540" s="82">
        <v>0</v>
      </c>
      <c r="N540" s="134">
        <v>0</v>
      </c>
      <c r="O540" s="83">
        <v>0</v>
      </c>
      <c r="P540" s="82">
        <v>0</v>
      </c>
      <c r="Q540" s="134">
        <v>0</v>
      </c>
      <c r="R540" s="83">
        <v>0</v>
      </c>
    </row>
    <row r="541" spans="1:18" x14ac:dyDescent="0.25">
      <c r="A541" s="79" t="s">
        <v>406</v>
      </c>
      <c r="B541" s="133" t="s">
        <v>407</v>
      </c>
      <c r="C541" s="81" t="s">
        <v>293</v>
      </c>
      <c r="D541" s="84" t="s">
        <v>219</v>
      </c>
      <c r="E541" s="82" t="s">
        <v>110</v>
      </c>
      <c r="F541" s="83" t="s">
        <v>408</v>
      </c>
      <c r="G541" s="82">
        <v>17.882800000000003</v>
      </c>
      <c r="H541" s="134" t="s">
        <v>214</v>
      </c>
      <c r="I541" s="83" t="s">
        <v>214</v>
      </c>
      <c r="J541" s="82">
        <v>7.2108064516129042E-2</v>
      </c>
      <c r="K541" s="134" t="s">
        <v>214</v>
      </c>
      <c r="L541" s="83" t="s">
        <v>214</v>
      </c>
      <c r="M541" s="82">
        <v>0</v>
      </c>
      <c r="N541" s="134">
        <v>0</v>
      </c>
      <c r="O541" s="83">
        <v>0</v>
      </c>
      <c r="P541" s="82">
        <v>0</v>
      </c>
      <c r="Q541" s="134">
        <v>0</v>
      </c>
      <c r="R541" s="83">
        <v>0</v>
      </c>
    </row>
    <row r="542" spans="1:18" x14ac:dyDescent="0.25">
      <c r="A542" s="79" t="s">
        <v>406</v>
      </c>
      <c r="B542" s="133" t="s">
        <v>407</v>
      </c>
      <c r="C542" s="81" t="s">
        <v>295</v>
      </c>
      <c r="D542" s="84" t="s">
        <v>219</v>
      </c>
      <c r="E542" s="82" t="s">
        <v>110</v>
      </c>
      <c r="F542" s="83" t="s">
        <v>408</v>
      </c>
      <c r="G542" s="82">
        <v>20.748000000000001</v>
      </c>
      <c r="H542" s="134" t="s">
        <v>214</v>
      </c>
      <c r="I542" s="83" t="s">
        <v>214</v>
      </c>
      <c r="J542" s="82">
        <v>8.3661290322580656E-2</v>
      </c>
      <c r="K542" s="134" t="s">
        <v>214</v>
      </c>
      <c r="L542" s="83" t="s">
        <v>214</v>
      </c>
      <c r="M542" s="82">
        <v>0</v>
      </c>
      <c r="N542" s="134">
        <v>0</v>
      </c>
      <c r="O542" s="83">
        <v>0</v>
      </c>
      <c r="P542" s="82">
        <v>0</v>
      </c>
      <c r="Q542" s="134">
        <v>0</v>
      </c>
      <c r="R542" s="83">
        <v>0</v>
      </c>
    </row>
    <row r="543" spans="1:18" x14ac:dyDescent="0.25">
      <c r="A543" s="79" t="s">
        <v>406</v>
      </c>
      <c r="B543" s="133" t="s">
        <v>407</v>
      </c>
      <c r="C543" s="81" t="s">
        <v>296</v>
      </c>
      <c r="D543" s="84" t="s">
        <v>219</v>
      </c>
      <c r="E543" s="82" t="s">
        <v>110</v>
      </c>
      <c r="F543" s="83" t="s">
        <v>408</v>
      </c>
      <c r="G543" s="82">
        <v>10.394399999999999</v>
      </c>
      <c r="H543" s="134" t="s">
        <v>214</v>
      </c>
      <c r="I543" s="83" t="s">
        <v>214</v>
      </c>
      <c r="J543" s="82">
        <v>4.1912903225806451E-2</v>
      </c>
      <c r="K543" s="134" t="s">
        <v>214</v>
      </c>
      <c r="L543" s="83" t="s">
        <v>214</v>
      </c>
      <c r="M543" s="82">
        <v>0</v>
      </c>
      <c r="N543" s="134">
        <v>0</v>
      </c>
      <c r="O543" s="83">
        <v>0</v>
      </c>
      <c r="P543" s="82">
        <v>0</v>
      </c>
      <c r="Q543" s="134">
        <v>0</v>
      </c>
      <c r="R543" s="83">
        <v>0</v>
      </c>
    </row>
    <row r="544" spans="1:18" x14ac:dyDescent="0.25">
      <c r="A544" s="79" t="s">
        <v>406</v>
      </c>
      <c r="B544" s="133" t="s">
        <v>407</v>
      </c>
      <c r="C544" s="81" t="s">
        <v>297</v>
      </c>
      <c r="D544" s="84" t="s">
        <v>219</v>
      </c>
      <c r="E544" s="82" t="s">
        <v>110</v>
      </c>
      <c r="F544" s="83" t="s">
        <v>408</v>
      </c>
      <c r="G544" s="82">
        <v>2.5559999999999996</v>
      </c>
      <c r="H544" s="134" t="s">
        <v>214</v>
      </c>
      <c r="I544" s="83" t="s">
        <v>214</v>
      </c>
      <c r="J544" s="82">
        <v>1.0306451612903224E-2</v>
      </c>
      <c r="K544" s="134" t="s">
        <v>214</v>
      </c>
      <c r="L544" s="83" t="s">
        <v>214</v>
      </c>
      <c r="M544" s="82">
        <v>0</v>
      </c>
      <c r="N544" s="134">
        <v>0</v>
      </c>
      <c r="O544" s="83">
        <v>0</v>
      </c>
      <c r="P544" s="82">
        <v>0</v>
      </c>
      <c r="Q544" s="134">
        <v>0</v>
      </c>
      <c r="R544" s="83">
        <v>0</v>
      </c>
    </row>
    <row r="545" spans="1:18" x14ac:dyDescent="0.25">
      <c r="A545" s="79" t="s">
        <v>406</v>
      </c>
      <c r="B545" s="133" t="s">
        <v>407</v>
      </c>
      <c r="C545" s="81" t="s">
        <v>298</v>
      </c>
      <c r="D545" s="84" t="s">
        <v>213</v>
      </c>
      <c r="E545" s="82" t="s">
        <v>110</v>
      </c>
      <c r="F545" s="83" t="s">
        <v>408</v>
      </c>
      <c r="G545" s="82">
        <v>0.18359999999999999</v>
      </c>
      <c r="H545" s="134" t="s">
        <v>214</v>
      </c>
      <c r="I545" s="83" t="s">
        <v>214</v>
      </c>
      <c r="J545" s="82">
        <v>7.4032258064516126E-4</v>
      </c>
      <c r="K545" s="134" t="s">
        <v>214</v>
      </c>
      <c r="L545" s="83" t="s">
        <v>214</v>
      </c>
      <c r="M545" s="82">
        <v>0</v>
      </c>
      <c r="N545" s="134">
        <v>0</v>
      </c>
      <c r="O545" s="83">
        <v>0</v>
      </c>
      <c r="P545" s="82">
        <v>0</v>
      </c>
      <c r="Q545" s="134">
        <v>0</v>
      </c>
      <c r="R545" s="83">
        <v>0</v>
      </c>
    </row>
    <row r="546" spans="1:18" x14ac:dyDescent="0.25">
      <c r="A546" s="79" t="s">
        <v>406</v>
      </c>
      <c r="B546" s="133" t="s">
        <v>407</v>
      </c>
      <c r="C546" s="81" t="s">
        <v>299</v>
      </c>
      <c r="D546" s="84" t="s">
        <v>219</v>
      </c>
      <c r="E546" s="82" t="s">
        <v>110</v>
      </c>
      <c r="F546" s="83" t="s">
        <v>408</v>
      </c>
      <c r="G546" s="82">
        <v>196.20360000000002</v>
      </c>
      <c r="H546" s="134" t="s">
        <v>214</v>
      </c>
      <c r="I546" s="83" t="s">
        <v>214</v>
      </c>
      <c r="J546" s="82">
        <v>0.79114354838709688</v>
      </c>
      <c r="K546" s="134" t="s">
        <v>214</v>
      </c>
      <c r="L546" s="83" t="s">
        <v>214</v>
      </c>
      <c r="M546" s="82">
        <v>0</v>
      </c>
      <c r="N546" s="134">
        <v>0</v>
      </c>
      <c r="O546" s="83">
        <v>0</v>
      </c>
      <c r="P546" s="82">
        <v>0</v>
      </c>
      <c r="Q546" s="134">
        <v>0</v>
      </c>
      <c r="R546" s="83">
        <v>0</v>
      </c>
    </row>
    <row r="547" spans="1:18" x14ac:dyDescent="0.25">
      <c r="A547" s="79" t="s">
        <v>406</v>
      </c>
      <c r="B547" s="133" t="s">
        <v>407</v>
      </c>
      <c r="C547" s="81" t="s">
        <v>300</v>
      </c>
      <c r="D547" s="84" t="s">
        <v>219</v>
      </c>
      <c r="E547" s="82" t="s">
        <v>110</v>
      </c>
      <c r="F547" s="83" t="s">
        <v>408</v>
      </c>
      <c r="G547" s="82">
        <v>191.37560000000002</v>
      </c>
      <c r="H547" s="134" t="s">
        <v>214</v>
      </c>
      <c r="I547" s="83" t="s">
        <v>214</v>
      </c>
      <c r="J547" s="82">
        <v>0.77167580645161293</v>
      </c>
      <c r="K547" s="134" t="s">
        <v>214</v>
      </c>
      <c r="L547" s="83" t="s">
        <v>214</v>
      </c>
      <c r="M547" s="82">
        <v>0</v>
      </c>
      <c r="N547" s="134">
        <v>0</v>
      </c>
      <c r="O547" s="83">
        <v>0</v>
      </c>
      <c r="P547" s="82">
        <v>0</v>
      </c>
      <c r="Q547" s="134">
        <v>0</v>
      </c>
      <c r="R547" s="83">
        <v>0</v>
      </c>
    </row>
    <row r="548" spans="1:18" x14ac:dyDescent="0.25">
      <c r="A548" s="79" t="s">
        <v>406</v>
      </c>
      <c r="B548" s="133" t="s">
        <v>407</v>
      </c>
      <c r="C548" s="81" t="s">
        <v>301</v>
      </c>
      <c r="D548" s="84" t="s">
        <v>219</v>
      </c>
      <c r="E548" s="82" t="s">
        <v>110</v>
      </c>
      <c r="F548" s="83" t="s">
        <v>408</v>
      </c>
      <c r="G548" s="82">
        <v>112.1915</v>
      </c>
      <c r="H548" s="134" t="s">
        <v>214</v>
      </c>
      <c r="I548" s="83" t="s">
        <v>214</v>
      </c>
      <c r="J548" s="82">
        <v>0.45238508064516131</v>
      </c>
      <c r="K548" s="134" t="s">
        <v>214</v>
      </c>
      <c r="L548" s="83" t="s">
        <v>214</v>
      </c>
      <c r="M548" s="82">
        <v>0</v>
      </c>
      <c r="N548" s="134">
        <v>0</v>
      </c>
      <c r="O548" s="83">
        <v>0</v>
      </c>
      <c r="P548" s="82">
        <v>0</v>
      </c>
      <c r="Q548" s="134">
        <v>0</v>
      </c>
      <c r="R548" s="83">
        <v>0</v>
      </c>
    </row>
    <row r="549" spans="1:18" x14ac:dyDescent="0.25">
      <c r="A549" s="79" t="s">
        <v>406</v>
      </c>
      <c r="B549" s="133" t="s">
        <v>407</v>
      </c>
      <c r="C549" s="81" t="s">
        <v>302</v>
      </c>
      <c r="D549" s="84" t="s">
        <v>219</v>
      </c>
      <c r="E549" s="82" t="s">
        <v>110</v>
      </c>
      <c r="F549" s="83" t="s">
        <v>408</v>
      </c>
      <c r="G549" s="82">
        <v>41.806399999999996</v>
      </c>
      <c r="H549" s="134" t="s">
        <v>214</v>
      </c>
      <c r="I549" s="83" t="s">
        <v>214</v>
      </c>
      <c r="J549" s="82">
        <v>0.16857419354838707</v>
      </c>
      <c r="K549" s="134" t="s">
        <v>214</v>
      </c>
      <c r="L549" s="83" t="s">
        <v>214</v>
      </c>
      <c r="M549" s="82">
        <v>0</v>
      </c>
      <c r="N549" s="134">
        <v>0</v>
      </c>
      <c r="O549" s="83">
        <v>0</v>
      </c>
      <c r="P549" s="82">
        <v>0</v>
      </c>
      <c r="Q549" s="134">
        <v>0</v>
      </c>
      <c r="R549" s="83">
        <v>0</v>
      </c>
    </row>
    <row r="550" spans="1:18" x14ac:dyDescent="0.25">
      <c r="A550" s="79" t="s">
        <v>406</v>
      </c>
      <c r="B550" s="133" t="s">
        <v>407</v>
      </c>
      <c r="C550" s="81" t="s">
        <v>303</v>
      </c>
      <c r="D550" s="84" t="s">
        <v>219</v>
      </c>
      <c r="E550" s="82" t="s">
        <v>110</v>
      </c>
      <c r="F550" s="83" t="s">
        <v>408</v>
      </c>
      <c r="G550" s="82">
        <v>55.3125</v>
      </c>
      <c r="H550" s="134" t="s">
        <v>214</v>
      </c>
      <c r="I550" s="83" t="s">
        <v>214</v>
      </c>
      <c r="J550" s="82">
        <v>0.22303427419354838</v>
      </c>
      <c r="K550" s="134" t="s">
        <v>214</v>
      </c>
      <c r="L550" s="83" t="s">
        <v>214</v>
      </c>
      <c r="M550" s="82">
        <v>0</v>
      </c>
      <c r="N550" s="134">
        <v>0</v>
      </c>
      <c r="O550" s="83">
        <v>0</v>
      </c>
      <c r="P550" s="82">
        <v>0</v>
      </c>
      <c r="Q550" s="134">
        <v>0</v>
      </c>
      <c r="R550" s="83">
        <v>0</v>
      </c>
    </row>
    <row r="551" spans="1:18" x14ac:dyDescent="0.25">
      <c r="A551" s="79" t="s">
        <v>406</v>
      </c>
      <c r="B551" s="133" t="s">
        <v>407</v>
      </c>
      <c r="C551" s="81" t="s">
        <v>304</v>
      </c>
      <c r="D551" s="84" t="s">
        <v>219</v>
      </c>
      <c r="E551" s="82" t="s">
        <v>110</v>
      </c>
      <c r="F551" s="83" t="s">
        <v>408</v>
      </c>
      <c r="G551" s="82">
        <v>41.002599999999994</v>
      </c>
      <c r="H551" s="134" t="s">
        <v>214</v>
      </c>
      <c r="I551" s="83" t="s">
        <v>214</v>
      </c>
      <c r="J551" s="82">
        <v>0.165333064516129</v>
      </c>
      <c r="K551" s="134" t="s">
        <v>214</v>
      </c>
      <c r="L551" s="83" t="s">
        <v>214</v>
      </c>
      <c r="M551" s="82">
        <v>0</v>
      </c>
      <c r="N551" s="134">
        <v>0</v>
      </c>
      <c r="O551" s="83">
        <v>0</v>
      </c>
      <c r="P551" s="82">
        <v>0</v>
      </c>
      <c r="Q551" s="134">
        <v>0</v>
      </c>
      <c r="R551" s="83">
        <v>0</v>
      </c>
    </row>
    <row r="552" spans="1:18" x14ac:dyDescent="0.25">
      <c r="A552" s="79" t="s">
        <v>406</v>
      </c>
      <c r="B552" s="133" t="s">
        <v>407</v>
      </c>
      <c r="C552" s="81" t="s">
        <v>305</v>
      </c>
      <c r="D552" s="84" t="s">
        <v>219</v>
      </c>
      <c r="E552" s="82" t="s">
        <v>110</v>
      </c>
      <c r="F552" s="83" t="s">
        <v>408</v>
      </c>
      <c r="G552" s="82">
        <v>51.401900000000005</v>
      </c>
      <c r="H552" s="134" t="s">
        <v>214</v>
      </c>
      <c r="I552" s="83" t="s">
        <v>214</v>
      </c>
      <c r="J552" s="82">
        <v>0.20726572580645164</v>
      </c>
      <c r="K552" s="134" t="s">
        <v>214</v>
      </c>
      <c r="L552" s="83" t="s">
        <v>214</v>
      </c>
      <c r="M552" s="82">
        <v>0</v>
      </c>
      <c r="N552" s="134">
        <v>0</v>
      </c>
      <c r="O552" s="83">
        <v>0</v>
      </c>
      <c r="P552" s="82">
        <v>0</v>
      </c>
      <c r="Q552" s="134">
        <v>0</v>
      </c>
      <c r="R552" s="83">
        <v>0</v>
      </c>
    </row>
    <row r="553" spans="1:18" x14ac:dyDescent="0.25">
      <c r="A553" s="79" t="s">
        <v>406</v>
      </c>
      <c r="B553" s="133" t="s">
        <v>407</v>
      </c>
      <c r="C553" s="81" t="s">
        <v>306</v>
      </c>
      <c r="D553" s="84" t="s">
        <v>219</v>
      </c>
      <c r="E553" s="82" t="s">
        <v>110</v>
      </c>
      <c r="F553" s="83" t="s">
        <v>408</v>
      </c>
      <c r="G553" s="82">
        <v>9.2609999999999992</v>
      </c>
      <c r="H553" s="134" t="s">
        <v>214</v>
      </c>
      <c r="I553" s="83" t="s">
        <v>214</v>
      </c>
      <c r="J553" s="82">
        <v>3.734274193548387E-2</v>
      </c>
      <c r="K553" s="134" t="s">
        <v>214</v>
      </c>
      <c r="L553" s="83" t="s">
        <v>214</v>
      </c>
      <c r="M553" s="82">
        <v>0</v>
      </c>
      <c r="N553" s="134">
        <v>0</v>
      </c>
      <c r="O553" s="83">
        <v>0</v>
      </c>
      <c r="P553" s="82">
        <v>0</v>
      </c>
      <c r="Q553" s="134">
        <v>0</v>
      </c>
      <c r="R553" s="83">
        <v>0</v>
      </c>
    </row>
    <row r="554" spans="1:18" x14ac:dyDescent="0.25">
      <c r="A554" s="79" t="s">
        <v>406</v>
      </c>
      <c r="B554" s="133" t="s">
        <v>407</v>
      </c>
      <c r="C554" s="81" t="s">
        <v>307</v>
      </c>
      <c r="D554" s="84" t="s">
        <v>219</v>
      </c>
      <c r="E554" s="82" t="s">
        <v>110</v>
      </c>
      <c r="F554" s="83" t="s">
        <v>408</v>
      </c>
      <c r="G554" s="82">
        <v>27.832000000000001</v>
      </c>
      <c r="H554" s="134" t="s">
        <v>214</v>
      </c>
      <c r="I554" s="83" t="s">
        <v>214</v>
      </c>
      <c r="J554" s="82">
        <v>0.11222580645161291</v>
      </c>
      <c r="K554" s="134" t="s">
        <v>214</v>
      </c>
      <c r="L554" s="83" t="s">
        <v>214</v>
      </c>
      <c r="M554" s="82">
        <v>0</v>
      </c>
      <c r="N554" s="134">
        <v>0</v>
      </c>
      <c r="O554" s="83">
        <v>0</v>
      </c>
      <c r="P554" s="82">
        <v>0</v>
      </c>
      <c r="Q554" s="134">
        <v>0</v>
      </c>
      <c r="R554" s="83">
        <v>0</v>
      </c>
    </row>
    <row r="555" spans="1:18" x14ac:dyDescent="0.25">
      <c r="A555" s="79" t="s">
        <v>406</v>
      </c>
      <c r="B555" s="133" t="s">
        <v>407</v>
      </c>
      <c r="C555" s="81" t="s">
        <v>308</v>
      </c>
      <c r="D555" s="84" t="s">
        <v>219</v>
      </c>
      <c r="E555" s="82" t="s">
        <v>110</v>
      </c>
      <c r="F555" s="83" t="s">
        <v>408</v>
      </c>
      <c r="G555" s="82">
        <v>57.096899999999998</v>
      </c>
      <c r="H555" s="134" t="s">
        <v>214</v>
      </c>
      <c r="I555" s="83" t="s">
        <v>214</v>
      </c>
      <c r="J555" s="82">
        <v>0.23022943548387095</v>
      </c>
      <c r="K555" s="134" t="s">
        <v>214</v>
      </c>
      <c r="L555" s="83" t="s">
        <v>214</v>
      </c>
      <c r="M555" s="82">
        <v>0</v>
      </c>
      <c r="N555" s="134">
        <v>0</v>
      </c>
      <c r="O555" s="83">
        <v>0</v>
      </c>
      <c r="P555" s="82">
        <v>0</v>
      </c>
      <c r="Q555" s="134">
        <v>0</v>
      </c>
      <c r="R555" s="83">
        <v>0</v>
      </c>
    </row>
    <row r="556" spans="1:18" x14ac:dyDescent="0.25">
      <c r="A556" s="79" t="s">
        <v>406</v>
      </c>
      <c r="B556" s="133" t="s">
        <v>407</v>
      </c>
      <c r="C556" s="81" t="s">
        <v>309</v>
      </c>
      <c r="D556" s="84" t="s">
        <v>219</v>
      </c>
      <c r="E556" s="82" t="s">
        <v>110</v>
      </c>
      <c r="F556" s="83" t="s">
        <v>408</v>
      </c>
      <c r="G556" s="82">
        <v>38.366700000000002</v>
      </c>
      <c r="H556" s="134" t="s">
        <v>214</v>
      </c>
      <c r="I556" s="83" t="s">
        <v>214</v>
      </c>
      <c r="J556" s="82">
        <v>0.15470443548387097</v>
      </c>
      <c r="K556" s="134" t="s">
        <v>214</v>
      </c>
      <c r="L556" s="83" t="s">
        <v>214</v>
      </c>
      <c r="M556" s="82">
        <v>0</v>
      </c>
      <c r="N556" s="134">
        <v>0</v>
      </c>
      <c r="O556" s="83">
        <v>0</v>
      </c>
      <c r="P556" s="82">
        <v>0</v>
      </c>
      <c r="Q556" s="134">
        <v>0</v>
      </c>
      <c r="R556" s="83">
        <v>0</v>
      </c>
    </row>
    <row r="557" spans="1:18" x14ac:dyDescent="0.25">
      <c r="A557" s="79" t="s">
        <v>406</v>
      </c>
      <c r="B557" s="133" t="s">
        <v>407</v>
      </c>
      <c r="C557" s="81" t="s">
        <v>310</v>
      </c>
      <c r="D557" s="84" t="s">
        <v>219</v>
      </c>
      <c r="E557" s="82" t="s">
        <v>110</v>
      </c>
      <c r="F557" s="83" t="s">
        <v>408</v>
      </c>
      <c r="G557" s="82">
        <v>57.106400000000001</v>
      </c>
      <c r="H557" s="134" t="s">
        <v>214</v>
      </c>
      <c r="I557" s="83" t="s">
        <v>214</v>
      </c>
      <c r="J557" s="82">
        <v>0.23026774193548388</v>
      </c>
      <c r="K557" s="134" t="s">
        <v>214</v>
      </c>
      <c r="L557" s="83" t="s">
        <v>214</v>
      </c>
      <c r="M557" s="82">
        <v>0</v>
      </c>
      <c r="N557" s="134">
        <v>0</v>
      </c>
      <c r="O557" s="83">
        <v>0</v>
      </c>
      <c r="P557" s="82">
        <v>0</v>
      </c>
      <c r="Q557" s="134">
        <v>0</v>
      </c>
      <c r="R557" s="83">
        <v>0</v>
      </c>
    </row>
    <row r="558" spans="1:18" x14ac:dyDescent="0.25">
      <c r="A558" s="79" t="s">
        <v>406</v>
      </c>
      <c r="B558" s="133" t="s">
        <v>407</v>
      </c>
      <c r="C558" s="81" t="s">
        <v>311</v>
      </c>
      <c r="D558" s="84" t="s">
        <v>219</v>
      </c>
      <c r="E558" s="82" t="s">
        <v>110</v>
      </c>
      <c r="F558" s="83" t="s">
        <v>408</v>
      </c>
      <c r="G558" s="82">
        <v>25.074999999999999</v>
      </c>
      <c r="H558" s="134" t="s">
        <v>214</v>
      </c>
      <c r="I558" s="83" t="s">
        <v>214</v>
      </c>
      <c r="J558" s="82">
        <v>0.10110887096774193</v>
      </c>
      <c r="K558" s="134" t="s">
        <v>214</v>
      </c>
      <c r="L558" s="83" t="s">
        <v>214</v>
      </c>
      <c r="M558" s="82">
        <v>0</v>
      </c>
      <c r="N558" s="134">
        <v>0</v>
      </c>
      <c r="O558" s="83">
        <v>0</v>
      </c>
      <c r="P558" s="82">
        <v>0</v>
      </c>
      <c r="Q558" s="134">
        <v>0</v>
      </c>
      <c r="R558" s="83">
        <v>0</v>
      </c>
    </row>
    <row r="559" spans="1:18" x14ac:dyDescent="0.25">
      <c r="A559" s="79" t="s">
        <v>406</v>
      </c>
      <c r="B559" s="133" t="s">
        <v>407</v>
      </c>
      <c r="C559" s="81" t="s">
        <v>312</v>
      </c>
      <c r="D559" s="84" t="s">
        <v>219</v>
      </c>
      <c r="E559" s="82" t="s">
        <v>110</v>
      </c>
      <c r="F559" s="83" t="s">
        <v>408</v>
      </c>
      <c r="G559" s="82">
        <v>35.194499999999998</v>
      </c>
      <c r="H559" s="134" t="s">
        <v>214</v>
      </c>
      <c r="I559" s="83" t="s">
        <v>214</v>
      </c>
      <c r="J559" s="82">
        <v>0.1419133064516129</v>
      </c>
      <c r="K559" s="134" t="s">
        <v>214</v>
      </c>
      <c r="L559" s="83" t="s">
        <v>214</v>
      </c>
      <c r="M559" s="82">
        <v>0</v>
      </c>
      <c r="N559" s="134">
        <v>0</v>
      </c>
      <c r="O559" s="83">
        <v>0</v>
      </c>
      <c r="P559" s="82">
        <v>0</v>
      </c>
      <c r="Q559" s="134">
        <v>0</v>
      </c>
      <c r="R559" s="83">
        <v>0</v>
      </c>
    </row>
    <row r="560" spans="1:18" x14ac:dyDescent="0.25">
      <c r="A560" s="79" t="s">
        <v>406</v>
      </c>
      <c r="B560" s="133" t="s">
        <v>407</v>
      </c>
      <c r="C560" s="81" t="s">
        <v>313</v>
      </c>
      <c r="D560" s="84" t="s">
        <v>219</v>
      </c>
      <c r="E560" s="82" t="s">
        <v>110</v>
      </c>
      <c r="F560" s="83" t="s">
        <v>408</v>
      </c>
      <c r="G560" s="82">
        <v>48.492000000000004</v>
      </c>
      <c r="H560" s="134" t="s">
        <v>214</v>
      </c>
      <c r="I560" s="83" t="s">
        <v>214</v>
      </c>
      <c r="J560" s="82">
        <v>0.19553225806451616</v>
      </c>
      <c r="K560" s="134" t="s">
        <v>214</v>
      </c>
      <c r="L560" s="83" t="s">
        <v>214</v>
      </c>
      <c r="M560" s="82">
        <v>0</v>
      </c>
      <c r="N560" s="134">
        <v>0</v>
      </c>
      <c r="O560" s="83">
        <v>0</v>
      </c>
      <c r="P560" s="82">
        <v>0</v>
      </c>
      <c r="Q560" s="134">
        <v>0</v>
      </c>
      <c r="R560" s="83">
        <v>0</v>
      </c>
    </row>
    <row r="561" spans="1:18" x14ac:dyDescent="0.25">
      <c r="A561" s="79" t="s">
        <v>406</v>
      </c>
      <c r="B561" s="133" t="s">
        <v>407</v>
      </c>
      <c r="C561" s="81" t="s">
        <v>314</v>
      </c>
      <c r="D561" s="84" t="s">
        <v>219</v>
      </c>
      <c r="E561" s="82" t="s">
        <v>110</v>
      </c>
      <c r="F561" s="83" t="s">
        <v>408</v>
      </c>
      <c r="G561" s="82">
        <v>29.910000000000004</v>
      </c>
      <c r="H561" s="134" t="s">
        <v>214</v>
      </c>
      <c r="I561" s="83" t="s">
        <v>214</v>
      </c>
      <c r="J561" s="82">
        <v>0.12060483870967743</v>
      </c>
      <c r="K561" s="134" t="s">
        <v>214</v>
      </c>
      <c r="L561" s="83" t="s">
        <v>214</v>
      </c>
      <c r="M561" s="82">
        <v>0</v>
      </c>
      <c r="N561" s="134">
        <v>0</v>
      </c>
      <c r="O561" s="83">
        <v>0</v>
      </c>
      <c r="P561" s="82">
        <v>0</v>
      </c>
      <c r="Q561" s="134">
        <v>0</v>
      </c>
      <c r="R561" s="83">
        <v>0</v>
      </c>
    </row>
    <row r="562" spans="1:18" x14ac:dyDescent="0.25">
      <c r="A562" s="79" t="s">
        <v>406</v>
      </c>
      <c r="B562" s="133" t="s">
        <v>407</v>
      </c>
      <c r="C562" s="81" t="s">
        <v>315</v>
      </c>
      <c r="D562" s="84" t="s">
        <v>219</v>
      </c>
      <c r="E562" s="82" t="s">
        <v>110</v>
      </c>
      <c r="F562" s="83" t="s">
        <v>408</v>
      </c>
      <c r="G562" s="82">
        <v>27.243000000000002</v>
      </c>
      <c r="H562" s="134" t="s">
        <v>214</v>
      </c>
      <c r="I562" s="83" t="s">
        <v>214</v>
      </c>
      <c r="J562" s="82">
        <v>0.10985080645161291</v>
      </c>
      <c r="K562" s="134" t="s">
        <v>214</v>
      </c>
      <c r="L562" s="83" t="s">
        <v>214</v>
      </c>
      <c r="M562" s="82">
        <v>0</v>
      </c>
      <c r="N562" s="134">
        <v>0</v>
      </c>
      <c r="O562" s="83">
        <v>0</v>
      </c>
      <c r="P562" s="82">
        <v>0</v>
      </c>
      <c r="Q562" s="134">
        <v>0</v>
      </c>
      <c r="R562" s="83">
        <v>0</v>
      </c>
    </row>
    <row r="563" spans="1:18" x14ac:dyDescent="0.25">
      <c r="A563" s="79" t="s">
        <v>406</v>
      </c>
      <c r="B563" s="133" t="s">
        <v>407</v>
      </c>
      <c r="C563" s="81" t="s">
        <v>316</v>
      </c>
      <c r="D563" s="84" t="s">
        <v>219</v>
      </c>
      <c r="E563" s="82" t="s">
        <v>110</v>
      </c>
      <c r="F563" s="83" t="s">
        <v>408</v>
      </c>
      <c r="G563" s="82">
        <v>54.734400000000001</v>
      </c>
      <c r="H563" s="134" t="s">
        <v>214</v>
      </c>
      <c r="I563" s="83" t="s">
        <v>214</v>
      </c>
      <c r="J563" s="82">
        <v>0.2207032258064516</v>
      </c>
      <c r="K563" s="134" t="s">
        <v>214</v>
      </c>
      <c r="L563" s="83" t="s">
        <v>214</v>
      </c>
      <c r="M563" s="82">
        <v>0</v>
      </c>
      <c r="N563" s="134">
        <v>0</v>
      </c>
      <c r="O563" s="83">
        <v>0</v>
      </c>
      <c r="P563" s="82">
        <v>0</v>
      </c>
      <c r="Q563" s="134">
        <v>0</v>
      </c>
      <c r="R563" s="83">
        <v>0</v>
      </c>
    </row>
    <row r="564" spans="1:18" x14ac:dyDescent="0.25">
      <c r="A564" s="79" t="s">
        <v>406</v>
      </c>
      <c r="B564" s="133" t="s">
        <v>407</v>
      </c>
      <c r="C564" s="81" t="s">
        <v>317</v>
      </c>
      <c r="D564" s="84" t="s">
        <v>219</v>
      </c>
      <c r="E564" s="82" t="s">
        <v>110</v>
      </c>
      <c r="F564" s="83" t="s">
        <v>408</v>
      </c>
      <c r="G564" s="82">
        <v>78.244100000000003</v>
      </c>
      <c r="H564" s="134" t="s">
        <v>214</v>
      </c>
      <c r="I564" s="83" t="s">
        <v>214</v>
      </c>
      <c r="J564" s="82">
        <v>0.31550040322580647</v>
      </c>
      <c r="K564" s="134" t="s">
        <v>214</v>
      </c>
      <c r="L564" s="83" t="s">
        <v>214</v>
      </c>
      <c r="M564" s="82">
        <v>0</v>
      </c>
      <c r="N564" s="134">
        <v>0</v>
      </c>
      <c r="O564" s="83">
        <v>0</v>
      </c>
      <c r="P564" s="82">
        <v>0</v>
      </c>
      <c r="Q564" s="134">
        <v>0</v>
      </c>
      <c r="R564" s="83">
        <v>0</v>
      </c>
    </row>
    <row r="565" spans="1:18" x14ac:dyDescent="0.25">
      <c r="A565" s="79" t="s">
        <v>406</v>
      </c>
      <c r="B565" s="133" t="s">
        <v>407</v>
      </c>
      <c r="C565" s="81" t="s">
        <v>318</v>
      </c>
      <c r="D565" s="84" t="s">
        <v>219</v>
      </c>
      <c r="E565" s="82" t="s">
        <v>110</v>
      </c>
      <c r="F565" s="83" t="s">
        <v>408</v>
      </c>
      <c r="G565" s="82">
        <v>13.5</v>
      </c>
      <c r="H565" s="134" t="s">
        <v>214</v>
      </c>
      <c r="I565" s="83" t="s">
        <v>214</v>
      </c>
      <c r="J565" s="82">
        <v>5.4435483870967742E-2</v>
      </c>
      <c r="K565" s="134" t="s">
        <v>214</v>
      </c>
      <c r="L565" s="83" t="s">
        <v>214</v>
      </c>
      <c r="M565" s="82">
        <v>0</v>
      </c>
      <c r="N565" s="134">
        <v>0</v>
      </c>
      <c r="O565" s="83">
        <v>0</v>
      </c>
      <c r="P565" s="82">
        <v>0</v>
      </c>
      <c r="Q565" s="134">
        <v>0</v>
      </c>
      <c r="R565" s="83">
        <v>0</v>
      </c>
    </row>
    <row r="566" spans="1:18" x14ac:dyDescent="0.25">
      <c r="A566" s="79" t="s">
        <v>406</v>
      </c>
      <c r="B566" s="133" t="s">
        <v>407</v>
      </c>
      <c r="C566" s="81" t="s">
        <v>319</v>
      </c>
      <c r="D566" s="84" t="s">
        <v>219</v>
      </c>
      <c r="E566" s="82" t="s">
        <v>110</v>
      </c>
      <c r="F566" s="83" t="s">
        <v>408</v>
      </c>
      <c r="G566" s="82">
        <v>8.7119999999999997</v>
      </c>
      <c r="H566" s="134" t="s">
        <v>214</v>
      </c>
      <c r="I566" s="83" t="s">
        <v>214</v>
      </c>
      <c r="J566" s="82">
        <v>3.5129032258064512E-2</v>
      </c>
      <c r="K566" s="134" t="s">
        <v>214</v>
      </c>
      <c r="L566" s="83" t="s">
        <v>214</v>
      </c>
      <c r="M566" s="82">
        <v>0</v>
      </c>
      <c r="N566" s="134">
        <v>0</v>
      </c>
      <c r="O566" s="83">
        <v>0</v>
      </c>
      <c r="P566" s="82">
        <v>0</v>
      </c>
      <c r="Q566" s="134">
        <v>0</v>
      </c>
      <c r="R566" s="83">
        <v>0</v>
      </c>
    </row>
    <row r="567" spans="1:18" x14ac:dyDescent="0.25">
      <c r="A567" s="79" t="s">
        <v>406</v>
      </c>
      <c r="B567" s="133" t="s">
        <v>407</v>
      </c>
      <c r="C567" s="81" t="s">
        <v>320</v>
      </c>
      <c r="D567" s="84" t="s">
        <v>219</v>
      </c>
      <c r="E567" s="82" t="s">
        <v>110</v>
      </c>
      <c r="F567" s="83" t="s">
        <v>408</v>
      </c>
      <c r="G567" s="82">
        <v>13.245000000000001</v>
      </c>
      <c r="H567" s="134" t="s">
        <v>214</v>
      </c>
      <c r="I567" s="83" t="s">
        <v>214</v>
      </c>
      <c r="J567" s="82">
        <v>5.3407258064516135E-2</v>
      </c>
      <c r="K567" s="134" t="s">
        <v>214</v>
      </c>
      <c r="L567" s="83" t="s">
        <v>214</v>
      </c>
      <c r="M567" s="82">
        <v>0</v>
      </c>
      <c r="N567" s="134">
        <v>0</v>
      </c>
      <c r="O567" s="83">
        <v>0</v>
      </c>
      <c r="P567" s="82">
        <v>0</v>
      </c>
      <c r="Q567" s="134">
        <v>0</v>
      </c>
      <c r="R567" s="83">
        <v>0</v>
      </c>
    </row>
    <row r="568" spans="1:18" x14ac:dyDescent="0.25">
      <c r="A568" s="79" t="s">
        <v>406</v>
      </c>
      <c r="B568" s="133" t="s">
        <v>407</v>
      </c>
      <c r="C568" s="81" t="s">
        <v>321</v>
      </c>
      <c r="D568" s="84" t="s">
        <v>219</v>
      </c>
      <c r="E568" s="82" t="s">
        <v>110</v>
      </c>
      <c r="F568" s="83" t="s">
        <v>408</v>
      </c>
      <c r="G568" s="82">
        <v>11.137499999999999</v>
      </c>
      <c r="H568" s="134" t="s">
        <v>214</v>
      </c>
      <c r="I568" s="83" t="s">
        <v>214</v>
      </c>
      <c r="J568" s="82">
        <v>4.4909274193548385E-2</v>
      </c>
      <c r="K568" s="134" t="s">
        <v>214</v>
      </c>
      <c r="L568" s="83" t="s">
        <v>214</v>
      </c>
      <c r="M568" s="82">
        <v>0</v>
      </c>
      <c r="N568" s="134">
        <v>0</v>
      </c>
      <c r="O568" s="83">
        <v>0</v>
      </c>
      <c r="P568" s="82">
        <v>0</v>
      </c>
      <c r="Q568" s="134">
        <v>0</v>
      </c>
      <c r="R568" s="83">
        <v>0</v>
      </c>
    </row>
    <row r="569" spans="1:18" x14ac:dyDescent="0.25">
      <c r="A569" s="79" t="s">
        <v>406</v>
      </c>
      <c r="B569" s="133" t="s">
        <v>407</v>
      </c>
      <c r="C569" s="81" t="s">
        <v>322</v>
      </c>
      <c r="D569" s="84" t="s">
        <v>219</v>
      </c>
      <c r="E569" s="82" t="s">
        <v>110</v>
      </c>
      <c r="F569" s="83" t="s">
        <v>408</v>
      </c>
      <c r="G569" s="82">
        <v>26.838000000000001</v>
      </c>
      <c r="H569" s="134" t="s">
        <v>214</v>
      </c>
      <c r="I569" s="83" t="s">
        <v>214</v>
      </c>
      <c r="J569" s="82">
        <v>0.10821774193548388</v>
      </c>
      <c r="K569" s="134" t="s">
        <v>214</v>
      </c>
      <c r="L569" s="83" t="s">
        <v>214</v>
      </c>
      <c r="M569" s="82">
        <v>0</v>
      </c>
      <c r="N569" s="134">
        <v>0</v>
      </c>
      <c r="O569" s="83">
        <v>0</v>
      </c>
      <c r="P569" s="82">
        <v>0</v>
      </c>
      <c r="Q569" s="134">
        <v>0</v>
      </c>
      <c r="R569" s="83">
        <v>0</v>
      </c>
    </row>
    <row r="570" spans="1:18" x14ac:dyDescent="0.25">
      <c r="A570" s="79" t="s">
        <v>406</v>
      </c>
      <c r="B570" s="133" t="s">
        <v>407</v>
      </c>
      <c r="C570" s="81" t="s">
        <v>323</v>
      </c>
      <c r="D570" s="84" t="s">
        <v>219</v>
      </c>
      <c r="E570" s="82" t="s">
        <v>110</v>
      </c>
      <c r="F570" s="83" t="s">
        <v>408</v>
      </c>
      <c r="G570" s="82">
        <v>11.843999999999999</v>
      </c>
      <c r="H570" s="134" t="s">
        <v>214</v>
      </c>
      <c r="I570" s="83" t="s">
        <v>214</v>
      </c>
      <c r="J570" s="82">
        <v>4.7758064516129031E-2</v>
      </c>
      <c r="K570" s="134" t="s">
        <v>214</v>
      </c>
      <c r="L570" s="83" t="s">
        <v>214</v>
      </c>
      <c r="M570" s="82">
        <v>0</v>
      </c>
      <c r="N570" s="134">
        <v>0</v>
      </c>
      <c r="O570" s="83">
        <v>0</v>
      </c>
      <c r="P570" s="82">
        <v>0</v>
      </c>
      <c r="Q570" s="134">
        <v>0</v>
      </c>
      <c r="R570" s="83">
        <v>0</v>
      </c>
    </row>
    <row r="571" spans="1:18" x14ac:dyDescent="0.25">
      <c r="A571" s="79" t="s">
        <v>406</v>
      </c>
      <c r="B571" s="133" t="s">
        <v>407</v>
      </c>
      <c r="C571" s="81" t="s">
        <v>324</v>
      </c>
      <c r="D571" s="84" t="s">
        <v>219</v>
      </c>
      <c r="E571" s="82" t="s">
        <v>110</v>
      </c>
      <c r="F571" s="83" t="s">
        <v>408</v>
      </c>
      <c r="G571" s="82">
        <v>13.3245</v>
      </c>
      <c r="H571" s="134" t="s">
        <v>214</v>
      </c>
      <c r="I571" s="83" t="s">
        <v>214</v>
      </c>
      <c r="J571" s="82">
        <v>5.3727822580645165E-2</v>
      </c>
      <c r="K571" s="134" t="s">
        <v>214</v>
      </c>
      <c r="L571" s="83" t="s">
        <v>214</v>
      </c>
      <c r="M571" s="82">
        <v>0</v>
      </c>
      <c r="N571" s="134">
        <v>0</v>
      </c>
      <c r="O571" s="83">
        <v>0</v>
      </c>
      <c r="P571" s="82">
        <v>0</v>
      </c>
      <c r="Q571" s="134">
        <v>0</v>
      </c>
      <c r="R571" s="83">
        <v>0</v>
      </c>
    </row>
    <row r="572" spans="1:18" x14ac:dyDescent="0.25">
      <c r="A572" s="79" t="s">
        <v>406</v>
      </c>
      <c r="B572" s="133" t="s">
        <v>407</v>
      </c>
      <c r="C572" s="81" t="s">
        <v>325</v>
      </c>
      <c r="D572" s="84" t="s">
        <v>219</v>
      </c>
      <c r="E572" s="82" t="s">
        <v>110</v>
      </c>
      <c r="F572" s="83" t="s">
        <v>408</v>
      </c>
      <c r="G572" s="82">
        <v>15.872</v>
      </c>
      <c r="H572" s="134" t="s">
        <v>214</v>
      </c>
      <c r="I572" s="83" t="s">
        <v>214</v>
      </c>
      <c r="J572" s="82">
        <v>6.4000000000000001E-2</v>
      </c>
      <c r="K572" s="134" t="s">
        <v>214</v>
      </c>
      <c r="L572" s="83" t="s">
        <v>214</v>
      </c>
      <c r="M572" s="82">
        <v>0</v>
      </c>
      <c r="N572" s="134">
        <v>0</v>
      </c>
      <c r="O572" s="83">
        <v>0</v>
      </c>
      <c r="P572" s="82">
        <v>0</v>
      </c>
      <c r="Q572" s="134">
        <v>0</v>
      </c>
      <c r="R572" s="83">
        <v>0</v>
      </c>
    </row>
    <row r="573" spans="1:18" x14ac:dyDescent="0.25">
      <c r="A573" s="79" t="s">
        <v>406</v>
      </c>
      <c r="B573" s="133" t="s">
        <v>407</v>
      </c>
      <c r="C573" s="81" t="s">
        <v>326</v>
      </c>
      <c r="D573" s="84" t="s">
        <v>219</v>
      </c>
      <c r="E573" s="82" t="s">
        <v>110</v>
      </c>
      <c r="F573" s="83" t="s">
        <v>408</v>
      </c>
      <c r="G573" s="82">
        <v>14.994</v>
      </c>
      <c r="H573" s="134" t="s">
        <v>214</v>
      </c>
      <c r="I573" s="83" t="s">
        <v>214</v>
      </c>
      <c r="J573" s="82">
        <v>6.0459677419354839E-2</v>
      </c>
      <c r="K573" s="134" t="s">
        <v>214</v>
      </c>
      <c r="L573" s="83" t="s">
        <v>214</v>
      </c>
      <c r="M573" s="82">
        <v>0</v>
      </c>
      <c r="N573" s="134">
        <v>0</v>
      </c>
      <c r="O573" s="83">
        <v>0</v>
      </c>
      <c r="P573" s="82">
        <v>0</v>
      </c>
      <c r="Q573" s="134">
        <v>0</v>
      </c>
      <c r="R573" s="83">
        <v>0</v>
      </c>
    </row>
    <row r="574" spans="1:18" x14ac:dyDescent="0.25">
      <c r="A574" s="79" t="s">
        <v>406</v>
      </c>
      <c r="B574" s="133" t="s">
        <v>407</v>
      </c>
      <c r="C574" s="81" t="s">
        <v>327</v>
      </c>
      <c r="D574" s="84" t="s">
        <v>219</v>
      </c>
      <c r="E574" s="82" t="s">
        <v>110</v>
      </c>
      <c r="F574" s="83" t="s">
        <v>408</v>
      </c>
      <c r="G574" s="82">
        <v>23.429500000000001</v>
      </c>
      <c r="H574" s="134" t="s">
        <v>214</v>
      </c>
      <c r="I574" s="83" t="s">
        <v>214</v>
      </c>
      <c r="J574" s="82">
        <v>9.4473790322580645E-2</v>
      </c>
      <c r="K574" s="134" t="s">
        <v>214</v>
      </c>
      <c r="L574" s="83" t="s">
        <v>214</v>
      </c>
      <c r="M574" s="82">
        <v>0</v>
      </c>
      <c r="N574" s="134">
        <v>0</v>
      </c>
      <c r="O574" s="83">
        <v>0</v>
      </c>
      <c r="P574" s="82">
        <v>0</v>
      </c>
      <c r="Q574" s="134">
        <v>0</v>
      </c>
      <c r="R574" s="83">
        <v>0</v>
      </c>
    </row>
    <row r="575" spans="1:18" x14ac:dyDescent="0.25">
      <c r="A575" s="79" t="s">
        <v>406</v>
      </c>
      <c r="B575" s="133" t="s">
        <v>407</v>
      </c>
      <c r="C575" s="81" t="s">
        <v>328</v>
      </c>
      <c r="D575" s="84" t="s">
        <v>219</v>
      </c>
      <c r="E575" s="82" t="s">
        <v>110</v>
      </c>
      <c r="F575" s="83" t="s">
        <v>408</v>
      </c>
      <c r="G575" s="82">
        <v>12.502000000000001</v>
      </c>
      <c r="H575" s="134" t="s">
        <v>214</v>
      </c>
      <c r="I575" s="83" t="s">
        <v>214</v>
      </c>
      <c r="J575" s="82">
        <v>5.0411290322580647E-2</v>
      </c>
      <c r="K575" s="134" t="s">
        <v>214</v>
      </c>
      <c r="L575" s="83" t="s">
        <v>214</v>
      </c>
      <c r="M575" s="82">
        <v>0</v>
      </c>
      <c r="N575" s="134">
        <v>0</v>
      </c>
      <c r="O575" s="83">
        <v>0</v>
      </c>
      <c r="P575" s="82">
        <v>0</v>
      </c>
      <c r="Q575" s="134">
        <v>0</v>
      </c>
      <c r="R575" s="83">
        <v>0</v>
      </c>
    </row>
    <row r="576" spans="1:18" x14ac:dyDescent="0.25">
      <c r="A576" s="79" t="s">
        <v>406</v>
      </c>
      <c r="B576" s="133" t="s">
        <v>407</v>
      </c>
      <c r="C576" s="81" t="s">
        <v>329</v>
      </c>
      <c r="D576" s="84" t="s">
        <v>219</v>
      </c>
      <c r="E576" s="82" t="s">
        <v>110</v>
      </c>
      <c r="F576" s="83" t="s">
        <v>408</v>
      </c>
      <c r="G576" s="82">
        <v>4.7575000000000003</v>
      </c>
      <c r="H576" s="134" t="s">
        <v>214</v>
      </c>
      <c r="I576" s="83" t="s">
        <v>214</v>
      </c>
      <c r="J576" s="82">
        <v>1.9183467741935484E-2</v>
      </c>
      <c r="K576" s="134" t="s">
        <v>214</v>
      </c>
      <c r="L576" s="83" t="s">
        <v>214</v>
      </c>
      <c r="M576" s="82">
        <v>0</v>
      </c>
      <c r="N576" s="134">
        <v>0</v>
      </c>
      <c r="O576" s="83">
        <v>0</v>
      </c>
      <c r="P576" s="82">
        <v>0</v>
      </c>
      <c r="Q576" s="134">
        <v>0</v>
      </c>
      <c r="R576" s="83">
        <v>0</v>
      </c>
    </row>
    <row r="577" spans="1:18" x14ac:dyDescent="0.25">
      <c r="A577" s="79" t="s">
        <v>406</v>
      </c>
      <c r="B577" s="133" t="s">
        <v>407</v>
      </c>
      <c r="C577" s="81" t="s">
        <v>330</v>
      </c>
      <c r="D577" s="84" t="s">
        <v>219</v>
      </c>
      <c r="E577" s="82" t="s">
        <v>110</v>
      </c>
      <c r="F577" s="83" t="s">
        <v>408</v>
      </c>
      <c r="G577" s="82">
        <v>4.5765000000000002</v>
      </c>
      <c r="H577" s="134" t="s">
        <v>214</v>
      </c>
      <c r="I577" s="83" t="s">
        <v>214</v>
      </c>
      <c r="J577" s="82">
        <v>1.8453629032258067E-2</v>
      </c>
      <c r="K577" s="134" t="s">
        <v>214</v>
      </c>
      <c r="L577" s="83" t="s">
        <v>214</v>
      </c>
      <c r="M577" s="82">
        <v>0</v>
      </c>
      <c r="N577" s="134">
        <v>0</v>
      </c>
      <c r="O577" s="83">
        <v>0</v>
      </c>
      <c r="P577" s="82">
        <v>0</v>
      </c>
      <c r="Q577" s="134">
        <v>0</v>
      </c>
      <c r="R577" s="83">
        <v>0</v>
      </c>
    </row>
    <row r="578" spans="1:18" x14ac:dyDescent="0.25">
      <c r="A578" s="79" t="s">
        <v>406</v>
      </c>
      <c r="B578" s="133" t="s">
        <v>407</v>
      </c>
      <c r="C578" s="81" t="s">
        <v>331</v>
      </c>
      <c r="D578" s="84" t="s">
        <v>219</v>
      </c>
      <c r="E578" s="82" t="s">
        <v>110</v>
      </c>
      <c r="F578" s="83" t="s">
        <v>408</v>
      </c>
      <c r="G578" s="82">
        <v>11.419500000000001</v>
      </c>
      <c r="H578" s="134" t="s">
        <v>214</v>
      </c>
      <c r="I578" s="83" t="s">
        <v>214</v>
      </c>
      <c r="J578" s="82">
        <v>4.6046370967741938E-2</v>
      </c>
      <c r="K578" s="134" t="s">
        <v>214</v>
      </c>
      <c r="L578" s="83" t="s">
        <v>214</v>
      </c>
      <c r="M578" s="82">
        <v>0</v>
      </c>
      <c r="N578" s="134">
        <v>0</v>
      </c>
      <c r="O578" s="83">
        <v>0</v>
      </c>
      <c r="P578" s="82">
        <v>0</v>
      </c>
      <c r="Q578" s="134">
        <v>0</v>
      </c>
      <c r="R578" s="83">
        <v>0</v>
      </c>
    </row>
    <row r="579" spans="1:18" x14ac:dyDescent="0.25">
      <c r="A579" s="79" t="s">
        <v>406</v>
      </c>
      <c r="B579" s="133" t="s">
        <v>407</v>
      </c>
      <c r="C579" s="81" t="s">
        <v>332</v>
      </c>
      <c r="D579" s="84" t="s">
        <v>219</v>
      </c>
      <c r="E579" s="82" t="s">
        <v>110</v>
      </c>
      <c r="F579" s="83" t="s">
        <v>408</v>
      </c>
      <c r="G579" s="82">
        <v>0.87100000000000011</v>
      </c>
      <c r="H579" s="134" t="s">
        <v>214</v>
      </c>
      <c r="I579" s="83" t="s">
        <v>214</v>
      </c>
      <c r="J579" s="82">
        <v>3.5120967741935488E-3</v>
      </c>
      <c r="K579" s="134" t="s">
        <v>214</v>
      </c>
      <c r="L579" s="83" t="s">
        <v>214</v>
      </c>
      <c r="M579" s="82">
        <v>0</v>
      </c>
      <c r="N579" s="134">
        <v>0</v>
      </c>
      <c r="O579" s="83">
        <v>0</v>
      </c>
      <c r="P579" s="82">
        <v>0</v>
      </c>
      <c r="Q579" s="134">
        <v>0</v>
      </c>
      <c r="R579" s="83">
        <v>0</v>
      </c>
    </row>
    <row r="580" spans="1:18" x14ac:dyDescent="0.25">
      <c r="A580" s="79" t="s">
        <v>406</v>
      </c>
      <c r="B580" s="133" t="s">
        <v>407</v>
      </c>
      <c r="C580" s="81" t="s">
        <v>333</v>
      </c>
      <c r="D580" s="84" t="s">
        <v>219</v>
      </c>
      <c r="E580" s="82" t="s">
        <v>110</v>
      </c>
      <c r="F580" s="83" t="s">
        <v>408</v>
      </c>
      <c r="G580" s="82">
        <v>12.152000000000001</v>
      </c>
      <c r="H580" s="134" t="s">
        <v>214</v>
      </c>
      <c r="I580" s="83" t="s">
        <v>214</v>
      </c>
      <c r="J580" s="82">
        <v>4.9000000000000002E-2</v>
      </c>
      <c r="K580" s="134" t="s">
        <v>214</v>
      </c>
      <c r="L580" s="83" t="s">
        <v>214</v>
      </c>
      <c r="M580" s="82">
        <v>0</v>
      </c>
      <c r="N580" s="134">
        <v>0</v>
      </c>
      <c r="O580" s="83">
        <v>0</v>
      </c>
      <c r="P580" s="82">
        <v>0</v>
      </c>
      <c r="Q580" s="134">
        <v>0</v>
      </c>
      <c r="R580" s="83">
        <v>0</v>
      </c>
    </row>
    <row r="581" spans="1:18" x14ac:dyDescent="0.25">
      <c r="A581" s="79" t="s">
        <v>406</v>
      </c>
      <c r="B581" s="133" t="s">
        <v>407</v>
      </c>
      <c r="C581" s="81" t="s">
        <v>334</v>
      </c>
      <c r="D581" s="84" t="s">
        <v>219</v>
      </c>
      <c r="E581" s="82" t="s">
        <v>110</v>
      </c>
      <c r="F581" s="83" t="s">
        <v>408</v>
      </c>
      <c r="G581" s="82">
        <v>2.601</v>
      </c>
      <c r="H581" s="134" t="s">
        <v>214</v>
      </c>
      <c r="I581" s="83" t="s">
        <v>214</v>
      </c>
      <c r="J581" s="82">
        <v>1.0487903225806451E-2</v>
      </c>
      <c r="K581" s="134" t="s">
        <v>214</v>
      </c>
      <c r="L581" s="83" t="s">
        <v>214</v>
      </c>
      <c r="M581" s="82">
        <v>0</v>
      </c>
      <c r="N581" s="134">
        <v>0</v>
      </c>
      <c r="O581" s="83">
        <v>0</v>
      </c>
      <c r="P581" s="82">
        <v>0</v>
      </c>
      <c r="Q581" s="134">
        <v>0</v>
      </c>
      <c r="R581" s="83">
        <v>0</v>
      </c>
    </row>
    <row r="582" spans="1:18" x14ac:dyDescent="0.25">
      <c r="A582" s="79" t="s">
        <v>406</v>
      </c>
      <c r="B582" s="133" t="s">
        <v>407</v>
      </c>
      <c r="C582" s="81" t="s">
        <v>335</v>
      </c>
      <c r="D582" s="84" t="s">
        <v>219</v>
      </c>
      <c r="E582" s="82" t="s">
        <v>110</v>
      </c>
      <c r="F582" s="83" t="s">
        <v>408</v>
      </c>
      <c r="G582" s="82">
        <v>14.688500000000001</v>
      </c>
      <c r="H582" s="134" t="s">
        <v>214</v>
      </c>
      <c r="I582" s="83" t="s">
        <v>214</v>
      </c>
      <c r="J582" s="82">
        <v>5.9227822580645163E-2</v>
      </c>
      <c r="K582" s="134" t="s">
        <v>214</v>
      </c>
      <c r="L582" s="83" t="s">
        <v>214</v>
      </c>
      <c r="M582" s="82">
        <v>0</v>
      </c>
      <c r="N582" s="134">
        <v>0</v>
      </c>
      <c r="O582" s="83">
        <v>0</v>
      </c>
      <c r="P582" s="82">
        <v>0</v>
      </c>
      <c r="Q582" s="134">
        <v>0</v>
      </c>
      <c r="R582" s="83">
        <v>0</v>
      </c>
    </row>
    <row r="583" spans="1:18" x14ac:dyDescent="0.25">
      <c r="A583" s="79" t="s">
        <v>406</v>
      </c>
      <c r="B583" s="133" t="s">
        <v>407</v>
      </c>
      <c r="C583" s="81" t="s">
        <v>336</v>
      </c>
      <c r="D583" s="84" t="s">
        <v>274</v>
      </c>
      <c r="E583" s="82" t="s">
        <v>110</v>
      </c>
      <c r="F583" s="83" t="s">
        <v>408</v>
      </c>
      <c r="G583" s="82">
        <v>0.1176</v>
      </c>
      <c r="H583" s="134" t="s">
        <v>214</v>
      </c>
      <c r="I583" s="83" t="s">
        <v>214</v>
      </c>
      <c r="J583" s="82">
        <v>4.7419354838709678E-4</v>
      </c>
      <c r="K583" s="134" t="s">
        <v>214</v>
      </c>
      <c r="L583" s="83" t="s">
        <v>214</v>
      </c>
      <c r="M583" s="82">
        <v>0</v>
      </c>
      <c r="N583" s="134">
        <v>0</v>
      </c>
      <c r="O583" s="83">
        <v>0</v>
      </c>
      <c r="P583" s="82">
        <v>0</v>
      </c>
      <c r="Q583" s="134">
        <v>0</v>
      </c>
      <c r="R583" s="83">
        <v>0</v>
      </c>
    </row>
    <row r="584" spans="1:18" x14ac:dyDescent="0.25">
      <c r="A584" s="79" t="s">
        <v>406</v>
      </c>
      <c r="B584" s="133" t="s">
        <v>407</v>
      </c>
      <c r="C584" s="81" t="s">
        <v>337</v>
      </c>
      <c r="D584" s="84" t="s">
        <v>274</v>
      </c>
      <c r="E584" s="82" t="s">
        <v>110</v>
      </c>
      <c r="F584" s="83" t="s">
        <v>408</v>
      </c>
      <c r="G584" s="82">
        <v>0.1104</v>
      </c>
      <c r="H584" s="134" t="s">
        <v>214</v>
      </c>
      <c r="I584" s="83" t="s">
        <v>214</v>
      </c>
      <c r="J584" s="82">
        <v>4.4516129032258066E-4</v>
      </c>
      <c r="K584" s="134" t="s">
        <v>214</v>
      </c>
      <c r="L584" s="83" t="s">
        <v>214</v>
      </c>
      <c r="M584" s="82">
        <v>0</v>
      </c>
      <c r="N584" s="134">
        <v>0</v>
      </c>
      <c r="O584" s="83">
        <v>0</v>
      </c>
      <c r="P584" s="82">
        <v>0</v>
      </c>
      <c r="Q584" s="134">
        <v>0</v>
      </c>
      <c r="R584" s="83">
        <v>0</v>
      </c>
    </row>
    <row r="585" spans="1:18" x14ac:dyDescent="0.25">
      <c r="A585" s="79" t="s">
        <v>406</v>
      </c>
      <c r="B585" s="133" t="s">
        <v>407</v>
      </c>
      <c r="C585" s="81" t="s">
        <v>341</v>
      </c>
      <c r="D585" s="84" t="s">
        <v>219</v>
      </c>
      <c r="E585" s="82" t="s">
        <v>110</v>
      </c>
      <c r="F585" s="83" t="s">
        <v>408</v>
      </c>
      <c r="G585" s="82">
        <v>3.5234200000000002</v>
      </c>
      <c r="H585" s="134" t="s">
        <v>214</v>
      </c>
      <c r="I585" s="83" t="s">
        <v>214</v>
      </c>
      <c r="J585" s="82">
        <v>1.4207338709677421E-2</v>
      </c>
      <c r="K585" s="134" t="s">
        <v>214</v>
      </c>
      <c r="L585" s="83" t="s">
        <v>214</v>
      </c>
      <c r="M585" s="82">
        <v>0</v>
      </c>
      <c r="N585" s="134">
        <v>0</v>
      </c>
      <c r="O585" s="83">
        <v>0</v>
      </c>
      <c r="P585" s="82">
        <v>0</v>
      </c>
      <c r="Q585" s="134">
        <v>0</v>
      </c>
      <c r="R585" s="83">
        <v>0</v>
      </c>
    </row>
    <row r="586" spans="1:18" x14ac:dyDescent="0.25">
      <c r="A586" s="79" t="s">
        <v>406</v>
      </c>
      <c r="B586" s="133" t="s">
        <v>407</v>
      </c>
      <c r="C586" s="81" t="s">
        <v>343</v>
      </c>
      <c r="D586" s="84" t="s">
        <v>213</v>
      </c>
      <c r="E586" s="82" t="s">
        <v>110</v>
      </c>
      <c r="F586" s="83" t="s">
        <v>408</v>
      </c>
      <c r="G586" s="82">
        <v>0.47579999999999995</v>
      </c>
      <c r="H586" s="134" t="s">
        <v>214</v>
      </c>
      <c r="I586" s="83" t="s">
        <v>214</v>
      </c>
      <c r="J586" s="82">
        <v>1.9185483870967741E-3</v>
      </c>
      <c r="K586" s="134" t="s">
        <v>214</v>
      </c>
      <c r="L586" s="83" t="s">
        <v>214</v>
      </c>
      <c r="M586" s="82">
        <v>0</v>
      </c>
      <c r="N586" s="134">
        <v>0</v>
      </c>
      <c r="O586" s="83">
        <v>0</v>
      </c>
      <c r="P586" s="82">
        <v>0</v>
      </c>
      <c r="Q586" s="134">
        <v>0</v>
      </c>
      <c r="R586" s="83">
        <v>0</v>
      </c>
    </row>
    <row r="587" spans="1:18" x14ac:dyDescent="0.25">
      <c r="A587" s="79" t="s">
        <v>406</v>
      </c>
      <c r="B587" s="133" t="s">
        <v>407</v>
      </c>
      <c r="C587" s="81" t="s">
        <v>344</v>
      </c>
      <c r="D587" s="84" t="s">
        <v>213</v>
      </c>
      <c r="E587" s="82" t="s">
        <v>110</v>
      </c>
      <c r="F587" s="83" t="s">
        <v>408</v>
      </c>
      <c r="G587" s="82">
        <v>0.35688000000000003</v>
      </c>
      <c r="H587" s="134" t="s">
        <v>214</v>
      </c>
      <c r="I587" s="83" t="s">
        <v>214</v>
      </c>
      <c r="J587" s="82">
        <v>1.4390322580645162E-3</v>
      </c>
      <c r="K587" s="134" t="s">
        <v>214</v>
      </c>
      <c r="L587" s="83" t="s">
        <v>214</v>
      </c>
      <c r="M587" s="82">
        <v>0</v>
      </c>
      <c r="N587" s="134">
        <v>0</v>
      </c>
      <c r="O587" s="83">
        <v>0</v>
      </c>
      <c r="P587" s="82">
        <v>0</v>
      </c>
      <c r="Q587" s="134">
        <v>0</v>
      </c>
      <c r="R587" s="83">
        <v>0</v>
      </c>
    </row>
    <row r="588" spans="1:18" x14ac:dyDescent="0.25">
      <c r="A588" s="79" t="s">
        <v>406</v>
      </c>
      <c r="B588" s="133" t="s">
        <v>407</v>
      </c>
      <c r="C588" s="81" t="s">
        <v>345</v>
      </c>
      <c r="D588" s="84" t="s">
        <v>213</v>
      </c>
      <c r="E588" s="82" t="s">
        <v>110</v>
      </c>
      <c r="F588" s="83" t="s">
        <v>408</v>
      </c>
      <c r="G588" s="82">
        <v>0.23249999999999998</v>
      </c>
      <c r="H588" s="134" t="s">
        <v>214</v>
      </c>
      <c r="I588" s="83" t="s">
        <v>214</v>
      </c>
      <c r="J588" s="82">
        <v>9.3749999999999997E-4</v>
      </c>
      <c r="K588" s="134" t="s">
        <v>214</v>
      </c>
      <c r="L588" s="83" t="s">
        <v>214</v>
      </c>
      <c r="M588" s="82">
        <v>0</v>
      </c>
      <c r="N588" s="134">
        <v>0</v>
      </c>
      <c r="O588" s="83">
        <v>0</v>
      </c>
      <c r="P588" s="82">
        <v>0</v>
      </c>
      <c r="Q588" s="134">
        <v>0</v>
      </c>
      <c r="R588" s="83">
        <v>0</v>
      </c>
    </row>
    <row r="589" spans="1:18" x14ac:dyDescent="0.25">
      <c r="A589" s="79" t="s">
        <v>406</v>
      </c>
      <c r="B589" s="133" t="s">
        <v>407</v>
      </c>
      <c r="C589" s="81" t="s">
        <v>346</v>
      </c>
      <c r="D589" s="84" t="s">
        <v>213</v>
      </c>
      <c r="E589" s="82" t="s">
        <v>110</v>
      </c>
      <c r="F589" s="83" t="s">
        <v>408</v>
      </c>
      <c r="G589" s="82">
        <v>0.23648999999999998</v>
      </c>
      <c r="H589" s="134" t="s">
        <v>214</v>
      </c>
      <c r="I589" s="83" t="s">
        <v>214</v>
      </c>
      <c r="J589" s="82">
        <v>9.5358870967741927E-4</v>
      </c>
      <c r="K589" s="134" t="s">
        <v>214</v>
      </c>
      <c r="L589" s="83" t="s">
        <v>214</v>
      </c>
      <c r="M589" s="82">
        <v>0</v>
      </c>
      <c r="N589" s="134">
        <v>0</v>
      </c>
      <c r="O589" s="83">
        <v>0</v>
      </c>
      <c r="P589" s="82">
        <v>0</v>
      </c>
      <c r="Q589" s="134">
        <v>0</v>
      </c>
      <c r="R589" s="83">
        <v>0</v>
      </c>
    </row>
    <row r="590" spans="1:18" x14ac:dyDescent="0.25">
      <c r="A590" s="79" t="s">
        <v>406</v>
      </c>
      <c r="B590" s="133" t="s">
        <v>407</v>
      </c>
      <c r="C590" s="81" t="s">
        <v>347</v>
      </c>
      <c r="D590" s="84" t="s">
        <v>213</v>
      </c>
      <c r="E590" s="82" t="s">
        <v>110</v>
      </c>
      <c r="F590" s="83" t="s">
        <v>408</v>
      </c>
      <c r="G590" s="82">
        <v>0.27093</v>
      </c>
      <c r="H590" s="134" t="s">
        <v>214</v>
      </c>
      <c r="I590" s="83" t="s">
        <v>214</v>
      </c>
      <c r="J590" s="82">
        <v>1.0924596774193548E-3</v>
      </c>
      <c r="K590" s="134" t="s">
        <v>214</v>
      </c>
      <c r="L590" s="83" t="s">
        <v>214</v>
      </c>
      <c r="M590" s="82">
        <v>0</v>
      </c>
      <c r="N590" s="134">
        <v>0</v>
      </c>
      <c r="O590" s="83">
        <v>0</v>
      </c>
      <c r="P590" s="82">
        <v>0</v>
      </c>
      <c r="Q590" s="134">
        <v>0</v>
      </c>
      <c r="R590" s="83">
        <v>0</v>
      </c>
    </row>
    <row r="591" spans="1:18" x14ac:dyDescent="0.25">
      <c r="A591" s="79" t="s">
        <v>406</v>
      </c>
      <c r="B591" s="133" t="s">
        <v>407</v>
      </c>
      <c r="C591" s="81" t="s">
        <v>348</v>
      </c>
      <c r="D591" s="84" t="s">
        <v>219</v>
      </c>
      <c r="E591" s="82" t="s">
        <v>110</v>
      </c>
      <c r="F591" s="83" t="s">
        <v>408</v>
      </c>
      <c r="G591" s="82">
        <v>4.6539999999999999</v>
      </c>
      <c r="H591" s="134" t="s">
        <v>214</v>
      </c>
      <c r="I591" s="83" t="s">
        <v>214</v>
      </c>
      <c r="J591" s="82">
        <v>1.8766129032258064E-2</v>
      </c>
      <c r="K591" s="134" t="s">
        <v>214</v>
      </c>
      <c r="L591" s="83" t="s">
        <v>214</v>
      </c>
      <c r="M591" s="82">
        <v>0</v>
      </c>
      <c r="N591" s="134">
        <v>0</v>
      </c>
      <c r="O591" s="83">
        <v>0</v>
      </c>
      <c r="P591" s="82">
        <v>0</v>
      </c>
      <c r="Q591" s="134">
        <v>0</v>
      </c>
      <c r="R591" s="83">
        <v>0</v>
      </c>
    </row>
    <row r="592" spans="1:18" x14ac:dyDescent="0.25">
      <c r="A592" s="79" t="s">
        <v>406</v>
      </c>
      <c r="B592" s="133" t="s">
        <v>407</v>
      </c>
      <c r="C592" s="81" t="s">
        <v>349</v>
      </c>
      <c r="D592" s="84" t="s">
        <v>219</v>
      </c>
      <c r="E592" s="82" t="s">
        <v>110</v>
      </c>
      <c r="F592" s="83" t="s">
        <v>408</v>
      </c>
      <c r="G592" s="82">
        <v>9.4380000000000006</v>
      </c>
      <c r="H592" s="134" t="s">
        <v>214</v>
      </c>
      <c r="I592" s="83" t="s">
        <v>214</v>
      </c>
      <c r="J592" s="82">
        <v>3.8056451612903226E-2</v>
      </c>
      <c r="K592" s="134" t="s">
        <v>214</v>
      </c>
      <c r="L592" s="83" t="s">
        <v>214</v>
      </c>
      <c r="M592" s="82">
        <v>0</v>
      </c>
      <c r="N592" s="134">
        <v>0</v>
      </c>
      <c r="O592" s="83">
        <v>0</v>
      </c>
      <c r="P592" s="82">
        <v>0</v>
      </c>
      <c r="Q592" s="134">
        <v>0</v>
      </c>
      <c r="R592" s="83">
        <v>0</v>
      </c>
    </row>
    <row r="593" spans="1:18" x14ac:dyDescent="0.25">
      <c r="A593" s="79" t="s">
        <v>406</v>
      </c>
      <c r="B593" s="133" t="s">
        <v>407</v>
      </c>
      <c r="C593" s="81" t="s">
        <v>350</v>
      </c>
      <c r="D593" s="84" t="s">
        <v>219</v>
      </c>
      <c r="E593" s="82" t="s">
        <v>110</v>
      </c>
      <c r="F593" s="83" t="s">
        <v>408</v>
      </c>
      <c r="G593" s="82">
        <v>1.468</v>
      </c>
      <c r="H593" s="134" t="s">
        <v>214</v>
      </c>
      <c r="I593" s="83" t="s">
        <v>214</v>
      </c>
      <c r="J593" s="82">
        <v>5.9193548387096772E-3</v>
      </c>
      <c r="K593" s="134" t="s">
        <v>214</v>
      </c>
      <c r="L593" s="83" t="s">
        <v>214</v>
      </c>
      <c r="M593" s="82">
        <v>0</v>
      </c>
      <c r="N593" s="134">
        <v>0</v>
      </c>
      <c r="O593" s="83">
        <v>0</v>
      </c>
      <c r="P593" s="82">
        <v>0</v>
      </c>
      <c r="Q593" s="134">
        <v>0</v>
      </c>
      <c r="R593" s="83">
        <v>0</v>
      </c>
    </row>
    <row r="594" spans="1:18" x14ac:dyDescent="0.25">
      <c r="A594" s="79" t="s">
        <v>406</v>
      </c>
      <c r="B594" s="133" t="s">
        <v>407</v>
      </c>
      <c r="C594" s="81" t="s">
        <v>351</v>
      </c>
      <c r="D594" s="84" t="s">
        <v>219</v>
      </c>
      <c r="E594" s="82" t="s">
        <v>110</v>
      </c>
      <c r="F594" s="83" t="s">
        <v>408</v>
      </c>
      <c r="G594" s="82">
        <v>0.22559999999999997</v>
      </c>
      <c r="H594" s="134" t="s">
        <v>214</v>
      </c>
      <c r="I594" s="83" t="s">
        <v>214</v>
      </c>
      <c r="J594" s="82">
        <v>9.0967741935483863E-4</v>
      </c>
      <c r="K594" s="134" t="s">
        <v>214</v>
      </c>
      <c r="L594" s="83" t="s">
        <v>214</v>
      </c>
      <c r="M594" s="82">
        <v>0</v>
      </c>
      <c r="N594" s="134">
        <v>0</v>
      </c>
      <c r="O594" s="83">
        <v>0</v>
      </c>
      <c r="P594" s="82">
        <v>0</v>
      </c>
      <c r="Q594" s="134">
        <v>0</v>
      </c>
      <c r="R594" s="83">
        <v>0</v>
      </c>
    </row>
    <row r="595" spans="1:18" x14ac:dyDescent="0.25">
      <c r="A595" s="79" t="s">
        <v>406</v>
      </c>
      <c r="B595" s="133" t="s">
        <v>407</v>
      </c>
      <c r="C595" s="81" t="s">
        <v>352</v>
      </c>
      <c r="D595" s="84" t="s">
        <v>219</v>
      </c>
      <c r="E595" s="82" t="s">
        <v>110</v>
      </c>
      <c r="F595" s="83" t="s">
        <v>408</v>
      </c>
      <c r="G595" s="82">
        <v>3.0870000000000002</v>
      </c>
      <c r="H595" s="134" t="s">
        <v>214</v>
      </c>
      <c r="I595" s="83" t="s">
        <v>214</v>
      </c>
      <c r="J595" s="82">
        <v>1.244758064516129E-2</v>
      </c>
      <c r="K595" s="134" t="s">
        <v>214</v>
      </c>
      <c r="L595" s="83" t="s">
        <v>214</v>
      </c>
      <c r="M595" s="82">
        <v>0</v>
      </c>
      <c r="N595" s="134">
        <v>0</v>
      </c>
      <c r="O595" s="83">
        <v>0</v>
      </c>
      <c r="P595" s="82">
        <v>0</v>
      </c>
      <c r="Q595" s="134">
        <v>0</v>
      </c>
      <c r="R595" s="83">
        <v>0</v>
      </c>
    </row>
    <row r="596" spans="1:18" x14ac:dyDescent="0.25">
      <c r="A596" s="79" t="s">
        <v>406</v>
      </c>
      <c r="B596" s="133" t="s">
        <v>407</v>
      </c>
      <c r="C596" s="81" t="s">
        <v>353</v>
      </c>
      <c r="D596" s="84" t="s">
        <v>219</v>
      </c>
      <c r="E596" s="82" t="s">
        <v>110</v>
      </c>
      <c r="F596" s="83" t="s">
        <v>408</v>
      </c>
      <c r="G596" s="82">
        <v>0.59840000000000004</v>
      </c>
      <c r="H596" s="134" t="s">
        <v>214</v>
      </c>
      <c r="I596" s="83" t="s">
        <v>214</v>
      </c>
      <c r="J596" s="82">
        <v>2.4129032258064518E-3</v>
      </c>
      <c r="K596" s="134" t="s">
        <v>214</v>
      </c>
      <c r="L596" s="83" t="s">
        <v>214</v>
      </c>
      <c r="M596" s="82">
        <v>0</v>
      </c>
      <c r="N596" s="134">
        <v>0</v>
      </c>
      <c r="O596" s="83">
        <v>0</v>
      </c>
      <c r="P596" s="82">
        <v>0</v>
      </c>
      <c r="Q596" s="134">
        <v>0</v>
      </c>
      <c r="R596" s="83">
        <v>0</v>
      </c>
    </row>
    <row r="597" spans="1:18" x14ac:dyDescent="0.25">
      <c r="A597" s="79" t="s">
        <v>406</v>
      </c>
      <c r="B597" s="133" t="s">
        <v>407</v>
      </c>
      <c r="C597" s="81" t="s">
        <v>354</v>
      </c>
      <c r="D597" s="84" t="s">
        <v>219</v>
      </c>
      <c r="E597" s="82" t="s">
        <v>110</v>
      </c>
      <c r="F597" s="83" t="s">
        <v>408</v>
      </c>
      <c r="G597" s="82">
        <v>0.42059999999999997</v>
      </c>
      <c r="H597" s="134" t="s">
        <v>214</v>
      </c>
      <c r="I597" s="83" t="s">
        <v>214</v>
      </c>
      <c r="J597" s="82">
        <v>1.6959677419354838E-3</v>
      </c>
      <c r="K597" s="134" t="s">
        <v>214</v>
      </c>
      <c r="L597" s="83" t="s">
        <v>214</v>
      </c>
      <c r="M597" s="82">
        <v>0</v>
      </c>
      <c r="N597" s="134">
        <v>0</v>
      </c>
      <c r="O597" s="83">
        <v>0</v>
      </c>
      <c r="P597" s="82">
        <v>0</v>
      </c>
      <c r="Q597" s="134">
        <v>0</v>
      </c>
      <c r="R597" s="83">
        <v>0</v>
      </c>
    </row>
    <row r="598" spans="1:18" x14ac:dyDescent="0.25">
      <c r="A598" s="79" t="s">
        <v>406</v>
      </c>
      <c r="B598" s="133" t="s">
        <v>407</v>
      </c>
      <c r="C598" s="81" t="s">
        <v>355</v>
      </c>
      <c r="D598" s="84" t="s">
        <v>219</v>
      </c>
      <c r="E598" s="82" t="s">
        <v>110</v>
      </c>
      <c r="F598" s="83" t="s">
        <v>408</v>
      </c>
      <c r="G598" s="82">
        <v>0.1754</v>
      </c>
      <c r="H598" s="134" t="s">
        <v>214</v>
      </c>
      <c r="I598" s="83" t="s">
        <v>214</v>
      </c>
      <c r="J598" s="82">
        <v>7.0725806451612898E-4</v>
      </c>
      <c r="K598" s="134" t="s">
        <v>214</v>
      </c>
      <c r="L598" s="83" t="s">
        <v>214</v>
      </c>
      <c r="M598" s="82">
        <v>0</v>
      </c>
      <c r="N598" s="134">
        <v>0</v>
      </c>
      <c r="O598" s="83">
        <v>0</v>
      </c>
      <c r="P598" s="82">
        <v>0</v>
      </c>
      <c r="Q598" s="134">
        <v>0</v>
      </c>
      <c r="R598" s="83">
        <v>0</v>
      </c>
    </row>
    <row r="599" spans="1:18" x14ac:dyDescent="0.25">
      <c r="A599" s="79" t="s">
        <v>406</v>
      </c>
      <c r="B599" s="133" t="s">
        <v>407</v>
      </c>
      <c r="C599" s="81" t="s">
        <v>356</v>
      </c>
      <c r="D599" s="84" t="s">
        <v>219</v>
      </c>
      <c r="E599" s="82" t="s">
        <v>110</v>
      </c>
      <c r="F599" s="83" t="s">
        <v>408</v>
      </c>
      <c r="G599" s="82">
        <v>0.54880000000000007</v>
      </c>
      <c r="H599" s="134" t="s">
        <v>214</v>
      </c>
      <c r="I599" s="83" t="s">
        <v>214</v>
      </c>
      <c r="J599" s="82">
        <v>2.2129032258064517E-3</v>
      </c>
      <c r="K599" s="134" t="s">
        <v>214</v>
      </c>
      <c r="L599" s="83" t="s">
        <v>214</v>
      </c>
      <c r="M599" s="82">
        <v>0</v>
      </c>
      <c r="N599" s="134">
        <v>0</v>
      </c>
      <c r="O599" s="83">
        <v>0</v>
      </c>
      <c r="P599" s="82">
        <v>0</v>
      </c>
      <c r="Q599" s="134">
        <v>0</v>
      </c>
      <c r="R599" s="83">
        <v>0</v>
      </c>
    </row>
    <row r="600" spans="1:18" x14ac:dyDescent="0.25">
      <c r="A600" s="79" t="s">
        <v>406</v>
      </c>
      <c r="B600" s="133" t="s">
        <v>407</v>
      </c>
      <c r="C600" s="81" t="s">
        <v>357</v>
      </c>
      <c r="D600" s="84" t="s">
        <v>219</v>
      </c>
      <c r="E600" s="82" t="s">
        <v>110</v>
      </c>
      <c r="F600" s="83" t="s">
        <v>408</v>
      </c>
      <c r="G600" s="82">
        <v>0.16020000000000001</v>
      </c>
      <c r="H600" s="134" t="s">
        <v>214</v>
      </c>
      <c r="I600" s="83" t="s">
        <v>214</v>
      </c>
      <c r="J600" s="82">
        <v>6.4596774193548387E-4</v>
      </c>
      <c r="K600" s="134" t="s">
        <v>214</v>
      </c>
      <c r="L600" s="83" t="s">
        <v>214</v>
      </c>
      <c r="M600" s="82">
        <v>0</v>
      </c>
      <c r="N600" s="134">
        <v>0</v>
      </c>
      <c r="O600" s="83">
        <v>0</v>
      </c>
      <c r="P600" s="82">
        <v>0</v>
      </c>
      <c r="Q600" s="134">
        <v>0</v>
      </c>
      <c r="R600" s="83">
        <v>0</v>
      </c>
    </row>
    <row r="601" spans="1:18" x14ac:dyDescent="0.25">
      <c r="A601" s="79" t="s">
        <v>406</v>
      </c>
      <c r="B601" s="133" t="s">
        <v>407</v>
      </c>
      <c r="C601" s="81" t="s">
        <v>358</v>
      </c>
      <c r="D601" s="84" t="s">
        <v>219</v>
      </c>
      <c r="E601" s="82" t="s">
        <v>110</v>
      </c>
      <c r="F601" s="83" t="s">
        <v>408</v>
      </c>
      <c r="G601" s="82">
        <v>0.76200000000000001</v>
      </c>
      <c r="H601" s="134" t="s">
        <v>214</v>
      </c>
      <c r="I601" s="83" t="s">
        <v>214</v>
      </c>
      <c r="J601" s="82">
        <v>3.0725806451612904E-3</v>
      </c>
      <c r="K601" s="134" t="s">
        <v>214</v>
      </c>
      <c r="L601" s="83" t="s">
        <v>214</v>
      </c>
      <c r="M601" s="82">
        <v>0</v>
      </c>
      <c r="N601" s="134">
        <v>0</v>
      </c>
      <c r="O601" s="83">
        <v>0</v>
      </c>
      <c r="P601" s="82">
        <v>0</v>
      </c>
      <c r="Q601" s="134">
        <v>0</v>
      </c>
      <c r="R601" s="83">
        <v>0</v>
      </c>
    </row>
    <row r="602" spans="1:18" x14ac:dyDescent="0.25">
      <c r="A602" s="79" t="s">
        <v>406</v>
      </c>
      <c r="B602" s="133" t="s">
        <v>407</v>
      </c>
      <c r="C602" s="81" t="s">
        <v>362</v>
      </c>
      <c r="D602" s="84" t="s">
        <v>219</v>
      </c>
      <c r="E602" s="82" t="s">
        <v>110</v>
      </c>
      <c r="F602" s="83" t="s">
        <v>408</v>
      </c>
      <c r="G602" s="82">
        <v>989.15359999999998</v>
      </c>
      <c r="H602" s="134" t="s">
        <v>214</v>
      </c>
      <c r="I602" s="83" t="s">
        <v>214</v>
      </c>
      <c r="J602" s="82">
        <v>3.9885225806451614</v>
      </c>
      <c r="K602" s="134" t="s">
        <v>214</v>
      </c>
      <c r="L602" s="83" t="s">
        <v>214</v>
      </c>
      <c r="M602" s="82">
        <v>0</v>
      </c>
      <c r="N602" s="134">
        <v>0</v>
      </c>
      <c r="O602" s="83">
        <v>0</v>
      </c>
      <c r="P602" s="82">
        <v>0</v>
      </c>
      <c r="Q602" s="134">
        <v>0</v>
      </c>
      <c r="R602" s="83">
        <v>0</v>
      </c>
    </row>
    <row r="603" spans="1:18" x14ac:dyDescent="0.25">
      <c r="A603" s="79" t="s">
        <v>406</v>
      </c>
      <c r="B603" s="133" t="s">
        <v>407</v>
      </c>
      <c r="C603" s="81" t="s">
        <v>364</v>
      </c>
      <c r="D603" s="84" t="s">
        <v>213</v>
      </c>
      <c r="E603" s="82" t="s">
        <v>110</v>
      </c>
      <c r="F603" s="83" t="s">
        <v>408</v>
      </c>
      <c r="G603" s="82">
        <v>1.1407500000000002</v>
      </c>
      <c r="H603" s="134" t="s">
        <v>214</v>
      </c>
      <c r="I603" s="83" t="s">
        <v>214</v>
      </c>
      <c r="J603" s="82">
        <v>4.5997983870967752E-3</v>
      </c>
      <c r="K603" s="134" t="s">
        <v>214</v>
      </c>
      <c r="L603" s="83" t="s">
        <v>214</v>
      </c>
      <c r="M603" s="82">
        <v>0</v>
      </c>
      <c r="N603" s="134">
        <v>0</v>
      </c>
      <c r="O603" s="83">
        <v>0</v>
      </c>
      <c r="P603" s="82">
        <v>0</v>
      </c>
      <c r="Q603" s="134">
        <v>0</v>
      </c>
      <c r="R603" s="83">
        <v>0</v>
      </c>
    </row>
    <row r="604" spans="1:18" x14ac:dyDescent="0.25">
      <c r="A604" s="79" t="s">
        <v>406</v>
      </c>
      <c r="B604" s="133" t="s">
        <v>407</v>
      </c>
      <c r="C604" s="81" t="s">
        <v>289</v>
      </c>
      <c r="D604" s="84" t="s">
        <v>219</v>
      </c>
      <c r="E604" s="82" t="s">
        <v>110</v>
      </c>
      <c r="F604" s="83" t="s">
        <v>408</v>
      </c>
      <c r="G604" s="82">
        <v>448.33499999999998</v>
      </c>
      <c r="H604" s="134" t="s">
        <v>214</v>
      </c>
      <c r="I604" s="83" t="s">
        <v>214</v>
      </c>
      <c r="J604" s="82">
        <v>1.8078024193548385</v>
      </c>
      <c r="K604" s="134" t="s">
        <v>214</v>
      </c>
      <c r="L604" s="83" t="s">
        <v>214</v>
      </c>
      <c r="M604" s="82">
        <v>0</v>
      </c>
      <c r="N604" s="134">
        <v>0</v>
      </c>
      <c r="O604" s="83">
        <v>0</v>
      </c>
      <c r="P604" s="82">
        <v>0</v>
      </c>
      <c r="Q604" s="134">
        <v>0</v>
      </c>
      <c r="R604" s="83">
        <v>0</v>
      </c>
    </row>
    <row r="605" spans="1:18" x14ac:dyDescent="0.25">
      <c r="A605" s="79" t="s">
        <v>406</v>
      </c>
      <c r="B605" s="133" t="s">
        <v>407</v>
      </c>
      <c r="C605" s="81" t="s">
        <v>229</v>
      </c>
      <c r="D605" s="84" t="s">
        <v>230</v>
      </c>
      <c r="E605" s="82" t="s">
        <v>110</v>
      </c>
      <c r="F605" s="83" t="s">
        <v>408</v>
      </c>
      <c r="G605" s="82">
        <v>2.3380000000000001</v>
      </c>
      <c r="H605" s="134" t="s">
        <v>214</v>
      </c>
      <c r="I605" s="83" t="s">
        <v>214</v>
      </c>
      <c r="J605" s="82">
        <v>9.4274193548387099E-3</v>
      </c>
      <c r="K605" s="134" t="s">
        <v>214</v>
      </c>
      <c r="L605" s="83" t="s">
        <v>214</v>
      </c>
      <c r="M605" s="82">
        <v>0</v>
      </c>
      <c r="N605" s="134">
        <v>0</v>
      </c>
      <c r="O605" s="83">
        <v>0</v>
      </c>
      <c r="P605" s="82">
        <v>0</v>
      </c>
      <c r="Q605" s="134">
        <v>0</v>
      </c>
      <c r="R605" s="83">
        <v>0</v>
      </c>
    </row>
    <row r="606" spans="1:18" x14ac:dyDescent="0.25">
      <c r="A606" s="79" t="s">
        <v>406</v>
      </c>
      <c r="B606" s="133" t="s">
        <v>407</v>
      </c>
      <c r="C606" s="81" t="s">
        <v>231</v>
      </c>
      <c r="D606" s="84" t="s">
        <v>219</v>
      </c>
      <c r="E606" s="82" t="s">
        <v>110</v>
      </c>
      <c r="F606" s="83" t="s">
        <v>408</v>
      </c>
      <c r="G606" s="82">
        <v>44.482500000000002</v>
      </c>
      <c r="H606" s="134" t="s">
        <v>214</v>
      </c>
      <c r="I606" s="83" t="s">
        <v>214</v>
      </c>
      <c r="J606" s="82">
        <v>0.17936491935483873</v>
      </c>
      <c r="K606" s="134" t="s">
        <v>214</v>
      </c>
      <c r="L606" s="83" t="s">
        <v>214</v>
      </c>
      <c r="M606" s="82">
        <v>0</v>
      </c>
      <c r="N606" s="134">
        <v>0</v>
      </c>
      <c r="O606" s="83">
        <v>0</v>
      </c>
      <c r="P606" s="82">
        <v>0</v>
      </c>
      <c r="Q606" s="134">
        <v>0</v>
      </c>
      <c r="R606" s="83">
        <v>0</v>
      </c>
    </row>
    <row r="607" spans="1:18" x14ac:dyDescent="0.25">
      <c r="A607" s="79" t="s">
        <v>406</v>
      </c>
      <c r="B607" s="133" t="s">
        <v>407</v>
      </c>
      <c r="C607" s="81" t="s">
        <v>232</v>
      </c>
      <c r="D607" s="84" t="s">
        <v>219</v>
      </c>
      <c r="E607" s="82" t="s">
        <v>110</v>
      </c>
      <c r="F607" s="83" t="s">
        <v>408</v>
      </c>
      <c r="G607" s="82">
        <v>835.87559999999996</v>
      </c>
      <c r="H607" s="134" t="s">
        <v>214</v>
      </c>
      <c r="I607" s="83" t="s">
        <v>214</v>
      </c>
      <c r="J607" s="82">
        <v>3.3704661290322577</v>
      </c>
      <c r="K607" s="134" t="s">
        <v>214</v>
      </c>
      <c r="L607" s="83" t="s">
        <v>214</v>
      </c>
      <c r="M607" s="82">
        <v>0</v>
      </c>
      <c r="N607" s="134">
        <v>0</v>
      </c>
      <c r="O607" s="83">
        <v>0</v>
      </c>
      <c r="P607" s="82">
        <v>0</v>
      </c>
      <c r="Q607" s="134">
        <v>0</v>
      </c>
      <c r="R607" s="83">
        <v>0</v>
      </c>
    </row>
    <row r="608" spans="1:18" x14ac:dyDescent="0.25">
      <c r="A608" s="79" t="s">
        <v>406</v>
      </c>
      <c r="B608" s="133" t="s">
        <v>407</v>
      </c>
      <c r="C608" s="81" t="s">
        <v>233</v>
      </c>
      <c r="D608" s="84" t="s">
        <v>219</v>
      </c>
      <c r="E608" s="82" t="s">
        <v>110</v>
      </c>
      <c r="F608" s="83" t="s">
        <v>408</v>
      </c>
      <c r="G608" s="82">
        <v>1.026</v>
      </c>
      <c r="H608" s="134" t="s">
        <v>214</v>
      </c>
      <c r="I608" s="83" t="s">
        <v>214</v>
      </c>
      <c r="J608" s="82">
        <v>4.1370967741935485E-3</v>
      </c>
      <c r="K608" s="134" t="s">
        <v>214</v>
      </c>
      <c r="L608" s="83" t="s">
        <v>214</v>
      </c>
      <c r="M608" s="82">
        <v>0</v>
      </c>
      <c r="N608" s="134">
        <v>0</v>
      </c>
      <c r="O608" s="83">
        <v>0</v>
      </c>
      <c r="P608" s="82">
        <v>0</v>
      </c>
      <c r="Q608" s="134">
        <v>0</v>
      </c>
      <c r="R608" s="83">
        <v>0</v>
      </c>
    </row>
    <row r="609" spans="1:18" x14ac:dyDescent="0.25">
      <c r="A609" s="79" t="s">
        <v>406</v>
      </c>
      <c r="B609" s="133" t="s">
        <v>409</v>
      </c>
      <c r="C609" s="81" t="s">
        <v>235</v>
      </c>
      <c r="D609" s="84" t="s">
        <v>235</v>
      </c>
      <c r="E609" s="82" t="s">
        <v>110</v>
      </c>
      <c r="F609" s="83" t="s">
        <v>408</v>
      </c>
      <c r="G609" s="82" t="s">
        <v>214</v>
      </c>
      <c r="H609" s="134">
        <v>38261.433731874837</v>
      </c>
      <c r="I609" s="83">
        <v>38261.433731874837</v>
      </c>
      <c r="J609" s="82" t="s">
        <v>214</v>
      </c>
      <c r="K609" s="134">
        <v>104.82584584075298</v>
      </c>
      <c r="L609" s="83">
        <v>104.82584584075298</v>
      </c>
      <c r="M609" s="82">
        <v>0</v>
      </c>
      <c r="N609" s="134">
        <v>0</v>
      </c>
      <c r="O609" s="83">
        <v>0</v>
      </c>
      <c r="P609" s="82">
        <v>0</v>
      </c>
      <c r="Q609" s="134">
        <v>0</v>
      </c>
      <c r="R609" s="83">
        <v>0</v>
      </c>
    </row>
    <row r="610" spans="1:18" x14ac:dyDescent="0.25">
      <c r="A610" s="79"/>
      <c r="B610" s="133"/>
      <c r="C610" s="81"/>
      <c r="D610" s="84"/>
      <c r="E610" s="82"/>
      <c r="F610" s="83"/>
      <c r="G610" s="82"/>
      <c r="H610" s="134"/>
      <c r="I610" s="83"/>
      <c r="J610" s="82"/>
      <c r="K610" s="134"/>
      <c r="L610" s="83"/>
      <c r="M610" s="82"/>
      <c r="N610" s="134"/>
      <c r="O610" s="83"/>
      <c r="P610" s="82"/>
      <c r="Q610" s="134"/>
      <c r="R610" s="83"/>
    </row>
    <row r="611" spans="1:18" x14ac:dyDescent="0.25">
      <c r="A611" s="79"/>
      <c r="B611" s="133"/>
      <c r="C611" s="81"/>
      <c r="D611" s="84"/>
      <c r="E611" s="82"/>
      <c r="F611" s="83"/>
      <c r="G611" s="82"/>
      <c r="H611" s="134"/>
      <c r="I611" s="83"/>
      <c r="J611" s="82"/>
      <c r="K611" s="134"/>
      <c r="L611" s="83"/>
      <c r="M611" s="82"/>
      <c r="N611" s="134"/>
      <c r="O611" s="83"/>
      <c r="P611" s="82"/>
      <c r="Q611" s="134"/>
      <c r="R611" s="83"/>
    </row>
    <row r="612" spans="1:18" x14ac:dyDescent="0.25">
      <c r="A612" s="79"/>
      <c r="B612" s="133"/>
      <c r="C612" s="81"/>
      <c r="D612" s="84"/>
      <c r="E612" s="82"/>
      <c r="F612" s="83"/>
      <c r="G612" s="82"/>
      <c r="H612" s="134"/>
      <c r="I612" s="83"/>
      <c r="J612" s="82"/>
      <c r="K612" s="134"/>
      <c r="L612" s="83"/>
      <c r="M612" s="82"/>
      <c r="N612" s="134"/>
      <c r="O612" s="83"/>
      <c r="P612" s="82"/>
      <c r="Q612" s="134"/>
      <c r="R612" s="83"/>
    </row>
    <row r="613" spans="1:18" x14ac:dyDescent="0.25">
      <c r="A613" s="79"/>
      <c r="B613" s="133"/>
      <c r="C613" s="81"/>
      <c r="D613" s="84"/>
      <c r="E613" s="82"/>
      <c r="F613" s="83"/>
      <c r="G613" s="82"/>
      <c r="H613" s="134"/>
      <c r="I613" s="83"/>
      <c r="J613" s="82"/>
      <c r="K613" s="134"/>
      <c r="L613" s="83"/>
      <c r="M613" s="82"/>
      <c r="N613" s="134"/>
      <c r="O613" s="83"/>
      <c r="P613" s="82"/>
      <c r="Q613" s="134"/>
      <c r="R613" s="83"/>
    </row>
    <row r="614" spans="1:18" x14ac:dyDescent="0.25">
      <c r="A614" s="79"/>
      <c r="B614" s="133"/>
      <c r="C614" s="81"/>
      <c r="D614" s="84"/>
      <c r="E614" s="82"/>
      <c r="F614" s="83"/>
      <c r="G614" s="82"/>
      <c r="H614" s="134"/>
      <c r="I614" s="83"/>
      <c r="J614" s="82"/>
      <c r="K614" s="134"/>
      <c r="L614" s="83"/>
      <c r="M614" s="82"/>
      <c r="N614" s="134"/>
      <c r="O614" s="83"/>
      <c r="P614" s="82"/>
      <c r="Q614" s="134"/>
      <c r="R614" s="83"/>
    </row>
    <row r="615" spans="1:18" x14ac:dyDescent="0.25">
      <c r="A615" s="79"/>
      <c r="B615" s="133"/>
      <c r="C615" s="81"/>
      <c r="D615" s="84"/>
      <c r="E615" s="82"/>
      <c r="F615" s="83"/>
      <c r="G615" s="82"/>
      <c r="H615" s="134"/>
      <c r="I615" s="83"/>
      <c r="J615" s="82"/>
      <c r="K615" s="134"/>
      <c r="L615" s="83"/>
      <c r="M615" s="82"/>
      <c r="N615" s="134"/>
      <c r="O615" s="83"/>
      <c r="P615" s="82"/>
      <c r="Q615" s="134"/>
      <c r="R615" s="83"/>
    </row>
    <row r="616" spans="1:18" x14ac:dyDescent="0.25">
      <c r="A616" s="79"/>
      <c r="B616" s="133"/>
      <c r="C616" s="81"/>
      <c r="D616" s="84"/>
      <c r="E616" s="82"/>
      <c r="F616" s="83"/>
      <c r="G616" s="82"/>
      <c r="H616" s="134"/>
      <c r="I616" s="83"/>
      <c r="J616" s="82"/>
      <c r="K616" s="134"/>
      <c r="L616" s="83"/>
      <c r="M616" s="82"/>
      <c r="N616" s="134"/>
      <c r="O616" s="83"/>
      <c r="P616" s="82"/>
      <c r="Q616" s="134"/>
      <c r="R616" s="83"/>
    </row>
    <row r="617" spans="1:18" x14ac:dyDescent="0.25">
      <c r="A617" s="79"/>
      <c r="B617" s="133"/>
      <c r="C617" s="81"/>
      <c r="D617" s="84"/>
      <c r="E617" s="82"/>
      <c r="F617" s="83"/>
      <c r="G617" s="82"/>
      <c r="H617" s="134"/>
      <c r="I617" s="83"/>
      <c r="J617" s="82"/>
      <c r="K617" s="134"/>
      <c r="L617" s="83"/>
      <c r="M617" s="82"/>
      <c r="N617" s="134"/>
      <c r="O617" s="83"/>
      <c r="P617" s="82"/>
      <c r="Q617" s="134"/>
      <c r="R617" s="83"/>
    </row>
    <row r="618" spans="1:18" x14ac:dyDescent="0.25">
      <c r="A618" s="79"/>
      <c r="B618" s="133"/>
      <c r="C618" s="81"/>
      <c r="D618" s="84"/>
      <c r="E618" s="82"/>
      <c r="F618" s="83"/>
      <c r="G618" s="82"/>
      <c r="H618" s="134"/>
      <c r="I618" s="83"/>
      <c r="J618" s="82"/>
      <c r="K618" s="134"/>
      <c r="L618" s="83"/>
      <c r="M618" s="82"/>
      <c r="N618" s="134"/>
      <c r="O618" s="83"/>
      <c r="P618" s="82"/>
      <c r="Q618" s="134"/>
      <c r="R618" s="83"/>
    </row>
    <row r="619" spans="1:18" x14ac:dyDescent="0.25">
      <c r="A619" s="79"/>
      <c r="B619" s="133"/>
      <c r="C619" s="81"/>
      <c r="D619" s="84"/>
      <c r="E619" s="82"/>
      <c r="F619" s="83"/>
      <c r="G619" s="82"/>
      <c r="H619" s="134"/>
      <c r="I619" s="83"/>
      <c r="J619" s="82"/>
      <c r="K619" s="134"/>
      <c r="L619" s="83"/>
      <c r="M619" s="82"/>
      <c r="N619" s="134"/>
      <c r="O619" s="83"/>
      <c r="P619" s="82"/>
      <c r="Q619" s="134"/>
      <c r="R619" s="83"/>
    </row>
    <row r="620" spans="1:18" x14ac:dyDescent="0.25">
      <c r="A620" s="79"/>
      <c r="B620" s="133"/>
      <c r="C620" s="81"/>
      <c r="D620" s="84"/>
      <c r="E620" s="82"/>
      <c r="F620" s="83"/>
      <c r="G620" s="82"/>
      <c r="H620" s="134"/>
      <c r="I620" s="83"/>
      <c r="J620" s="82"/>
      <c r="K620" s="134"/>
      <c r="L620" s="83"/>
      <c r="M620" s="82"/>
      <c r="N620" s="134"/>
      <c r="O620" s="83"/>
      <c r="P620" s="82"/>
      <c r="Q620" s="134"/>
      <c r="R620" s="83"/>
    </row>
    <row r="621" spans="1:18" x14ac:dyDescent="0.25">
      <c r="A621" s="79"/>
      <c r="B621" s="133"/>
      <c r="C621" s="81"/>
      <c r="D621" s="84"/>
      <c r="E621" s="82"/>
      <c r="F621" s="83"/>
      <c r="G621" s="82"/>
      <c r="H621" s="134"/>
      <c r="I621" s="83"/>
      <c r="J621" s="82"/>
      <c r="K621" s="134"/>
      <c r="L621" s="83"/>
      <c r="M621" s="82"/>
      <c r="N621" s="134"/>
      <c r="O621" s="83"/>
      <c r="P621" s="82"/>
      <c r="Q621" s="134"/>
      <c r="R621" s="83"/>
    </row>
    <row r="622" spans="1:18" x14ac:dyDescent="0.25">
      <c r="A622" s="79"/>
      <c r="B622" s="133"/>
      <c r="C622" s="81"/>
      <c r="D622" s="84"/>
      <c r="E622" s="82"/>
      <c r="F622" s="83"/>
      <c r="G622" s="82"/>
      <c r="H622" s="134"/>
      <c r="I622" s="83"/>
      <c r="J622" s="82"/>
      <c r="K622" s="134"/>
      <c r="L622" s="83"/>
      <c r="M622" s="82"/>
      <c r="N622" s="134"/>
      <c r="O622" s="83"/>
      <c r="P622" s="82"/>
      <c r="Q622" s="134"/>
      <c r="R622" s="83"/>
    </row>
    <row r="623" spans="1:18" x14ac:dyDescent="0.25">
      <c r="A623" s="79"/>
      <c r="B623" s="133"/>
      <c r="C623" s="81"/>
      <c r="D623" s="84"/>
      <c r="E623" s="82"/>
      <c r="F623" s="83"/>
      <c r="G623" s="82"/>
      <c r="H623" s="134"/>
      <c r="I623" s="83"/>
      <c r="J623" s="82"/>
      <c r="K623" s="134"/>
      <c r="L623" s="83"/>
      <c r="M623" s="82"/>
      <c r="N623" s="134"/>
      <c r="O623" s="83"/>
      <c r="P623" s="82"/>
      <c r="Q623" s="134"/>
      <c r="R623" s="83"/>
    </row>
    <row r="624" spans="1:18" x14ac:dyDescent="0.25">
      <c r="A624" s="79"/>
      <c r="B624" s="133"/>
      <c r="C624" s="81"/>
      <c r="D624" s="84"/>
      <c r="E624" s="82"/>
      <c r="F624" s="83"/>
      <c r="G624" s="82"/>
      <c r="H624" s="134"/>
      <c r="I624" s="83"/>
      <c r="J624" s="82"/>
      <c r="K624" s="134"/>
      <c r="L624" s="83"/>
      <c r="M624" s="82"/>
      <c r="N624" s="134"/>
      <c r="O624" s="83"/>
      <c r="P624" s="82"/>
      <c r="Q624" s="134"/>
      <c r="R624" s="83"/>
    </row>
    <row r="625" spans="1:18" x14ac:dyDescent="0.25">
      <c r="A625" s="79"/>
      <c r="B625" s="133"/>
      <c r="C625" s="81"/>
      <c r="D625" s="84"/>
      <c r="E625" s="82"/>
      <c r="F625" s="83"/>
      <c r="G625" s="82"/>
      <c r="H625" s="134"/>
      <c r="I625" s="83"/>
      <c r="J625" s="82"/>
      <c r="K625" s="134"/>
      <c r="L625" s="83"/>
      <c r="M625" s="82"/>
      <c r="N625" s="134"/>
      <c r="O625" s="83"/>
      <c r="P625" s="82"/>
      <c r="Q625" s="134"/>
      <c r="R625" s="83"/>
    </row>
    <row r="626" spans="1:18" x14ac:dyDescent="0.25">
      <c r="A626" s="79"/>
      <c r="B626" s="133"/>
      <c r="C626" s="81"/>
      <c r="D626" s="84"/>
      <c r="E626" s="82"/>
      <c r="F626" s="83"/>
      <c r="G626" s="82"/>
      <c r="H626" s="134"/>
      <c r="I626" s="83"/>
      <c r="J626" s="82"/>
      <c r="K626" s="134"/>
      <c r="L626" s="83"/>
      <c r="M626" s="82"/>
      <c r="N626" s="134"/>
      <c r="O626" s="83"/>
      <c r="P626" s="82"/>
      <c r="Q626" s="134"/>
      <c r="R626" s="83"/>
    </row>
    <row r="627" spans="1:18" x14ac:dyDescent="0.25">
      <c r="A627" s="79"/>
      <c r="B627" s="133"/>
      <c r="C627" s="81"/>
      <c r="D627" s="84"/>
      <c r="E627" s="82"/>
      <c r="F627" s="83"/>
      <c r="G627" s="82"/>
      <c r="H627" s="134"/>
      <c r="I627" s="83"/>
      <c r="J627" s="82"/>
      <c r="K627" s="134"/>
      <c r="L627" s="83"/>
      <c r="M627" s="82"/>
      <c r="N627" s="134"/>
      <c r="O627" s="83"/>
      <c r="P627" s="82"/>
      <c r="Q627" s="134"/>
      <c r="R627" s="83"/>
    </row>
    <row r="628" spans="1:18" x14ac:dyDescent="0.25">
      <c r="A628" s="79"/>
      <c r="B628" s="133"/>
      <c r="C628" s="81"/>
      <c r="D628" s="84"/>
      <c r="E628" s="82"/>
      <c r="F628" s="83"/>
      <c r="G628" s="82"/>
      <c r="H628" s="134"/>
      <c r="I628" s="83"/>
      <c r="J628" s="82"/>
      <c r="K628" s="134"/>
      <c r="L628" s="83"/>
      <c r="M628" s="82"/>
      <c r="N628" s="134"/>
      <c r="O628" s="83"/>
      <c r="P628" s="82"/>
      <c r="Q628" s="134"/>
      <c r="R628" s="83"/>
    </row>
    <row r="629" spans="1:18" x14ac:dyDescent="0.25">
      <c r="A629" s="79"/>
      <c r="B629" s="133"/>
      <c r="C629" s="81"/>
      <c r="D629" s="84"/>
      <c r="E629" s="82"/>
      <c r="F629" s="83"/>
      <c r="G629" s="82"/>
      <c r="H629" s="134"/>
      <c r="I629" s="83"/>
      <c r="J629" s="82"/>
      <c r="K629" s="134"/>
      <c r="L629" s="83"/>
      <c r="M629" s="82"/>
      <c r="N629" s="134"/>
      <c r="O629" s="83"/>
      <c r="P629" s="82"/>
      <c r="Q629" s="134"/>
      <c r="R629" s="83"/>
    </row>
    <row r="630" spans="1:18" x14ac:dyDescent="0.25">
      <c r="A630" s="79"/>
      <c r="B630" s="133"/>
      <c r="C630" s="81"/>
      <c r="D630" s="84"/>
      <c r="E630" s="82"/>
      <c r="F630" s="83"/>
      <c r="G630" s="82"/>
      <c r="H630" s="134"/>
      <c r="I630" s="83"/>
      <c r="J630" s="82"/>
      <c r="K630" s="134"/>
      <c r="L630" s="83"/>
      <c r="M630" s="82"/>
      <c r="N630" s="134"/>
      <c r="O630" s="83"/>
      <c r="P630" s="82"/>
      <c r="Q630" s="134"/>
      <c r="R630" s="83"/>
    </row>
    <row r="631" spans="1:18" x14ac:dyDescent="0.25">
      <c r="A631" s="79"/>
      <c r="B631" s="133"/>
      <c r="C631" s="81"/>
      <c r="D631" s="84"/>
      <c r="E631" s="82"/>
      <c r="F631" s="83"/>
      <c r="G631" s="82"/>
      <c r="H631" s="134"/>
      <c r="I631" s="83"/>
      <c r="J631" s="82"/>
      <c r="K631" s="134"/>
      <c r="L631" s="83"/>
      <c r="M631" s="82"/>
      <c r="N631" s="134"/>
      <c r="O631" s="83"/>
      <c r="P631" s="82"/>
      <c r="Q631" s="134"/>
      <c r="R631" s="83"/>
    </row>
    <row r="632" spans="1:18" x14ac:dyDescent="0.25">
      <c r="A632" s="79"/>
      <c r="B632" s="133"/>
      <c r="C632" s="81"/>
      <c r="D632" s="84"/>
      <c r="E632" s="82"/>
      <c r="F632" s="83"/>
      <c r="G632" s="82"/>
      <c r="H632" s="134"/>
      <c r="I632" s="83"/>
      <c r="J632" s="82"/>
      <c r="K632" s="134"/>
      <c r="L632" s="83"/>
      <c r="M632" s="82"/>
      <c r="N632" s="134"/>
      <c r="O632" s="83"/>
      <c r="P632" s="82"/>
      <c r="Q632" s="134"/>
      <c r="R632" s="83"/>
    </row>
    <row r="633" spans="1:18" x14ac:dyDescent="0.25">
      <c r="A633" s="79"/>
      <c r="B633" s="133"/>
      <c r="C633" s="81"/>
      <c r="D633" s="84"/>
      <c r="E633" s="82"/>
      <c r="F633" s="83"/>
      <c r="G633" s="82"/>
      <c r="H633" s="134"/>
      <c r="I633" s="83"/>
      <c r="J633" s="82"/>
      <c r="K633" s="134"/>
      <c r="L633" s="83"/>
      <c r="M633" s="82"/>
      <c r="N633" s="134"/>
      <c r="O633" s="83"/>
      <c r="P633" s="82"/>
      <c r="Q633" s="134"/>
      <c r="R633" s="83"/>
    </row>
    <row r="634" spans="1:18" x14ac:dyDescent="0.25">
      <c r="A634" s="79"/>
      <c r="B634" s="133"/>
      <c r="C634" s="81"/>
      <c r="D634" s="84"/>
      <c r="E634" s="82"/>
      <c r="F634" s="83"/>
      <c r="G634" s="82"/>
      <c r="H634" s="134"/>
      <c r="I634" s="83"/>
      <c r="J634" s="82"/>
      <c r="K634" s="134"/>
      <c r="L634" s="83"/>
      <c r="M634" s="82"/>
      <c r="N634" s="134"/>
      <c r="O634" s="83"/>
      <c r="P634" s="82"/>
      <c r="Q634" s="134"/>
      <c r="R634" s="83"/>
    </row>
    <row r="635" spans="1:18" x14ac:dyDescent="0.25">
      <c r="A635" s="79"/>
      <c r="B635" s="133"/>
      <c r="C635" s="81"/>
      <c r="D635" s="84"/>
      <c r="E635" s="82"/>
      <c r="F635" s="83"/>
      <c r="G635" s="82"/>
      <c r="H635" s="134"/>
      <c r="I635" s="83"/>
      <c r="J635" s="82"/>
      <c r="K635" s="134"/>
      <c r="L635" s="83"/>
      <c r="M635" s="82"/>
      <c r="N635" s="134"/>
      <c r="O635" s="83"/>
      <c r="P635" s="82"/>
      <c r="Q635" s="134"/>
      <c r="R635" s="83"/>
    </row>
    <row r="636" spans="1:18" x14ac:dyDescent="0.25">
      <c r="A636" s="79"/>
      <c r="B636" s="133"/>
      <c r="C636" s="81"/>
      <c r="D636" s="84"/>
      <c r="E636" s="82"/>
      <c r="F636" s="83"/>
      <c r="G636" s="82"/>
      <c r="H636" s="134"/>
      <c r="I636" s="83"/>
      <c r="J636" s="82"/>
      <c r="K636" s="134"/>
      <c r="L636" s="83"/>
      <c r="M636" s="82"/>
      <c r="N636" s="134"/>
      <c r="O636" s="83"/>
      <c r="P636" s="82"/>
      <c r="Q636" s="134"/>
      <c r="R636" s="83"/>
    </row>
    <row r="637" spans="1:18" x14ac:dyDescent="0.25">
      <c r="A637" s="79"/>
      <c r="B637" s="133"/>
      <c r="C637" s="81"/>
      <c r="D637" s="84"/>
      <c r="E637" s="82"/>
      <c r="F637" s="83"/>
      <c r="G637" s="82"/>
      <c r="H637" s="134"/>
      <c r="I637" s="83"/>
      <c r="J637" s="82"/>
      <c r="K637" s="134"/>
      <c r="L637" s="83"/>
      <c r="M637" s="82"/>
      <c r="N637" s="134"/>
      <c r="O637" s="83"/>
      <c r="P637" s="82"/>
      <c r="Q637" s="134"/>
      <c r="R637" s="83"/>
    </row>
    <row r="638" spans="1:18" x14ac:dyDescent="0.25">
      <c r="A638" s="79"/>
      <c r="B638" s="133"/>
      <c r="C638" s="81"/>
      <c r="D638" s="84"/>
      <c r="E638" s="82"/>
      <c r="F638" s="83"/>
      <c r="G638" s="82"/>
      <c r="H638" s="134"/>
      <c r="I638" s="83"/>
      <c r="J638" s="82"/>
      <c r="K638" s="134"/>
      <c r="L638" s="83"/>
      <c r="M638" s="82"/>
      <c r="N638" s="134"/>
      <c r="O638" s="83"/>
      <c r="P638" s="82"/>
      <c r="Q638" s="134"/>
      <c r="R638" s="83"/>
    </row>
    <row r="639" spans="1:18" x14ac:dyDescent="0.25">
      <c r="A639" s="79"/>
      <c r="B639" s="133"/>
      <c r="C639" s="81"/>
      <c r="D639" s="84"/>
      <c r="E639" s="82"/>
      <c r="F639" s="83"/>
      <c r="G639" s="82"/>
      <c r="H639" s="134"/>
      <c r="I639" s="83"/>
      <c r="J639" s="82"/>
      <c r="K639" s="134"/>
      <c r="L639" s="83"/>
      <c r="M639" s="82"/>
      <c r="N639" s="134"/>
      <c r="O639" s="83"/>
      <c r="P639" s="82"/>
      <c r="Q639" s="134"/>
      <c r="R639" s="83"/>
    </row>
    <row r="640" spans="1:18" x14ac:dyDescent="0.25">
      <c r="A640" s="79"/>
      <c r="B640" s="133"/>
      <c r="C640" s="81"/>
      <c r="D640" s="84"/>
      <c r="E640" s="82"/>
      <c r="F640" s="83"/>
      <c r="G640" s="82"/>
      <c r="H640" s="134"/>
      <c r="I640" s="83"/>
      <c r="J640" s="82"/>
      <c r="K640" s="134"/>
      <c r="L640" s="83"/>
      <c r="M640" s="82"/>
      <c r="N640" s="134"/>
      <c r="O640" s="83"/>
      <c r="P640" s="82"/>
      <c r="Q640" s="134"/>
      <c r="R640" s="83"/>
    </row>
    <row r="641" spans="1:18" x14ac:dyDescent="0.25">
      <c r="A641" s="79"/>
      <c r="B641" s="133"/>
      <c r="C641" s="81"/>
      <c r="D641" s="84"/>
      <c r="E641" s="82"/>
      <c r="F641" s="83"/>
      <c r="G641" s="82"/>
      <c r="H641" s="134"/>
      <c r="I641" s="83"/>
      <c r="J641" s="82"/>
      <c r="K641" s="134"/>
      <c r="L641" s="83"/>
      <c r="M641" s="82"/>
      <c r="N641" s="134"/>
      <c r="O641" s="83"/>
      <c r="P641" s="82"/>
      <c r="Q641" s="134"/>
      <c r="R641" s="83"/>
    </row>
    <row r="642" spans="1:18" x14ac:dyDescent="0.25">
      <c r="A642" s="79"/>
      <c r="B642" s="133"/>
      <c r="C642" s="81"/>
      <c r="D642" s="84"/>
      <c r="E642" s="82"/>
      <c r="F642" s="83"/>
      <c r="G642" s="82"/>
      <c r="H642" s="134"/>
      <c r="I642" s="83"/>
      <c r="J642" s="82"/>
      <c r="K642" s="134"/>
      <c r="L642" s="83"/>
      <c r="M642" s="82"/>
      <c r="N642" s="134"/>
      <c r="O642" s="83"/>
      <c r="P642" s="82"/>
      <c r="Q642" s="134"/>
      <c r="R642" s="83"/>
    </row>
    <row r="643" spans="1:18" x14ac:dyDescent="0.25">
      <c r="A643" s="79"/>
      <c r="B643" s="133"/>
      <c r="C643" s="81"/>
      <c r="D643" s="84"/>
      <c r="E643" s="82"/>
      <c r="F643" s="83"/>
      <c r="G643" s="82"/>
      <c r="H643" s="134"/>
      <c r="I643" s="83"/>
      <c r="J643" s="82"/>
      <c r="K643" s="134"/>
      <c r="L643" s="83"/>
      <c r="M643" s="82"/>
      <c r="N643" s="134"/>
      <c r="O643" s="83"/>
      <c r="P643" s="82"/>
      <c r="Q643" s="134"/>
      <c r="R643" s="83"/>
    </row>
    <row r="644" spans="1:18" x14ac:dyDescent="0.25">
      <c r="A644" s="79"/>
      <c r="B644" s="133"/>
      <c r="C644" s="81"/>
      <c r="D644" s="84"/>
      <c r="E644" s="82"/>
      <c r="F644" s="83"/>
      <c r="G644" s="82"/>
      <c r="H644" s="134"/>
      <c r="I644" s="83"/>
      <c r="J644" s="82"/>
      <c r="K644" s="134"/>
      <c r="L644" s="83"/>
      <c r="M644" s="82"/>
      <c r="N644" s="134"/>
      <c r="O644" s="83"/>
      <c r="P644" s="82"/>
      <c r="Q644" s="134"/>
      <c r="R644" s="83"/>
    </row>
    <row r="645" spans="1:18" x14ac:dyDescent="0.25">
      <c r="A645" s="79"/>
      <c r="B645" s="133"/>
      <c r="C645" s="81"/>
      <c r="D645" s="84"/>
      <c r="E645" s="82"/>
      <c r="F645" s="83"/>
      <c r="G645" s="82"/>
      <c r="H645" s="134"/>
      <c r="I645" s="83"/>
      <c r="J645" s="82"/>
      <c r="K645" s="134"/>
      <c r="L645" s="83"/>
      <c r="M645" s="82"/>
      <c r="N645" s="134"/>
      <c r="O645" s="83"/>
      <c r="P645" s="82"/>
      <c r="Q645" s="134"/>
      <c r="R645" s="83"/>
    </row>
    <row r="646" spans="1:18" x14ac:dyDescent="0.25">
      <c r="A646" s="79"/>
      <c r="B646" s="133"/>
      <c r="C646" s="81"/>
      <c r="D646" s="84"/>
      <c r="E646" s="82"/>
      <c r="F646" s="83"/>
      <c r="G646" s="82"/>
      <c r="H646" s="134"/>
      <c r="I646" s="83"/>
      <c r="J646" s="82"/>
      <c r="K646" s="134"/>
      <c r="L646" s="83"/>
      <c r="M646" s="82"/>
      <c r="N646" s="134"/>
      <c r="O646" s="83"/>
      <c r="P646" s="82"/>
      <c r="Q646" s="134"/>
      <c r="R646" s="83"/>
    </row>
    <row r="647" spans="1:18" x14ac:dyDescent="0.25">
      <c r="A647" s="79"/>
      <c r="B647" s="133"/>
      <c r="C647" s="81"/>
      <c r="D647" s="84"/>
      <c r="E647" s="82"/>
      <c r="F647" s="83"/>
      <c r="G647" s="82"/>
      <c r="H647" s="134"/>
      <c r="I647" s="83"/>
      <c r="J647" s="82"/>
      <c r="K647" s="134"/>
      <c r="L647" s="83"/>
      <c r="M647" s="82"/>
      <c r="N647" s="134"/>
      <c r="O647" s="83"/>
      <c r="P647" s="82"/>
      <c r="Q647" s="134"/>
      <c r="R647" s="83"/>
    </row>
    <row r="648" spans="1:18" x14ac:dyDescent="0.25">
      <c r="A648" s="79"/>
      <c r="B648" s="133"/>
      <c r="C648" s="81"/>
      <c r="D648" s="84"/>
      <c r="E648" s="82"/>
      <c r="F648" s="83"/>
      <c r="G648" s="82"/>
      <c r="H648" s="134"/>
      <c r="I648" s="83"/>
      <c r="J648" s="82"/>
      <c r="K648" s="134"/>
      <c r="L648" s="83"/>
      <c r="M648" s="82"/>
      <c r="N648" s="134"/>
      <c r="O648" s="83"/>
      <c r="P648" s="82"/>
      <c r="Q648" s="134"/>
      <c r="R648" s="83"/>
    </row>
    <row r="649" spans="1:18" x14ac:dyDescent="0.25">
      <c r="A649" s="79"/>
      <c r="B649" s="133"/>
      <c r="C649" s="81"/>
      <c r="D649" s="84"/>
      <c r="E649" s="82"/>
      <c r="F649" s="83"/>
      <c r="G649" s="82"/>
      <c r="H649" s="134"/>
      <c r="I649" s="83"/>
      <c r="J649" s="82"/>
      <c r="K649" s="134"/>
      <c r="L649" s="83"/>
      <c r="M649" s="82"/>
      <c r="N649" s="134"/>
      <c r="O649" s="83"/>
      <c r="P649" s="82"/>
      <c r="Q649" s="134"/>
      <c r="R649" s="83"/>
    </row>
    <row r="650" spans="1:18" x14ac:dyDescent="0.25">
      <c r="A650" s="79"/>
      <c r="B650" s="133"/>
      <c r="C650" s="81"/>
      <c r="D650" s="84"/>
      <c r="E650" s="82"/>
      <c r="F650" s="83"/>
      <c r="G650" s="82"/>
      <c r="H650" s="134"/>
      <c r="I650" s="83"/>
      <c r="J650" s="82"/>
      <c r="K650" s="134"/>
      <c r="L650" s="83"/>
      <c r="M650" s="82"/>
      <c r="N650" s="134"/>
      <c r="O650" s="83"/>
      <c r="P650" s="82"/>
      <c r="Q650" s="134"/>
      <c r="R650" s="83"/>
    </row>
    <row r="651" spans="1:18" x14ac:dyDescent="0.25">
      <c r="A651" s="79"/>
      <c r="B651" s="133"/>
      <c r="C651" s="81"/>
      <c r="D651" s="84"/>
      <c r="E651" s="82"/>
      <c r="F651" s="83"/>
      <c r="G651" s="82"/>
      <c r="H651" s="134"/>
      <c r="I651" s="83"/>
      <c r="J651" s="82"/>
      <c r="K651" s="134"/>
      <c r="L651" s="83"/>
      <c r="M651" s="82"/>
      <c r="N651" s="134"/>
      <c r="O651" s="83"/>
      <c r="P651" s="82"/>
      <c r="Q651" s="134"/>
      <c r="R651" s="83"/>
    </row>
    <row r="652" spans="1:18" x14ac:dyDescent="0.25">
      <c r="A652" s="79"/>
      <c r="B652" s="133"/>
      <c r="C652" s="81"/>
      <c r="D652" s="84"/>
      <c r="E652" s="82"/>
      <c r="F652" s="83"/>
      <c r="G652" s="82"/>
      <c r="H652" s="134"/>
      <c r="I652" s="83"/>
      <c r="J652" s="82"/>
      <c r="K652" s="134"/>
      <c r="L652" s="83"/>
      <c r="M652" s="82"/>
      <c r="N652" s="134"/>
      <c r="O652" s="83"/>
      <c r="P652" s="82"/>
      <c r="Q652" s="134"/>
      <c r="R652" s="83"/>
    </row>
    <row r="653" spans="1:18" x14ac:dyDescent="0.25">
      <c r="A653" s="79"/>
      <c r="B653" s="133"/>
      <c r="C653" s="81"/>
      <c r="D653" s="84"/>
      <c r="E653" s="82"/>
      <c r="F653" s="83"/>
      <c r="G653" s="82"/>
      <c r="H653" s="134"/>
      <c r="I653" s="83"/>
      <c r="J653" s="82"/>
      <c r="K653" s="134"/>
      <c r="L653" s="83"/>
      <c r="M653" s="82"/>
      <c r="N653" s="134"/>
      <c r="O653" s="83"/>
      <c r="P653" s="82"/>
      <c r="Q653" s="134"/>
      <c r="R653" s="83"/>
    </row>
    <row r="654" spans="1:18" x14ac:dyDescent="0.25">
      <c r="A654" s="79"/>
      <c r="B654" s="133"/>
      <c r="C654" s="81"/>
      <c r="D654" s="84"/>
      <c r="E654" s="82"/>
      <c r="F654" s="83"/>
      <c r="G654" s="82"/>
      <c r="H654" s="134"/>
      <c r="I654" s="83"/>
      <c r="J654" s="82"/>
      <c r="K654" s="134"/>
      <c r="L654" s="83"/>
      <c r="M654" s="82"/>
      <c r="N654" s="134"/>
      <c r="O654" s="83"/>
      <c r="P654" s="82"/>
      <c r="Q654" s="134"/>
      <c r="R654" s="83"/>
    </row>
    <row r="655" spans="1:18" x14ac:dyDescent="0.25">
      <c r="A655" s="79"/>
      <c r="B655" s="133"/>
      <c r="C655" s="81"/>
      <c r="D655" s="84"/>
      <c r="E655" s="82"/>
      <c r="F655" s="83"/>
      <c r="G655" s="82"/>
      <c r="H655" s="134"/>
      <c r="I655" s="83"/>
      <c r="J655" s="82"/>
      <c r="K655" s="134"/>
      <c r="L655" s="83"/>
      <c r="M655" s="82"/>
      <c r="N655" s="134"/>
      <c r="O655" s="83"/>
      <c r="P655" s="82"/>
      <c r="Q655" s="134"/>
      <c r="R655" s="83"/>
    </row>
    <row r="656" spans="1:18" x14ac:dyDescent="0.25">
      <c r="A656" s="79"/>
      <c r="B656" s="133"/>
      <c r="C656" s="81"/>
      <c r="D656" s="84"/>
      <c r="E656" s="82"/>
      <c r="F656" s="83"/>
      <c r="G656" s="82"/>
      <c r="H656" s="134"/>
      <c r="I656" s="83"/>
      <c r="J656" s="82"/>
      <c r="K656" s="134"/>
      <c r="L656" s="83"/>
      <c r="M656" s="82"/>
      <c r="N656" s="134"/>
      <c r="O656" s="83"/>
      <c r="P656" s="82"/>
      <c r="Q656" s="134"/>
      <c r="R656" s="83"/>
    </row>
    <row r="657" spans="1:18" x14ac:dyDescent="0.25">
      <c r="A657" s="79"/>
      <c r="B657" s="133"/>
      <c r="C657" s="81"/>
      <c r="D657" s="84"/>
      <c r="E657" s="82"/>
      <c r="F657" s="83"/>
      <c r="G657" s="82"/>
      <c r="H657" s="134"/>
      <c r="I657" s="83"/>
      <c r="J657" s="82"/>
      <c r="K657" s="134"/>
      <c r="L657" s="83"/>
      <c r="M657" s="82"/>
      <c r="N657" s="134"/>
      <c r="O657" s="83"/>
      <c r="P657" s="82"/>
      <c r="Q657" s="134"/>
      <c r="R657" s="83"/>
    </row>
    <row r="658" spans="1:18" x14ac:dyDescent="0.25">
      <c r="A658" s="79"/>
      <c r="B658" s="133"/>
      <c r="C658" s="81"/>
      <c r="D658" s="84"/>
      <c r="E658" s="82"/>
      <c r="F658" s="83"/>
      <c r="G658" s="82"/>
      <c r="H658" s="134"/>
      <c r="I658" s="83"/>
      <c r="J658" s="82"/>
      <c r="K658" s="134"/>
      <c r="L658" s="83"/>
      <c r="M658" s="82"/>
      <c r="N658" s="134"/>
      <c r="O658" s="83"/>
      <c r="P658" s="82"/>
      <c r="Q658" s="134"/>
      <c r="R658" s="83"/>
    </row>
    <row r="659" spans="1:18" x14ac:dyDescent="0.25">
      <c r="A659" s="79"/>
      <c r="B659" s="133"/>
      <c r="C659" s="81"/>
      <c r="D659" s="84"/>
      <c r="E659" s="82"/>
      <c r="F659" s="83"/>
      <c r="G659" s="82"/>
      <c r="H659" s="134"/>
      <c r="I659" s="83"/>
      <c r="J659" s="82"/>
      <c r="K659" s="134"/>
      <c r="L659" s="83"/>
      <c r="M659" s="82"/>
      <c r="N659" s="134"/>
      <c r="O659" s="83"/>
      <c r="P659" s="82"/>
      <c r="Q659" s="134"/>
      <c r="R659" s="83"/>
    </row>
    <row r="660" spans="1:18" x14ac:dyDescent="0.25">
      <c r="A660" s="79"/>
      <c r="B660" s="133"/>
      <c r="C660" s="81"/>
      <c r="D660" s="84"/>
      <c r="E660" s="82"/>
      <c r="F660" s="83"/>
      <c r="G660" s="82"/>
      <c r="H660" s="134"/>
      <c r="I660" s="83"/>
      <c r="J660" s="82"/>
      <c r="K660" s="134"/>
      <c r="L660" s="83"/>
      <c r="M660" s="82"/>
      <c r="N660" s="134"/>
      <c r="O660" s="83"/>
      <c r="P660" s="82"/>
      <c r="Q660" s="134"/>
      <c r="R660" s="83"/>
    </row>
    <row r="661" spans="1:18" x14ac:dyDescent="0.25">
      <c r="A661" s="79"/>
      <c r="B661" s="133"/>
      <c r="C661" s="81"/>
      <c r="D661" s="84"/>
      <c r="E661" s="82"/>
      <c r="F661" s="83"/>
      <c r="G661" s="82"/>
      <c r="H661" s="134"/>
      <c r="I661" s="83"/>
      <c r="J661" s="82"/>
      <c r="K661" s="134"/>
      <c r="L661" s="83"/>
      <c r="M661" s="82"/>
      <c r="N661" s="134"/>
      <c r="O661" s="83"/>
      <c r="P661" s="82"/>
      <c r="Q661" s="134"/>
      <c r="R661" s="83"/>
    </row>
    <row r="662" spans="1:18" x14ac:dyDescent="0.25">
      <c r="A662" s="79"/>
      <c r="B662" s="133"/>
      <c r="C662" s="81"/>
      <c r="D662" s="84"/>
      <c r="E662" s="82"/>
      <c r="F662" s="83"/>
      <c r="G662" s="82"/>
      <c r="H662" s="134"/>
      <c r="I662" s="83"/>
      <c r="J662" s="82"/>
      <c r="K662" s="134"/>
      <c r="L662" s="83"/>
      <c r="M662" s="82"/>
      <c r="N662" s="134"/>
      <c r="O662" s="83"/>
      <c r="P662" s="82"/>
      <c r="Q662" s="134"/>
      <c r="R662" s="83"/>
    </row>
    <row r="663" spans="1:18" x14ac:dyDescent="0.25">
      <c r="A663" s="79"/>
      <c r="B663" s="133"/>
      <c r="C663" s="81"/>
      <c r="D663" s="84"/>
      <c r="E663" s="82"/>
      <c r="F663" s="83"/>
      <c r="G663" s="82"/>
      <c r="H663" s="134"/>
      <c r="I663" s="83"/>
      <c r="J663" s="82"/>
      <c r="K663" s="134"/>
      <c r="L663" s="83"/>
      <c r="M663" s="82"/>
      <c r="N663" s="134"/>
      <c r="O663" s="83"/>
      <c r="P663" s="82"/>
      <c r="Q663" s="134"/>
      <c r="R663" s="83"/>
    </row>
    <row r="664" spans="1:18" x14ac:dyDescent="0.25">
      <c r="A664" s="79"/>
      <c r="B664" s="133"/>
      <c r="C664" s="81"/>
      <c r="D664" s="84"/>
      <c r="E664" s="82"/>
      <c r="F664" s="83"/>
      <c r="G664" s="82"/>
      <c r="H664" s="134"/>
      <c r="I664" s="83"/>
      <c r="J664" s="82"/>
      <c r="K664" s="134"/>
      <c r="L664" s="83"/>
      <c r="M664" s="82"/>
      <c r="N664" s="134"/>
      <c r="O664" s="83"/>
      <c r="P664" s="82"/>
      <c r="Q664" s="134"/>
      <c r="R664" s="83"/>
    </row>
    <row r="665" spans="1:18" x14ac:dyDescent="0.25">
      <c r="A665" s="79"/>
      <c r="B665" s="133"/>
      <c r="C665" s="81"/>
      <c r="D665" s="84"/>
      <c r="E665" s="82"/>
      <c r="F665" s="83"/>
      <c r="G665" s="82"/>
      <c r="H665" s="134"/>
      <c r="I665" s="83"/>
      <c r="J665" s="82"/>
      <c r="K665" s="134"/>
      <c r="L665" s="83"/>
      <c r="M665" s="82"/>
      <c r="N665" s="134"/>
      <c r="O665" s="83"/>
      <c r="P665" s="82"/>
      <c r="Q665" s="134"/>
      <c r="R665" s="83"/>
    </row>
    <row r="666" spans="1:18" x14ac:dyDescent="0.25">
      <c r="A666" s="79"/>
      <c r="B666" s="133"/>
      <c r="C666" s="81"/>
      <c r="D666" s="84"/>
      <c r="E666" s="82"/>
      <c r="F666" s="83"/>
      <c r="G666" s="82"/>
      <c r="H666" s="134"/>
      <c r="I666" s="83"/>
      <c r="J666" s="82"/>
      <c r="K666" s="134"/>
      <c r="L666" s="83"/>
      <c r="M666" s="82"/>
      <c r="N666" s="134"/>
      <c r="O666" s="83"/>
      <c r="P666" s="82"/>
      <c r="Q666" s="134"/>
      <c r="R666" s="83"/>
    </row>
    <row r="667" spans="1:18" x14ac:dyDescent="0.25">
      <c r="A667" s="79"/>
      <c r="B667" s="133"/>
      <c r="C667" s="81"/>
      <c r="D667" s="84"/>
      <c r="E667" s="82"/>
      <c r="F667" s="83"/>
      <c r="G667" s="82"/>
      <c r="H667" s="134"/>
      <c r="I667" s="83"/>
      <c r="J667" s="82"/>
      <c r="K667" s="134"/>
      <c r="L667" s="83"/>
      <c r="M667" s="82"/>
      <c r="N667" s="134"/>
      <c r="O667" s="83"/>
      <c r="P667" s="82"/>
      <c r="Q667" s="134"/>
      <c r="R667" s="83"/>
    </row>
    <row r="668" spans="1:18" x14ac:dyDescent="0.25">
      <c r="A668" s="79"/>
      <c r="B668" s="133"/>
      <c r="C668" s="81"/>
      <c r="D668" s="84"/>
      <c r="E668" s="82"/>
      <c r="F668" s="83"/>
      <c r="G668" s="82"/>
      <c r="H668" s="134"/>
      <c r="I668" s="83"/>
      <c r="J668" s="82"/>
      <c r="K668" s="134"/>
      <c r="L668" s="83"/>
      <c r="M668" s="82"/>
      <c r="N668" s="134"/>
      <c r="O668" s="83"/>
      <c r="P668" s="82"/>
      <c r="Q668" s="134"/>
      <c r="R668" s="83"/>
    </row>
    <row r="669" spans="1:18" x14ac:dyDescent="0.25">
      <c r="A669" s="79"/>
      <c r="B669" s="133"/>
      <c r="C669" s="81"/>
      <c r="D669" s="84"/>
      <c r="E669" s="82"/>
      <c r="F669" s="83"/>
      <c r="G669" s="82"/>
      <c r="H669" s="134"/>
      <c r="I669" s="83"/>
      <c r="J669" s="82"/>
      <c r="K669" s="134"/>
      <c r="L669" s="83"/>
      <c r="M669" s="82"/>
      <c r="N669" s="134"/>
      <c r="O669" s="83"/>
      <c r="P669" s="82"/>
      <c r="Q669" s="134"/>
      <c r="R669" s="83"/>
    </row>
    <row r="670" spans="1:18" x14ac:dyDescent="0.25">
      <c r="A670" s="79"/>
      <c r="B670" s="133"/>
      <c r="C670" s="81"/>
      <c r="D670" s="84"/>
      <c r="E670" s="82"/>
      <c r="F670" s="83"/>
      <c r="G670" s="82"/>
      <c r="H670" s="134"/>
      <c r="I670" s="83"/>
      <c r="J670" s="82"/>
      <c r="K670" s="134"/>
      <c r="L670" s="83"/>
      <c r="M670" s="82"/>
      <c r="N670" s="134"/>
      <c r="O670" s="83"/>
      <c r="P670" s="82"/>
      <c r="Q670" s="134"/>
      <c r="R670" s="83"/>
    </row>
    <row r="671" spans="1:18" x14ac:dyDescent="0.25">
      <c r="A671" s="79"/>
      <c r="B671" s="133"/>
      <c r="C671" s="81"/>
      <c r="D671" s="84"/>
      <c r="E671" s="82"/>
      <c r="F671" s="83"/>
      <c r="G671" s="82"/>
      <c r="H671" s="134"/>
      <c r="I671" s="83"/>
      <c r="J671" s="82"/>
      <c r="K671" s="134"/>
      <c r="L671" s="83"/>
      <c r="M671" s="82"/>
      <c r="N671" s="134"/>
      <c r="O671" s="83"/>
      <c r="P671" s="82"/>
      <c r="Q671" s="134"/>
      <c r="R671" s="83"/>
    </row>
    <row r="672" spans="1:18" x14ac:dyDescent="0.25">
      <c r="A672" s="79"/>
      <c r="B672" s="133"/>
      <c r="C672" s="81"/>
      <c r="D672" s="84"/>
      <c r="E672" s="82"/>
      <c r="F672" s="83"/>
      <c r="G672" s="82"/>
      <c r="H672" s="134"/>
      <c r="I672" s="83"/>
      <c r="J672" s="82"/>
      <c r="K672" s="134"/>
      <c r="L672" s="83"/>
      <c r="M672" s="82"/>
      <c r="N672" s="134"/>
      <c r="O672" s="83"/>
      <c r="P672" s="82"/>
      <c r="Q672" s="134"/>
      <c r="R672" s="83"/>
    </row>
    <row r="673" spans="1:18" x14ac:dyDescent="0.25">
      <c r="A673" s="79"/>
      <c r="B673" s="133"/>
      <c r="C673" s="81"/>
      <c r="D673" s="84"/>
      <c r="E673" s="82"/>
      <c r="F673" s="83"/>
      <c r="G673" s="82"/>
      <c r="H673" s="134"/>
      <c r="I673" s="83"/>
      <c r="J673" s="82"/>
      <c r="K673" s="134"/>
      <c r="L673" s="83"/>
      <c r="M673" s="82"/>
      <c r="N673" s="134"/>
      <c r="O673" s="83"/>
      <c r="P673" s="82"/>
      <c r="Q673" s="134"/>
      <c r="R673" s="83"/>
    </row>
    <row r="674" spans="1:18" x14ac:dyDescent="0.25">
      <c r="A674" s="79"/>
      <c r="B674" s="133"/>
      <c r="C674" s="81"/>
      <c r="D674" s="84"/>
      <c r="E674" s="82"/>
      <c r="F674" s="83"/>
      <c r="G674" s="82"/>
      <c r="H674" s="134"/>
      <c r="I674" s="83"/>
      <c r="J674" s="82"/>
      <c r="K674" s="134"/>
      <c r="L674" s="83"/>
      <c r="M674" s="82"/>
      <c r="N674" s="134"/>
      <c r="O674" s="83"/>
      <c r="P674" s="82"/>
      <c r="Q674" s="134"/>
      <c r="R674" s="83"/>
    </row>
    <row r="675" spans="1:18" x14ac:dyDescent="0.25">
      <c r="A675" s="79"/>
      <c r="B675" s="133"/>
      <c r="C675" s="81"/>
      <c r="D675" s="84"/>
      <c r="E675" s="82"/>
      <c r="F675" s="83"/>
      <c r="G675" s="82"/>
      <c r="H675" s="134"/>
      <c r="I675" s="83"/>
      <c r="J675" s="82"/>
      <c r="K675" s="134"/>
      <c r="L675" s="83"/>
      <c r="M675" s="82"/>
      <c r="N675" s="134"/>
      <c r="O675" s="83"/>
      <c r="P675" s="82"/>
      <c r="Q675" s="134"/>
      <c r="R675" s="83"/>
    </row>
    <row r="676" spans="1:18" x14ac:dyDescent="0.25">
      <c r="A676" s="79"/>
      <c r="B676" s="133"/>
      <c r="C676" s="81"/>
      <c r="D676" s="84"/>
      <c r="E676" s="82"/>
      <c r="F676" s="83"/>
      <c r="G676" s="82"/>
      <c r="H676" s="134"/>
      <c r="I676" s="83"/>
      <c r="J676" s="82"/>
      <c r="K676" s="134"/>
      <c r="L676" s="83"/>
      <c r="M676" s="82"/>
      <c r="N676" s="134"/>
      <c r="O676" s="83"/>
      <c r="P676" s="82"/>
      <c r="Q676" s="134"/>
      <c r="R676" s="83"/>
    </row>
    <row r="677" spans="1:18" x14ac:dyDescent="0.25">
      <c r="A677" s="79"/>
      <c r="B677" s="133"/>
      <c r="C677" s="81"/>
      <c r="D677" s="84"/>
      <c r="E677" s="82"/>
      <c r="F677" s="83"/>
      <c r="G677" s="82"/>
      <c r="H677" s="134"/>
      <c r="I677" s="83"/>
      <c r="J677" s="82"/>
      <c r="K677" s="134"/>
      <c r="L677" s="83"/>
      <c r="M677" s="82"/>
      <c r="N677" s="134"/>
      <c r="O677" s="83"/>
      <c r="P677" s="82"/>
      <c r="Q677" s="134"/>
      <c r="R677" s="83"/>
    </row>
    <row r="678" spans="1:18" x14ac:dyDescent="0.25">
      <c r="A678" s="79"/>
      <c r="B678" s="133"/>
      <c r="C678" s="81"/>
      <c r="D678" s="84"/>
      <c r="E678" s="82"/>
      <c r="F678" s="83"/>
      <c r="G678" s="82"/>
      <c r="H678" s="134"/>
      <c r="I678" s="83"/>
      <c r="J678" s="82"/>
      <c r="K678" s="134"/>
      <c r="L678" s="83"/>
      <c r="M678" s="82"/>
      <c r="N678" s="134"/>
      <c r="O678" s="83"/>
      <c r="P678" s="82"/>
      <c r="Q678" s="134"/>
      <c r="R678" s="83"/>
    </row>
    <row r="679" spans="1:18" x14ac:dyDescent="0.25">
      <c r="A679" s="79"/>
      <c r="B679" s="133"/>
      <c r="C679" s="81"/>
      <c r="D679" s="84"/>
      <c r="E679" s="82"/>
      <c r="F679" s="83"/>
      <c r="G679" s="82"/>
      <c r="H679" s="134"/>
      <c r="I679" s="83"/>
      <c r="J679" s="82"/>
      <c r="K679" s="134"/>
      <c r="L679" s="83"/>
      <c r="M679" s="82"/>
      <c r="N679" s="134"/>
      <c r="O679" s="83"/>
      <c r="P679" s="82"/>
      <c r="Q679" s="134"/>
      <c r="R679" s="83"/>
    </row>
    <row r="680" spans="1:18" x14ac:dyDescent="0.25">
      <c r="A680" s="79"/>
      <c r="B680" s="133"/>
      <c r="C680" s="81"/>
      <c r="D680" s="84"/>
      <c r="E680" s="82"/>
      <c r="F680" s="83"/>
      <c r="G680" s="82"/>
      <c r="H680" s="134"/>
      <c r="I680" s="83"/>
      <c r="J680" s="82"/>
      <c r="K680" s="134"/>
      <c r="L680" s="83"/>
      <c r="M680" s="82"/>
      <c r="N680" s="134"/>
      <c r="O680" s="83"/>
      <c r="P680" s="82"/>
      <c r="Q680" s="134"/>
      <c r="R680" s="83"/>
    </row>
    <row r="681" spans="1:18" x14ac:dyDescent="0.25">
      <c r="A681" s="79"/>
      <c r="B681" s="133"/>
      <c r="C681" s="81"/>
      <c r="D681" s="84"/>
      <c r="E681" s="82"/>
      <c r="F681" s="83"/>
      <c r="G681" s="82"/>
      <c r="H681" s="134"/>
      <c r="I681" s="83"/>
      <c r="J681" s="82"/>
      <c r="K681" s="134"/>
      <c r="L681" s="83"/>
      <c r="M681" s="82"/>
      <c r="N681" s="134"/>
      <c r="O681" s="83"/>
      <c r="P681" s="82"/>
      <c r="Q681" s="134"/>
      <c r="R681" s="83"/>
    </row>
    <row r="682" spans="1:18" x14ac:dyDescent="0.25">
      <c r="A682" s="79"/>
      <c r="B682" s="133"/>
      <c r="C682" s="81"/>
      <c r="D682" s="84"/>
      <c r="E682" s="82"/>
      <c r="F682" s="83"/>
      <c r="G682" s="82"/>
      <c r="H682" s="134"/>
      <c r="I682" s="83"/>
      <c r="J682" s="82"/>
      <c r="K682" s="134"/>
      <c r="L682" s="83"/>
      <c r="M682" s="82"/>
      <c r="N682" s="134"/>
      <c r="O682" s="83"/>
      <c r="P682" s="82"/>
      <c r="Q682" s="134"/>
      <c r="R682" s="83"/>
    </row>
    <row r="683" spans="1:18" x14ac:dyDescent="0.25">
      <c r="A683" s="79"/>
      <c r="B683" s="133"/>
      <c r="C683" s="81"/>
      <c r="D683" s="84"/>
      <c r="E683" s="82"/>
      <c r="F683" s="83"/>
      <c r="G683" s="82"/>
      <c r="H683" s="134"/>
      <c r="I683" s="83"/>
      <c r="J683" s="82"/>
      <c r="K683" s="134"/>
      <c r="L683" s="83"/>
      <c r="M683" s="82"/>
      <c r="N683" s="134"/>
      <c r="O683" s="83"/>
      <c r="P683" s="82"/>
      <c r="Q683" s="134"/>
      <c r="R683" s="83"/>
    </row>
    <row r="684" spans="1:18" x14ac:dyDescent="0.25">
      <c r="A684" s="79"/>
      <c r="B684" s="133"/>
      <c r="C684" s="81"/>
      <c r="D684" s="84"/>
      <c r="E684" s="82"/>
      <c r="F684" s="83"/>
      <c r="G684" s="82"/>
      <c r="H684" s="134"/>
      <c r="I684" s="83"/>
      <c r="J684" s="82"/>
      <c r="K684" s="134"/>
      <c r="L684" s="83"/>
      <c r="M684" s="82"/>
      <c r="N684" s="134"/>
      <c r="O684" s="83"/>
      <c r="P684" s="82"/>
      <c r="Q684" s="134"/>
      <c r="R684" s="83"/>
    </row>
    <row r="685" spans="1:18" x14ac:dyDescent="0.25">
      <c r="A685" s="79"/>
      <c r="B685" s="133"/>
      <c r="C685" s="81"/>
      <c r="D685" s="84"/>
      <c r="E685" s="82"/>
      <c r="F685" s="83"/>
      <c r="G685" s="82"/>
      <c r="H685" s="134"/>
      <c r="I685" s="83"/>
      <c r="J685" s="82"/>
      <c r="K685" s="134"/>
      <c r="L685" s="83"/>
      <c r="M685" s="82"/>
      <c r="N685" s="134"/>
      <c r="O685" s="83"/>
      <c r="P685" s="82"/>
      <c r="Q685" s="134"/>
      <c r="R685" s="83"/>
    </row>
    <row r="686" spans="1:18" x14ac:dyDescent="0.25">
      <c r="A686" s="79"/>
      <c r="B686" s="133"/>
      <c r="C686" s="81"/>
      <c r="D686" s="84"/>
      <c r="E686" s="82"/>
      <c r="F686" s="83"/>
      <c r="G686" s="82"/>
      <c r="H686" s="134"/>
      <c r="I686" s="83"/>
      <c r="J686" s="82"/>
      <c r="K686" s="134"/>
      <c r="L686" s="83"/>
      <c r="M686" s="82"/>
      <c r="N686" s="134"/>
      <c r="O686" s="83"/>
      <c r="P686" s="82"/>
      <c r="Q686" s="134"/>
      <c r="R686" s="83"/>
    </row>
    <row r="687" spans="1:18" x14ac:dyDescent="0.25">
      <c r="A687" s="79"/>
      <c r="B687" s="133"/>
      <c r="C687" s="81"/>
      <c r="D687" s="84"/>
      <c r="E687" s="82"/>
      <c r="F687" s="83"/>
      <c r="G687" s="82"/>
      <c r="H687" s="134"/>
      <c r="I687" s="83"/>
      <c r="J687" s="82"/>
      <c r="K687" s="134"/>
      <c r="L687" s="83"/>
      <c r="M687" s="82"/>
      <c r="N687" s="134"/>
      <c r="O687" s="83"/>
      <c r="P687" s="82"/>
      <c r="Q687" s="134"/>
      <c r="R687" s="83"/>
    </row>
    <row r="688" spans="1:18" x14ac:dyDescent="0.25">
      <c r="A688" s="79"/>
      <c r="B688" s="133"/>
      <c r="C688" s="81"/>
      <c r="D688" s="84"/>
      <c r="E688" s="82"/>
      <c r="F688" s="83"/>
      <c r="G688" s="82"/>
      <c r="H688" s="134"/>
      <c r="I688" s="83"/>
      <c r="J688" s="82"/>
      <c r="K688" s="134"/>
      <c r="L688" s="83"/>
      <c r="M688" s="82"/>
      <c r="N688" s="134"/>
      <c r="O688" s="83"/>
      <c r="P688" s="82"/>
      <c r="Q688" s="134"/>
      <c r="R688" s="83"/>
    </row>
    <row r="689" spans="1:18" x14ac:dyDescent="0.25">
      <c r="A689" s="79"/>
      <c r="B689" s="133"/>
      <c r="C689" s="81"/>
      <c r="D689" s="84"/>
      <c r="E689" s="82"/>
      <c r="F689" s="83"/>
      <c r="G689" s="82"/>
      <c r="H689" s="134"/>
      <c r="I689" s="83"/>
      <c r="J689" s="82"/>
      <c r="K689" s="134"/>
      <c r="L689" s="83"/>
      <c r="M689" s="82"/>
      <c r="N689" s="134"/>
      <c r="O689" s="83"/>
      <c r="P689" s="82"/>
      <c r="Q689" s="134"/>
      <c r="R689" s="83"/>
    </row>
    <row r="690" spans="1:18" x14ac:dyDescent="0.25">
      <c r="A690" s="79"/>
      <c r="B690" s="133"/>
      <c r="C690" s="81"/>
      <c r="D690" s="84"/>
      <c r="E690" s="82"/>
      <c r="F690" s="83"/>
      <c r="G690" s="82"/>
      <c r="H690" s="134"/>
      <c r="I690" s="83"/>
      <c r="J690" s="82"/>
      <c r="K690" s="134"/>
      <c r="L690" s="83"/>
      <c r="M690" s="82"/>
      <c r="N690" s="134"/>
      <c r="O690" s="83"/>
      <c r="P690" s="82"/>
      <c r="Q690" s="134"/>
      <c r="R690" s="83"/>
    </row>
    <row r="691" spans="1:18" x14ac:dyDescent="0.25">
      <c r="A691" s="79"/>
      <c r="B691" s="133"/>
      <c r="C691" s="81"/>
      <c r="D691" s="84"/>
      <c r="E691" s="82"/>
      <c r="F691" s="83"/>
      <c r="G691" s="82"/>
      <c r="H691" s="134"/>
      <c r="I691" s="83"/>
      <c r="J691" s="82"/>
      <c r="K691" s="134"/>
      <c r="L691" s="83"/>
      <c r="M691" s="82"/>
      <c r="N691" s="134"/>
      <c r="O691" s="83"/>
      <c r="P691" s="82"/>
      <c r="Q691" s="134"/>
      <c r="R691" s="83"/>
    </row>
    <row r="692" spans="1:18" x14ac:dyDescent="0.25">
      <c r="A692" s="79"/>
      <c r="B692" s="133"/>
      <c r="C692" s="81"/>
      <c r="D692" s="84"/>
      <c r="E692" s="82"/>
      <c r="F692" s="83"/>
      <c r="G692" s="82"/>
      <c r="H692" s="134"/>
      <c r="I692" s="83"/>
      <c r="J692" s="82"/>
      <c r="K692" s="134"/>
      <c r="L692" s="83"/>
      <c r="M692" s="82"/>
      <c r="N692" s="134"/>
      <c r="O692" s="83"/>
      <c r="P692" s="82"/>
      <c r="Q692" s="134"/>
      <c r="R692" s="83"/>
    </row>
    <row r="693" spans="1:18" x14ac:dyDescent="0.25">
      <c r="A693" s="79"/>
      <c r="B693" s="133"/>
      <c r="C693" s="81"/>
      <c r="D693" s="84"/>
      <c r="E693" s="82"/>
      <c r="F693" s="83"/>
      <c r="G693" s="82"/>
      <c r="H693" s="134"/>
      <c r="I693" s="83"/>
      <c r="J693" s="82"/>
      <c r="K693" s="134"/>
      <c r="L693" s="83"/>
      <c r="M693" s="82"/>
      <c r="N693" s="134"/>
      <c r="O693" s="83"/>
      <c r="P693" s="82"/>
      <c r="Q693" s="134"/>
      <c r="R693" s="83"/>
    </row>
    <row r="694" spans="1:18" x14ac:dyDescent="0.25">
      <c r="A694" s="79"/>
      <c r="B694" s="133"/>
      <c r="C694" s="81"/>
      <c r="D694" s="84"/>
      <c r="E694" s="82"/>
      <c r="F694" s="83"/>
      <c r="G694" s="82"/>
      <c r="H694" s="134"/>
      <c r="I694" s="83"/>
      <c r="J694" s="82"/>
      <c r="K694" s="134"/>
      <c r="L694" s="83"/>
      <c r="M694" s="82"/>
      <c r="N694" s="134"/>
      <c r="O694" s="83"/>
      <c r="P694" s="82"/>
      <c r="Q694" s="134"/>
      <c r="R694" s="83"/>
    </row>
    <row r="695" spans="1:18" x14ac:dyDescent="0.25">
      <c r="A695" s="79"/>
      <c r="B695" s="133"/>
      <c r="C695" s="81"/>
      <c r="D695" s="84"/>
      <c r="E695" s="82"/>
      <c r="F695" s="83"/>
      <c r="G695" s="82"/>
      <c r="H695" s="134"/>
      <c r="I695" s="83"/>
      <c r="J695" s="82"/>
      <c r="K695" s="134"/>
      <c r="L695" s="83"/>
      <c r="M695" s="82"/>
      <c r="N695" s="134"/>
      <c r="O695" s="83"/>
      <c r="P695" s="82"/>
      <c r="Q695" s="134"/>
      <c r="R695" s="83"/>
    </row>
    <row r="696" spans="1:18" x14ac:dyDescent="0.25">
      <c r="A696" s="79"/>
      <c r="B696" s="133"/>
      <c r="C696" s="81"/>
      <c r="D696" s="84"/>
      <c r="E696" s="82"/>
      <c r="F696" s="83"/>
      <c r="G696" s="82"/>
      <c r="H696" s="134"/>
      <c r="I696" s="83"/>
      <c r="J696" s="82"/>
      <c r="K696" s="134"/>
      <c r="L696" s="83"/>
      <c r="M696" s="82"/>
      <c r="N696" s="134"/>
      <c r="O696" s="83"/>
      <c r="P696" s="82"/>
      <c r="Q696" s="134"/>
      <c r="R696" s="83"/>
    </row>
    <row r="697" spans="1:18" x14ac:dyDescent="0.25">
      <c r="A697" s="79"/>
      <c r="B697" s="133"/>
      <c r="C697" s="81"/>
      <c r="D697" s="84"/>
      <c r="E697" s="82"/>
      <c r="F697" s="83"/>
      <c r="G697" s="82"/>
      <c r="H697" s="134"/>
      <c r="I697" s="83"/>
      <c r="J697" s="82"/>
      <c r="K697" s="134"/>
      <c r="L697" s="83"/>
      <c r="M697" s="82"/>
      <c r="N697" s="134"/>
      <c r="O697" s="83"/>
      <c r="P697" s="82"/>
      <c r="Q697" s="134"/>
      <c r="R697" s="83"/>
    </row>
    <row r="698" spans="1:18" x14ac:dyDescent="0.25">
      <c r="A698" s="79"/>
      <c r="B698" s="133"/>
      <c r="C698" s="81"/>
      <c r="D698" s="84"/>
      <c r="E698" s="82"/>
      <c r="F698" s="83"/>
      <c r="G698" s="82"/>
      <c r="H698" s="134"/>
      <c r="I698" s="83"/>
      <c r="J698" s="82"/>
      <c r="K698" s="134"/>
      <c r="L698" s="83"/>
      <c r="M698" s="82"/>
      <c r="N698" s="134"/>
      <c r="O698" s="83"/>
      <c r="P698" s="82"/>
      <c r="Q698" s="134"/>
      <c r="R698" s="83"/>
    </row>
    <row r="699" spans="1:18" x14ac:dyDescent="0.25">
      <c r="A699" s="79"/>
      <c r="B699" s="133"/>
      <c r="C699" s="81"/>
      <c r="D699" s="84"/>
      <c r="E699" s="82"/>
      <c r="F699" s="83"/>
      <c r="G699" s="82"/>
      <c r="H699" s="134"/>
      <c r="I699" s="83"/>
      <c r="J699" s="82"/>
      <c r="K699" s="134"/>
      <c r="L699" s="83"/>
      <c r="M699" s="82"/>
      <c r="N699" s="134"/>
      <c r="O699" s="83"/>
      <c r="P699" s="82"/>
      <c r="Q699" s="134"/>
      <c r="R699" s="83"/>
    </row>
    <row r="700" spans="1:18" x14ac:dyDescent="0.25">
      <c r="A700" s="79"/>
      <c r="B700" s="133"/>
      <c r="C700" s="81"/>
      <c r="D700" s="84"/>
      <c r="E700" s="82"/>
      <c r="F700" s="83"/>
      <c r="G700" s="82"/>
      <c r="H700" s="134"/>
      <c r="I700" s="83"/>
      <c r="J700" s="82"/>
      <c r="K700" s="134"/>
      <c r="L700" s="83"/>
      <c r="M700" s="82"/>
      <c r="N700" s="134"/>
      <c r="O700" s="83"/>
      <c r="P700" s="82"/>
      <c r="Q700" s="134"/>
      <c r="R700" s="83"/>
    </row>
    <row r="701" spans="1:18" x14ac:dyDescent="0.25">
      <c r="A701" s="79"/>
      <c r="B701" s="133"/>
      <c r="C701" s="81"/>
      <c r="D701" s="84"/>
      <c r="E701" s="82"/>
      <c r="F701" s="83"/>
      <c r="G701" s="82"/>
      <c r="H701" s="134"/>
      <c r="I701" s="83"/>
      <c r="J701" s="82"/>
      <c r="K701" s="134"/>
      <c r="L701" s="83"/>
      <c r="M701" s="82"/>
      <c r="N701" s="134"/>
      <c r="O701" s="83"/>
      <c r="P701" s="82"/>
      <c r="Q701" s="134"/>
      <c r="R701" s="83"/>
    </row>
    <row r="702" spans="1:18" x14ac:dyDescent="0.25">
      <c r="A702" s="79"/>
      <c r="B702" s="133"/>
      <c r="C702" s="81"/>
      <c r="D702" s="84"/>
      <c r="E702" s="82"/>
      <c r="F702" s="83"/>
      <c r="G702" s="82"/>
      <c r="H702" s="134"/>
      <c r="I702" s="83"/>
      <c r="J702" s="82"/>
      <c r="K702" s="134"/>
      <c r="L702" s="83"/>
      <c r="M702" s="82"/>
      <c r="N702" s="134"/>
      <c r="O702" s="83"/>
      <c r="P702" s="82"/>
      <c r="Q702" s="134"/>
      <c r="R702" s="83"/>
    </row>
    <row r="703" spans="1:18" x14ac:dyDescent="0.25">
      <c r="A703" s="79"/>
      <c r="B703" s="133"/>
      <c r="C703" s="81"/>
      <c r="D703" s="84"/>
      <c r="E703" s="82"/>
      <c r="F703" s="83"/>
      <c r="G703" s="82"/>
      <c r="H703" s="134"/>
      <c r="I703" s="83"/>
      <c r="J703" s="82"/>
      <c r="K703" s="134"/>
      <c r="L703" s="83"/>
      <c r="M703" s="82"/>
      <c r="N703" s="134"/>
      <c r="O703" s="83"/>
      <c r="P703" s="82"/>
      <c r="Q703" s="134"/>
      <c r="R703" s="83"/>
    </row>
    <row r="704" spans="1:18" x14ac:dyDescent="0.25">
      <c r="A704" s="79"/>
      <c r="B704" s="133"/>
      <c r="C704" s="81"/>
      <c r="D704" s="84"/>
      <c r="E704" s="82"/>
      <c r="F704" s="83"/>
      <c r="G704" s="82"/>
      <c r="H704" s="134"/>
      <c r="I704" s="83"/>
      <c r="J704" s="82"/>
      <c r="K704" s="134"/>
      <c r="L704" s="83"/>
      <c r="M704" s="82"/>
      <c r="N704" s="134"/>
      <c r="O704" s="83"/>
      <c r="P704" s="82"/>
      <c r="Q704" s="134"/>
      <c r="R704" s="83"/>
    </row>
    <row r="705" spans="1:18" x14ac:dyDescent="0.25">
      <c r="A705" s="79"/>
      <c r="B705" s="133"/>
      <c r="C705" s="81"/>
      <c r="D705" s="84"/>
      <c r="E705" s="82"/>
      <c r="F705" s="83"/>
      <c r="G705" s="82"/>
      <c r="H705" s="134"/>
      <c r="I705" s="83"/>
      <c r="J705" s="82"/>
      <c r="K705" s="134"/>
      <c r="L705" s="83"/>
      <c r="M705" s="82"/>
      <c r="N705" s="134"/>
      <c r="O705" s="83"/>
      <c r="P705" s="82"/>
      <c r="Q705" s="134"/>
      <c r="R705" s="83"/>
    </row>
    <row r="706" spans="1:18" x14ac:dyDescent="0.25">
      <c r="A706" s="79"/>
      <c r="B706" s="133"/>
      <c r="C706" s="81"/>
      <c r="D706" s="84"/>
      <c r="E706" s="82"/>
      <c r="F706" s="83"/>
      <c r="G706" s="82"/>
      <c r="H706" s="134"/>
      <c r="I706" s="83"/>
      <c r="J706" s="82"/>
      <c r="K706" s="134"/>
      <c r="L706" s="83"/>
      <c r="M706" s="82"/>
      <c r="N706" s="134"/>
      <c r="O706" s="83"/>
      <c r="P706" s="82"/>
      <c r="Q706" s="134"/>
      <c r="R706" s="83"/>
    </row>
    <row r="707" spans="1:18" x14ac:dyDescent="0.25">
      <c r="A707" s="79"/>
      <c r="B707" s="133"/>
      <c r="C707" s="81"/>
      <c r="D707" s="84"/>
      <c r="E707" s="82"/>
      <c r="F707" s="83"/>
      <c r="G707" s="82"/>
      <c r="H707" s="134"/>
      <c r="I707" s="83"/>
      <c r="J707" s="82"/>
      <c r="K707" s="134"/>
      <c r="L707" s="83"/>
      <c r="M707" s="82"/>
      <c r="N707" s="134"/>
      <c r="O707" s="83"/>
      <c r="P707" s="82"/>
      <c r="Q707" s="134"/>
      <c r="R707" s="83"/>
    </row>
    <row r="708" spans="1:18" x14ac:dyDescent="0.25">
      <c r="A708" s="79"/>
      <c r="B708" s="133"/>
      <c r="C708" s="81"/>
      <c r="D708" s="84"/>
      <c r="E708" s="82"/>
      <c r="F708" s="83"/>
      <c r="G708" s="82"/>
      <c r="H708" s="134"/>
      <c r="I708" s="83"/>
      <c r="J708" s="82"/>
      <c r="K708" s="134"/>
      <c r="L708" s="83"/>
      <c r="M708" s="82"/>
      <c r="N708" s="134"/>
      <c r="O708" s="83"/>
      <c r="P708" s="82"/>
      <c r="Q708" s="134"/>
      <c r="R708" s="83"/>
    </row>
    <row r="709" spans="1:18" x14ac:dyDescent="0.25">
      <c r="A709" s="79"/>
      <c r="B709" s="133"/>
      <c r="C709" s="81"/>
      <c r="D709" s="84"/>
      <c r="E709" s="82"/>
      <c r="F709" s="83"/>
      <c r="G709" s="82"/>
      <c r="H709" s="134"/>
      <c r="I709" s="83"/>
      <c r="J709" s="82"/>
      <c r="K709" s="134"/>
      <c r="L709" s="83"/>
      <c r="M709" s="82"/>
      <c r="N709" s="134"/>
      <c r="O709" s="83"/>
      <c r="P709" s="82"/>
      <c r="Q709" s="134"/>
      <c r="R709" s="83"/>
    </row>
    <row r="710" spans="1:18" x14ac:dyDescent="0.25">
      <c r="A710" s="79"/>
      <c r="B710" s="133"/>
      <c r="C710" s="81"/>
      <c r="D710" s="84"/>
      <c r="E710" s="82"/>
      <c r="F710" s="83"/>
      <c r="G710" s="82"/>
      <c r="H710" s="134"/>
      <c r="I710" s="83"/>
      <c r="J710" s="82"/>
      <c r="K710" s="134"/>
      <c r="L710" s="83"/>
      <c r="M710" s="82"/>
      <c r="N710" s="134"/>
      <c r="O710" s="83"/>
      <c r="P710" s="82"/>
      <c r="Q710" s="134"/>
      <c r="R710" s="83"/>
    </row>
    <row r="711" spans="1:18" x14ac:dyDescent="0.25">
      <c r="A711" s="79"/>
      <c r="B711" s="133"/>
      <c r="C711" s="81"/>
      <c r="D711" s="84"/>
      <c r="E711" s="82"/>
      <c r="F711" s="83"/>
      <c r="G711" s="82"/>
      <c r="H711" s="134"/>
      <c r="I711" s="83"/>
      <c r="J711" s="82"/>
      <c r="K711" s="134"/>
      <c r="L711" s="83"/>
      <c r="M711" s="82"/>
      <c r="N711" s="134"/>
      <c r="O711" s="83"/>
      <c r="P711" s="82"/>
      <c r="Q711" s="134"/>
      <c r="R711" s="83"/>
    </row>
    <row r="712" spans="1:18" x14ac:dyDescent="0.25">
      <c r="A712" s="79"/>
      <c r="B712" s="133"/>
      <c r="C712" s="81"/>
      <c r="D712" s="84"/>
      <c r="E712" s="82"/>
      <c r="F712" s="83"/>
      <c r="G712" s="82"/>
      <c r="H712" s="134"/>
      <c r="I712" s="83"/>
      <c r="J712" s="82"/>
      <c r="K712" s="134"/>
      <c r="L712" s="83"/>
      <c r="M712" s="82"/>
      <c r="N712" s="134"/>
      <c r="O712" s="83"/>
      <c r="P712" s="82"/>
      <c r="Q712" s="134"/>
      <c r="R712" s="83"/>
    </row>
    <row r="713" spans="1:18" x14ac:dyDescent="0.25">
      <c r="A713" s="79"/>
      <c r="B713" s="133"/>
      <c r="C713" s="81"/>
      <c r="D713" s="81"/>
      <c r="E713" s="82"/>
      <c r="F713" s="83"/>
      <c r="G713" s="82"/>
      <c r="H713" s="134"/>
      <c r="I713" s="83"/>
      <c r="J713" s="82"/>
      <c r="K713" s="134"/>
      <c r="L713" s="83"/>
      <c r="M713" s="82"/>
      <c r="N713" s="134"/>
      <c r="O713" s="83"/>
      <c r="P713" s="82"/>
      <c r="Q713" s="134"/>
      <c r="R713" s="83"/>
    </row>
    <row r="714" spans="1:18" x14ac:dyDescent="0.25">
      <c r="A714" s="79"/>
      <c r="B714" s="133"/>
      <c r="C714" s="81"/>
      <c r="D714" s="196"/>
      <c r="E714" s="82"/>
      <c r="F714" s="83"/>
      <c r="G714" s="82"/>
      <c r="H714" s="134"/>
      <c r="I714" s="83"/>
      <c r="J714" s="82"/>
      <c r="K714" s="134"/>
      <c r="L714" s="83"/>
      <c r="M714" s="82"/>
      <c r="N714" s="134"/>
      <c r="O714" s="83"/>
      <c r="P714" s="82"/>
      <c r="Q714" s="134"/>
      <c r="R714" s="83"/>
    </row>
    <row r="715" spans="1:18" x14ac:dyDescent="0.25">
      <c r="A715" s="79"/>
      <c r="B715" s="133"/>
      <c r="C715" s="81"/>
      <c r="D715" s="84"/>
      <c r="E715" s="82"/>
      <c r="F715" s="83"/>
      <c r="G715" s="82"/>
      <c r="H715" s="134"/>
      <c r="I715" s="83"/>
      <c r="J715" s="82"/>
      <c r="K715" s="134"/>
      <c r="L715" s="83"/>
      <c r="M715" s="82"/>
      <c r="N715" s="134"/>
      <c r="O715" s="83"/>
      <c r="P715" s="82"/>
      <c r="Q715" s="134"/>
      <c r="R715" s="83"/>
    </row>
    <row r="716" spans="1:18" x14ac:dyDescent="0.25">
      <c r="A716" s="79"/>
      <c r="B716" s="133"/>
      <c r="C716" s="81"/>
      <c r="D716" s="84"/>
      <c r="E716" s="82"/>
      <c r="F716" s="83"/>
      <c r="G716" s="82"/>
      <c r="H716" s="134"/>
      <c r="I716" s="83"/>
      <c r="J716" s="82"/>
      <c r="K716" s="134"/>
      <c r="L716" s="83"/>
      <c r="M716" s="82"/>
      <c r="N716" s="134"/>
      <c r="O716" s="83"/>
      <c r="P716" s="82"/>
      <c r="Q716" s="134"/>
      <c r="R716" s="83"/>
    </row>
    <row r="717" spans="1:18" x14ac:dyDescent="0.25">
      <c r="A717" s="79"/>
      <c r="B717" s="133"/>
      <c r="C717" s="81"/>
      <c r="D717" s="84"/>
      <c r="E717" s="82"/>
      <c r="F717" s="83"/>
      <c r="G717" s="82"/>
      <c r="H717" s="134"/>
      <c r="I717" s="83"/>
      <c r="J717" s="82"/>
      <c r="K717" s="134"/>
      <c r="L717" s="83"/>
      <c r="M717" s="82"/>
      <c r="N717" s="134"/>
      <c r="O717" s="83"/>
      <c r="P717" s="82"/>
      <c r="Q717" s="134"/>
      <c r="R717" s="83"/>
    </row>
    <row r="718" spans="1:18" x14ac:dyDescent="0.25">
      <c r="A718" s="79"/>
      <c r="B718" s="133"/>
      <c r="C718" s="81"/>
      <c r="D718" s="84"/>
      <c r="E718" s="82"/>
      <c r="F718" s="83"/>
      <c r="G718" s="82"/>
      <c r="H718" s="134"/>
      <c r="I718" s="83"/>
      <c r="J718" s="82"/>
      <c r="K718" s="134"/>
      <c r="L718" s="83"/>
      <c r="M718" s="82"/>
      <c r="N718" s="134"/>
      <c r="O718" s="83"/>
      <c r="P718" s="82"/>
      <c r="Q718" s="134"/>
      <c r="R718" s="83"/>
    </row>
    <row r="719" spans="1:18" x14ac:dyDescent="0.25">
      <c r="A719" s="79"/>
      <c r="B719" s="133"/>
      <c r="C719" s="81"/>
      <c r="D719" s="84"/>
      <c r="E719" s="82"/>
      <c r="F719" s="83"/>
      <c r="G719" s="82"/>
      <c r="H719" s="134"/>
      <c r="I719" s="83"/>
      <c r="J719" s="82"/>
      <c r="K719" s="134"/>
      <c r="L719" s="83"/>
      <c r="M719" s="82"/>
      <c r="N719" s="134"/>
      <c r="O719" s="83"/>
      <c r="P719" s="82"/>
      <c r="Q719" s="134"/>
      <c r="R719" s="83"/>
    </row>
    <row r="720" spans="1:18" x14ac:dyDescent="0.25">
      <c r="A720" s="79"/>
      <c r="B720" s="133"/>
      <c r="C720" s="81"/>
      <c r="D720" s="84"/>
      <c r="E720" s="82"/>
      <c r="F720" s="83"/>
      <c r="G720" s="82"/>
      <c r="H720" s="134"/>
      <c r="I720" s="83"/>
      <c r="J720" s="82"/>
      <c r="K720" s="134"/>
      <c r="L720" s="83"/>
      <c r="M720" s="82"/>
      <c r="N720" s="134"/>
      <c r="O720" s="83"/>
      <c r="P720" s="82"/>
      <c r="Q720" s="134"/>
      <c r="R720" s="83"/>
    </row>
    <row r="721" spans="1:18" x14ac:dyDescent="0.25">
      <c r="A721" s="79"/>
      <c r="B721" s="133"/>
      <c r="C721" s="81"/>
      <c r="D721" s="84"/>
      <c r="E721" s="82"/>
      <c r="F721" s="83"/>
      <c r="G721" s="82"/>
      <c r="H721" s="134"/>
      <c r="I721" s="83"/>
      <c r="J721" s="82"/>
      <c r="K721" s="134"/>
      <c r="L721" s="83"/>
      <c r="M721" s="82"/>
      <c r="N721" s="134"/>
      <c r="O721" s="83"/>
      <c r="P721" s="82"/>
      <c r="Q721" s="134"/>
      <c r="R721" s="83"/>
    </row>
    <row r="722" spans="1:18" x14ac:dyDescent="0.25">
      <c r="A722" s="79"/>
      <c r="B722" s="133"/>
      <c r="C722" s="81"/>
      <c r="D722" s="84"/>
      <c r="E722" s="82"/>
      <c r="F722" s="83"/>
      <c r="G722" s="82"/>
      <c r="H722" s="134"/>
      <c r="I722" s="83"/>
      <c r="J722" s="82"/>
      <c r="K722" s="134"/>
      <c r="L722" s="83"/>
      <c r="M722" s="82"/>
      <c r="N722" s="134"/>
      <c r="O722" s="83"/>
      <c r="P722" s="82"/>
      <c r="Q722" s="134"/>
      <c r="R722" s="83"/>
    </row>
    <row r="723" spans="1:18" x14ac:dyDescent="0.25">
      <c r="A723" s="79"/>
      <c r="B723" s="133"/>
      <c r="C723" s="81"/>
      <c r="D723" s="84"/>
      <c r="E723" s="82"/>
      <c r="F723" s="83"/>
      <c r="G723" s="82"/>
      <c r="H723" s="134"/>
      <c r="I723" s="83"/>
      <c r="J723" s="82"/>
      <c r="K723" s="134"/>
      <c r="L723" s="83"/>
      <c r="M723" s="82"/>
      <c r="N723" s="134"/>
      <c r="O723" s="83"/>
      <c r="P723" s="82"/>
      <c r="Q723" s="134"/>
      <c r="R723" s="83"/>
    </row>
    <row r="724" spans="1:18" x14ac:dyDescent="0.25">
      <c r="A724" s="79"/>
      <c r="B724" s="133"/>
      <c r="C724" s="81"/>
      <c r="D724" s="84"/>
      <c r="E724" s="82"/>
      <c r="F724" s="83"/>
      <c r="G724" s="82"/>
      <c r="H724" s="134"/>
      <c r="I724" s="83"/>
      <c r="J724" s="82"/>
      <c r="K724" s="134"/>
      <c r="L724" s="83"/>
      <c r="M724" s="82"/>
      <c r="N724" s="134"/>
      <c r="O724" s="83"/>
      <c r="P724" s="82"/>
      <c r="Q724" s="134"/>
      <c r="R724" s="83"/>
    </row>
    <row r="725" spans="1:18" x14ac:dyDescent="0.25">
      <c r="A725" s="79"/>
      <c r="B725" s="133"/>
      <c r="C725" s="81"/>
      <c r="D725" s="84"/>
      <c r="E725" s="82"/>
      <c r="F725" s="83"/>
      <c r="G725" s="82"/>
      <c r="H725" s="134"/>
      <c r="I725" s="83"/>
      <c r="J725" s="82"/>
      <c r="K725" s="134"/>
      <c r="L725" s="83"/>
      <c r="M725" s="82"/>
      <c r="N725" s="134"/>
      <c r="O725" s="83"/>
      <c r="P725" s="82"/>
      <c r="Q725" s="134"/>
      <c r="R725" s="83"/>
    </row>
    <row r="726" spans="1:18" x14ac:dyDescent="0.25">
      <c r="A726" s="79"/>
      <c r="B726" s="133"/>
      <c r="C726" s="81"/>
      <c r="D726" s="84"/>
      <c r="E726" s="82"/>
      <c r="F726" s="83"/>
      <c r="G726" s="82"/>
      <c r="H726" s="134"/>
      <c r="I726" s="83"/>
      <c r="J726" s="82"/>
      <c r="K726" s="134"/>
      <c r="L726" s="83"/>
      <c r="M726" s="82"/>
      <c r="N726" s="134"/>
      <c r="O726" s="83"/>
      <c r="P726" s="82"/>
      <c r="Q726" s="134"/>
      <c r="R726" s="83"/>
    </row>
    <row r="727" spans="1:18" x14ac:dyDescent="0.25">
      <c r="A727" s="79"/>
      <c r="B727" s="133"/>
      <c r="C727" s="81"/>
      <c r="D727" s="84"/>
      <c r="E727" s="82"/>
      <c r="F727" s="83"/>
      <c r="G727" s="82"/>
      <c r="H727" s="134"/>
      <c r="I727" s="83"/>
      <c r="J727" s="82"/>
      <c r="K727" s="134"/>
      <c r="L727" s="83"/>
      <c r="M727" s="82"/>
      <c r="N727" s="134"/>
      <c r="O727" s="83"/>
      <c r="P727" s="82"/>
      <c r="Q727" s="134"/>
      <c r="R727" s="83"/>
    </row>
    <row r="728" spans="1:18" x14ac:dyDescent="0.25">
      <c r="A728" s="79"/>
      <c r="B728" s="133"/>
      <c r="C728" s="81"/>
      <c r="D728" s="84"/>
      <c r="E728" s="82"/>
      <c r="F728" s="83"/>
      <c r="G728" s="82"/>
      <c r="H728" s="134"/>
      <c r="I728" s="83"/>
      <c r="J728" s="82"/>
      <c r="K728" s="134"/>
      <c r="L728" s="83"/>
      <c r="M728" s="82"/>
      <c r="N728" s="134"/>
      <c r="O728" s="83"/>
      <c r="P728" s="82"/>
      <c r="Q728" s="134"/>
      <c r="R728" s="83"/>
    </row>
    <row r="729" spans="1:18" x14ac:dyDescent="0.25">
      <c r="A729" s="79"/>
      <c r="B729" s="133"/>
      <c r="C729" s="81"/>
      <c r="D729" s="84"/>
      <c r="E729" s="82"/>
      <c r="F729" s="83"/>
      <c r="G729" s="82"/>
      <c r="H729" s="134"/>
      <c r="I729" s="83"/>
      <c r="J729" s="82"/>
      <c r="K729" s="134"/>
      <c r="L729" s="83"/>
      <c r="M729" s="82"/>
      <c r="N729" s="134"/>
      <c r="O729" s="83"/>
      <c r="P729" s="82"/>
      <c r="Q729" s="134"/>
      <c r="R729" s="83"/>
    </row>
    <row r="730" spans="1:18" x14ac:dyDescent="0.25">
      <c r="A730" s="79"/>
      <c r="B730" s="133"/>
      <c r="C730" s="81"/>
      <c r="D730" s="84"/>
      <c r="E730" s="82"/>
      <c r="F730" s="83"/>
      <c r="G730" s="82"/>
      <c r="H730" s="134"/>
      <c r="I730" s="83"/>
      <c r="J730" s="82"/>
      <c r="K730" s="134"/>
      <c r="L730" s="83"/>
      <c r="M730" s="82"/>
      <c r="N730" s="134"/>
      <c r="O730" s="83"/>
      <c r="P730" s="82"/>
      <c r="Q730" s="134"/>
      <c r="R730" s="83"/>
    </row>
    <row r="731" spans="1:18" x14ac:dyDescent="0.25">
      <c r="A731" s="79"/>
      <c r="B731" s="133"/>
      <c r="C731" s="81"/>
      <c r="D731" s="84"/>
      <c r="E731" s="82"/>
      <c r="F731" s="83"/>
      <c r="G731" s="82"/>
      <c r="H731" s="134"/>
      <c r="I731" s="83"/>
      <c r="J731" s="82"/>
      <c r="K731" s="134"/>
      <c r="L731" s="83"/>
      <c r="M731" s="82"/>
      <c r="N731" s="134"/>
      <c r="O731" s="83"/>
      <c r="P731" s="82"/>
      <c r="Q731" s="134"/>
      <c r="R731" s="83"/>
    </row>
    <row r="732" spans="1:18" x14ac:dyDescent="0.25">
      <c r="A732" s="79"/>
      <c r="B732" s="133"/>
      <c r="C732" s="81"/>
      <c r="D732" s="84"/>
      <c r="E732" s="82"/>
      <c r="F732" s="83"/>
      <c r="G732" s="82"/>
      <c r="H732" s="134"/>
      <c r="I732" s="83"/>
      <c r="J732" s="82"/>
      <c r="K732" s="134"/>
      <c r="L732" s="83"/>
      <c r="M732" s="82"/>
      <c r="N732" s="134"/>
      <c r="O732" s="83"/>
      <c r="P732" s="82"/>
      <c r="Q732" s="134"/>
      <c r="R732" s="83"/>
    </row>
    <row r="733" spans="1:18" x14ac:dyDescent="0.25">
      <c r="A733" s="79"/>
      <c r="B733" s="133"/>
      <c r="C733" s="81"/>
      <c r="D733" s="84"/>
      <c r="E733" s="82"/>
      <c r="F733" s="83"/>
      <c r="G733" s="82"/>
      <c r="H733" s="134"/>
      <c r="I733" s="83"/>
      <c r="J733" s="82"/>
      <c r="K733" s="134"/>
      <c r="L733" s="83"/>
      <c r="M733" s="82"/>
      <c r="N733" s="134"/>
      <c r="O733" s="83"/>
      <c r="P733" s="82"/>
      <c r="Q733" s="134"/>
      <c r="R733" s="83"/>
    </row>
    <row r="734" spans="1:18" x14ac:dyDescent="0.25">
      <c r="A734" s="79"/>
      <c r="B734" s="133"/>
      <c r="C734" s="81"/>
      <c r="D734" s="84"/>
      <c r="E734" s="82"/>
      <c r="F734" s="83"/>
      <c r="G734" s="82"/>
      <c r="H734" s="134"/>
      <c r="I734" s="83"/>
      <c r="J734" s="82"/>
      <c r="K734" s="134"/>
      <c r="L734" s="83"/>
      <c r="M734" s="82"/>
      <c r="N734" s="134"/>
      <c r="O734" s="83"/>
      <c r="P734" s="82"/>
      <c r="Q734" s="134"/>
      <c r="R734" s="83"/>
    </row>
    <row r="735" spans="1:18" x14ac:dyDescent="0.25">
      <c r="A735" s="79"/>
      <c r="B735" s="133"/>
      <c r="C735" s="81"/>
      <c r="D735" s="84"/>
      <c r="E735" s="82"/>
      <c r="F735" s="83"/>
      <c r="G735" s="82"/>
      <c r="H735" s="134"/>
      <c r="I735" s="83"/>
      <c r="J735" s="82"/>
      <c r="K735" s="134"/>
      <c r="L735" s="83"/>
      <c r="M735" s="82"/>
      <c r="N735" s="134"/>
      <c r="O735" s="83"/>
      <c r="P735" s="82"/>
      <c r="Q735" s="134"/>
      <c r="R735" s="83"/>
    </row>
    <row r="736" spans="1:18" x14ac:dyDescent="0.25">
      <c r="A736" s="79"/>
      <c r="B736" s="133"/>
      <c r="C736" s="81"/>
      <c r="D736" s="84"/>
      <c r="E736" s="82"/>
      <c r="F736" s="83"/>
      <c r="G736" s="82"/>
      <c r="H736" s="134"/>
      <c r="I736" s="83"/>
      <c r="J736" s="82"/>
      <c r="K736" s="134"/>
      <c r="L736" s="83"/>
      <c r="M736" s="82"/>
      <c r="N736" s="134"/>
      <c r="O736" s="83"/>
      <c r="P736" s="82"/>
      <c r="Q736" s="134"/>
      <c r="R736" s="83"/>
    </row>
    <row r="737" spans="1:18" x14ac:dyDescent="0.25">
      <c r="A737" s="79"/>
      <c r="B737" s="133"/>
      <c r="C737" s="81"/>
      <c r="D737" s="84"/>
      <c r="E737" s="82"/>
      <c r="F737" s="83"/>
      <c r="G737" s="82"/>
      <c r="H737" s="134"/>
      <c r="I737" s="83"/>
      <c r="J737" s="82"/>
      <c r="K737" s="134"/>
      <c r="L737" s="83"/>
      <c r="M737" s="82"/>
      <c r="N737" s="134"/>
      <c r="O737" s="83"/>
      <c r="P737" s="82"/>
      <c r="Q737" s="134"/>
      <c r="R737" s="83"/>
    </row>
    <row r="738" spans="1:18" x14ac:dyDescent="0.25">
      <c r="A738" s="79"/>
      <c r="B738" s="133"/>
      <c r="C738" s="81"/>
      <c r="D738" s="84"/>
      <c r="E738" s="82"/>
      <c r="F738" s="83"/>
      <c r="G738" s="82"/>
      <c r="H738" s="134"/>
      <c r="I738" s="83"/>
      <c r="J738" s="82"/>
      <c r="K738" s="134"/>
      <c r="L738" s="83"/>
      <c r="M738" s="82"/>
      <c r="N738" s="134"/>
      <c r="O738" s="83"/>
      <c r="P738" s="82"/>
      <c r="Q738" s="134"/>
      <c r="R738" s="83"/>
    </row>
    <row r="739" spans="1:18" x14ac:dyDescent="0.25">
      <c r="A739" s="79"/>
      <c r="B739" s="133"/>
      <c r="C739" s="81"/>
      <c r="D739" s="84"/>
      <c r="E739" s="82"/>
      <c r="F739" s="83"/>
      <c r="G739" s="82"/>
      <c r="H739" s="134"/>
      <c r="I739" s="83"/>
      <c r="J739" s="82"/>
      <c r="K739" s="134"/>
      <c r="L739" s="83"/>
      <c r="M739" s="82"/>
      <c r="N739" s="134"/>
      <c r="O739" s="83"/>
      <c r="P739" s="82"/>
      <c r="Q739" s="134"/>
      <c r="R739" s="83"/>
    </row>
    <row r="740" spans="1:18" x14ac:dyDescent="0.25">
      <c r="A740" s="79"/>
      <c r="B740" s="133"/>
      <c r="C740" s="81"/>
      <c r="D740" s="84"/>
      <c r="E740" s="82"/>
      <c r="F740" s="83"/>
      <c r="G740" s="82"/>
      <c r="H740" s="134"/>
      <c r="I740" s="83"/>
      <c r="J740" s="82"/>
      <c r="K740" s="134"/>
      <c r="L740" s="83"/>
      <c r="M740" s="82"/>
      <c r="N740" s="134"/>
      <c r="O740" s="83"/>
      <c r="P740" s="82"/>
      <c r="Q740" s="134"/>
      <c r="R740" s="83"/>
    </row>
    <row r="741" spans="1:18" x14ac:dyDescent="0.25">
      <c r="A741" s="79"/>
      <c r="B741" s="133"/>
      <c r="C741" s="81"/>
      <c r="D741" s="84"/>
      <c r="E741" s="82"/>
      <c r="F741" s="83"/>
      <c r="G741" s="82"/>
      <c r="H741" s="134"/>
      <c r="I741" s="83"/>
      <c r="J741" s="82"/>
      <c r="K741" s="134"/>
      <c r="L741" s="83"/>
      <c r="M741" s="82"/>
      <c r="N741" s="134"/>
      <c r="O741" s="83"/>
      <c r="P741" s="82"/>
      <c r="Q741" s="134"/>
      <c r="R741" s="83"/>
    </row>
    <row r="742" spans="1:18" x14ac:dyDescent="0.25">
      <c r="A742" s="79"/>
      <c r="B742" s="133"/>
      <c r="C742" s="81"/>
      <c r="D742" s="84"/>
      <c r="E742" s="82"/>
      <c r="F742" s="83"/>
      <c r="G742" s="82"/>
      <c r="H742" s="134"/>
      <c r="I742" s="83"/>
      <c r="J742" s="82"/>
      <c r="K742" s="134"/>
      <c r="L742" s="83"/>
      <c r="M742" s="82"/>
      <c r="N742" s="134"/>
      <c r="O742" s="83"/>
      <c r="P742" s="82"/>
      <c r="Q742" s="134"/>
      <c r="R742" s="83"/>
    </row>
    <row r="743" spans="1:18" x14ac:dyDescent="0.25">
      <c r="A743" s="79"/>
      <c r="B743" s="133"/>
      <c r="C743" s="81"/>
      <c r="D743" s="84"/>
      <c r="E743" s="82"/>
      <c r="F743" s="83"/>
      <c r="G743" s="82"/>
      <c r="H743" s="134"/>
      <c r="I743" s="83"/>
      <c r="J743" s="82"/>
      <c r="K743" s="134"/>
      <c r="L743" s="83"/>
      <c r="M743" s="82"/>
      <c r="N743" s="134"/>
      <c r="O743" s="83"/>
      <c r="P743" s="82"/>
      <c r="Q743" s="134"/>
      <c r="R743" s="83"/>
    </row>
    <row r="744" spans="1:18" x14ac:dyDescent="0.25">
      <c r="A744" s="79"/>
      <c r="B744" s="133"/>
      <c r="C744" s="81"/>
      <c r="D744" s="84"/>
      <c r="E744" s="82"/>
      <c r="F744" s="83"/>
      <c r="G744" s="82"/>
      <c r="H744" s="134"/>
      <c r="I744" s="83"/>
      <c r="J744" s="82"/>
      <c r="K744" s="134"/>
      <c r="L744" s="83"/>
      <c r="M744" s="82"/>
      <c r="N744" s="134"/>
      <c r="O744" s="83"/>
      <c r="P744" s="82"/>
      <c r="Q744" s="134"/>
      <c r="R744" s="83"/>
    </row>
    <row r="745" spans="1:18" x14ac:dyDescent="0.25">
      <c r="A745" s="79"/>
      <c r="B745" s="133"/>
      <c r="C745" s="81"/>
      <c r="D745" s="84"/>
      <c r="E745" s="82"/>
      <c r="F745" s="83"/>
      <c r="G745" s="82"/>
      <c r="H745" s="134"/>
      <c r="I745" s="83"/>
      <c r="J745" s="82"/>
      <c r="K745" s="134"/>
      <c r="L745" s="83"/>
      <c r="M745" s="82"/>
      <c r="N745" s="134"/>
      <c r="O745" s="83"/>
      <c r="P745" s="82"/>
      <c r="Q745" s="134"/>
      <c r="R745" s="83"/>
    </row>
    <row r="746" spans="1:18" x14ac:dyDescent="0.25">
      <c r="A746" s="79"/>
      <c r="B746" s="133"/>
      <c r="C746" s="81"/>
      <c r="D746" s="84"/>
      <c r="E746" s="82"/>
      <c r="F746" s="83"/>
      <c r="G746" s="82"/>
      <c r="H746" s="134"/>
      <c r="I746" s="83"/>
      <c r="J746" s="82"/>
      <c r="K746" s="134"/>
      <c r="L746" s="83"/>
      <c r="M746" s="82"/>
      <c r="N746" s="134"/>
      <c r="O746" s="83"/>
      <c r="P746" s="82"/>
      <c r="Q746" s="134"/>
      <c r="R746" s="83"/>
    </row>
    <row r="747" spans="1:18" x14ac:dyDescent="0.25">
      <c r="A747" s="79"/>
      <c r="B747" s="133"/>
      <c r="C747" s="81"/>
      <c r="D747" s="84"/>
      <c r="E747" s="82"/>
      <c r="F747" s="83"/>
      <c r="G747" s="82"/>
      <c r="H747" s="134"/>
      <c r="I747" s="83"/>
      <c r="J747" s="82"/>
      <c r="K747" s="134"/>
      <c r="L747" s="83"/>
      <c r="M747" s="82"/>
      <c r="N747" s="134"/>
      <c r="O747" s="83"/>
      <c r="P747" s="82"/>
      <c r="Q747" s="134"/>
      <c r="R747" s="83"/>
    </row>
    <row r="748" spans="1:18" x14ac:dyDescent="0.25">
      <c r="A748" s="79"/>
      <c r="B748" s="133"/>
      <c r="C748" s="81"/>
      <c r="D748" s="84"/>
      <c r="E748" s="82"/>
      <c r="F748" s="83"/>
      <c r="G748" s="82"/>
      <c r="H748" s="134"/>
      <c r="I748" s="83"/>
      <c r="J748" s="82"/>
      <c r="K748" s="134"/>
      <c r="L748" s="83"/>
      <c r="M748" s="82"/>
      <c r="N748" s="134"/>
      <c r="O748" s="83"/>
      <c r="P748" s="82"/>
      <c r="Q748" s="134"/>
      <c r="R748" s="83"/>
    </row>
    <row r="749" spans="1:18" x14ac:dyDescent="0.25">
      <c r="A749" s="79"/>
      <c r="B749" s="133"/>
      <c r="C749" s="81"/>
      <c r="D749" s="84"/>
      <c r="E749" s="82"/>
      <c r="F749" s="83"/>
      <c r="G749" s="82"/>
      <c r="H749" s="134"/>
      <c r="I749" s="83"/>
      <c r="J749" s="82"/>
      <c r="K749" s="134"/>
      <c r="L749" s="83"/>
      <c r="M749" s="82"/>
      <c r="N749" s="134"/>
      <c r="O749" s="83"/>
      <c r="P749" s="82"/>
      <c r="Q749" s="134"/>
      <c r="R749" s="83"/>
    </row>
    <row r="750" spans="1:18" x14ac:dyDescent="0.25">
      <c r="A750" s="79"/>
      <c r="B750" s="133"/>
      <c r="C750" s="81"/>
      <c r="D750" s="84"/>
      <c r="E750" s="82"/>
      <c r="F750" s="83"/>
      <c r="G750" s="82"/>
      <c r="H750" s="134"/>
      <c r="I750" s="83"/>
      <c r="J750" s="82"/>
      <c r="K750" s="134"/>
      <c r="L750" s="83"/>
      <c r="M750" s="82"/>
      <c r="N750" s="134"/>
      <c r="O750" s="83"/>
      <c r="P750" s="82"/>
      <c r="Q750" s="134"/>
      <c r="R750" s="83"/>
    </row>
    <row r="751" spans="1:18" x14ac:dyDescent="0.25">
      <c r="A751" s="79"/>
      <c r="B751" s="133"/>
      <c r="C751" s="81"/>
      <c r="D751" s="84"/>
      <c r="E751" s="82"/>
      <c r="F751" s="83"/>
      <c r="G751" s="82"/>
      <c r="H751" s="134"/>
      <c r="I751" s="83"/>
      <c r="J751" s="82"/>
      <c r="K751" s="134"/>
      <c r="L751" s="83"/>
      <c r="M751" s="82"/>
      <c r="N751" s="134"/>
      <c r="O751" s="83"/>
      <c r="P751" s="82"/>
      <c r="Q751" s="134"/>
      <c r="R751" s="83"/>
    </row>
    <row r="752" spans="1:18" x14ac:dyDescent="0.25">
      <c r="A752" s="79"/>
      <c r="B752" s="133"/>
      <c r="C752" s="81"/>
      <c r="D752" s="84"/>
      <c r="E752" s="82"/>
      <c r="F752" s="83"/>
      <c r="G752" s="82"/>
      <c r="H752" s="134"/>
      <c r="I752" s="83"/>
      <c r="J752" s="82"/>
      <c r="K752" s="134"/>
      <c r="L752" s="83"/>
      <c r="M752" s="82"/>
      <c r="N752" s="134"/>
      <c r="O752" s="83"/>
      <c r="P752" s="82"/>
      <c r="Q752" s="134"/>
      <c r="R752" s="83"/>
    </row>
    <row r="753" spans="1:18" x14ac:dyDescent="0.25">
      <c r="A753" s="79"/>
      <c r="B753" s="133"/>
      <c r="C753" s="81"/>
      <c r="D753" s="84"/>
      <c r="E753" s="82"/>
      <c r="F753" s="83"/>
      <c r="G753" s="82"/>
      <c r="H753" s="134"/>
      <c r="I753" s="83"/>
      <c r="J753" s="82"/>
      <c r="K753" s="134"/>
      <c r="L753" s="83"/>
      <c r="M753" s="82"/>
      <c r="N753" s="134"/>
      <c r="O753" s="83"/>
      <c r="P753" s="82"/>
      <c r="Q753" s="134"/>
      <c r="R753" s="83"/>
    </row>
    <row r="754" spans="1:18" x14ac:dyDescent="0.25">
      <c r="A754" s="79"/>
      <c r="B754" s="133"/>
      <c r="C754" s="81"/>
      <c r="D754" s="84"/>
      <c r="E754" s="82"/>
      <c r="F754" s="83"/>
      <c r="G754" s="82"/>
      <c r="H754" s="134"/>
      <c r="I754" s="83"/>
      <c r="J754" s="82"/>
      <c r="K754" s="134"/>
      <c r="L754" s="83"/>
      <c r="M754" s="82"/>
      <c r="N754" s="134"/>
      <c r="O754" s="83"/>
      <c r="P754" s="82"/>
      <c r="Q754" s="134"/>
      <c r="R754" s="83"/>
    </row>
    <row r="755" spans="1:18" x14ac:dyDescent="0.25">
      <c r="A755" s="79"/>
      <c r="B755" s="133"/>
      <c r="C755" s="81"/>
      <c r="D755" s="84"/>
      <c r="E755" s="82"/>
      <c r="F755" s="83"/>
      <c r="G755" s="82"/>
      <c r="H755" s="134"/>
      <c r="I755" s="83"/>
      <c r="J755" s="82"/>
      <c r="K755" s="134"/>
      <c r="L755" s="83"/>
      <c r="M755" s="82"/>
      <c r="N755" s="134"/>
      <c r="O755" s="83"/>
      <c r="P755" s="82"/>
      <c r="Q755" s="134"/>
      <c r="R755" s="83"/>
    </row>
    <row r="756" spans="1:18" x14ac:dyDescent="0.25">
      <c r="A756" s="79"/>
      <c r="B756" s="133"/>
      <c r="C756" s="81"/>
      <c r="D756" s="84"/>
      <c r="E756" s="82"/>
      <c r="F756" s="83"/>
      <c r="G756" s="82"/>
      <c r="H756" s="134"/>
      <c r="I756" s="83"/>
      <c r="J756" s="82"/>
      <c r="K756" s="134"/>
      <c r="L756" s="83"/>
      <c r="M756" s="82"/>
      <c r="N756" s="134"/>
      <c r="O756" s="83"/>
      <c r="P756" s="82"/>
      <c r="Q756" s="134"/>
      <c r="R756" s="83"/>
    </row>
    <row r="757" spans="1:18" x14ac:dyDescent="0.25">
      <c r="A757" s="79"/>
      <c r="B757" s="133"/>
      <c r="C757" s="81"/>
      <c r="D757" s="84"/>
      <c r="E757" s="82"/>
      <c r="F757" s="83"/>
      <c r="G757" s="82"/>
      <c r="H757" s="134"/>
      <c r="I757" s="83"/>
      <c r="J757" s="82"/>
      <c r="K757" s="134"/>
      <c r="L757" s="83"/>
      <c r="M757" s="82"/>
      <c r="N757" s="134"/>
      <c r="O757" s="83"/>
      <c r="P757" s="82"/>
      <c r="Q757" s="134"/>
      <c r="R757" s="83"/>
    </row>
    <row r="758" spans="1:18" x14ac:dyDescent="0.25">
      <c r="A758" s="79"/>
      <c r="B758" s="133"/>
      <c r="C758" s="81"/>
      <c r="D758" s="84"/>
      <c r="E758" s="82"/>
      <c r="F758" s="83"/>
      <c r="G758" s="82"/>
      <c r="H758" s="134"/>
      <c r="I758" s="83"/>
      <c r="J758" s="82"/>
      <c r="K758" s="134"/>
      <c r="L758" s="83"/>
      <c r="M758" s="82"/>
      <c r="N758" s="134"/>
      <c r="O758" s="83"/>
      <c r="P758" s="82"/>
      <c r="Q758" s="134"/>
      <c r="R758" s="83"/>
    </row>
    <row r="759" spans="1:18" x14ac:dyDescent="0.25">
      <c r="A759" s="79"/>
      <c r="B759" s="133"/>
      <c r="C759" s="81"/>
      <c r="D759" s="84"/>
      <c r="E759" s="82"/>
      <c r="F759" s="83"/>
      <c r="G759" s="82"/>
      <c r="H759" s="134"/>
      <c r="I759" s="83"/>
      <c r="J759" s="82"/>
      <c r="K759" s="134"/>
      <c r="L759" s="83"/>
      <c r="M759" s="82"/>
      <c r="N759" s="134"/>
      <c r="O759" s="83"/>
      <c r="P759" s="82"/>
      <c r="Q759" s="134"/>
      <c r="R759" s="83"/>
    </row>
    <row r="760" spans="1:18" x14ac:dyDescent="0.25">
      <c r="A760" s="79"/>
      <c r="B760" s="133"/>
      <c r="C760" s="81"/>
      <c r="D760" s="84"/>
      <c r="E760" s="82"/>
      <c r="F760" s="83"/>
      <c r="G760" s="82"/>
      <c r="H760" s="134"/>
      <c r="I760" s="83"/>
      <c r="J760" s="82"/>
      <c r="K760" s="134"/>
      <c r="L760" s="83"/>
      <c r="M760" s="82"/>
      <c r="N760" s="134"/>
      <c r="O760" s="83"/>
      <c r="P760" s="82"/>
      <c r="Q760" s="134"/>
      <c r="R760" s="83"/>
    </row>
    <row r="761" spans="1:18" x14ac:dyDescent="0.25">
      <c r="A761" s="79"/>
      <c r="B761" s="133"/>
      <c r="C761" s="81"/>
      <c r="D761" s="84"/>
      <c r="E761" s="82"/>
      <c r="F761" s="83"/>
      <c r="G761" s="82"/>
      <c r="H761" s="134"/>
      <c r="I761" s="83"/>
      <c r="J761" s="82"/>
      <c r="K761" s="134"/>
      <c r="L761" s="83"/>
      <c r="M761" s="82"/>
      <c r="N761" s="134"/>
      <c r="O761" s="83"/>
      <c r="P761" s="82"/>
      <c r="Q761" s="134"/>
      <c r="R761" s="83"/>
    </row>
    <row r="762" spans="1:18" x14ac:dyDescent="0.25">
      <c r="A762" s="79"/>
      <c r="B762" s="133"/>
      <c r="C762" s="81"/>
      <c r="D762" s="84"/>
      <c r="E762" s="82"/>
      <c r="F762" s="83"/>
      <c r="G762" s="82"/>
      <c r="H762" s="134"/>
      <c r="I762" s="83"/>
      <c r="J762" s="82"/>
      <c r="K762" s="134"/>
      <c r="L762" s="83"/>
      <c r="M762" s="82"/>
      <c r="N762" s="134"/>
      <c r="O762" s="83"/>
      <c r="P762" s="82"/>
      <c r="Q762" s="134"/>
      <c r="R762" s="83"/>
    </row>
    <row r="763" spans="1:18" x14ac:dyDescent="0.25">
      <c r="A763" s="79"/>
      <c r="B763" s="133"/>
      <c r="C763" s="81"/>
      <c r="D763" s="84"/>
      <c r="E763" s="82"/>
      <c r="F763" s="83"/>
      <c r="G763" s="82"/>
      <c r="H763" s="134"/>
      <c r="I763" s="83"/>
      <c r="J763" s="82"/>
      <c r="K763" s="134"/>
      <c r="L763" s="83"/>
      <c r="M763" s="82"/>
      <c r="N763" s="134"/>
      <c r="O763" s="83"/>
      <c r="P763" s="82"/>
      <c r="Q763" s="134"/>
      <c r="R763" s="83"/>
    </row>
    <row r="764" spans="1:18" x14ac:dyDescent="0.25">
      <c r="A764" s="79"/>
      <c r="B764" s="133"/>
      <c r="C764" s="81"/>
      <c r="D764" s="84"/>
      <c r="E764" s="82"/>
      <c r="F764" s="83"/>
      <c r="G764" s="82"/>
      <c r="H764" s="134"/>
      <c r="I764" s="83"/>
      <c r="J764" s="82"/>
      <c r="K764" s="134"/>
      <c r="L764" s="83"/>
      <c r="M764" s="82"/>
      <c r="N764" s="134"/>
      <c r="O764" s="83"/>
      <c r="P764" s="82"/>
      <c r="Q764" s="134"/>
      <c r="R764" s="83"/>
    </row>
    <row r="765" spans="1:18" x14ac:dyDescent="0.25">
      <c r="A765" s="79"/>
      <c r="B765" s="133"/>
      <c r="C765" s="81"/>
      <c r="D765" s="84"/>
      <c r="E765" s="82"/>
      <c r="F765" s="83"/>
      <c r="G765" s="82"/>
      <c r="H765" s="134"/>
      <c r="I765" s="83"/>
      <c r="J765" s="82"/>
      <c r="K765" s="134"/>
      <c r="L765" s="83"/>
      <c r="M765" s="82"/>
      <c r="N765" s="134"/>
      <c r="O765" s="83"/>
      <c r="P765" s="82"/>
      <c r="Q765" s="134"/>
      <c r="R765" s="83"/>
    </row>
    <row r="766" spans="1:18" x14ac:dyDescent="0.25">
      <c r="A766" s="79"/>
      <c r="B766" s="133"/>
      <c r="C766" s="81"/>
      <c r="D766" s="84"/>
      <c r="E766" s="82"/>
      <c r="F766" s="83"/>
      <c r="G766" s="82"/>
      <c r="H766" s="134"/>
      <c r="I766" s="83"/>
      <c r="J766" s="82"/>
      <c r="K766" s="134"/>
      <c r="L766" s="83"/>
      <c r="M766" s="82"/>
      <c r="N766" s="134"/>
      <c r="O766" s="83"/>
      <c r="P766" s="82"/>
      <c r="Q766" s="134"/>
      <c r="R766" s="83"/>
    </row>
    <row r="767" spans="1:18" x14ac:dyDescent="0.25">
      <c r="A767" s="79"/>
      <c r="B767" s="133"/>
      <c r="C767" s="81"/>
      <c r="D767" s="84"/>
      <c r="E767" s="82"/>
      <c r="F767" s="83"/>
      <c r="G767" s="82"/>
      <c r="H767" s="134"/>
      <c r="I767" s="83"/>
      <c r="J767" s="82"/>
      <c r="K767" s="134"/>
      <c r="L767" s="83"/>
      <c r="M767" s="82"/>
      <c r="N767" s="134"/>
      <c r="O767" s="83"/>
      <c r="P767" s="82"/>
      <c r="Q767" s="134"/>
      <c r="R767" s="83"/>
    </row>
    <row r="768" spans="1:18" x14ac:dyDescent="0.25">
      <c r="A768" s="79"/>
      <c r="B768" s="133"/>
      <c r="C768" s="81"/>
      <c r="D768" s="84"/>
      <c r="E768" s="82"/>
      <c r="F768" s="83"/>
      <c r="G768" s="82"/>
      <c r="H768" s="134"/>
      <c r="I768" s="83"/>
      <c r="J768" s="82"/>
      <c r="K768" s="134"/>
      <c r="L768" s="83"/>
      <c r="M768" s="82"/>
      <c r="N768" s="134"/>
      <c r="O768" s="83"/>
      <c r="P768" s="82"/>
      <c r="Q768" s="134"/>
      <c r="R768" s="83"/>
    </row>
    <row r="769" spans="1:18" x14ac:dyDescent="0.25">
      <c r="A769" s="79"/>
      <c r="B769" s="133"/>
      <c r="C769" s="81"/>
      <c r="D769" s="84"/>
      <c r="E769" s="82"/>
      <c r="F769" s="83"/>
      <c r="G769" s="82"/>
      <c r="H769" s="134"/>
      <c r="I769" s="83"/>
      <c r="J769" s="82"/>
      <c r="K769" s="134"/>
      <c r="L769" s="83"/>
      <c r="M769" s="82"/>
      <c r="N769" s="134"/>
      <c r="O769" s="83"/>
      <c r="P769" s="82"/>
      <c r="Q769" s="134"/>
      <c r="R769" s="83"/>
    </row>
    <row r="770" spans="1:18" x14ac:dyDescent="0.25">
      <c r="A770" s="79"/>
      <c r="B770" s="133"/>
      <c r="C770" s="81"/>
      <c r="D770" s="84"/>
      <c r="E770" s="82"/>
      <c r="F770" s="83"/>
      <c r="G770" s="82"/>
      <c r="H770" s="134"/>
      <c r="I770" s="83"/>
      <c r="J770" s="82"/>
      <c r="K770" s="134"/>
      <c r="L770" s="83"/>
      <c r="M770" s="82"/>
      <c r="N770" s="134"/>
      <c r="O770" s="83"/>
      <c r="P770" s="82"/>
      <c r="Q770" s="134"/>
      <c r="R770" s="83"/>
    </row>
    <row r="771" spans="1:18" x14ac:dyDescent="0.25">
      <c r="A771" s="79"/>
      <c r="B771" s="133"/>
      <c r="C771" s="81"/>
      <c r="D771" s="84"/>
      <c r="E771" s="82"/>
      <c r="F771" s="83"/>
      <c r="G771" s="82"/>
      <c r="H771" s="134"/>
      <c r="I771" s="83"/>
      <c r="J771" s="82"/>
      <c r="K771" s="134"/>
      <c r="L771" s="83"/>
      <c r="M771" s="82"/>
      <c r="N771" s="134"/>
      <c r="O771" s="83"/>
      <c r="P771" s="82"/>
      <c r="Q771" s="134"/>
      <c r="R771" s="83"/>
    </row>
    <row r="772" spans="1:18" x14ac:dyDescent="0.25">
      <c r="A772" s="79"/>
      <c r="B772" s="133"/>
      <c r="C772" s="81"/>
      <c r="D772" s="84"/>
      <c r="E772" s="82"/>
      <c r="F772" s="83"/>
      <c r="G772" s="82"/>
      <c r="H772" s="134"/>
      <c r="I772" s="83"/>
      <c r="J772" s="82"/>
      <c r="K772" s="134"/>
      <c r="L772" s="83"/>
      <c r="M772" s="82"/>
      <c r="N772" s="134"/>
      <c r="O772" s="83"/>
      <c r="P772" s="82"/>
      <c r="Q772" s="134"/>
      <c r="R772" s="83"/>
    </row>
    <row r="773" spans="1:18" x14ac:dyDescent="0.25">
      <c r="A773" s="79"/>
      <c r="B773" s="133"/>
      <c r="C773" s="81"/>
      <c r="D773" s="84"/>
      <c r="E773" s="82"/>
      <c r="F773" s="83"/>
      <c r="G773" s="82"/>
      <c r="H773" s="134"/>
      <c r="I773" s="83"/>
      <c r="J773" s="82"/>
      <c r="K773" s="134"/>
      <c r="L773" s="83"/>
      <c r="M773" s="82"/>
      <c r="N773" s="134"/>
      <c r="O773" s="83"/>
      <c r="P773" s="82"/>
      <c r="Q773" s="134"/>
      <c r="R773" s="83"/>
    </row>
    <row r="774" spans="1:18" x14ac:dyDescent="0.25">
      <c r="A774" s="79"/>
      <c r="B774" s="133"/>
      <c r="C774" s="81"/>
      <c r="D774" s="84"/>
      <c r="E774" s="82"/>
      <c r="F774" s="83"/>
      <c r="G774" s="82"/>
      <c r="H774" s="134"/>
      <c r="I774" s="83"/>
      <c r="J774" s="82"/>
      <c r="K774" s="134"/>
      <c r="L774" s="83"/>
      <c r="M774" s="82"/>
      <c r="N774" s="134"/>
      <c r="O774" s="83"/>
      <c r="P774" s="82"/>
      <c r="Q774" s="134"/>
      <c r="R774" s="83"/>
    </row>
    <row r="775" spans="1:18" x14ac:dyDescent="0.25">
      <c r="A775" s="79"/>
      <c r="B775" s="133"/>
      <c r="C775" s="81"/>
      <c r="D775" s="84"/>
      <c r="E775" s="82"/>
      <c r="F775" s="83"/>
      <c r="G775" s="82"/>
      <c r="H775" s="134"/>
      <c r="I775" s="83"/>
      <c r="J775" s="82"/>
      <c r="K775" s="134"/>
      <c r="L775" s="83"/>
      <c r="M775" s="82"/>
      <c r="N775" s="134"/>
      <c r="O775" s="83"/>
      <c r="P775" s="82"/>
      <c r="Q775" s="134"/>
      <c r="R775" s="83"/>
    </row>
    <row r="776" spans="1:18" x14ac:dyDescent="0.25">
      <c r="A776" s="79"/>
      <c r="B776" s="133"/>
      <c r="C776" s="81"/>
      <c r="D776" s="84"/>
      <c r="E776" s="82"/>
      <c r="F776" s="83"/>
      <c r="G776" s="82"/>
      <c r="H776" s="134"/>
      <c r="I776" s="83"/>
      <c r="J776" s="82"/>
      <c r="K776" s="134"/>
      <c r="L776" s="83"/>
      <c r="M776" s="82"/>
      <c r="N776" s="134"/>
      <c r="O776" s="83"/>
      <c r="P776" s="82"/>
      <c r="Q776" s="134"/>
      <c r="R776" s="83"/>
    </row>
    <row r="777" spans="1:18" x14ac:dyDescent="0.25">
      <c r="A777" s="79"/>
      <c r="B777" s="133"/>
      <c r="C777" s="81"/>
      <c r="D777" s="84"/>
      <c r="E777" s="82"/>
      <c r="F777" s="83"/>
      <c r="G777" s="82"/>
      <c r="H777" s="134"/>
      <c r="I777" s="83"/>
      <c r="J777" s="82"/>
      <c r="K777" s="134"/>
      <c r="L777" s="83"/>
      <c r="M777" s="82"/>
      <c r="N777" s="134"/>
      <c r="O777" s="83"/>
      <c r="P777" s="82"/>
      <c r="Q777" s="134"/>
      <c r="R777" s="83"/>
    </row>
    <row r="778" spans="1:18" x14ac:dyDescent="0.25">
      <c r="A778" s="79"/>
      <c r="B778" s="133"/>
      <c r="C778" s="81"/>
      <c r="D778" s="84"/>
      <c r="E778" s="82"/>
      <c r="F778" s="83"/>
      <c r="G778" s="82"/>
      <c r="H778" s="134"/>
      <c r="I778" s="83"/>
      <c r="J778" s="82"/>
      <c r="K778" s="134"/>
      <c r="L778" s="83"/>
      <c r="M778" s="82"/>
      <c r="N778" s="134"/>
      <c r="O778" s="83"/>
      <c r="P778" s="82"/>
      <c r="Q778" s="134"/>
      <c r="R778" s="83"/>
    </row>
    <row r="779" spans="1:18" x14ac:dyDescent="0.25">
      <c r="A779" s="79"/>
      <c r="B779" s="133"/>
      <c r="C779" s="81"/>
      <c r="D779" s="84"/>
      <c r="E779" s="82"/>
      <c r="F779" s="83"/>
      <c r="G779" s="82"/>
      <c r="H779" s="134"/>
      <c r="I779" s="83"/>
      <c r="J779" s="82"/>
      <c r="K779" s="134"/>
      <c r="L779" s="83"/>
      <c r="M779" s="82"/>
      <c r="N779" s="134"/>
      <c r="O779" s="83"/>
      <c r="P779" s="82"/>
      <c r="Q779" s="134"/>
      <c r="R779" s="83"/>
    </row>
    <row r="780" spans="1:18" x14ac:dyDescent="0.25">
      <c r="A780" s="79"/>
      <c r="B780" s="133"/>
      <c r="C780" s="81"/>
      <c r="D780" s="84"/>
      <c r="E780" s="82"/>
      <c r="F780" s="83"/>
      <c r="G780" s="82"/>
      <c r="H780" s="134"/>
      <c r="I780" s="83"/>
      <c r="J780" s="82"/>
      <c r="K780" s="134"/>
      <c r="L780" s="83"/>
      <c r="M780" s="82"/>
      <c r="N780" s="134"/>
      <c r="O780" s="83"/>
      <c r="P780" s="82"/>
      <c r="Q780" s="134"/>
      <c r="R780" s="83"/>
    </row>
    <row r="781" spans="1:18" x14ac:dyDescent="0.25">
      <c r="A781" s="79"/>
      <c r="B781" s="133"/>
      <c r="C781" s="81"/>
      <c r="D781" s="84"/>
      <c r="E781" s="82"/>
      <c r="F781" s="83"/>
      <c r="G781" s="82"/>
      <c r="H781" s="134"/>
      <c r="I781" s="83"/>
      <c r="J781" s="82"/>
      <c r="K781" s="134"/>
      <c r="L781" s="83"/>
      <c r="M781" s="82"/>
      <c r="N781" s="134"/>
      <c r="O781" s="83"/>
      <c r="P781" s="82"/>
      <c r="Q781" s="134"/>
      <c r="R781" s="83"/>
    </row>
    <row r="782" spans="1:18" x14ac:dyDescent="0.25">
      <c r="A782" s="79"/>
      <c r="B782" s="133"/>
      <c r="C782" s="81"/>
      <c r="D782" s="84"/>
      <c r="E782" s="82"/>
      <c r="F782" s="83"/>
      <c r="G782" s="82"/>
      <c r="H782" s="134"/>
      <c r="I782" s="83"/>
      <c r="J782" s="82"/>
      <c r="K782" s="134"/>
      <c r="L782" s="83"/>
      <c r="M782" s="82"/>
      <c r="N782" s="134"/>
      <c r="O782" s="83"/>
      <c r="P782" s="82"/>
      <c r="Q782" s="134"/>
      <c r="R782" s="83"/>
    </row>
    <row r="783" spans="1:18" x14ac:dyDescent="0.25">
      <c r="A783" s="79"/>
      <c r="B783" s="133"/>
      <c r="C783" s="81"/>
      <c r="D783" s="84"/>
      <c r="E783" s="82"/>
      <c r="F783" s="83"/>
      <c r="G783" s="82"/>
      <c r="H783" s="134"/>
      <c r="I783" s="83"/>
      <c r="J783" s="82"/>
      <c r="K783" s="134"/>
      <c r="L783" s="83"/>
      <c r="M783" s="82"/>
      <c r="N783" s="134"/>
      <c r="O783" s="83"/>
      <c r="P783" s="82"/>
      <c r="Q783" s="134"/>
      <c r="R783" s="83"/>
    </row>
    <row r="784" spans="1:18" x14ac:dyDescent="0.25">
      <c r="A784" s="79"/>
      <c r="B784" s="133"/>
      <c r="C784" s="81"/>
      <c r="D784" s="84"/>
      <c r="E784" s="82"/>
      <c r="F784" s="83"/>
      <c r="G784" s="82"/>
      <c r="H784" s="134"/>
      <c r="I784" s="83"/>
      <c r="J784" s="82"/>
      <c r="K784" s="134"/>
      <c r="L784" s="83"/>
      <c r="M784" s="82"/>
      <c r="N784" s="134"/>
      <c r="O784" s="83"/>
      <c r="P784" s="82"/>
      <c r="Q784" s="134"/>
      <c r="R784" s="83"/>
    </row>
    <row r="785" spans="1:18" x14ac:dyDescent="0.25">
      <c r="A785" s="79"/>
      <c r="B785" s="133"/>
      <c r="C785" s="81"/>
      <c r="D785" s="84"/>
      <c r="E785" s="82"/>
      <c r="F785" s="83"/>
      <c r="G785" s="82"/>
      <c r="H785" s="134"/>
      <c r="I785" s="83"/>
      <c r="J785" s="82"/>
      <c r="K785" s="134"/>
      <c r="L785" s="83"/>
      <c r="M785" s="82"/>
      <c r="N785" s="134"/>
      <c r="O785" s="83"/>
      <c r="P785" s="82"/>
      <c r="Q785" s="134"/>
      <c r="R785" s="83"/>
    </row>
    <row r="786" spans="1:18" x14ac:dyDescent="0.25">
      <c r="A786" s="79"/>
      <c r="B786" s="133"/>
      <c r="C786" s="81"/>
      <c r="D786" s="84"/>
      <c r="E786" s="82"/>
      <c r="F786" s="83"/>
      <c r="G786" s="82"/>
      <c r="H786" s="134"/>
      <c r="I786" s="83"/>
      <c r="J786" s="82"/>
      <c r="K786" s="134"/>
      <c r="L786" s="83"/>
      <c r="M786" s="82"/>
      <c r="N786" s="134"/>
      <c r="O786" s="83"/>
      <c r="P786" s="82"/>
      <c r="Q786" s="134"/>
      <c r="R786" s="83"/>
    </row>
    <row r="787" spans="1:18" x14ac:dyDescent="0.25">
      <c r="A787" s="79"/>
      <c r="B787" s="133"/>
      <c r="C787" s="81"/>
      <c r="D787" s="84"/>
      <c r="E787" s="82"/>
      <c r="F787" s="83"/>
      <c r="G787" s="82"/>
      <c r="H787" s="134"/>
      <c r="I787" s="83"/>
      <c r="J787" s="82"/>
      <c r="K787" s="134"/>
      <c r="L787" s="83"/>
      <c r="M787" s="82"/>
      <c r="N787" s="134"/>
      <c r="O787" s="83"/>
      <c r="P787" s="82"/>
      <c r="Q787" s="134"/>
      <c r="R787" s="83"/>
    </row>
    <row r="788" spans="1:18" x14ac:dyDescent="0.25">
      <c r="A788" s="79"/>
      <c r="B788" s="133"/>
      <c r="C788" s="81"/>
      <c r="D788" s="84"/>
      <c r="E788" s="82"/>
      <c r="F788" s="83"/>
      <c r="G788" s="82"/>
      <c r="H788" s="134"/>
      <c r="I788" s="83"/>
      <c r="J788" s="82"/>
      <c r="K788" s="134"/>
      <c r="L788" s="83"/>
      <c r="M788" s="82"/>
      <c r="N788" s="134"/>
      <c r="O788" s="83"/>
      <c r="P788" s="82"/>
      <c r="Q788" s="134"/>
      <c r="R788" s="83"/>
    </row>
    <row r="789" spans="1:18" x14ac:dyDescent="0.25">
      <c r="A789" s="79"/>
      <c r="B789" s="133"/>
      <c r="C789" s="81"/>
      <c r="D789" s="84"/>
      <c r="E789" s="82"/>
      <c r="F789" s="83"/>
      <c r="G789" s="82"/>
      <c r="H789" s="134"/>
      <c r="I789" s="83"/>
      <c r="J789" s="82"/>
      <c r="K789" s="134"/>
      <c r="L789" s="83"/>
      <c r="M789" s="82"/>
      <c r="N789" s="134"/>
      <c r="O789" s="83"/>
      <c r="P789" s="82"/>
      <c r="Q789" s="134"/>
      <c r="R789" s="83"/>
    </row>
    <row r="790" spans="1:18" x14ac:dyDescent="0.25">
      <c r="A790" s="79"/>
      <c r="B790" s="133"/>
      <c r="C790" s="81"/>
      <c r="D790" s="84"/>
      <c r="E790" s="82"/>
      <c r="F790" s="83"/>
      <c r="G790" s="82"/>
      <c r="H790" s="134"/>
      <c r="I790" s="83"/>
      <c r="J790" s="82"/>
      <c r="K790" s="134"/>
      <c r="L790" s="83"/>
      <c r="M790" s="82"/>
      <c r="N790" s="134"/>
      <c r="O790" s="83"/>
      <c r="P790" s="82"/>
      <c r="Q790" s="134"/>
      <c r="R790" s="83"/>
    </row>
    <row r="791" spans="1:18" x14ac:dyDescent="0.25">
      <c r="A791" s="79"/>
      <c r="B791" s="133"/>
      <c r="C791" s="81"/>
      <c r="D791" s="84"/>
      <c r="E791" s="82"/>
      <c r="F791" s="83"/>
      <c r="G791" s="82"/>
      <c r="H791" s="134"/>
      <c r="I791" s="83"/>
      <c r="J791" s="82"/>
      <c r="K791" s="134"/>
      <c r="L791" s="83"/>
      <c r="M791" s="82"/>
      <c r="N791" s="134"/>
      <c r="O791" s="83"/>
      <c r="P791" s="82"/>
      <c r="Q791" s="134"/>
      <c r="R791" s="83"/>
    </row>
    <row r="792" spans="1:18" x14ac:dyDescent="0.25">
      <c r="A792" s="79"/>
      <c r="B792" s="133"/>
      <c r="C792" s="81"/>
      <c r="D792" s="84"/>
      <c r="E792" s="82"/>
      <c r="F792" s="83"/>
      <c r="G792" s="82"/>
      <c r="H792" s="134"/>
      <c r="I792" s="83"/>
      <c r="J792" s="82"/>
      <c r="K792" s="134"/>
      <c r="L792" s="83"/>
      <c r="M792" s="82"/>
      <c r="N792" s="134"/>
      <c r="O792" s="83"/>
      <c r="P792" s="82"/>
      <c r="Q792" s="134"/>
      <c r="R792" s="83"/>
    </row>
    <row r="793" spans="1:18" x14ac:dyDescent="0.25">
      <c r="A793" s="79"/>
      <c r="B793" s="133"/>
      <c r="C793" s="81"/>
      <c r="D793" s="84"/>
      <c r="E793" s="82"/>
      <c r="F793" s="83"/>
      <c r="G793" s="82"/>
      <c r="H793" s="134"/>
      <c r="I793" s="83"/>
      <c r="J793" s="82"/>
      <c r="K793" s="134"/>
      <c r="L793" s="83"/>
      <c r="M793" s="82"/>
      <c r="N793" s="134"/>
      <c r="O793" s="83"/>
      <c r="P793" s="82"/>
      <c r="Q793" s="134"/>
      <c r="R793" s="83"/>
    </row>
    <row r="794" spans="1:18" x14ac:dyDescent="0.25">
      <c r="A794" s="79"/>
      <c r="B794" s="133"/>
      <c r="C794" s="81"/>
      <c r="D794" s="84"/>
      <c r="E794" s="82"/>
      <c r="F794" s="83"/>
      <c r="G794" s="82"/>
      <c r="H794" s="134"/>
      <c r="I794" s="83"/>
      <c r="J794" s="82"/>
      <c r="K794" s="134"/>
      <c r="L794" s="83"/>
      <c r="M794" s="82"/>
      <c r="N794" s="134"/>
      <c r="O794" s="83"/>
      <c r="P794" s="82"/>
      <c r="Q794" s="134"/>
      <c r="R794" s="83"/>
    </row>
    <row r="795" spans="1:18" x14ac:dyDescent="0.25">
      <c r="A795" s="79"/>
      <c r="B795" s="133"/>
      <c r="C795" s="81"/>
      <c r="D795" s="84"/>
      <c r="E795" s="82"/>
      <c r="F795" s="83"/>
      <c r="G795" s="82"/>
      <c r="H795" s="134"/>
      <c r="I795" s="83"/>
      <c r="J795" s="82"/>
      <c r="K795" s="134"/>
      <c r="L795" s="83"/>
      <c r="M795" s="82"/>
      <c r="N795" s="134"/>
      <c r="O795" s="83"/>
      <c r="P795" s="82"/>
      <c r="Q795" s="134"/>
      <c r="R795" s="83"/>
    </row>
    <row r="796" spans="1:18" x14ac:dyDescent="0.25">
      <c r="A796" s="79"/>
      <c r="B796" s="133"/>
      <c r="C796" s="81"/>
      <c r="D796" s="84"/>
      <c r="E796" s="82"/>
      <c r="F796" s="83"/>
      <c r="G796" s="82"/>
      <c r="H796" s="134"/>
      <c r="I796" s="83"/>
      <c r="J796" s="82"/>
      <c r="K796" s="134"/>
      <c r="L796" s="83"/>
      <c r="M796" s="82"/>
      <c r="N796" s="134"/>
      <c r="O796" s="83"/>
      <c r="P796" s="82"/>
      <c r="Q796" s="134"/>
      <c r="R796" s="83"/>
    </row>
    <row r="797" spans="1:18" x14ac:dyDescent="0.25">
      <c r="A797" s="79"/>
      <c r="B797" s="133"/>
      <c r="C797" s="81"/>
      <c r="D797" s="84"/>
      <c r="E797" s="82"/>
      <c r="F797" s="83"/>
      <c r="G797" s="82"/>
      <c r="H797" s="134"/>
      <c r="I797" s="83"/>
      <c r="J797" s="82"/>
      <c r="K797" s="134"/>
      <c r="L797" s="83"/>
      <c r="M797" s="82"/>
      <c r="N797" s="134"/>
      <c r="O797" s="83"/>
      <c r="P797" s="82"/>
      <c r="Q797" s="134"/>
      <c r="R797" s="83"/>
    </row>
    <row r="798" spans="1:18" x14ac:dyDescent="0.25">
      <c r="A798" s="79"/>
      <c r="B798" s="133"/>
      <c r="C798" s="81"/>
      <c r="D798" s="84"/>
      <c r="E798" s="82"/>
      <c r="F798" s="83"/>
      <c r="G798" s="82"/>
      <c r="H798" s="134"/>
      <c r="I798" s="83"/>
      <c r="J798" s="82"/>
      <c r="K798" s="134"/>
      <c r="L798" s="83"/>
      <c r="M798" s="82"/>
      <c r="N798" s="134"/>
      <c r="O798" s="83"/>
      <c r="P798" s="82"/>
      <c r="Q798" s="134"/>
      <c r="R798" s="83"/>
    </row>
    <row r="799" spans="1:18" x14ac:dyDescent="0.25">
      <c r="A799" s="79"/>
      <c r="B799" s="133"/>
      <c r="C799" s="81"/>
      <c r="D799" s="84"/>
      <c r="E799" s="82"/>
      <c r="F799" s="83"/>
      <c r="G799" s="82"/>
      <c r="H799" s="134"/>
      <c r="I799" s="83"/>
      <c r="J799" s="82"/>
      <c r="K799" s="134"/>
      <c r="L799" s="83"/>
      <c r="M799" s="82"/>
      <c r="N799" s="134"/>
      <c r="O799" s="83"/>
      <c r="P799" s="82"/>
      <c r="Q799" s="134"/>
      <c r="R799" s="83"/>
    </row>
    <row r="800" spans="1:18" ht="15.75" thickBot="1" x14ac:dyDescent="0.3">
      <c r="A800" s="87"/>
      <c r="B800" s="135"/>
      <c r="C800" s="89"/>
      <c r="D800" s="92"/>
      <c r="E800" s="90"/>
      <c r="F800" s="91"/>
      <c r="G800" s="90"/>
      <c r="H800" s="136"/>
      <c r="I800" s="91"/>
      <c r="J800" s="90"/>
      <c r="K800" s="136"/>
      <c r="L800" s="91"/>
      <c r="M800" s="90"/>
      <c r="N800" s="136"/>
      <c r="O800" s="91"/>
      <c r="P800" s="90"/>
      <c r="Q800" s="136"/>
      <c r="R800" s="91"/>
    </row>
    <row r="801" spans="1:18" ht="39.950000000000003" customHeight="1" thickBot="1" x14ac:dyDescent="0.3">
      <c r="A801" s="95"/>
      <c r="B801" s="96"/>
      <c r="C801" s="96"/>
      <c r="D801" s="96"/>
      <c r="E801" s="97"/>
      <c r="F801" s="97"/>
      <c r="G801" s="97"/>
      <c r="H801" s="97"/>
      <c r="I801" s="97"/>
      <c r="J801" s="97"/>
      <c r="K801" s="97"/>
      <c r="L801" s="97"/>
      <c r="M801" s="97"/>
      <c r="N801" s="97"/>
      <c r="O801" s="97"/>
      <c r="P801" s="97"/>
      <c r="Q801" s="97"/>
      <c r="R801" s="98"/>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row r="1286" spans="1:18" x14ac:dyDescent="0.25">
      <c r="A1286" s="22"/>
      <c r="B1286" s="113"/>
      <c r="C1286" s="113"/>
      <c r="D1286" s="113"/>
      <c r="E1286" s="22"/>
      <c r="F1286" s="22"/>
      <c r="G1286" s="22"/>
      <c r="H1286" s="22"/>
      <c r="I1286" s="22"/>
      <c r="J1286" s="22"/>
      <c r="K1286" s="22"/>
      <c r="L1286" s="22"/>
      <c r="M1286" s="22"/>
      <c r="N1286" s="22"/>
      <c r="O1286" s="22"/>
      <c r="P1286" s="22"/>
      <c r="Q1286" s="22"/>
      <c r="R1286" s="22"/>
    </row>
    <row r="1287" spans="1:18" x14ac:dyDescent="0.25">
      <c r="A1287" s="22"/>
      <c r="B1287" s="113"/>
      <c r="C1287" s="113"/>
      <c r="D1287" s="113"/>
      <c r="E1287" s="22"/>
      <c r="F1287" s="22"/>
      <c r="G1287" s="22"/>
      <c r="H1287" s="22"/>
      <c r="I1287" s="22"/>
      <c r="J1287" s="22"/>
      <c r="K1287" s="22"/>
      <c r="L1287" s="22"/>
      <c r="M1287" s="22"/>
      <c r="N1287" s="22"/>
      <c r="O1287" s="22"/>
      <c r="P1287" s="22"/>
      <c r="Q1287" s="22"/>
      <c r="R1287" s="22"/>
    </row>
    <row r="1288" spans="1:18" x14ac:dyDescent="0.25">
      <c r="A1288" s="22"/>
      <c r="B1288" s="113"/>
      <c r="C1288" s="113"/>
      <c r="D1288" s="113"/>
      <c r="E1288" s="22"/>
      <c r="F1288" s="22"/>
      <c r="G1288" s="22"/>
      <c r="H1288" s="22"/>
      <c r="I1288" s="22"/>
      <c r="J1288" s="22"/>
      <c r="K1288" s="22"/>
      <c r="L1288" s="22"/>
      <c r="M1288" s="22"/>
      <c r="N1288" s="22"/>
      <c r="O1288" s="22"/>
      <c r="P1288" s="22"/>
      <c r="Q1288" s="22"/>
      <c r="R1288" s="22"/>
    </row>
    <row r="1289" spans="1:18" x14ac:dyDescent="0.25">
      <c r="A1289" s="22"/>
      <c r="B1289" s="113"/>
      <c r="C1289" s="113"/>
      <c r="D1289" s="113"/>
      <c r="E1289" s="22"/>
      <c r="F1289" s="22"/>
      <c r="G1289" s="22"/>
      <c r="H1289" s="22"/>
      <c r="I1289" s="22"/>
      <c r="J1289" s="22"/>
      <c r="K1289" s="22"/>
      <c r="L1289" s="22"/>
      <c r="M1289" s="22"/>
      <c r="N1289" s="22"/>
      <c r="O1289" s="22"/>
      <c r="P1289" s="22"/>
      <c r="Q1289" s="22"/>
      <c r="R1289" s="22"/>
    </row>
    <row r="1290" spans="1:18" x14ac:dyDescent="0.25">
      <c r="A1290" s="22"/>
      <c r="B1290" s="113"/>
      <c r="C1290" s="113"/>
      <c r="D1290" s="113"/>
      <c r="E1290" s="22"/>
      <c r="F1290" s="22"/>
      <c r="G1290" s="22"/>
      <c r="H1290" s="22"/>
      <c r="I1290" s="22"/>
      <c r="J1290" s="22"/>
      <c r="K1290" s="22"/>
      <c r="L1290" s="22"/>
      <c r="M1290" s="22"/>
      <c r="N1290" s="22"/>
      <c r="O1290" s="22"/>
      <c r="P1290" s="22"/>
      <c r="Q1290" s="22"/>
      <c r="R1290" s="22"/>
    </row>
    <row r="1291" spans="1:18" x14ac:dyDescent="0.25">
      <c r="A1291" s="22"/>
      <c r="B1291" s="113"/>
      <c r="C1291" s="113"/>
      <c r="D1291" s="113"/>
      <c r="E1291" s="22"/>
      <c r="F1291" s="22"/>
      <c r="G1291" s="22"/>
      <c r="H1291" s="22"/>
      <c r="I1291" s="22"/>
      <c r="J1291" s="22"/>
      <c r="K1291" s="22"/>
      <c r="L1291" s="22"/>
      <c r="M1291" s="22"/>
      <c r="N1291" s="22"/>
      <c r="O1291" s="22"/>
      <c r="P1291" s="22"/>
      <c r="Q1291" s="22"/>
      <c r="R1291" s="22"/>
    </row>
    <row r="1292" spans="1:18" x14ac:dyDescent="0.25">
      <c r="A1292" s="22"/>
      <c r="B1292" s="113"/>
      <c r="C1292" s="113"/>
      <c r="D1292" s="113"/>
      <c r="E1292" s="22"/>
      <c r="F1292" s="22"/>
      <c r="G1292" s="22"/>
      <c r="H1292" s="22"/>
      <c r="I1292" s="22"/>
      <c r="J1292" s="22"/>
      <c r="K1292" s="22"/>
      <c r="L1292" s="22"/>
      <c r="M1292" s="22"/>
      <c r="N1292" s="22"/>
      <c r="O1292" s="22"/>
      <c r="P1292" s="22"/>
      <c r="Q1292" s="22"/>
      <c r="R1292" s="22"/>
    </row>
    <row r="1293" spans="1:18" x14ac:dyDescent="0.25">
      <c r="A1293" s="22"/>
      <c r="B1293" s="113"/>
      <c r="C1293" s="113"/>
      <c r="D1293" s="113"/>
      <c r="E1293" s="22"/>
      <c r="F1293" s="22"/>
      <c r="G1293" s="22"/>
      <c r="H1293" s="22"/>
      <c r="I1293" s="22"/>
      <c r="J1293" s="22"/>
      <c r="K1293" s="22"/>
      <c r="L1293" s="22"/>
      <c r="M1293" s="22"/>
      <c r="N1293" s="22"/>
      <c r="O1293" s="22"/>
      <c r="P1293" s="22"/>
      <c r="Q1293" s="22"/>
      <c r="R1293" s="22"/>
    </row>
    <row r="1294" spans="1:18" x14ac:dyDescent="0.25">
      <c r="A1294" s="22"/>
      <c r="B1294" s="113"/>
      <c r="C1294" s="113"/>
      <c r="D1294" s="113"/>
      <c r="E1294" s="22"/>
      <c r="F1294" s="22"/>
      <c r="G1294" s="22"/>
      <c r="H1294" s="22"/>
      <c r="I1294" s="22"/>
      <c r="J1294" s="22"/>
      <c r="K1294" s="22"/>
      <c r="L1294" s="22"/>
      <c r="M1294" s="22"/>
      <c r="N1294" s="22"/>
      <c r="O1294" s="22"/>
      <c r="P1294" s="22"/>
      <c r="Q1294" s="22"/>
      <c r="R1294" s="22"/>
    </row>
    <row r="1295" spans="1:18" x14ac:dyDescent="0.25">
      <c r="A1295" s="22"/>
      <c r="B1295" s="113"/>
      <c r="C1295" s="113"/>
      <c r="D1295" s="113"/>
      <c r="E1295" s="22"/>
      <c r="F1295" s="22"/>
      <c r="G1295" s="22"/>
      <c r="H1295" s="22"/>
      <c r="I1295" s="22"/>
      <c r="J1295" s="22"/>
      <c r="K1295" s="22"/>
      <c r="L1295" s="22"/>
      <c r="M1295" s="22"/>
      <c r="N1295" s="22"/>
      <c r="O1295" s="22"/>
      <c r="P1295" s="22"/>
      <c r="Q1295" s="22"/>
      <c r="R1295" s="22"/>
    </row>
    <row r="1296" spans="1:18" x14ac:dyDescent="0.25">
      <c r="A1296" s="22"/>
      <c r="B1296" s="113"/>
      <c r="C1296" s="113"/>
      <c r="D1296" s="113"/>
      <c r="E1296" s="22"/>
      <c r="F1296" s="22"/>
      <c r="G1296" s="22"/>
      <c r="H1296" s="22"/>
      <c r="I1296" s="22"/>
      <c r="J1296" s="22"/>
      <c r="K1296" s="22"/>
      <c r="L1296" s="22"/>
      <c r="M1296" s="22"/>
      <c r="N1296" s="22"/>
      <c r="O1296" s="22"/>
      <c r="P1296" s="22"/>
      <c r="Q1296" s="22"/>
      <c r="R1296" s="22"/>
    </row>
    <row r="1297" spans="1:18" x14ac:dyDescent="0.25">
      <c r="A1297" s="22"/>
      <c r="B1297" s="113"/>
      <c r="C1297" s="113"/>
      <c r="D1297" s="113"/>
      <c r="E1297" s="22"/>
      <c r="F1297" s="22"/>
      <c r="G1297" s="22"/>
      <c r="H1297" s="22"/>
      <c r="I1297" s="22"/>
      <c r="J1297" s="22"/>
      <c r="K1297" s="22"/>
      <c r="L1297" s="22"/>
      <c r="M1297" s="22"/>
      <c r="N1297" s="22"/>
      <c r="O1297" s="22"/>
      <c r="P1297" s="22"/>
      <c r="Q1297" s="22"/>
      <c r="R1297" s="22"/>
    </row>
    <row r="1298" spans="1:18" x14ac:dyDescent="0.25">
      <c r="A1298" s="22"/>
      <c r="B1298" s="113"/>
      <c r="C1298" s="113"/>
      <c r="D1298" s="113"/>
      <c r="E1298" s="22"/>
      <c r="F1298" s="22"/>
      <c r="G1298" s="22"/>
      <c r="H1298" s="22"/>
      <c r="I1298" s="22"/>
      <c r="J1298" s="22"/>
      <c r="K1298" s="22"/>
      <c r="L1298" s="22"/>
      <c r="M1298" s="22"/>
      <c r="N1298" s="22"/>
      <c r="O1298" s="22"/>
      <c r="P1298" s="22"/>
      <c r="Q1298" s="22"/>
      <c r="R1298" s="22"/>
    </row>
    <row r="1299" spans="1:18" x14ac:dyDescent="0.25">
      <c r="A1299" s="22"/>
      <c r="B1299" s="113"/>
      <c r="C1299" s="113"/>
      <c r="D1299" s="113"/>
      <c r="E1299" s="22"/>
      <c r="F1299" s="22"/>
      <c r="G1299" s="22"/>
      <c r="H1299" s="22"/>
      <c r="I1299" s="22"/>
      <c r="J1299" s="22"/>
      <c r="K1299" s="22"/>
      <c r="L1299" s="22"/>
      <c r="M1299" s="22"/>
      <c r="N1299" s="22"/>
      <c r="O1299" s="22"/>
      <c r="P1299" s="22"/>
      <c r="Q1299" s="22"/>
      <c r="R1299" s="22"/>
    </row>
    <row r="1300" spans="1:18" x14ac:dyDescent="0.25">
      <c r="A1300" s="22"/>
      <c r="B1300" s="113"/>
      <c r="C1300" s="113"/>
      <c r="D1300" s="113"/>
      <c r="E1300" s="22"/>
      <c r="F1300" s="22"/>
      <c r="G1300" s="22"/>
      <c r="H1300" s="22"/>
      <c r="I1300" s="22"/>
      <c r="J1300" s="22"/>
      <c r="K1300" s="22"/>
      <c r="L1300" s="22"/>
      <c r="M1300" s="22"/>
      <c r="N1300" s="22"/>
      <c r="O1300" s="22"/>
      <c r="P1300" s="22"/>
      <c r="Q1300" s="22"/>
      <c r="R1300" s="22"/>
    </row>
    <row r="1301" spans="1:18" x14ac:dyDescent="0.25">
      <c r="A1301" s="22"/>
      <c r="B1301" s="113"/>
      <c r="C1301" s="113"/>
      <c r="D1301" s="113"/>
      <c r="E1301" s="22"/>
      <c r="F1301" s="22"/>
      <c r="G1301" s="22"/>
      <c r="H1301" s="22"/>
      <c r="I1301" s="22"/>
      <c r="J1301" s="22"/>
      <c r="K1301" s="22"/>
      <c r="L1301" s="22"/>
      <c r="M1301" s="22"/>
      <c r="N1301" s="22"/>
      <c r="O1301" s="22"/>
      <c r="P1301" s="22"/>
      <c r="Q1301" s="22"/>
      <c r="R1301" s="22"/>
    </row>
    <row r="1302" spans="1:18" x14ac:dyDescent="0.25">
      <c r="A1302" s="22"/>
      <c r="B1302" s="113"/>
      <c r="C1302" s="113"/>
      <c r="D1302" s="113"/>
      <c r="E1302" s="22"/>
      <c r="F1302" s="22"/>
      <c r="G1302" s="22"/>
      <c r="H1302" s="22"/>
      <c r="I1302" s="22"/>
      <c r="J1302" s="22"/>
      <c r="K1302" s="22"/>
      <c r="L1302" s="22"/>
      <c r="M1302" s="22"/>
      <c r="N1302" s="22"/>
      <c r="O1302" s="22"/>
      <c r="P1302" s="22"/>
      <c r="Q1302" s="22"/>
      <c r="R1302" s="22"/>
    </row>
    <row r="1303" spans="1:18" x14ac:dyDescent="0.25">
      <c r="A1303" s="22"/>
      <c r="B1303" s="113"/>
      <c r="C1303" s="113"/>
      <c r="D1303" s="113"/>
      <c r="E1303" s="22"/>
      <c r="F1303" s="22"/>
      <c r="G1303" s="22"/>
      <c r="H1303" s="22"/>
      <c r="I1303" s="22"/>
      <c r="J1303" s="22"/>
      <c r="K1303" s="22"/>
      <c r="L1303" s="22"/>
      <c r="M1303" s="22"/>
      <c r="N1303" s="22"/>
      <c r="O1303" s="22"/>
      <c r="P1303" s="22"/>
      <c r="Q1303" s="22"/>
      <c r="R1303" s="22"/>
    </row>
    <row r="1304" spans="1:18" x14ac:dyDescent="0.25">
      <c r="A1304" s="22"/>
      <c r="B1304" s="113"/>
      <c r="C1304" s="113"/>
      <c r="D1304" s="113"/>
      <c r="E1304" s="22"/>
      <c r="F1304" s="22"/>
      <c r="G1304" s="22"/>
      <c r="H1304" s="22"/>
      <c r="I1304" s="22"/>
      <c r="J1304" s="22"/>
      <c r="K1304" s="22"/>
      <c r="L1304" s="22"/>
      <c r="M1304" s="22"/>
      <c r="N1304" s="22"/>
      <c r="O1304" s="22"/>
      <c r="P1304" s="22"/>
      <c r="Q1304" s="22"/>
      <c r="R1304" s="22"/>
    </row>
    <row r="1305" spans="1:18" x14ac:dyDescent="0.25">
      <c r="A1305" s="22"/>
      <c r="B1305" s="113"/>
      <c r="C1305" s="113"/>
      <c r="D1305" s="113"/>
      <c r="E1305" s="22"/>
      <c r="F1305" s="22"/>
      <c r="G1305" s="22"/>
      <c r="H1305" s="22"/>
      <c r="I1305" s="22"/>
      <c r="J1305" s="22"/>
      <c r="K1305" s="22"/>
      <c r="L1305" s="22"/>
      <c r="M1305" s="22"/>
      <c r="N1305" s="22"/>
      <c r="O1305" s="22"/>
      <c r="P1305" s="22"/>
      <c r="Q1305" s="22"/>
      <c r="R1305" s="22"/>
    </row>
    <row r="1306" spans="1:18" x14ac:dyDescent="0.25">
      <c r="A1306" s="22"/>
      <c r="B1306" s="113"/>
      <c r="C1306" s="113"/>
      <c r="D1306" s="113"/>
      <c r="E1306" s="22"/>
      <c r="F1306" s="22"/>
      <c r="G1306" s="22"/>
      <c r="H1306" s="22"/>
      <c r="I1306" s="22"/>
      <c r="J1306" s="22"/>
      <c r="K1306" s="22"/>
      <c r="L1306" s="22"/>
      <c r="M1306" s="22"/>
      <c r="N1306" s="22"/>
      <c r="O1306" s="22"/>
      <c r="P1306" s="22"/>
      <c r="Q1306" s="22"/>
      <c r="R1306" s="22"/>
    </row>
    <row r="1307" spans="1:18" x14ac:dyDescent="0.25">
      <c r="A1307" s="22"/>
      <c r="B1307" s="113"/>
      <c r="C1307" s="113"/>
      <c r="D1307" s="113"/>
      <c r="E1307" s="22"/>
      <c r="F1307" s="22"/>
      <c r="G1307" s="22"/>
      <c r="H1307" s="22"/>
      <c r="I1307" s="22"/>
      <c r="J1307" s="22"/>
      <c r="K1307" s="22"/>
      <c r="L1307" s="22"/>
      <c r="M1307" s="22"/>
      <c r="N1307" s="22"/>
      <c r="O1307" s="22"/>
      <c r="P1307" s="22"/>
      <c r="Q1307" s="22"/>
      <c r="R1307" s="22"/>
    </row>
    <row r="1308" spans="1:18" x14ac:dyDescent="0.25">
      <c r="A1308" s="22"/>
      <c r="B1308" s="113"/>
      <c r="C1308" s="113"/>
      <c r="D1308" s="113"/>
      <c r="E1308" s="22"/>
      <c r="F1308" s="22"/>
      <c r="G1308" s="22"/>
      <c r="H1308" s="22"/>
      <c r="I1308" s="22"/>
      <c r="J1308" s="22"/>
      <c r="K1308" s="22"/>
      <c r="L1308" s="22"/>
      <c r="M1308" s="22"/>
      <c r="N1308" s="22"/>
      <c r="O1308" s="22"/>
      <c r="P1308" s="22"/>
      <c r="Q1308" s="22"/>
      <c r="R1308" s="22"/>
    </row>
    <row r="1309" spans="1:18" x14ac:dyDescent="0.25">
      <c r="A1309" s="22"/>
      <c r="B1309" s="113"/>
      <c r="C1309" s="113"/>
      <c r="D1309" s="113"/>
      <c r="E1309" s="22"/>
      <c r="F1309" s="22"/>
      <c r="G1309" s="22"/>
      <c r="H1309" s="22"/>
      <c r="I1309" s="22"/>
      <c r="J1309" s="22"/>
      <c r="K1309" s="22"/>
      <c r="L1309" s="22"/>
      <c r="M1309" s="22"/>
      <c r="N1309" s="22"/>
      <c r="O1309" s="22"/>
      <c r="P1309" s="22"/>
      <c r="Q1309" s="22"/>
      <c r="R1309" s="22"/>
    </row>
    <row r="1310" spans="1:18" x14ac:dyDescent="0.25">
      <c r="A1310" s="22"/>
      <c r="B1310" s="113"/>
      <c r="C1310" s="113"/>
      <c r="D1310" s="113"/>
      <c r="E1310" s="22"/>
      <c r="F1310" s="22"/>
      <c r="G1310" s="22"/>
      <c r="H1310" s="22"/>
      <c r="I1310" s="22"/>
      <c r="J1310" s="22"/>
      <c r="K1310" s="22"/>
      <c r="L1310" s="22"/>
      <c r="M1310" s="22"/>
      <c r="N1310" s="22"/>
      <c r="O1310" s="22"/>
      <c r="P1310" s="22"/>
      <c r="Q1310" s="22"/>
      <c r="R1310" s="22"/>
    </row>
    <row r="1311" spans="1:18" x14ac:dyDescent="0.25">
      <c r="A1311" s="22"/>
      <c r="B1311" s="113"/>
      <c r="C1311" s="113"/>
      <c r="D1311" s="113"/>
      <c r="E1311" s="22"/>
      <c r="F1311" s="22"/>
      <c r="G1311" s="22"/>
      <c r="H1311" s="22"/>
      <c r="I1311" s="22"/>
      <c r="J1311" s="22"/>
      <c r="K1311" s="22"/>
      <c r="L1311" s="22"/>
      <c r="M1311" s="22"/>
      <c r="N1311" s="22"/>
      <c r="O1311" s="22"/>
      <c r="P1311" s="22"/>
      <c r="Q1311" s="22"/>
      <c r="R1311" s="22"/>
    </row>
    <row r="1312" spans="1:18" x14ac:dyDescent="0.25">
      <c r="A1312" s="22"/>
      <c r="B1312" s="113"/>
      <c r="C1312" s="113"/>
      <c r="D1312" s="113"/>
      <c r="E1312" s="22"/>
      <c r="F1312" s="22"/>
      <c r="G1312" s="22"/>
      <c r="H1312" s="22"/>
      <c r="I1312" s="22"/>
      <c r="J1312" s="22"/>
      <c r="K1312" s="22"/>
      <c r="L1312" s="22"/>
      <c r="M1312" s="22"/>
      <c r="N1312" s="22"/>
      <c r="O1312" s="22"/>
      <c r="P1312" s="22"/>
      <c r="Q1312" s="22"/>
      <c r="R1312" s="22"/>
    </row>
    <row r="1313" spans="1:18" x14ac:dyDescent="0.25">
      <c r="A1313" s="22"/>
      <c r="B1313" s="113"/>
      <c r="C1313" s="113"/>
      <c r="D1313" s="113"/>
      <c r="E1313" s="22"/>
      <c r="F1313" s="22"/>
      <c r="G1313" s="22"/>
      <c r="H1313" s="22"/>
      <c r="I1313" s="22"/>
      <c r="J1313" s="22"/>
      <c r="K1313" s="22"/>
      <c r="L1313" s="22"/>
      <c r="M1313" s="22"/>
      <c r="N1313" s="22"/>
      <c r="O1313" s="22"/>
      <c r="P1313" s="22"/>
      <c r="Q1313" s="22"/>
      <c r="R1313" s="22"/>
    </row>
    <row r="1314" spans="1:18" x14ac:dyDescent="0.25">
      <c r="A1314" s="22"/>
      <c r="B1314" s="113"/>
      <c r="C1314" s="113"/>
      <c r="D1314" s="113"/>
      <c r="E1314" s="22"/>
      <c r="F1314" s="22"/>
      <c r="G1314" s="22"/>
      <c r="H1314" s="22"/>
      <c r="I1314" s="22"/>
      <c r="J1314" s="22"/>
      <c r="K1314" s="22"/>
      <c r="L1314" s="22"/>
      <c r="M1314" s="22"/>
      <c r="N1314" s="22"/>
      <c r="O1314" s="22"/>
      <c r="P1314" s="22"/>
      <c r="Q1314" s="22"/>
      <c r="R1314" s="22"/>
    </row>
    <row r="1315" spans="1:18" x14ac:dyDescent="0.25">
      <c r="A1315" s="22"/>
      <c r="B1315" s="113"/>
      <c r="C1315" s="113"/>
      <c r="D1315" s="113"/>
      <c r="E1315" s="22"/>
      <c r="F1315" s="22"/>
      <c r="G1315" s="22"/>
      <c r="H1315" s="22"/>
      <c r="I1315" s="22"/>
      <c r="J1315" s="22"/>
      <c r="K1315" s="22"/>
      <c r="L1315" s="22"/>
      <c r="M1315" s="22"/>
      <c r="N1315" s="22"/>
      <c r="O1315" s="22"/>
      <c r="P1315" s="22"/>
      <c r="Q1315" s="22"/>
      <c r="R1315" s="22"/>
    </row>
    <row r="1316" spans="1:18" x14ac:dyDescent="0.25">
      <c r="A1316" s="22"/>
      <c r="B1316" s="113"/>
      <c r="C1316" s="113"/>
      <c r="D1316" s="113"/>
      <c r="E1316" s="22"/>
      <c r="F1316" s="22"/>
      <c r="G1316" s="22"/>
      <c r="H1316" s="22"/>
      <c r="I1316" s="22"/>
      <c r="J1316" s="22"/>
      <c r="K1316" s="22"/>
      <c r="L1316" s="22"/>
      <c r="M1316" s="22"/>
      <c r="N1316" s="22"/>
      <c r="O1316" s="22"/>
      <c r="P1316" s="22"/>
      <c r="Q1316" s="22"/>
      <c r="R1316" s="22"/>
    </row>
    <row r="1317" spans="1:18" x14ac:dyDescent="0.25">
      <c r="A1317" s="22"/>
      <c r="B1317" s="113"/>
      <c r="C1317" s="113"/>
      <c r="D1317" s="113"/>
      <c r="E1317" s="22"/>
      <c r="F1317" s="22"/>
      <c r="G1317" s="22"/>
      <c r="H1317" s="22"/>
      <c r="I1317" s="22"/>
      <c r="J1317" s="22"/>
      <c r="K1317" s="22"/>
      <c r="L1317" s="22"/>
      <c r="M1317" s="22"/>
      <c r="N1317" s="22"/>
      <c r="O1317" s="22"/>
      <c r="P1317" s="22"/>
      <c r="Q1317" s="22"/>
      <c r="R1317" s="22"/>
    </row>
    <row r="1318" spans="1:18" x14ac:dyDescent="0.25">
      <c r="A1318" s="22"/>
      <c r="B1318" s="113"/>
      <c r="C1318" s="113"/>
      <c r="D1318" s="113"/>
      <c r="E1318" s="22"/>
      <c r="F1318" s="22"/>
      <c r="G1318" s="22"/>
      <c r="H1318" s="22"/>
      <c r="I1318" s="22"/>
      <c r="J1318" s="22"/>
      <c r="K1318" s="22"/>
      <c r="L1318" s="22"/>
      <c r="M1318" s="22"/>
      <c r="N1318" s="22"/>
      <c r="O1318" s="22"/>
      <c r="P1318" s="22"/>
      <c r="Q1318" s="22"/>
      <c r="R1318" s="22"/>
    </row>
    <row r="1319" spans="1:18" x14ac:dyDescent="0.25">
      <c r="A1319" s="22"/>
      <c r="B1319" s="113"/>
      <c r="C1319" s="113"/>
      <c r="D1319" s="113"/>
      <c r="E1319" s="22"/>
      <c r="F1319" s="22"/>
      <c r="G1319" s="22"/>
      <c r="H1319" s="22"/>
      <c r="I1319" s="22"/>
      <c r="J1319" s="22"/>
      <c r="K1319" s="22"/>
      <c r="L1319" s="22"/>
      <c r="M1319" s="22"/>
      <c r="N1319" s="22"/>
      <c r="O1319" s="22"/>
      <c r="P1319" s="22"/>
      <c r="Q1319" s="22"/>
      <c r="R1319" s="22"/>
    </row>
    <row r="1320" spans="1:18" x14ac:dyDescent="0.25">
      <c r="A1320" s="22"/>
      <c r="B1320" s="113"/>
      <c r="C1320" s="113"/>
      <c r="D1320" s="113"/>
      <c r="E1320" s="22"/>
      <c r="F1320" s="22"/>
      <c r="G1320" s="22"/>
      <c r="H1320" s="22"/>
      <c r="I1320" s="22"/>
      <c r="J1320" s="22"/>
      <c r="K1320" s="22"/>
      <c r="L1320" s="22"/>
      <c r="M1320" s="22"/>
      <c r="N1320" s="22"/>
      <c r="O1320" s="22"/>
      <c r="P1320" s="22"/>
      <c r="Q1320" s="22"/>
      <c r="R1320" s="22"/>
    </row>
    <row r="1321" spans="1:18" x14ac:dyDescent="0.25">
      <c r="A1321" s="22"/>
      <c r="B1321" s="113"/>
      <c r="C1321" s="113"/>
      <c r="D1321" s="113"/>
      <c r="E1321" s="22"/>
      <c r="F1321" s="22"/>
      <c r="G1321" s="22"/>
      <c r="H1321" s="22"/>
      <c r="I1321" s="22"/>
      <c r="J1321" s="22"/>
      <c r="K1321" s="22"/>
      <c r="L1321" s="22"/>
      <c r="M1321" s="22"/>
      <c r="N1321" s="22"/>
      <c r="O1321" s="22"/>
      <c r="P1321" s="22"/>
      <c r="Q1321" s="22"/>
      <c r="R1321" s="22"/>
    </row>
    <row r="1322" spans="1:18" x14ac:dyDescent="0.25">
      <c r="A1322" s="22"/>
      <c r="B1322" s="113"/>
      <c r="C1322" s="113"/>
      <c r="D1322" s="113"/>
      <c r="E1322" s="22"/>
      <c r="F1322" s="22"/>
      <c r="G1322" s="22"/>
      <c r="H1322" s="22"/>
      <c r="I1322" s="22"/>
      <c r="J1322" s="22"/>
      <c r="K1322" s="22"/>
      <c r="L1322" s="22"/>
      <c r="M1322" s="22"/>
      <c r="N1322" s="22"/>
      <c r="O1322" s="22"/>
      <c r="P1322" s="22"/>
      <c r="Q1322" s="22"/>
      <c r="R1322" s="22"/>
    </row>
    <row r="1323" spans="1:18" x14ac:dyDescent="0.25">
      <c r="A1323" s="22"/>
      <c r="B1323" s="113"/>
      <c r="C1323" s="113"/>
      <c r="D1323" s="113"/>
      <c r="E1323" s="22"/>
      <c r="F1323" s="22"/>
      <c r="G1323" s="22"/>
      <c r="H1323" s="22"/>
      <c r="I1323" s="22"/>
      <c r="J1323" s="22"/>
      <c r="K1323" s="22"/>
      <c r="L1323" s="22"/>
      <c r="M1323" s="22"/>
      <c r="N1323" s="22"/>
      <c r="O1323" s="22"/>
      <c r="P1323" s="22"/>
      <c r="Q1323" s="22"/>
      <c r="R1323" s="22"/>
    </row>
    <row r="1324" spans="1:18" x14ac:dyDescent="0.25">
      <c r="A1324" s="22"/>
      <c r="B1324" s="113"/>
      <c r="C1324" s="113"/>
      <c r="D1324" s="113"/>
      <c r="E1324" s="22"/>
      <c r="F1324" s="22"/>
      <c r="G1324" s="22"/>
      <c r="H1324" s="22"/>
      <c r="I1324" s="22"/>
      <c r="J1324" s="22"/>
      <c r="K1324" s="22"/>
      <c r="L1324" s="22"/>
      <c r="M1324" s="22"/>
      <c r="N1324" s="22"/>
      <c r="O1324" s="22"/>
      <c r="P1324" s="22"/>
      <c r="Q1324" s="22"/>
      <c r="R1324" s="22"/>
    </row>
    <row r="1325" spans="1:18" x14ac:dyDescent="0.25">
      <c r="A1325" s="22"/>
      <c r="B1325" s="113"/>
      <c r="C1325" s="113"/>
      <c r="D1325" s="113"/>
      <c r="E1325" s="22"/>
      <c r="F1325" s="22"/>
      <c r="G1325" s="22"/>
      <c r="H1325" s="22"/>
      <c r="I1325" s="22"/>
      <c r="J1325" s="22"/>
      <c r="K1325" s="22"/>
      <c r="L1325" s="22"/>
      <c r="M1325" s="22"/>
      <c r="N1325" s="22"/>
      <c r="O1325" s="22"/>
      <c r="P1325" s="22"/>
      <c r="Q1325" s="22"/>
      <c r="R1325" s="22"/>
    </row>
    <row r="1326" spans="1:18" x14ac:dyDescent="0.25">
      <c r="A1326" s="22"/>
      <c r="B1326" s="113"/>
      <c r="C1326" s="113"/>
      <c r="D1326" s="113"/>
      <c r="E1326" s="22"/>
      <c r="F1326" s="22"/>
      <c r="G1326" s="22"/>
      <c r="H1326" s="22"/>
      <c r="I1326" s="22"/>
      <c r="J1326" s="22"/>
      <c r="K1326" s="22"/>
      <c r="L1326" s="22"/>
      <c r="M1326" s="22"/>
      <c r="N1326" s="22"/>
      <c r="O1326" s="22"/>
      <c r="P1326" s="22"/>
      <c r="Q1326" s="22"/>
      <c r="R1326" s="22"/>
    </row>
    <row r="1327" spans="1:18" x14ac:dyDescent="0.25">
      <c r="A1327" s="22"/>
      <c r="B1327" s="113"/>
      <c r="C1327" s="113"/>
      <c r="D1327" s="113"/>
      <c r="E1327" s="22"/>
      <c r="F1327" s="22"/>
      <c r="G1327" s="22"/>
      <c r="H1327" s="22"/>
      <c r="I1327" s="22"/>
      <c r="J1327" s="22"/>
      <c r="K1327" s="22"/>
      <c r="L1327" s="22"/>
      <c r="M1327" s="22"/>
      <c r="N1327" s="22"/>
      <c r="O1327" s="22"/>
      <c r="P1327" s="22"/>
      <c r="Q1327" s="22"/>
      <c r="R1327" s="22"/>
    </row>
    <row r="1328" spans="1:18" x14ac:dyDescent="0.25">
      <c r="A1328" s="22"/>
      <c r="B1328" s="113"/>
      <c r="C1328" s="113"/>
      <c r="D1328" s="113"/>
      <c r="E1328" s="22"/>
      <c r="F1328" s="22"/>
      <c r="G1328" s="22"/>
      <c r="H1328" s="22"/>
      <c r="I1328" s="22"/>
      <c r="J1328" s="22"/>
      <c r="K1328" s="22"/>
      <c r="L1328" s="22"/>
      <c r="M1328" s="22"/>
      <c r="N1328" s="22"/>
      <c r="O1328" s="22"/>
      <c r="P1328" s="22"/>
      <c r="Q1328" s="22"/>
      <c r="R1328" s="22"/>
    </row>
    <row r="1329" spans="1:18" x14ac:dyDescent="0.25">
      <c r="A1329" s="22"/>
      <c r="B1329" s="113"/>
      <c r="C1329" s="113"/>
      <c r="D1329" s="113"/>
      <c r="E1329" s="22"/>
      <c r="F1329" s="22"/>
      <c r="G1329" s="22"/>
      <c r="H1329" s="22"/>
      <c r="I1329" s="22"/>
      <c r="J1329" s="22"/>
      <c r="K1329" s="22"/>
      <c r="L1329" s="22"/>
      <c r="M1329" s="22"/>
      <c r="N1329" s="22"/>
      <c r="O1329" s="22"/>
      <c r="P1329" s="22"/>
      <c r="Q1329" s="22"/>
      <c r="R1329" s="22"/>
    </row>
    <row r="1330" spans="1:18" x14ac:dyDescent="0.25">
      <c r="A1330" s="22"/>
      <c r="B1330" s="113"/>
      <c r="C1330" s="113"/>
      <c r="D1330" s="113"/>
      <c r="E1330" s="22"/>
      <c r="F1330" s="22"/>
      <c r="G1330" s="22"/>
      <c r="H1330" s="22"/>
      <c r="I1330" s="22"/>
      <c r="J1330" s="22"/>
      <c r="K1330" s="22"/>
      <c r="L1330" s="22"/>
      <c r="M1330" s="22"/>
      <c r="N1330" s="22"/>
      <c r="O1330" s="22"/>
      <c r="P1330" s="22"/>
      <c r="Q1330" s="22"/>
      <c r="R1330" s="22"/>
    </row>
    <row r="1331" spans="1:18" x14ac:dyDescent="0.25">
      <c r="A1331" s="22"/>
      <c r="B1331" s="113"/>
      <c r="C1331" s="113"/>
      <c r="D1331" s="113"/>
      <c r="E1331" s="22"/>
      <c r="F1331" s="22"/>
      <c r="G1331" s="22"/>
      <c r="H1331" s="22"/>
      <c r="I1331" s="22"/>
      <c r="J1331" s="22"/>
      <c r="K1331" s="22"/>
      <c r="L1331" s="22"/>
      <c r="M1331" s="22"/>
      <c r="N1331" s="22"/>
      <c r="O1331" s="22"/>
      <c r="P1331" s="22"/>
      <c r="Q1331" s="22"/>
      <c r="R1331" s="22"/>
    </row>
    <row r="1332" spans="1:18" x14ac:dyDescent="0.25">
      <c r="A1332" s="22"/>
      <c r="B1332" s="113"/>
      <c r="C1332" s="113"/>
      <c r="D1332" s="113"/>
      <c r="E1332" s="22"/>
      <c r="F1332" s="22"/>
      <c r="G1332" s="22"/>
      <c r="H1332" s="22"/>
      <c r="I1332" s="22"/>
      <c r="J1332" s="22"/>
      <c r="K1332" s="22"/>
      <c r="L1332" s="22"/>
      <c r="M1332" s="22"/>
      <c r="N1332" s="22"/>
      <c r="O1332" s="22"/>
      <c r="P1332" s="22"/>
      <c r="Q1332" s="22"/>
      <c r="R1332" s="22"/>
    </row>
    <row r="1333" spans="1:18" x14ac:dyDescent="0.25">
      <c r="A1333" s="22"/>
      <c r="B1333" s="113"/>
      <c r="C1333" s="113"/>
      <c r="D1333" s="113"/>
      <c r="E1333" s="22"/>
      <c r="F1333" s="22"/>
      <c r="G1333" s="22"/>
      <c r="H1333" s="22"/>
      <c r="I1333" s="22"/>
      <c r="J1333" s="22"/>
      <c r="K1333" s="22"/>
      <c r="L1333" s="22"/>
      <c r="M1333" s="22"/>
      <c r="N1333" s="22"/>
      <c r="O1333" s="22"/>
      <c r="P1333" s="22"/>
      <c r="Q1333" s="22"/>
      <c r="R1333" s="22"/>
    </row>
    <row r="1334" spans="1:18" x14ac:dyDescent="0.25">
      <c r="A1334" s="22"/>
      <c r="B1334" s="113"/>
      <c r="C1334" s="113"/>
      <c r="D1334" s="113"/>
      <c r="E1334" s="22"/>
      <c r="F1334" s="22"/>
      <c r="G1334" s="22"/>
      <c r="H1334" s="22"/>
      <c r="I1334" s="22"/>
      <c r="J1334" s="22"/>
      <c r="K1334" s="22"/>
      <c r="L1334" s="22"/>
      <c r="M1334" s="22"/>
      <c r="N1334" s="22"/>
      <c r="O1334" s="22"/>
      <c r="P1334" s="22"/>
      <c r="Q1334" s="22"/>
      <c r="R1334" s="22"/>
    </row>
    <row r="1335" spans="1:18" x14ac:dyDescent="0.25">
      <c r="A1335" s="22"/>
      <c r="B1335" s="113"/>
      <c r="C1335" s="113"/>
      <c r="D1335" s="113"/>
      <c r="E1335" s="22"/>
      <c r="F1335" s="22"/>
      <c r="G1335" s="22"/>
      <c r="H1335" s="22"/>
      <c r="I1335" s="22"/>
      <c r="J1335" s="22"/>
      <c r="K1335" s="22"/>
      <c r="L1335" s="22"/>
      <c r="M1335" s="22"/>
      <c r="N1335" s="22"/>
      <c r="O1335" s="22"/>
      <c r="P1335" s="22"/>
      <c r="Q1335" s="22"/>
      <c r="R1335" s="22"/>
    </row>
    <row r="1336" spans="1:18" x14ac:dyDescent="0.25">
      <c r="A1336" s="22"/>
      <c r="B1336" s="113"/>
      <c r="C1336" s="113"/>
      <c r="D1336" s="113"/>
      <c r="E1336" s="22"/>
      <c r="F1336" s="22"/>
      <c r="G1336" s="22"/>
      <c r="H1336" s="22"/>
      <c r="I1336" s="22"/>
      <c r="J1336" s="22"/>
      <c r="K1336" s="22"/>
      <c r="L1336" s="22"/>
      <c r="M1336" s="22"/>
      <c r="N1336" s="22"/>
      <c r="O1336" s="22"/>
      <c r="P1336" s="22"/>
      <c r="Q1336" s="22"/>
      <c r="R1336" s="22"/>
    </row>
    <row r="1337" spans="1:18" x14ac:dyDescent="0.25">
      <c r="A1337" s="22"/>
      <c r="B1337" s="113"/>
      <c r="C1337" s="113"/>
      <c r="D1337" s="113"/>
      <c r="E1337" s="22"/>
      <c r="F1337" s="22"/>
      <c r="G1337" s="22"/>
      <c r="H1337" s="22"/>
      <c r="I1337" s="22"/>
      <c r="J1337" s="22"/>
      <c r="K1337" s="22"/>
      <c r="L1337" s="22"/>
      <c r="M1337" s="22"/>
      <c r="N1337" s="22"/>
      <c r="O1337" s="22"/>
      <c r="P1337" s="22"/>
      <c r="Q1337" s="22"/>
      <c r="R1337" s="22"/>
    </row>
    <row r="1338" spans="1:18" x14ac:dyDescent="0.25">
      <c r="A1338" s="22"/>
      <c r="B1338" s="113"/>
      <c r="C1338" s="113"/>
      <c r="D1338" s="113"/>
      <c r="E1338" s="22"/>
      <c r="F1338" s="22"/>
      <c r="G1338" s="22"/>
      <c r="H1338" s="22"/>
      <c r="I1338" s="22"/>
      <c r="J1338" s="22"/>
      <c r="K1338" s="22"/>
      <c r="L1338" s="22"/>
      <c r="M1338" s="22"/>
      <c r="N1338" s="22"/>
      <c r="O1338" s="22"/>
      <c r="P1338" s="22"/>
      <c r="Q1338" s="22"/>
      <c r="R1338" s="22"/>
    </row>
    <row r="1339" spans="1:18" x14ac:dyDescent="0.25">
      <c r="A1339" s="22"/>
      <c r="B1339" s="113"/>
      <c r="C1339" s="113"/>
      <c r="D1339" s="113"/>
      <c r="E1339" s="22"/>
      <c r="F1339" s="22"/>
      <c r="G1339" s="22"/>
      <c r="H1339" s="22"/>
      <c r="I1339" s="22"/>
      <c r="J1339" s="22"/>
      <c r="K1339" s="22"/>
      <c r="L1339" s="22"/>
      <c r="M1339" s="22"/>
      <c r="N1339" s="22"/>
      <c r="O1339" s="22"/>
      <c r="P1339" s="22"/>
      <c r="Q1339" s="22"/>
      <c r="R1339" s="22"/>
    </row>
    <row r="1340" spans="1:18" x14ac:dyDescent="0.25">
      <c r="A1340" s="22"/>
      <c r="B1340" s="113"/>
      <c r="C1340" s="113"/>
      <c r="D1340" s="113"/>
      <c r="E1340" s="22"/>
      <c r="F1340" s="22"/>
      <c r="G1340" s="22"/>
      <c r="H1340" s="22"/>
      <c r="I1340" s="22"/>
      <c r="J1340" s="22"/>
      <c r="K1340" s="22"/>
      <c r="L1340" s="22"/>
      <c r="M1340" s="22"/>
      <c r="N1340" s="22"/>
      <c r="O1340" s="22"/>
      <c r="P1340" s="22"/>
      <c r="Q1340" s="22"/>
      <c r="R1340" s="22"/>
    </row>
    <row r="1341" spans="1:18" x14ac:dyDescent="0.25">
      <c r="A1341" s="22"/>
      <c r="B1341" s="113"/>
      <c r="C1341" s="113"/>
      <c r="D1341" s="113"/>
      <c r="E1341" s="22"/>
      <c r="F1341" s="22"/>
      <c r="G1341" s="22"/>
      <c r="H1341" s="22"/>
      <c r="I1341" s="22"/>
      <c r="J1341" s="22"/>
      <c r="K1341" s="22"/>
      <c r="L1341" s="22"/>
      <c r="M1341" s="22"/>
      <c r="N1341" s="22"/>
      <c r="O1341" s="22"/>
      <c r="P1341" s="22"/>
      <c r="Q1341" s="22"/>
      <c r="R1341" s="22"/>
    </row>
    <row r="1342" spans="1:18" x14ac:dyDescent="0.25">
      <c r="A1342" s="22"/>
      <c r="B1342" s="113"/>
      <c r="C1342" s="113"/>
      <c r="D1342" s="113"/>
      <c r="E1342" s="22"/>
      <c r="F1342" s="22"/>
      <c r="G1342" s="22"/>
      <c r="H1342" s="22"/>
      <c r="I1342" s="22"/>
      <c r="J1342" s="22"/>
      <c r="K1342" s="22"/>
      <c r="L1342" s="22"/>
      <c r="M1342" s="22"/>
      <c r="N1342" s="22"/>
      <c r="O1342" s="22"/>
      <c r="P1342" s="22"/>
      <c r="Q1342" s="22"/>
      <c r="R1342" s="22"/>
    </row>
    <row r="1343" spans="1:18" x14ac:dyDescent="0.25">
      <c r="A1343" s="22"/>
      <c r="B1343" s="113"/>
      <c r="C1343" s="113"/>
      <c r="D1343" s="113"/>
      <c r="E1343" s="22"/>
      <c r="F1343" s="22"/>
      <c r="G1343" s="22"/>
      <c r="H1343" s="22"/>
      <c r="I1343" s="22"/>
      <c r="J1343" s="22"/>
      <c r="K1343" s="22"/>
      <c r="L1343" s="22"/>
      <c r="M1343" s="22"/>
      <c r="N1343" s="22"/>
      <c r="O1343" s="22"/>
      <c r="P1343" s="22"/>
      <c r="Q1343" s="22"/>
      <c r="R1343" s="22"/>
    </row>
    <row r="1344" spans="1:18" x14ac:dyDescent="0.25">
      <c r="A1344" s="22"/>
      <c r="B1344" s="113"/>
      <c r="C1344" s="113"/>
      <c r="D1344" s="113"/>
      <c r="E1344" s="22"/>
      <c r="F1344" s="22"/>
      <c r="G1344" s="22"/>
      <c r="H1344" s="22"/>
      <c r="I1344" s="22"/>
      <c r="J1344" s="22"/>
      <c r="K1344" s="22"/>
      <c r="L1344" s="22"/>
      <c r="M1344" s="22"/>
      <c r="N1344" s="22"/>
      <c r="O1344" s="22"/>
      <c r="P1344" s="22"/>
      <c r="Q1344" s="22"/>
      <c r="R1344" s="22"/>
    </row>
    <row r="1345" spans="1:18" x14ac:dyDescent="0.25">
      <c r="A1345" s="22"/>
      <c r="B1345" s="113"/>
      <c r="C1345" s="113"/>
      <c r="D1345" s="113"/>
      <c r="E1345" s="22"/>
      <c r="F1345" s="22"/>
      <c r="G1345" s="22"/>
      <c r="H1345" s="22"/>
      <c r="I1345" s="22"/>
      <c r="J1345" s="22"/>
      <c r="K1345" s="22"/>
      <c r="L1345" s="22"/>
      <c r="M1345" s="22"/>
      <c r="N1345" s="22"/>
      <c r="O1345" s="22"/>
      <c r="P1345" s="22"/>
      <c r="Q1345" s="22"/>
      <c r="R1345" s="22"/>
    </row>
    <row r="1346" spans="1:18" x14ac:dyDescent="0.25">
      <c r="A1346" s="22"/>
      <c r="B1346" s="113"/>
      <c r="C1346" s="113"/>
      <c r="D1346" s="113"/>
      <c r="E1346" s="22"/>
      <c r="F1346" s="22"/>
      <c r="G1346" s="22"/>
      <c r="H1346" s="22"/>
      <c r="I1346" s="22"/>
      <c r="J1346" s="22"/>
      <c r="K1346" s="22"/>
      <c r="L1346" s="22"/>
      <c r="M1346" s="22"/>
      <c r="N1346" s="22"/>
      <c r="O1346" s="22"/>
      <c r="P1346" s="22"/>
      <c r="Q1346" s="22"/>
      <c r="R1346" s="22"/>
    </row>
    <row r="1347" spans="1:18" x14ac:dyDescent="0.25">
      <c r="A1347" s="22"/>
      <c r="B1347" s="113"/>
      <c r="C1347" s="113"/>
      <c r="D1347" s="113"/>
      <c r="E1347" s="22"/>
      <c r="F1347" s="22"/>
      <c r="G1347" s="22"/>
      <c r="H1347" s="22"/>
      <c r="I1347" s="22"/>
      <c r="J1347" s="22"/>
      <c r="K1347" s="22"/>
      <c r="L1347" s="22"/>
      <c r="M1347" s="22"/>
      <c r="N1347" s="22"/>
      <c r="O1347" s="22"/>
      <c r="P1347" s="22"/>
      <c r="Q1347" s="22"/>
      <c r="R1347" s="22"/>
    </row>
    <row r="1348" spans="1:18" x14ac:dyDescent="0.25">
      <c r="A1348" s="22"/>
      <c r="B1348" s="113"/>
      <c r="C1348" s="113"/>
      <c r="D1348" s="113"/>
      <c r="E1348" s="22"/>
      <c r="F1348" s="22"/>
      <c r="G1348" s="22"/>
      <c r="H1348" s="22"/>
      <c r="I1348" s="22"/>
      <c r="J1348" s="22"/>
      <c r="K1348" s="22"/>
      <c r="L1348" s="22"/>
      <c r="M1348" s="22"/>
      <c r="N1348" s="22"/>
      <c r="O1348" s="22"/>
      <c r="P1348" s="22"/>
      <c r="Q1348" s="22"/>
      <c r="R1348" s="22"/>
    </row>
    <row r="1349" spans="1:18" x14ac:dyDescent="0.25">
      <c r="A1349" s="22"/>
      <c r="B1349" s="113"/>
      <c r="C1349" s="113"/>
      <c r="D1349" s="113"/>
      <c r="E1349" s="22"/>
      <c r="F1349" s="22"/>
      <c r="G1349" s="22"/>
      <c r="H1349" s="22"/>
      <c r="I1349" s="22"/>
      <c r="J1349" s="22"/>
      <c r="K1349" s="22"/>
      <c r="L1349" s="22"/>
      <c r="M1349" s="22"/>
      <c r="N1349" s="22"/>
      <c r="O1349" s="22"/>
      <c r="P1349" s="22"/>
      <c r="Q1349" s="22"/>
      <c r="R1349" s="22"/>
    </row>
    <row r="1350" spans="1:18" x14ac:dyDescent="0.25">
      <c r="A1350" s="22"/>
      <c r="B1350" s="113"/>
      <c r="C1350" s="113"/>
      <c r="D1350" s="113"/>
      <c r="E1350" s="22"/>
      <c r="F1350" s="22"/>
      <c r="G1350" s="22"/>
      <c r="H1350" s="22"/>
      <c r="I1350" s="22"/>
      <c r="J1350" s="22"/>
      <c r="K1350" s="22"/>
      <c r="L1350" s="22"/>
      <c r="M1350" s="22"/>
      <c r="N1350" s="22"/>
      <c r="O1350" s="22"/>
      <c r="P1350" s="22"/>
      <c r="Q1350" s="22"/>
      <c r="R1350" s="22"/>
    </row>
    <row r="1351" spans="1:18" x14ac:dyDescent="0.25">
      <c r="A1351" s="22"/>
      <c r="B1351" s="113"/>
      <c r="C1351" s="113"/>
      <c r="D1351" s="113"/>
      <c r="E1351" s="22"/>
      <c r="F1351" s="22"/>
      <c r="G1351" s="22"/>
      <c r="H1351" s="22"/>
      <c r="I1351" s="22"/>
      <c r="J1351" s="22"/>
      <c r="K1351" s="22"/>
      <c r="L1351" s="22"/>
      <c r="M1351" s="22"/>
      <c r="N1351" s="22"/>
      <c r="O1351" s="22"/>
      <c r="P1351" s="22"/>
      <c r="Q1351" s="22"/>
      <c r="R1351" s="22"/>
    </row>
    <row r="1352" spans="1:18" x14ac:dyDescent="0.25">
      <c r="A1352" s="22"/>
      <c r="B1352" s="113"/>
      <c r="C1352" s="113"/>
      <c r="D1352" s="113"/>
      <c r="E1352" s="22"/>
      <c r="F1352" s="22"/>
      <c r="G1352" s="22"/>
      <c r="H1352" s="22"/>
      <c r="I1352" s="22"/>
      <c r="J1352" s="22"/>
      <c r="K1352" s="22"/>
      <c r="L1352" s="22"/>
      <c r="M1352" s="22"/>
      <c r="N1352" s="22"/>
      <c r="O1352" s="22"/>
      <c r="P1352" s="22"/>
      <c r="Q1352" s="22"/>
      <c r="R1352" s="22"/>
    </row>
    <row r="1353" spans="1:18" x14ac:dyDescent="0.25">
      <c r="A1353" s="22"/>
      <c r="B1353" s="113"/>
      <c r="C1353" s="113"/>
      <c r="D1353" s="113"/>
      <c r="E1353" s="22"/>
      <c r="F1353" s="22"/>
      <c r="G1353" s="22"/>
      <c r="H1353" s="22"/>
      <c r="I1353" s="22"/>
      <c r="J1353" s="22"/>
      <c r="K1353" s="22"/>
      <c r="L1353" s="22"/>
      <c r="M1353" s="22"/>
      <c r="N1353" s="22"/>
      <c r="O1353" s="22"/>
      <c r="P1353" s="22"/>
      <c r="Q1353" s="22"/>
      <c r="R1353" s="22"/>
    </row>
    <row r="1354" spans="1:18" x14ac:dyDescent="0.25">
      <c r="A1354" s="22"/>
      <c r="B1354" s="113"/>
      <c r="C1354" s="113"/>
      <c r="D1354" s="113"/>
      <c r="E1354" s="22"/>
      <c r="F1354" s="22"/>
      <c r="G1354" s="22"/>
      <c r="H1354" s="22"/>
      <c r="I1354" s="22"/>
      <c r="J1354" s="22"/>
      <c r="K1354" s="22"/>
      <c r="L1354" s="22"/>
      <c r="M1354" s="22"/>
      <c r="N1354" s="22"/>
      <c r="O1354" s="22"/>
      <c r="P1354" s="22"/>
      <c r="Q1354" s="22"/>
      <c r="R1354" s="22"/>
    </row>
    <row r="1355" spans="1:18" x14ac:dyDescent="0.25">
      <c r="A1355" s="22"/>
      <c r="B1355" s="113"/>
      <c r="C1355" s="113"/>
      <c r="D1355" s="113"/>
      <c r="E1355" s="22"/>
      <c r="F1355" s="22"/>
      <c r="G1355" s="22"/>
      <c r="H1355" s="22"/>
      <c r="I1355" s="22"/>
      <c r="J1355" s="22"/>
      <c r="K1355" s="22"/>
      <c r="L1355" s="22"/>
      <c r="M1355" s="22"/>
      <c r="N1355" s="22"/>
      <c r="O1355" s="22"/>
      <c r="P1355" s="22"/>
      <c r="Q1355" s="22"/>
      <c r="R1355" s="22"/>
    </row>
    <row r="1356" spans="1:18" x14ac:dyDescent="0.25">
      <c r="A1356" s="22"/>
      <c r="B1356" s="113"/>
      <c r="C1356" s="113"/>
      <c r="D1356" s="113"/>
      <c r="E1356" s="22"/>
      <c r="F1356" s="22"/>
      <c r="G1356" s="22"/>
      <c r="H1356" s="22"/>
      <c r="I1356" s="22"/>
      <c r="J1356" s="22"/>
      <c r="K1356" s="22"/>
      <c r="L1356" s="22"/>
      <c r="M1356" s="22"/>
      <c r="N1356" s="22"/>
      <c r="O1356" s="22"/>
      <c r="P1356" s="22"/>
      <c r="Q1356" s="22"/>
      <c r="R1356" s="22"/>
    </row>
    <row r="1357" spans="1:18" x14ac:dyDescent="0.25">
      <c r="A1357" s="22"/>
      <c r="B1357" s="113"/>
      <c r="C1357" s="113"/>
      <c r="D1357" s="113"/>
      <c r="E1357" s="22"/>
      <c r="F1357" s="22"/>
      <c r="G1357" s="22"/>
      <c r="H1357" s="22"/>
      <c r="I1357" s="22"/>
      <c r="J1357" s="22"/>
      <c r="K1357" s="22"/>
      <c r="L1357" s="22"/>
      <c r="M1357" s="22"/>
      <c r="N1357" s="22"/>
      <c r="O1357" s="22"/>
      <c r="P1357" s="22"/>
      <c r="Q1357" s="22"/>
      <c r="R1357" s="22"/>
    </row>
    <row r="1358" spans="1:18" x14ac:dyDescent="0.25">
      <c r="A1358" s="22"/>
      <c r="B1358" s="113"/>
      <c r="C1358" s="113"/>
      <c r="D1358" s="113"/>
      <c r="E1358" s="22"/>
      <c r="F1358" s="22"/>
      <c r="G1358" s="22"/>
      <c r="H1358" s="22"/>
      <c r="I1358" s="22"/>
      <c r="J1358" s="22"/>
      <c r="K1358" s="22"/>
      <c r="L1358" s="22"/>
      <c r="M1358" s="22"/>
      <c r="N1358" s="22"/>
      <c r="O1358" s="22"/>
      <c r="P1358" s="22"/>
      <c r="Q1358" s="22"/>
      <c r="R1358" s="22"/>
    </row>
    <row r="1359" spans="1:18" x14ac:dyDescent="0.25">
      <c r="A1359" s="22"/>
      <c r="B1359" s="113"/>
      <c r="C1359" s="113"/>
      <c r="D1359" s="113"/>
      <c r="E1359" s="22"/>
      <c r="F1359" s="22"/>
      <c r="G1359" s="22"/>
      <c r="H1359" s="22"/>
      <c r="I1359" s="22"/>
      <c r="J1359" s="22"/>
      <c r="K1359" s="22"/>
      <c r="L1359" s="22"/>
      <c r="M1359" s="22"/>
      <c r="N1359" s="22"/>
      <c r="O1359" s="22"/>
      <c r="P1359" s="22"/>
      <c r="Q1359" s="22"/>
      <c r="R1359" s="22"/>
    </row>
    <row r="1360" spans="1:18" x14ac:dyDescent="0.25">
      <c r="A1360" s="22"/>
      <c r="B1360" s="113"/>
      <c r="C1360" s="113"/>
      <c r="D1360" s="113"/>
      <c r="E1360" s="22"/>
      <c r="F1360" s="22"/>
      <c r="G1360" s="22"/>
      <c r="H1360" s="22"/>
      <c r="I1360" s="22"/>
      <c r="J1360" s="22"/>
      <c r="K1360" s="22"/>
      <c r="L1360" s="22"/>
      <c r="M1360" s="22"/>
      <c r="N1360" s="22"/>
      <c r="O1360" s="22"/>
      <c r="P1360" s="22"/>
      <c r="Q1360" s="22"/>
      <c r="R1360" s="22"/>
    </row>
    <row r="1361" spans="1:18" x14ac:dyDescent="0.25">
      <c r="A1361" s="22"/>
      <c r="B1361" s="113"/>
      <c r="C1361" s="113"/>
      <c r="D1361" s="113"/>
      <c r="E1361" s="22"/>
      <c r="F1361" s="22"/>
      <c r="G1361" s="22"/>
      <c r="H1361" s="22"/>
      <c r="I1361" s="22"/>
      <c r="J1361" s="22"/>
      <c r="K1361" s="22"/>
      <c r="L1361" s="22"/>
      <c r="M1361" s="22"/>
      <c r="N1361" s="22"/>
      <c r="O1361" s="22"/>
      <c r="P1361" s="22"/>
      <c r="Q1361" s="22"/>
      <c r="R1361" s="22"/>
    </row>
    <row r="1362" spans="1:18" x14ac:dyDescent="0.25">
      <c r="A1362" s="22"/>
      <c r="B1362" s="113"/>
      <c r="C1362" s="113"/>
      <c r="D1362" s="113"/>
      <c r="E1362" s="22"/>
      <c r="F1362" s="22"/>
      <c r="G1362" s="22"/>
      <c r="H1362" s="22"/>
      <c r="I1362" s="22"/>
      <c r="J1362" s="22"/>
      <c r="K1362" s="22"/>
      <c r="L1362" s="22"/>
      <c r="M1362" s="22"/>
      <c r="N1362" s="22"/>
      <c r="O1362" s="22"/>
      <c r="P1362" s="22"/>
      <c r="Q1362" s="22"/>
      <c r="R1362" s="22"/>
    </row>
    <row r="1363" spans="1:18" x14ac:dyDescent="0.25">
      <c r="A1363" s="22"/>
      <c r="B1363" s="113"/>
      <c r="C1363" s="113"/>
      <c r="D1363" s="113"/>
      <c r="E1363" s="22"/>
      <c r="F1363" s="22"/>
      <c r="G1363" s="22"/>
      <c r="H1363" s="22"/>
      <c r="I1363" s="22"/>
      <c r="J1363" s="22"/>
      <c r="K1363" s="22"/>
      <c r="L1363" s="22"/>
      <c r="M1363" s="22"/>
      <c r="N1363" s="22"/>
      <c r="O1363" s="22"/>
      <c r="P1363" s="22"/>
      <c r="Q1363" s="22"/>
      <c r="R1363" s="22"/>
    </row>
    <row r="1364" spans="1:18" x14ac:dyDescent="0.25">
      <c r="A1364" s="22"/>
      <c r="B1364" s="113"/>
      <c r="C1364" s="113"/>
      <c r="D1364" s="113"/>
      <c r="E1364" s="22"/>
      <c r="F1364" s="22"/>
      <c r="G1364" s="22"/>
      <c r="H1364" s="22"/>
      <c r="I1364" s="22"/>
      <c r="J1364" s="22"/>
      <c r="K1364" s="22"/>
      <c r="L1364" s="22"/>
      <c r="M1364" s="22"/>
      <c r="N1364" s="22"/>
      <c r="O1364" s="22"/>
      <c r="P1364" s="22"/>
      <c r="Q1364" s="22"/>
      <c r="R1364" s="22"/>
    </row>
    <row r="1365" spans="1:18" x14ac:dyDescent="0.25">
      <c r="A1365" s="22"/>
      <c r="B1365" s="113"/>
      <c r="C1365" s="113"/>
      <c r="D1365" s="113"/>
      <c r="E1365" s="22"/>
      <c r="F1365" s="22"/>
      <c r="G1365" s="22"/>
      <c r="H1365" s="22"/>
      <c r="I1365" s="22"/>
      <c r="J1365" s="22"/>
      <c r="K1365" s="22"/>
      <c r="L1365" s="22"/>
      <c r="M1365" s="22"/>
      <c r="N1365" s="22"/>
      <c r="O1365" s="22"/>
      <c r="P1365" s="22"/>
      <c r="Q1365" s="22"/>
      <c r="R1365" s="22"/>
    </row>
    <row r="1366" spans="1:18" x14ac:dyDescent="0.25">
      <c r="A1366" s="22"/>
      <c r="B1366" s="113"/>
      <c r="C1366" s="113"/>
      <c r="D1366" s="113"/>
      <c r="E1366" s="22"/>
      <c r="F1366" s="22"/>
      <c r="G1366" s="22"/>
      <c r="H1366" s="22"/>
      <c r="I1366" s="22"/>
      <c r="J1366" s="22"/>
      <c r="K1366" s="22"/>
      <c r="L1366" s="22"/>
      <c r="M1366" s="22"/>
      <c r="N1366" s="22"/>
      <c r="O1366" s="22"/>
      <c r="P1366" s="22"/>
      <c r="Q1366" s="22"/>
      <c r="R1366" s="22"/>
    </row>
    <row r="1367" spans="1:18" x14ac:dyDescent="0.25">
      <c r="A1367" s="22"/>
      <c r="B1367" s="113"/>
      <c r="C1367" s="113"/>
      <c r="D1367" s="113"/>
      <c r="E1367" s="22"/>
      <c r="F1367" s="22"/>
      <c r="G1367" s="22"/>
      <c r="H1367" s="22"/>
      <c r="I1367" s="22"/>
      <c r="J1367" s="22"/>
      <c r="K1367" s="22"/>
      <c r="L1367" s="22"/>
      <c r="M1367" s="22"/>
      <c r="N1367" s="22"/>
      <c r="O1367" s="22"/>
      <c r="P1367" s="22"/>
      <c r="Q1367" s="22"/>
      <c r="R1367" s="22"/>
    </row>
    <row r="1368" spans="1:18" x14ac:dyDescent="0.25">
      <c r="A1368" s="22"/>
      <c r="B1368" s="113"/>
      <c r="C1368" s="113"/>
      <c r="D1368" s="113"/>
      <c r="E1368" s="22"/>
      <c r="F1368" s="22"/>
      <c r="G1368" s="22"/>
      <c r="H1368" s="22"/>
      <c r="I1368" s="22"/>
      <c r="J1368" s="22"/>
      <c r="K1368" s="22"/>
      <c r="L1368" s="22"/>
      <c r="M1368" s="22"/>
      <c r="N1368" s="22"/>
      <c r="O1368" s="22"/>
      <c r="P1368" s="22"/>
      <c r="Q1368" s="22"/>
      <c r="R1368" s="22"/>
    </row>
    <row r="1369" spans="1:18" x14ac:dyDescent="0.25">
      <c r="A1369" s="22"/>
      <c r="B1369" s="113"/>
      <c r="C1369" s="113"/>
      <c r="D1369" s="113"/>
      <c r="E1369" s="22"/>
      <c r="F1369" s="22"/>
      <c r="G1369" s="22"/>
      <c r="H1369" s="22"/>
      <c r="I1369" s="22"/>
      <c r="J1369" s="22"/>
      <c r="K1369" s="22"/>
      <c r="L1369" s="22"/>
      <c r="M1369" s="22"/>
      <c r="N1369" s="22"/>
      <c r="O1369" s="22"/>
      <c r="P1369" s="22"/>
      <c r="Q1369" s="22"/>
      <c r="R1369" s="22"/>
    </row>
    <row r="1370" spans="1:18" x14ac:dyDescent="0.25">
      <c r="A1370" s="22"/>
      <c r="B1370" s="113"/>
      <c r="C1370" s="113"/>
      <c r="D1370" s="113"/>
      <c r="E1370" s="22"/>
      <c r="F1370" s="22"/>
      <c r="G1370" s="22"/>
      <c r="H1370" s="22"/>
      <c r="I1370" s="22"/>
      <c r="J1370" s="22"/>
      <c r="K1370" s="22"/>
      <c r="L1370" s="22"/>
      <c r="M1370" s="22"/>
      <c r="N1370" s="22"/>
      <c r="O1370" s="22"/>
      <c r="P1370" s="22"/>
      <c r="Q1370" s="22"/>
      <c r="R1370" s="22"/>
    </row>
    <row r="1371" spans="1:18" x14ac:dyDescent="0.25">
      <c r="A1371" s="22"/>
      <c r="B1371" s="113"/>
      <c r="C1371" s="113"/>
      <c r="D1371" s="113"/>
      <c r="E1371" s="22"/>
      <c r="F1371" s="22"/>
      <c r="G1371" s="22"/>
      <c r="H1371" s="22"/>
      <c r="I1371" s="22"/>
      <c r="J1371" s="22"/>
      <c r="K1371" s="22"/>
      <c r="L1371" s="22"/>
      <c r="M1371" s="22"/>
      <c r="N1371" s="22"/>
      <c r="O1371" s="22"/>
      <c r="P1371" s="22"/>
      <c r="Q1371" s="22"/>
      <c r="R1371" s="22"/>
    </row>
    <row r="1372" spans="1:18" x14ac:dyDescent="0.25">
      <c r="A1372" s="22"/>
      <c r="B1372" s="113"/>
      <c r="C1372" s="113"/>
      <c r="D1372" s="113"/>
      <c r="E1372" s="22"/>
      <c r="F1372" s="22"/>
      <c r="G1372" s="22"/>
      <c r="H1372" s="22"/>
      <c r="I1372" s="22"/>
      <c r="J1372" s="22"/>
      <c r="K1372" s="22"/>
      <c r="L1372" s="22"/>
      <c r="M1372" s="22"/>
      <c r="N1372" s="22"/>
      <c r="O1372" s="22"/>
      <c r="P1372" s="22"/>
      <c r="Q1372" s="22"/>
      <c r="R1372" s="22"/>
    </row>
    <row r="1373" spans="1:18" x14ac:dyDescent="0.25">
      <c r="A1373" s="22"/>
      <c r="B1373" s="113"/>
      <c r="C1373" s="113"/>
      <c r="D1373" s="113"/>
      <c r="E1373" s="22"/>
      <c r="F1373" s="22"/>
      <c r="G1373" s="22"/>
      <c r="H1373" s="22"/>
      <c r="I1373" s="22"/>
      <c r="J1373" s="22"/>
      <c r="K1373" s="22"/>
      <c r="L1373" s="22"/>
      <c r="M1373" s="22"/>
      <c r="N1373" s="22"/>
      <c r="O1373" s="22"/>
      <c r="P1373" s="22"/>
      <c r="Q1373" s="22"/>
      <c r="R1373" s="22"/>
    </row>
    <row r="1374" spans="1:18" x14ac:dyDescent="0.25">
      <c r="A1374" s="22"/>
      <c r="B1374" s="113"/>
      <c r="C1374" s="113"/>
      <c r="D1374" s="113"/>
      <c r="E1374" s="22"/>
      <c r="F1374" s="22"/>
      <c r="G1374" s="22"/>
      <c r="H1374" s="22"/>
      <c r="I1374" s="22"/>
      <c r="J1374" s="22"/>
      <c r="K1374" s="22"/>
      <c r="L1374" s="22"/>
      <c r="M1374" s="22"/>
      <c r="N1374" s="22"/>
      <c r="O1374" s="22"/>
      <c r="P1374" s="22"/>
      <c r="Q1374" s="22"/>
      <c r="R1374" s="22"/>
    </row>
    <row r="1375" spans="1:18" x14ac:dyDescent="0.25">
      <c r="A1375" s="22"/>
      <c r="B1375" s="113"/>
      <c r="C1375" s="113"/>
      <c r="D1375" s="113"/>
      <c r="E1375" s="22"/>
      <c r="F1375" s="22"/>
      <c r="G1375" s="22"/>
      <c r="H1375" s="22"/>
      <c r="I1375" s="22"/>
      <c r="J1375" s="22"/>
      <c r="K1375" s="22"/>
      <c r="L1375" s="22"/>
      <c r="M1375" s="22"/>
      <c r="N1375" s="22"/>
      <c r="O1375" s="22"/>
      <c r="P1375" s="22"/>
      <c r="Q1375" s="22"/>
      <c r="R1375" s="22"/>
    </row>
    <row r="1376" spans="1:18" x14ac:dyDescent="0.25">
      <c r="A1376" s="22"/>
      <c r="B1376" s="113"/>
      <c r="C1376" s="113"/>
      <c r="D1376" s="113"/>
      <c r="E1376" s="22"/>
      <c r="F1376" s="22"/>
      <c r="G1376" s="22"/>
      <c r="H1376" s="22"/>
      <c r="I1376" s="22"/>
      <c r="J1376" s="22"/>
      <c r="K1376" s="22"/>
      <c r="L1376" s="22"/>
      <c r="M1376" s="22"/>
      <c r="N1376" s="22"/>
      <c r="O1376" s="22"/>
      <c r="P1376" s="22"/>
      <c r="Q1376" s="22"/>
      <c r="R1376" s="22"/>
    </row>
    <row r="1377" spans="1:18" x14ac:dyDescent="0.25">
      <c r="A1377" s="22"/>
      <c r="B1377" s="113"/>
      <c r="C1377" s="113"/>
      <c r="D1377" s="113"/>
      <c r="E1377" s="22"/>
      <c r="F1377" s="22"/>
      <c r="G1377" s="22"/>
      <c r="H1377" s="22"/>
      <c r="I1377" s="22"/>
      <c r="J1377" s="22"/>
      <c r="K1377" s="22"/>
      <c r="L1377" s="22"/>
      <c r="M1377" s="22"/>
      <c r="N1377" s="22"/>
      <c r="O1377" s="22"/>
      <c r="P1377" s="22"/>
      <c r="Q1377" s="22"/>
      <c r="R1377" s="22"/>
    </row>
    <row r="1378" spans="1:18" x14ac:dyDescent="0.25">
      <c r="A1378" s="22"/>
      <c r="B1378" s="113"/>
      <c r="C1378" s="113"/>
      <c r="D1378" s="113"/>
      <c r="E1378" s="22"/>
      <c r="F1378" s="22"/>
      <c r="G1378" s="22"/>
      <c r="H1378" s="22"/>
      <c r="I1378" s="22"/>
      <c r="J1378" s="22"/>
      <c r="K1378" s="22"/>
      <c r="L1378" s="22"/>
      <c r="M1378" s="22"/>
      <c r="N1378" s="22"/>
      <c r="O1378" s="22"/>
      <c r="P1378" s="22"/>
      <c r="Q1378" s="22"/>
      <c r="R1378" s="22"/>
    </row>
    <row r="1379" spans="1:18" x14ac:dyDescent="0.25">
      <c r="A1379" s="22"/>
      <c r="B1379" s="113"/>
      <c r="C1379" s="113"/>
      <c r="D1379" s="113"/>
      <c r="E1379" s="22"/>
      <c r="F1379" s="22"/>
      <c r="G1379" s="22"/>
      <c r="H1379" s="22"/>
      <c r="I1379" s="22"/>
      <c r="J1379" s="22"/>
      <c r="K1379" s="22"/>
      <c r="L1379" s="22"/>
      <c r="M1379" s="22"/>
      <c r="N1379" s="22"/>
      <c r="O1379" s="22"/>
      <c r="P1379" s="22"/>
      <c r="Q1379" s="22"/>
      <c r="R1379" s="22"/>
    </row>
    <row r="1380" spans="1:18" x14ac:dyDescent="0.25">
      <c r="A1380" s="22"/>
      <c r="B1380" s="113"/>
      <c r="C1380" s="113"/>
      <c r="D1380" s="113"/>
      <c r="E1380" s="22"/>
      <c r="F1380" s="22"/>
      <c r="G1380" s="22"/>
      <c r="H1380" s="22"/>
      <c r="I1380" s="22"/>
      <c r="J1380" s="22"/>
      <c r="K1380" s="22"/>
      <c r="L1380" s="22"/>
      <c r="M1380" s="22"/>
      <c r="N1380" s="22"/>
      <c r="O1380" s="22"/>
      <c r="P1380" s="22"/>
      <c r="Q1380" s="22"/>
      <c r="R1380" s="22"/>
    </row>
    <row r="1381" spans="1:18" x14ac:dyDescent="0.25">
      <c r="A1381" s="22"/>
      <c r="B1381" s="113"/>
      <c r="C1381" s="113"/>
      <c r="D1381" s="113"/>
      <c r="E1381" s="22"/>
      <c r="F1381" s="22"/>
      <c r="G1381" s="22"/>
      <c r="H1381" s="22"/>
      <c r="I1381" s="22"/>
      <c r="J1381" s="22"/>
      <c r="K1381" s="22"/>
      <c r="L1381" s="22"/>
      <c r="M1381" s="22"/>
      <c r="N1381" s="22"/>
      <c r="O1381" s="22"/>
      <c r="P1381" s="22"/>
      <c r="Q1381" s="22"/>
      <c r="R1381" s="22"/>
    </row>
    <row r="1382" spans="1:18" x14ac:dyDescent="0.25">
      <c r="A1382" s="22"/>
      <c r="B1382" s="113"/>
      <c r="C1382" s="113"/>
      <c r="D1382" s="113"/>
      <c r="E1382" s="22"/>
      <c r="F1382" s="22"/>
      <c r="G1382" s="22"/>
      <c r="H1382" s="22"/>
      <c r="I1382" s="22"/>
      <c r="J1382" s="22"/>
      <c r="K1382" s="22"/>
      <c r="L1382" s="22"/>
      <c r="M1382" s="22"/>
      <c r="N1382" s="22"/>
      <c r="O1382" s="22"/>
      <c r="P1382" s="22"/>
      <c r="Q1382" s="22"/>
      <c r="R1382" s="22"/>
    </row>
    <row r="1383" spans="1:18" x14ac:dyDescent="0.25">
      <c r="A1383" s="22"/>
      <c r="B1383" s="113"/>
      <c r="C1383" s="113"/>
      <c r="D1383" s="113"/>
      <c r="E1383" s="22"/>
      <c r="F1383" s="22"/>
      <c r="G1383" s="22"/>
      <c r="H1383" s="22"/>
      <c r="I1383" s="22"/>
      <c r="J1383" s="22"/>
      <c r="K1383" s="22"/>
      <c r="L1383" s="22"/>
      <c r="M1383" s="22"/>
      <c r="N1383" s="22"/>
      <c r="O1383" s="22"/>
      <c r="P1383" s="22"/>
      <c r="Q1383" s="22"/>
      <c r="R1383" s="22"/>
    </row>
    <row r="1384" spans="1:18" x14ac:dyDescent="0.25">
      <c r="A1384" s="22"/>
      <c r="B1384" s="113"/>
      <c r="C1384" s="113"/>
      <c r="D1384" s="113"/>
      <c r="E1384" s="22"/>
      <c r="F1384" s="22"/>
      <c r="G1384" s="22"/>
      <c r="H1384" s="22"/>
      <c r="I1384" s="22"/>
      <c r="J1384" s="22"/>
      <c r="K1384" s="22"/>
      <c r="L1384" s="22"/>
      <c r="M1384" s="22"/>
      <c r="N1384" s="22"/>
      <c r="O1384" s="22"/>
      <c r="P1384" s="22"/>
      <c r="Q1384" s="22"/>
      <c r="R1384" s="22"/>
    </row>
    <row r="1385" spans="1:18" x14ac:dyDescent="0.25">
      <c r="A1385" s="22"/>
      <c r="B1385" s="113"/>
      <c r="C1385" s="113"/>
      <c r="D1385" s="113"/>
      <c r="E1385" s="22"/>
      <c r="F1385" s="22"/>
      <c r="G1385" s="22"/>
      <c r="H1385" s="22"/>
      <c r="I1385" s="22"/>
      <c r="J1385" s="22"/>
      <c r="K1385" s="22"/>
      <c r="L1385" s="22"/>
      <c r="M1385" s="22"/>
      <c r="N1385" s="22"/>
      <c r="O1385" s="22"/>
      <c r="P1385" s="22"/>
      <c r="Q1385" s="22"/>
      <c r="R1385" s="22"/>
    </row>
    <row r="1386" spans="1:18" x14ac:dyDescent="0.25">
      <c r="A1386" s="22"/>
      <c r="B1386" s="113"/>
      <c r="C1386" s="113"/>
      <c r="D1386" s="113"/>
      <c r="E1386" s="22"/>
      <c r="F1386" s="22"/>
      <c r="G1386" s="22"/>
      <c r="H1386" s="22"/>
      <c r="I1386" s="22"/>
      <c r="J1386" s="22"/>
      <c r="K1386" s="22"/>
      <c r="L1386" s="22"/>
      <c r="M1386" s="22"/>
      <c r="N1386" s="22"/>
      <c r="O1386" s="22"/>
      <c r="P1386" s="22"/>
      <c r="Q1386" s="22"/>
      <c r="R1386" s="22"/>
    </row>
    <row r="1387" spans="1:18" x14ac:dyDescent="0.25">
      <c r="A1387" s="22"/>
      <c r="B1387" s="113"/>
      <c r="C1387" s="113"/>
      <c r="D1387" s="113"/>
      <c r="E1387" s="22"/>
      <c r="F1387" s="22"/>
      <c r="G1387" s="22"/>
      <c r="H1387" s="22"/>
      <c r="I1387" s="22"/>
      <c r="J1387" s="22"/>
      <c r="K1387" s="22"/>
      <c r="L1387" s="22"/>
      <c r="M1387" s="22"/>
      <c r="N1387" s="22"/>
      <c r="O1387" s="22"/>
      <c r="P1387" s="22"/>
      <c r="Q1387" s="22"/>
      <c r="R1387" s="22"/>
    </row>
    <row r="1388" spans="1:18" x14ac:dyDescent="0.25">
      <c r="A1388" s="22"/>
      <c r="B1388" s="113"/>
      <c r="C1388" s="113"/>
      <c r="D1388" s="113"/>
      <c r="E1388" s="22"/>
      <c r="F1388" s="22"/>
      <c r="G1388" s="22"/>
      <c r="H1388" s="22"/>
      <c r="I1388" s="22"/>
      <c r="J1388" s="22"/>
      <c r="K1388" s="22"/>
      <c r="L1388" s="22"/>
      <c r="M1388" s="22"/>
      <c r="N1388" s="22"/>
      <c r="O1388" s="22"/>
      <c r="P1388" s="22"/>
      <c r="Q1388" s="22"/>
      <c r="R1388" s="22"/>
    </row>
    <row r="1389" spans="1:18" x14ac:dyDescent="0.25">
      <c r="A1389" s="22"/>
      <c r="B1389" s="113"/>
      <c r="C1389" s="113"/>
      <c r="D1389" s="113"/>
      <c r="E1389" s="22"/>
      <c r="F1389" s="22"/>
      <c r="G1389" s="22"/>
      <c r="H1389" s="22"/>
      <c r="I1389" s="22"/>
      <c r="J1389" s="22"/>
      <c r="K1389" s="22"/>
      <c r="L1389" s="22"/>
      <c r="M1389" s="22"/>
      <c r="N1389" s="22"/>
      <c r="O1389" s="22"/>
      <c r="P1389" s="22"/>
      <c r="Q1389" s="22"/>
      <c r="R1389" s="22"/>
    </row>
    <row r="1390" spans="1:18" x14ac:dyDescent="0.25">
      <c r="A1390" s="22"/>
      <c r="B1390" s="113"/>
      <c r="C1390" s="113"/>
      <c r="D1390" s="113"/>
      <c r="E1390" s="22"/>
      <c r="F1390" s="22"/>
      <c r="G1390" s="22"/>
      <c r="H1390" s="22"/>
      <c r="I1390" s="22"/>
      <c r="J1390" s="22"/>
      <c r="K1390" s="22"/>
      <c r="L1390" s="22"/>
      <c r="M1390" s="22"/>
      <c r="N1390" s="22"/>
      <c r="O1390" s="22"/>
      <c r="P1390" s="22"/>
      <c r="Q1390" s="22"/>
      <c r="R1390" s="22"/>
    </row>
    <row r="1391" spans="1:18" x14ac:dyDescent="0.25">
      <c r="A1391" s="22"/>
      <c r="B1391" s="113"/>
      <c r="C1391" s="113"/>
      <c r="D1391" s="113"/>
      <c r="E1391" s="22"/>
      <c r="F1391" s="22"/>
      <c r="G1391" s="22"/>
      <c r="H1391" s="22"/>
      <c r="I1391" s="22"/>
      <c r="J1391" s="22"/>
      <c r="K1391" s="22"/>
      <c r="L1391" s="22"/>
      <c r="M1391" s="22"/>
      <c r="N1391" s="22"/>
      <c r="O1391" s="22"/>
      <c r="P1391" s="22"/>
      <c r="Q1391" s="22"/>
      <c r="R1391" s="22"/>
    </row>
    <row r="1392" spans="1:18" x14ac:dyDescent="0.25">
      <c r="A1392" s="22"/>
      <c r="B1392" s="113"/>
      <c r="C1392" s="113"/>
      <c r="D1392" s="113"/>
      <c r="E1392" s="22"/>
      <c r="F1392" s="22"/>
      <c r="G1392" s="22"/>
      <c r="H1392" s="22"/>
      <c r="I1392" s="22"/>
      <c r="J1392" s="22"/>
      <c r="K1392" s="22"/>
      <c r="L1392" s="22"/>
      <c r="M1392" s="22"/>
      <c r="N1392" s="22"/>
      <c r="O1392" s="22"/>
      <c r="P1392" s="22"/>
      <c r="Q1392" s="22"/>
      <c r="R1392" s="22"/>
    </row>
    <row r="1393" spans="1:18" x14ac:dyDescent="0.25">
      <c r="A1393" s="22"/>
      <c r="B1393" s="113"/>
      <c r="C1393" s="113"/>
      <c r="D1393" s="113"/>
      <c r="E1393" s="22"/>
      <c r="F1393" s="22"/>
      <c r="G1393" s="22"/>
      <c r="H1393" s="22"/>
      <c r="I1393" s="22"/>
      <c r="J1393" s="22"/>
      <c r="K1393" s="22"/>
      <c r="L1393" s="22"/>
      <c r="M1393" s="22"/>
      <c r="N1393" s="22"/>
      <c r="O1393" s="22"/>
      <c r="P1393" s="22"/>
      <c r="Q1393" s="22"/>
      <c r="R1393" s="22"/>
    </row>
    <row r="1394" spans="1:18" x14ac:dyDescent="0.25">
      <c r="A1394" s="22"/>
      <c r="B1394" s="113"/>
      <c r="C1394" s="113"/>
      <c r="D1394" s="113"/>
      <c r="E1394" s="22"/>
      <c r="F1394" s="22"/>
      <c r="G1394" s="22"/>
      <c r="H1394" s="22"/>
      <c r="I1394" s="22"/>
      <c r="J1394" s="22"/>
      <c r="K1394" s="22"/>
      <c r="L1394" s="22"/>
      <c r="M1394" s="22"/>
      <c r="N1394" s="22"/>
      <c r="O1394" s="22"/>
      <c r="P1394" s="22"/>
      <c r="Q1394" s="22"/>
      <c r="R1394" s="22"/>
    </row>
    <row r="1395" spans="1:18" x14ac:dyDescent="0.25">
      <c r="A1395" s="22"/>
      <c r="B1395" s="113"/>
      <c r="C1395" s="113"/>
      <c r="D1395" s="113"/>
      <c r="E1395" s="22"/>
      <c r="F1395" s="22"/>
      <c r="G1395" s="22"/>
      <c r="H1395" s="22"/>
      <c r="I1395" s="22"/>
      <c r="J1395" s="22"/>
      <c r="K1395" s="22"/>
      <c r="L1395" s="22"/>
      <c r="M1395" s="22"/>
      <c r="N1395" s="22"/>
      <c r="O1395" s="22"/>
      <c r="P1395" s="22"/>
      <c r="Q1395" s="22"/>
      <c r="R1395" s="22"/>
    </row>
    <row r="1396" spans="1:18" x14ac:dyDescent="0.25">
      <c r="A1396" s="22"/>
      <c r="B1396" s="113"/>
      <c r="C1396" s="113"/>
      <c r="D1396" s="113"/>
      <c r="E1396" s="22"/>
      <c r="F1396" s="22"/>
      <c r="G1396" s="22"/>
      <c r="H1396" s="22"/>
      <c r="I1396" s="22"/>
      <c r="J1396" s="22"/>
      <c r="K1396" s="22"/>
      <c r="L1396" s="22"/>
      <c r="M1396" s="22"/>
      <c r="N1396" s="22"/>
      <c r="O1396" s="22"/>
      <c r="P1396" s="22"/>
      <c r="Q1396" s="22"/>
      <c r="R1396" s="22"/>
    </row>
    <row r="1397" spans="1:18" x14ac:dyDescent="0.25">
      <c r="A1397" s="22"/>
      <c r="B1397" s="113"/>
      <c r="C1397" s="113"/>
      <c r="D1397" s="113"/>
      <c r="E1397" s="22"/>
      <c r="F1397" s="22"/>
      <c r="G1397" s="22"/>
      <c r="H1397" s="22"/>
      <c r="I1397" s="22"/>
      <c r="J1397" s="22"/>
      <c r="K1397" s="22"/>
      <c r="L1397" s="22"/>
      <c r="M1397" s="22"/>
      <c r="N1397" s="22"/>
      <c r="O1397" s="22"/>
      <c r="P1397" s="22"/>
      <c r="Q1397" s="22"/>
      <c r="R1397" s="22"/>
    </row>
    <row r="1398" spans="1:18" x14ac:dyDescent="0.25">
      <c r="A1398" s="22"/>
      <c r="B1398" s="113"/>
      <c r="C1398" s="113"/>
      <c r="D1398" s="113"/>
      <c r="E1398" s="22"/>
      <c r="F1398" s="22"/>
      <c r="G1398" s="22"/>
      <c r="H1398" s="22"/>
      <c r="I1398" s="22"/>
      <c r="J1398" s="22"/>
      <c r="K1398" s="22"/>
      <c r="L1398" s="22"/>
      <c r="M1398" s="22"/>
      <c r="N1398" s="22"/>
      <c r="O1398" s="22"/>
      <c r="P1398" s="22"/>
      <c r="Q1398" s="22"/>
      <c r="R1398" s="22"/>
    </row>
    <row r="1399" spans="1:18" x14ac:dyDescent="0.25">
      <c r="A1399" s="22"/>
      <c r="B1399" s="113"/>
      <c r="C1399" s="113"/>
      <c r="D1399" s="113"/>
      <c r="E1399" s="22"/>
      <c r="F1399" s="22"/>
      <c r="G1399" s="22"/>
      <c r="H1399" s="22"/>
      <c r="I1399" s="22"/>
      <c r="J1399" s="22"/>
      <c r="K1399" s="22"/>
      <c r="L1399" s="22"/>
      <c r="M1399" s="22"/>
      <c r="N1399" s="22"/>
      <c r="O1399" s="22"/>
      <c r="P1399" s="22"/>
      <c r="Q1399" s="22"/>
      <c r="R1399" s="22"/>
    </row>
    <row r="1400" spans="1:18" x14ac:dyDescent="0.25">
      <c r="A1400" s="22"/>
      <c r="B1400" s="113"/>
      <c r="C1400" s="113"/>
      <c r="D1400" s="113"/>
      <c r="E1400" s="22"/>
      <c r="F1400" s="22"/>
      <c r="G1400" s="22"/>
      <c r="H1400" s="22"/>
      <c r="I1400" s="22"/>
      <c r="J1400" s="22"/>
      <c r="K1400" s="22"/>
      <c r="L1400" s="22"/>
      <c r="M1400" s="22"/>
      <c r="N1400" s="22"/>
      <c r="O1400" s="22"/>
      <c r="P1400" s="22"/>
      <c r="Q1400" s="22"/>
      <c r="R1400" s="22"/>
    </row>
    <row r="1401" spans="1:18" x14ac:dyDescent="0.25">
      <c r="A1401" s="22"/>
      <c r="B1401" s="113"/>
      <c r="C1401" s="113"/>
      <c r="D1401" s="113"/>
      <c r="E1401" s="22"/>
      <c r="F1401" s="22"/>
      <c r="G1401" s="22"/>
      <c r="H1401" s="22"/>
      <c r="I1401" s="22"/>
      <c r="J1401" s="22"/>
      <c r="K1401" s="22"/>
      <c r="L1401" s="22"/>
      <c r="M1401" s="22"/>
      <c r="N1401" s="22"/>
      <c r="O1401" s="22"/>
      <c r="P1401" s="22"/>
      <c r="Q1401" s="22"/>
      <c r="R1401" s="22"/>
    </row>
    <row r="1402" spans="1:18" x14ac:dyDescent="0.25">
      <c r="A1402" s="22"/>
      <c r="B1402" s="113"/>
      <c r="C1402" s="113"/>
      <c r="D1402" s="113"/>
      <c r="E1402" s="22"/>
      <c r="F1402" s="22"/>
      <c r="G1402" s="22"/>
      <c r="H1402" s="22"/>
      <c r="I1402" s="22"/>
      <c r="J1402" s="22"/>
      <c r="K1402" s="22"/>
      <c r="L1402" s="22"/>
      <c r="M1402" s="22"/>
      <c r="N1402" s="22"/>
      <c r="O1402" s="22"/>
      <c r="P1402" s="22"/>
      <c r="Q1402" s="22"/>
      <c r="R1402" s="22"/>
    </row>
    <row r="1403" spans="1:18" x14ac:dyDescent="0.25">
      <c r="A1403" s="22"/>
      <c r="B1403" s="113"/>
      <c r="C1403" s="113"/>
      <c r="D1403" s="113"/>
      <c r="E1403" s="22"/>
      <c r="F1403" s="22"/>
      <c r="G1403" s="22"/>
      <c r="H1403" s="22"/>
      <c r="I1403" s="22"/>
      <c r="J1403" s="22"/>
      <c r="K1403" s="22"/>
      <c r="L1403" s="22"/>
      <c r="M1403" s="22"/>
      <c r="N1403" s="22"/>
      <c r="O1403" s="22"/>
      <c r="P1403" s="22"/>
      <c r="Q1403" s="22"/>
      <c r="R1403" s="22"/>
    </row>
    <row r="1404" spans="1:18" x14ac:dyDescent="0.25">
      <c r="A1404" s="22"/>
      <c r="B1404" s="113"/>
      <c r="C1404" s="113"/>
      <c r="D1404" s="113"/>
      <c r="E1404" s="22"/>
      <c r="F1404" s="22"/>
      <c r="G1404" s="22"/>
      <c r="H1404" s="22"/>
      <c r="I1404" s="22"/>
      <c r="J1404" s="22"/>
      <c r="K1404" s="22"/>
      <c r="L1404" s="22"/>
      <c r="M1404" s="22"/>
      <c r="N1404" s="22"/>
      <c r="O1404" s="22"/>
      <c r="P1404" s="22"/>
      <c r="Q1404" s="22"/>
      <c r="R1404" s="22"/>
    </row>
    <row r="1405" spans="1:18" x14ac:dyDescent="0.25">
      <c r="A1405" s="22"/>
      <c r="B1405" s="113"/>
      <c r="C1405" s="113"/>
      <c r="D1405" s="113"/>
      <c r="E1405" s="22"/>
      <c r="F1405" s="22"/>
      <c r="G1405" s="22"/>
      <c r="H1405" s="22"/>
      <c r="I1405" s="22"/>
      <c r="J1405" s="22"/>
      <c r="K1405" s="22"/>
      <c r="L1405" s="22"/>
      <c r="M1405" s="22"/>
      <c r="N1405" s="22"/>
      <c r="O1405" s="22"/>
      <c r="P1405" s="22"/>
      <c r="Q1405" s="22"/>
      <c r="R1405" s="22"/>
    </row>
    <row r="1406" spans="1:18" x14ac:dyDescent="0.25">
      <c r="A1406" s="22"/>
      <c r="B1406" s="113"/>
      <c r="C1406" s="113"/>
      <c r="D1406" s="113"/>
      <c r="E1406" s="22"/>
      <c r="F1406" s="22"/>
      <c r="G1406" s="22"/>
      <c r="H1406" s="22"/>
      <c r="I1406" s="22"/>
      <c r="J1406" s="22"/>
      <c r="K1406" s="22"/>
      <c r="L1406" s="22"/>
      <c r="M1406" s="22"/>
      <c r="N1406" s="22"/>
      <c r="O1406" s="22"/>
      <c r="P1406" s="22"/>
      <c r="Q1406" s="22"/>
      <c r="R1406" s="22"/>
    </row>
    <row r="1407" spans="1:18" x14ac:dyDescent="0.25">
      <c r="A1407" s="22"/>
      <c r="B1407" s="113"/>
      <c r="C1407" s="113"/>
      <c r="D1407" s="113"/>
      <c r="E1407" s="22"/>
      <c r="F1407" s="22"/>
      <c r="G1407" s="22"/>
      <c r="H1407" s="22"/>
      <c r="I1407" s="22"/>
      <c r="J1407" s="22"/>
      <c r="K1407" s="22"/>
      <c r="L1407" s="22"/>
      <c r="M1407" s="22"/>
      <c r="N1407" s="22"/>
      <c r="O1407" s="22"/>
      <c r="P1407" s="22"/>
      <c r="Q1407" s="22"/>
      <c r="R1407" s="22"/>
    </row>
    <row r="1408" spans="1:18" x14ac:dyDescent="0.25">
      <c r="A1408" s="22"/>
      <c r="B1408" s="113"/>
      <c r="C1408" s="113"/>
      <c r="D1408" s="113"/>
      <c r="E1408" s="22"/>
      <c r="F1408" s="22"/>
      <c r="G1408" s="22"/>
      <c r="H1408" s="22"/>
      <c r="I1408" s="22"/>
      <c r="J1408" s="22"/>
      <c r="K1408" s="22"/>
      <c r="L1408" s="22"/>
      <c r="M1408" s="22"/>
      <c r="N1408" s="22"/>
      <c r="O1408" s="22"/>
      <c r="P1408" s="22"/>
      <c r="Q1408" s="22"/>
      <c r="R1408" s="22"/>
    </row>
    <row r="1409" spans="1:18" x14ac:dyDescent="0.25">
      <c r="A1409" s="22"/>
      <c r="B1409" s="113"/>
      <c r="C1409" s="113"/>
      <c r="D1409" s="113"/>
      <c r="E1409" s="22"/>
      <c r="F1409" s="22"/>
      <c r="G1409" s="22"/>
      <c r="H1409" s="22"/>
      <c r="I1409" s="22"/>
      <c r="J1409" s="22"/>
      <c r="K1409" s="22"/>
      <c r="L1409" s="22"/>
      <c r="M1409" s="22"/>
      <c r="N1409" s="22"/>
      <c r="O1409" s="22"/>
      <c r="P1409" s="22"/>
      <c r="Q1409" s="22"/>
      <c r="R1409" s="22"/>
    </row>
    <row r="1410" spans="1:18" x14ac:dyDescent="0.25">
      <c r="A1410" s="22"/>
      <c r="B1410" s="113"/>
      <c r="C1410" s="113"/>
      <c r="D1410" s="113"/>
      <c r="E1410" s="22"/>
      <c r="F1410" s="22"/>
      <c r="G1410" s="22"/>
      <c r="H1410" s="22"/>
      <c r="I1410" s="22"/>
      <c r="J1410" s="22"/>
      <c r="K1410" s="22"/>
      <c r="L1410" s="22"/>
      <c r="M1410" s="22"/>
      <c r="N1410" s="22"/>
      <c r="O1410" s="22"/>
      <c r="P1410" s="22"/>
      <c r="Q1410" s="22"/>
      <c r="R1410" s="22"/>
    </row>
    <row r="1411" spans="1:18" x14ac:dyDescent="0.25">
      <c r="A1411" s="22"/>
      <c r="B1411" s="113"/>
      <c r="C1411" s="113"/>
      <c r="D1411" s="113"/>
      <c r="E1411" s="22"/>
      <c r="F1411" s="22"/>
      <c r="G1411" s="22"/>
      <c r="H1411" s="22"/>
      <c r="I1411" s="22"/>
      <c r="J1411" s="22"/>
      <c r="K1411" s="22"/>
      <c r="L1411" s="22"/>
      <c r="M1411" s="22"/>
      <c r="N1411" s="22"/>
      <c r="O1411" s="22"/>
      <c r="P1411" s="22"/>
      <c r="Q1411" s="22"/>
      <c r="R1411" s="22"/>
    </row>
    <row r="1412" spans="1:18" x14ac:dyDescent="0.25">
      <c r="A1412" s="22"/>
      <c r="B1412" s="113"/>
      <c r="C1412" s="113"/>
      <c r="D1412" s="113"/>
      <c r="E1412" s="22"/>
      <c r="F1412" s="22"/>
      <c r="G1412" s="22"/>
      <c r="H1412" s="22"/>
      <c r="I1412" s="22"/>
      <c r="J1412" s="22"/>
      <c r="K1412" s="22"/>
      <c r="L1412" s="22"/>
      <c r="M1412" s="22"/>
      <c r="N1412" s="22"/>
      <c r="O1412" s="22"/>
      <c r="P1412" s="22"/>
      <c r="Q1412" s="22"/>
      <c r="R1412" s="22"/>
    </row>
    <row r="1413" spans="1:18" x14ac:dyDescent="0.25">
      <c r="A1413" s="22"/>
      <c r="B1413" s="113"/>
      <c r="C1413" s="113"/>
      <c r="D1413" s="113"/>
      <c r="E1413" s="22"/>
      <c r="F1413" s="22"/>
      <c r="G1413" s="22"/>
      <c r="H1413" s="22"/>
      <c r="I1413" s="22"/>
      <c r="J1413" s="22"/>
      <c r="K1413" s="22"/>
      <c r="L1413" s="22"/>
      <c r="M1413" s="22"/>
      <c r="N1413" s="22"/>
      <c r="O1413" s="22"/>
      <c r="P1413" s="22"/>
      <c r="Q1413" s="22"/>
      <c r="R1413" s="22"/>
    </row>
    <row r="1414" spans="1:18" x14ac:dyDescent="0.25">
      <c r="A1414" s="22"/>
      <c r="B1414" s="113"/>
      <c r="C1414" s="113"/>
      <c r="D1414" s="113"/>
      <c r="E1414" s="22"/>
      <c r="F1414" s="22"/>
      <c r="G1414" s="22"/>
      <c r="H1414" s="22"/>
      <c r="I1414" s="22"/>
      <c r="J1414" s="22"/>
      <c r="K1414" s="22"/>
      <c r="L1414" s="22"/>
      <c r="M1414" s="22"/>
      <c r="N1414" s="22"/>
      <c r="O1414" s="22"/>
      <c r="P1414" s="22"/>
      <c r="Q1414" s="22"/>
      <c r="R1414" s="22"/>
    </row>
    <row r="1415" spans="1:18" x14ac:dyDescent="0.25">
      <c r="A1415" s="22"/>
      <c r="B1415" s="113"/>
      <c r="C1415" s="113"/>
      <c r="D1415" s="113"/>
      <c r="E1415" s="22"/>
      <c r="F1415" s="22"/>
      <c r="G1415" s="22"/>
      <c r="H1415" s="22"/>
      <c r="I1415" s="22"/>
      <c r="J1415" s="22"/>
      <c r="K1415" s="22"/>
      <c r="L1415" s="22"/>
      <c r="M1415" s="22"/>
      <c r="N1415" s="22"/>
      <c r="O1415" s="22"/>
      <c r="P1415" s="22"/>
      <c r="Q1415" s="22"/>
      <c r="R1415" s="22"/>
    </row>
    <row r="1416" spans="1:18" x14ac:dyDescent="0.25">
      <c r="A1416" s="22"/>
      <c r="B1416" s="113"/>
      <c r="C1416" s="113"/>
      <c r="D1416" s="113"/>
      <c r="E1416" s="22"/>
      <c r="F1416" s="22"/>
      <c r="G1416" s="22"/>
      <c r="H1416" s="22"/>
      <c r="I1416" s="22"/>
      <c r="J1416" s="22"/>
      <c r="K1416" s="22"/>
      <c r="L1416" s="22"/>
      <c r="M1416" s="22"/>
      <c r="N1416" s="22"/>
      <c r="O1416" s="22"/>
      <c r="P1416" s="22"/>
      <c r="Q1416" s="22"/>
      <c r="R1416" s="22"/>
    </row>
    <row r="1417" spans="1:18" x14ac:dyDescent="0.25">
      <c r="A1417" s="22"/>
      <c r="B1417" s="113"/>
      <c r="C1417" s="113"/>
      <c r="D1417" s="113"/>
      <c r="E1417" s="22"/>
      <c r="F1417" s="22"/>
      <c r="G1417" s="22"/>
      <c r="H1417" s="22"/>
      <c r="I1417" s="22"/>
      <c r="J1417" s="22"/>
      <c r="K1417" s="22"/>
      <c r="L1417" s="22"/>
      <c r="M1417" s="22"/>
      <c r="N1417" s="22"/>
      <c r="O1417" s="22"/>
      <c r="P1417" s="22"/>
      <c r="Q1417" s="22"/>
      <c r="R1417" s="22"/>
    </row>
    <row r="1418" spans="1:18" x14ac:dyDescent="0.25">
      <c r="A1418" s="22"/>
      <c r="B1418" s="113"/>
      <c r="C1418" s="113"/>
      <c r="D1418" s="113"/>
      <c r="E1418" s="22"/>
      <c r="F1418" s="22"/>
      <c r="G1418" s="22"/>
      <c r="H1418" s="22"/>
      <c r="I1418" s="22"/>
      <c r="J1418" s="22"/>
      <c r="K1418" s="22"/>
      <c r="L1418" s="22"/>
      <c r="M1418" s="22"/>
      <c r="N1418" s="22"/>
      <c r="O1418" s="22"/>
      <c r="P1418" s="22"/>
      <c r="Q1418" s="22"/>
      <c r="R1418" s="22"/>
    </row>
    <row r="1419" spans="1:18" x14ac:dyDescent="0.25">
      <c r="A1419" s="22"/>
      <c r="B1419" s="113"/>
      <c r="C1419" s="113"/>
      <c r="D1419" s="113"/>
      <c r="E1419" s="22"/>
      <c r="F1419" s="22"/>
      <c r="G1419" s="22"/>
      <c r="H1419" s="22"/>
      <c r="I1419" s="22"/>
      <c r="J1419" s="22"/>
      <c r="K1419" s="22"/>
      <c r="L1419" s="22"/>
      <c r="M1419" s="22"/>
      <c r="N1419" s="22"/>
      <c r="O1419" s="22"/>
      <c r="P1419" s="22"/>
      <c r="Q1419" s="22"/>
      <c r="R1419" s="22"/>
    </row>
    <row r="1420" spans="1:18" x14ac:dyDescent="0.25">
      <c r="A1420" s="22"/>
      <c r="B1420" s="113"/>
      <c r="C1420" s="113"/>
      <c r="D1420" s="113"/>
      <c r="E1420" s="22"/>
      <c r="F1420" s="22"/>
      <c r="G1420" s="22"/>
      <c r="H1420" s="22"/>
      <c r="I1420" s="22"/>
      <c r="J1420" s="22"/>
      <c r="K1420" s="22"/>
      <c r="L1420" s="22"/>
      <c r="M1420" s="22"/>
      <c r="N1420" s="22"/>
      <c r="O1420" s="22"/>
      <c r="P1420" s="22"/>
      <c r="Q1420" s="22"/>
      <c r="R1420" s="22"/>
    </row>
    <row r="1421" spans="1:18" x14ac:dyDescent="0.25">
      <c r="A1421" s="22"/>
      <c r="B1421" s="113"/>
      <c r="C1421" s="113"/>
      <c r="D1421" s="113"/>
      <c r="E1421" s="22"/>
      <c r="F1421" s="22"/>
      <c r="G1421" s="22"/>
      <c r="H1421" s="22"/>
      <c r="I1421" s="22"/>
      <c r="J1421" s="22"/>
      <c r="K1421" s="22"/>
      <c r="L1421" s="22"/>
      <c r="M1421" s="22"/>
      <c r="N1421" s="22"/>
      <c r="O1421" s="22"/>
      <c r="P1421" s="22"/>
      <c r="Q1421" s="22"/>
      <c r="R1421" s="22"/>
    </row>
    <row r="1422" spans="1:18" x14ac:dyDescent="0.25">
      <c r="A1422" s="22"/>
      <c r="B1422" s="113"/>
      <c r="C1422" s="113"/>
      <c r="D1422" s="113"/>
      <c r="E1422" s="22"/>
      <c r="F1422" s="22"/>
      <c r="G1422" s="22"/>
      <c r="H1422" s="22"/>
      <c r="I1422" s="22"/>
      <c r="J1422" s="22"/>
      <c r="K1422" s="22"/>
      <c r="L1422" s="22"/>
      <c r="M1422" s="22"/>
      <c r="N1422" s="22"/>
      <c r="O1422" s="22"/>
      <c r="P1422" s="22"/>
      <c r="Q1422" s="22"/>
      <c r="R1422" s="22"/>
    </row>
    <row r="1423" spans="1:18" x14ac:dyDescent="0.25">
      <c r="A1423" s="22"/>
      <c r="B1423" s="113"/>
      <c r="C1423" s="113"/>
      <c r="D1423" s="113"/>
      <c r="E1423" s="22"/>
      <c r="F1423" s="22"/>
      <c r="G1423" s="22"/>
      <c r="H1423" s="22"/>
      <c r="I1423" s="22"/>
      <c r="J1423" s="22"/>
      <c r="K1423" s="22"/>
      <c r="L1423" s="22"/>
      <c r="M1423" s="22"/>
      <c r="N1423" s="22"/>
      <c r="O1423" s="22"/>
      <c r="P1423" s="22"/>
      <c r="Q1423" s="22"/>
      <c r="R1423" s="22"/>
    </row>
    <row r="1424" spans="1:18" x14ac:dyDescent="0.25">
      <c r="A1424" s="22"/>
      <c r="B1424" s="113"/>
      <c r="C1424" s="113"/>
      <c r="D1424" s="113"/>
      <c r="E1424" s="22"/>
      <c r="F1424" s="22"/>
      <c r="G1424" s="22"/>
      <c r="H1424" s="22"/>
      <c r="I1424" s="22"/>
      <c r="J1424" s="22"/>
      <c r="K1424" s="22"/>
      <c r="L1424" s="22"/>
      <c r="M1424" s="22"/>
      <c r="N1424" s="22"/>
      <c r="O1424" s="22"/>
      <c r="P1424" s="22"/>
      <c r="Q1424" s="22"/>
      <c r="R1424" s="22"/>
    </row>
    <row r="1425" spans="1:18" x14ac:dyDescent="0.25">
      <c r="A1425" s="22"/>
      <c r="B1425" s="113"/>
      <c r="C1425" s="113"/>
      <c r="D1425" s="113"/>
      <c r="E1425" s="22"/>
      <c r="F1425" s="22"/>
      <c r="G1425" s="22"/>
      <c r="H1425" s="22"/>
      <c r="I1425" s="22"/>
      <c r="J1425" s="22"/>
      <c r="K1425" s="22"/>
      <c r="L1425" s="22"/>
      <c r="M1425" s="22"/>
      <c r="N1425" s="22"/>
      <c r="O1425" s="22"/>
      <c r="P1425" s="22"/>
      <c r="Q1425" s="22"/>
      <c r="R1425" s="22"/>
    </row>
    <row r="1426" spans="1:18" x14ac:dyDescent="0.25">
      <c r="A1426" s="22"/>
      <c r="B1426" s="113"/>
      <c r="C1426" s="113"/>
      <c r="D1426" s="113"/>
      <c r="E1426" s="22"/>
      <c r="F1426" s="22"/>
      <c r="G1426" s="22"/>
      <c r="H1426" s="22"/>
      <c r="I1426" s="22"/>
      <c r="J1426" s="22"/>
      <c r="K1426" s="22"/>
      <c r="L1426" s="22"/>
      <c r="M1426" s="22"/>
      <c r="N1426" s="22"/>
      <c r="O1426" s="22"/>
      <c r="P1426" s="22"/>
      <c r="Q1426" s="22"/>
      <c r="R1426" s="22"/>
    </row>
    <row r="1427" spans="1:18" x14ac:dyDescent="0.25">
      <c r="A1427" s="22"/>
      <c r="B1427" s="113"/>
      <c r="C1427" s="113"/>
      <c r="D1427" s="113"/>
      <c r="E1427" s="22"/>
      <c r="F1427" s="22"/>
      <c r="G1427" s="22"/>
      <c r="H1427" s="22"/>
      <c r="I1427" s="22"/>
      <c r="J1427" s="22"/>
      <c r="K1427" s="22"/>
      <c r="L1427" s="22"/>
      <c r="M1427" s="22"/>
      <c r="N1427" s="22"/>
      <c r="O1427" s="22"/>
      <c r="P1427" s="22"/>
      <c r="Q1427" s="22"/>
      <c r="R1427" s="22"/>
    </row>
    <row r="1428" spans="1:18" x14ac:dyDescent="0.25">
      <c r="A1428" s="22"/>
      <c r="B1428" s="113"/>
      <c r="C1428" s="113"/>
      <c r="D1428" s="113"/>
      <c r="E1428" s="22"/>
      <c r="F1428" s="22"/>
      <c r="G1428" s="22"/>
      <c r="H1428" s="22"/>
      <c r="I1428" s="22"/>
      <c r="J1428" s="22"/>
      <c r="K1428" s="22"/>
      <c r="L1428" s="22"/>
      <c r="M1428" s="22"/>
      <c r="N1428" s="22"/>
      <c r="O1428" s="22"/>
      <c r="P1428" s="22"/>
      <c r="Q1428" s="22"/>
      <c r="R1428" s="22"/>
    </row>
    <row r="1429" spans="1:18" x14ac:dyDescent="0.25">
      <c r="A1429" s="22"/>
      <c r="B1429" s="113"/>
      <c r="C1429" s="113"/>
      <c r="D1429" s="113"/>
      <c r="E1429" s="22"/>
      <c r="F1429" s="22"/>
      <c r="G1429" s="22"/>
      <c r="H1429" s="22"/>
      <c r="I1429" s="22"/>
      <c r="J1429" s="22"/>
      <c r="K1429" s="22"/>
      <c r="L1429" s="22"/>
      <c r="M1429" s="22"/>
      <c r="N1429" s="22"/>
      <c r="O1429" s="22"/>
      <c r="P1429" s="22"/>
      <c r="Q1429" s="22"/>
      <c r="R1429" s="22"/>
    </row>
    <row r="1430" spans="1:18" x14ac:dyDescent="0.25">
      <c r="A1430" s="22"/>
      <c r="B1430" s="113"/>
      <c r="C1430" s="113"/>
      <c r="D1430" s="113"/>
      <c r="E1430" s="22"/>
      <c r="F1430" s="22"/>
      <c r="G1430" s="22"/>
      <c r="H1430" s="22"/>
      <c r="I1430" s="22"/>
      <c r="J1430" s="22"/>
      <c r="K1430" s="22"/>
      <c r="L1430" s="22"/>
      <c r="M1430" s="22"/>
      <c r="N1430" s="22"/>
      <c r="O1430" s="22"/>
      <c r="P1430" s="22"/>
      <c r="Q1430" s="22"/>
      <c r="R1430" s="22"/>
    </row>
    <row r="1431" spans="1:18" x14ac:dyDescent="0.25">
      <c r="A1431" s="22"/>
      <c r="B1431" s="113"/>
      <c r="C1431" s="113"/>
      <c r="D1431" s="113"/>
      <c r="E1431" s="22"/>
      <c r="F1431" s="22"/>
      <c r="G1431" s="22"/>
      <c r="H1431" s="22"/>
      <c r="I1431" s="22"/>
      <c r="J1431" s="22"/>
      <c r="K1431" s="22"/>
      <c r="L1431" s="22"/>
      <c r="M1431" s="22"/>
      <c r="N1431" s="22"/>
      <c r="O1431" s="22"/>
      <c r="P1431" s="22"/>
      <c r="Q1431" s="22"/>
      <c r="R1431" s="22"/>
    </row>
    <row r="1432" spans="1:18" x14ac:dyDescent="0.25">
      <c r="A1432" s="22"/>
      <c r="B1432" s="113"/>
      <c r="C1432" s="113"/>
      <c r="D1432" s="113"/>
      <c r="E1432" s="22"/>
      <c r="F1432" s="22"/>
      <c r="G1432" s="22"/>
      <c r="H1432" s="22"/>
      <c r="I1432" s="22"/>
      <c r="J1432" s="22"/>
      <c r="K1432" s="22"/>
      <c r="L1432" s="22"/>
      <c r="M1432" s="22"/>
      <c r="N1432" s="22"/>
      <c r="O1432" s="22"/>
      <c r="P1432" s="22"/>
      <c r="Q1432" s="22"/>
      <c r="R1432" s="22"/>
    </row>
    <row r="1433" spans="1:18" x14ac:dyDescent="0.25">
      <c r="A1433" s="22"/>
      <c r="B1433" s="113"/>
      <c r="C1433" s="113"/>
      <c r="D1433" s="113"/>
      <c r="E1433" s="22"/>
      <c r="F1433" s="22"/>
      <c r="G1433" s="22"/>
      <c r="H1433" s="22"/>
      <c r="I1433" s="22"/>
      <c r="J1433" s="22"/>
      <c r="K1433" s="22"/>
      <c r="L1433" s="22"/>
      <c r="M1433" s="22"/>
      <c r="N1433" s="22"/>
      <c r="O1433" s="22"/>
      <c r="P1433" s="22"/>
      <c r="Q1433" s="22"/>
      <c r="R1433" s="22"/>
    </row>
    <row r="1434" spans="1:18" x14ac:dyDescent="0.25">
      <c r="A1434" s="22"/>
      <c r="B1434" s="113"/>
      <c r="C1434" s="113"/>
      <c r="D1434" s="113"/>
      <c r="E1434" s="22"/>
      <c r="F1434" s="22"/>
      <c r="G1434" s="22"/>
      <c r="H1434" s="22"/>
      <c r="I1434" s="22"/>
      <c r="J1434" s="22"/>
      <c r="K1434" s="22"/>
      <c r="L1434" s="22"/>
      <c r="M1434" s="22"/>
      <c r="N1434" s="22"/>
      <c r="O1434" s="22"/>
      <c r="P1434" s="22"/>
      <c r="Q1434" s="22"/>
      <c r="R1434" s="22"/>
    </row>
    <row r="1435" spans="1:18" x14ac:dyDescent="0.25">
      <c r="A1435" s="22"/>
      <c r="B1435" s="113"/>
      <c r="C1435" s="113"/>
      <c r="D1435" s="113"/>
      <c r="E1435" s="22"/>
      <c r="F1435" s="22"/>
      <c r="G1435" s="22"/>
      <c r="H1435" s="22"/>
      <c r="I1435" s="22"/>
      <c r="J1435" s="22"/>
      <c r="K1435" s="22"/>
      <c r="L1435" s="22"/>
      <c r="M1435" s="22"/>
      <c r="N1435" s="22"/>
      <c r="O1435" s="22"/>
      <c r="P1435" s="22"/>
      <c r="Q1435" s="22"/>
      <c r="R1435" s="22"/>
    </row>
    <row r="1436" spans="1:18" x14ac:dyDescent="0.25">
      <c r="A1436" s="22"/>
      <c r="B1436" s="113"/>
      <c r="C1436" s="113"/>
      <c r="D1436" s="113"/>
      <c r="E1436" s="22"/>
      <c r="F1436" s="22"/>
      <c r="G1436" s="22"/>
      <c r="H1436" s="22"/>
      <c r="I1436" s="22"/>
      <c r="J1436" s="22"/>
      <c r="K1436" s="22"/>
      <c r="L1436" s="22"/>
      <c r="M1436" s="22"/>
      <c r="N1436" s="22"/>
      <c r="O1436" s="22"/>
      <c r="P1436" s="22"/>
      <c r="Q1436" s="22"/>
      <c r="R1436" s="22"/>
    </row>
    <row r="1437" spans="1:18" x14ac:dyDescent="0.25">
      <c r="A1437" s="22"/>
      <c r="B1437" s="113"/>
      <c r="C1437" s="113"/>
      <c r="D1437" s="113"/>
      <c r="E1437" s="22"/>
      <c r="F1437" s="22"/>
      <c r="G1437" s="22"/>
      <c r="H1437" s="22"/>
      <c r="I1437" s="22"/>
      <c r="J1437" s="22"/>
      <c r="K1437" s="22"/>
      <c r="L1437" s="22"/>
      <c r="M1437" s="22"/>
      <c r="N1437" s="22"/>
      <c r="O1437" s="22"/>
      <c r="P1437" s="22"/>
      <c r="Q1437" s="22"/>
      <c r="R1437" s="22"/>
    </row>
    <row r="1438" spans="1:18" x14ac:dyDescent="0.25">
      <c r="A1438" s="22"/>
      <c r="B1438" s="113"/>
      <c r="C1438" s="113"/>
      <c r="D1438" s="113"/>
      <c r="E1438" s="22"/>
      <c r="F1438" s="22"/>
      <c r="G1438" s="22"/>
      <c r="H1438" s="22"/>
      <c r="I1438" s="22"/>
      <c r="J1438" s="22"/>
      <c r="K1438" s="22"/>
      <c r="L1438" s="22"/>
      <c r="M1438" s="22"/>
      <c r="N1438" s="22"/>
      <c r="O1438" s="22"/>
      <c r="P1438" s="22"/>
      <c r="Q1438" s="22"/>
      <c r="R1438" s="22"/>
    </row>
    <row r="1439" spans="1:18" x14ac:dyDescent="0.25">
      <c r="A1439" s="22"/>
      <c r="B1439" s="113"/>
      <c r="C1439" s="113"/>
      <c r="D1439" s="113"/>
      <c r="E1439" s="22"/>
      <c r="F1439" s="22"/>
      <c r="G1439" s="22"/>
      <c r="H1439" s="22"/>
      <c r="I1439" s="22"/>
      <c r="J1439" s="22"/>
      <c r="K1439" s="22"/>
      <c r="L1439" s="22"/>
      <c r="M1439" s="22"/>
      <c r="N1439" s="22"/>
      <c r="O1439" s="22"/>
      <c r="P1439" s="22"/>
      <c r="Q1439" s="22"/>
      <c r="R1439" s="22"/>
    </row>
    <row r="1440" spans="1:18" x14ac:dyDescent="0.25">
      <c r="A1440" s="22"/>
      <c r="B1440" s="113"/>
      <c r="C1440" s="113"/>
      <c r="D1440" s="113"/>
      <c r="E1440" s="22"/>
      <c r="F1440" s="22"/>
      <c r="G1440" s="22"/>
      <c r="H1440" s="22"/>
      <c r="I1440" s="22"/>
      <c r="J1440" s="22"/>
      <c r="K1440" s="22"/>
      <c r="L1440" s="22"/>
      <c r="M1440" s="22"/>
      <c r="N1440" s="22"/>
      <c r="O1440" s="22"/>
      <c r="P1440" s="22"/>
      <c r="Q1440" s="22"/>
      <c r="R1440" s="22"/>
    </row>
    <row r="1441" spans="1:18" x14ac:dyDescent="0.25">
      <c r="A1441" s="22"/>
      <c r="B1441" s="113"/>
      <c r="C1441" s="113"/>
      <c r="D1441" s="113"/>
      <c r="E1441" s="22"/>
      <c r="F1441" s="22"/>
      <c r="G1441" s="22"/>
      <c r="H1441" s="22"/>
      <c r="I1441" s="22"/>
      <c r="J1441" s="22"/>
      <c r="K1441" s="22"/>
      <c r="L1441" s="22"/>
      <c r="M1441" s="22"/>
      <c r="N1441" s="22"/>
      <c r="O1441" s="22"/>
      <c r="P1441" s="22"/>
      <c r="Q1441" s="22"/>
      <c r="R1441" s="22"/>
    </row>
    <row r="1442" spans="1:18" x14ac:dyDescent="0.25">
      <c r="A1442" s="22"/>
      <c r="B1442" s="113"/>
      <c r="C1442" s="113"/>
      <c r="D1442" s="113"/>
      <c r="E1442" s="22"/>
      <c r="F1442" s="22"/>
      <c r="G1442" s="22"/>
      <c r="H1442" s="22"/>
      <c r="I1442" s="22"/>
      <c r="J1442" s="22"/>
      <c r="K1442" s="22"/>
      <c r="L1442" s="22"/>
      <c r="M1442" s="22"/>
      <c r="N1442" s="22"/>
      <c r="O1442" s="22"/>
      <c r="P1442" s="22"/>
      <c r="Q1442" s="22"/>
      <c r="R1442" s="22"/>
    </row>
    <row r="1443" spans="1:18" x14ac:dyDescent="0.25">
      <c r="A1443" s="22"/>
      <c r="B1443" s="113"/>
      <c r="C1443" s="113"/>
      <c r="D1443" s="113"/>
      <c r="E1443" s="22"/>
      <c r="F1443" s="22"/>
      <c r="G1443" s="22"/>
      <c r="H1443" s="22"/>
      <c r="I1443" s="22"/>
      <c r="J1443" s="22"/>
      <c r="K1443" s="22"/>
      <c r="L1443" s="22"/>
      <c r="M1443" s="22"/>
      <c r="N1443" s="22"/>
      <c r="O1443" s="22"/>
      <c r="P1443" s="22"/>
      <c r="Q1443" s="22"/>
      <c r="R1443" s="22"/>
    </row>
    <row r="1444" spans="1:18" x14ac:dyDescent="0.25">
      <c r="A1444" s="22"/>
      <c r="B1444" s="113"/>
      <c r="C1444" s="113"/>
      <c r="D1444" s="113"/>
      <c r="E1444" s="22"/>
      <c r="F1444" s="22"/>
      <c r="G1444" s="22"/>
      <c r="H1444" s="22"/>
      <c r="I1444" s="22"/>
      <c r="J1444" s="22"/>
      <c r="K1444" s="22"/>
      <c r="L1444" s="22"/>
      <c r="M1444" s="22"/>
      <c r="N1444" s="22"/>
      <c r="O1444" s="22"/>
      <c r="P1444" s="22"/>
      <c r="Q1444" s="22"/>
      <c r="R1444" s="22"/>
    </row>
    <row r="1445" spans="1:18" x14ac:dyDescent="0.25">
      <c r="A1445" s="22"/>
      <c r="B1445" s="113"/>
      <c r="C1445" s="113"/>
      <c r="D1445" s="113"/>
      <c r="E1445" s="22"/>
      <c r="F1445" s="22"/>
      <c r="G1445" s="22"/>
      <c r="H1445" s="22"/>
      <c r="I1445" s="22"/>
      <c r="J1445" s="22"/>
      <c r="K1445" s="22"/>
      <c r="L1445" s="22"/>
      <c r="M1445" s="22"/>
      <c r="N1445" s="22"/>
      <c r="O1445" s="22"/>
      <c r="P1445" s="22"/>
      <c r="Q1445" s="22"/>
      <c r="R1445" s="22"/>
    </row>
    <row r="1446" spans="1:18" x14ac:dyDescent="0.25">
      <c r="A1446" s="22"/>
      <c r="B1446" s="113"/>
      <c r="C1446" s="113"/>
      <c r="D1446" s="113"/>
      <c r="E1446" s="22"/>
      <c r="F1446" s="22"/>
      <c r="G1446" s="22"/>
      <c r="H1446" s="22"/>
      <c r="I1446" s="22"/>
      <c r="J1446" s="22"/>
      <c r="K1446" s="22"/>
      <c r="L1446" s="22"/>
      <c r="M1446" s="22"/>
      <c r="N1446" s="22"/>
      <c r="O1446" s="22"/>
      <c r="P1446" s="22"/>
      <c r="Q1446" s="22"/>
      <c r="R1446" s="22"/>
    </row>
    <row r="1447" spans="1:18" x14ac:dyDescent="0.25">
      <c r="A1447" s="22"/>
      <c r="B1447" s="113"/>
      <c r="C1447" s="113"/>
      <c r="D1447" s="113"/>
      <c r="E1447" s="22"/>
      <c r="F1447" s="22"/>
      <c r="G1447" s="22"/>
      <c r="H1447" s="22"/>
      <c r="I1447" s="22"/>
      <c r="J1447" s="22"/>
      <c r="K1447" s="22"/>
      <c r="L1447" s="22"/>
      <c r="M1447" s="22"/>
      <c r="N1447" s="22"/>
      <c r="O1447" s="22"/>
      <c r="P1447" s="22"/>
      <c r="Q1447" s="22"/>
      <c r="R1447" s="22"/>
    </row>
    <row r="1448" spans="1:18" x14ac:dyDescent="0.25">
      <c r="A1448" s="22"/>
      <c r="B1448" s="113"/>
      <c r="C1448" s="113"/>
      <c r="D1448" s="113"/>
      <c r="E1448" s="22"/>
      <c r="F1448" s="22"/>
      <c r="G1448" s="22"/>
      <c r="H1448" s="22"/>
      <c r="I1448" s="22"/>
      <c r="J1448" s="22"/>
      <c r="K1448" s="22"/>
      <c r="L1448" s="22"/>
      <c r="M1448" s="22"/>
      <c r="N1448" s="22"/>
      <c r="O1448" s="22"/>
      <c r="P1448" s="22"/>
      <c r="Q1448" s="22"/>
      <c r="R1448" s="22"/>
    </row>
    <row r="1449" spans="1:18" x14ac:dyDescent="0.25">
      <c r="A1449" s="22"/>
      <c r="B1449" s="113"/>
      <c r="C1449" s="113"/>
      <c r="D1449" s="113"/>
      <c r="E1449" s="22"/>
      <c r="F1449" s="22"/>
      <c r="G1449" s="22"/>
      <c r="H1449" s="22"/>
      <c r="I1449" s="22"/>
      <c r="J1449" s="22"/>
      <c r="K1449" s="22"/>
      <c r="L1449" s="22"/>
      <c r="M1449" s="22"/>
      <c r="N1449" s="22"/>
      <c r="O1449" s="22"/>
      <c r="P1449" s="22"/>
      <c r="Q1449" s="22"/>
      <c r="R1449" s="22"/>
    </row>
    <row r="1450" spans="1:18" x14ac:dyDescent="0.25">
      <c r="A1450" s="22"/>
      <c r="B1450" s="113"/>
      <c r="C1450" s="113"/>
      <c r="D1450" s="113"/>
      <c r="E1450" s="22"/>
      <c r="F1450" s="22"/>
      <c r="G1450" s="22"/>
      <c r="H1450" s="22"/>
      <c r="I1450" s="22"/>
      <c r="J1450" s="22"/>
      <c r="K1450" s="22"/>
      <c r="L1450" s="22"/>
      <c r="M1450" s="22"/>
      <c r="N1450" s="22"/>
      <c r="O1450" s="22"/>
      <c r="P1450" s="22"/>
      <c r="Q1450" s="22"/>
      <c r="R1450" s="22"/>
    </row>
    <row r="1451" spans="1:18" x14ac:dyDescent="0.25">
      <c r="A1451" s="22"/>
      <c r="B1451" s="113"/>
      <c r="C1451" s="113"/>
      <c r="D1451" s="113"/>
      <c r="E1451" s="22"/>
      <c r="F1451" s="22"/>
      <c r="G1451" s="22"/>
      <c r="H1451" s="22"/>
      <c r="I1451" s="22"/>
      <c r="J1451" s="22"/>
      <c r="K1451" s="22"/>
      <c r="L1451" s="22"/>
      <c r="M1451" s="22"/>
      <c r="N1451" s="22"/>
      <c r="O1451" s="22"/>
      <c r="P1451" s="22"/>
      <c r="Q1451" s="22"/>
      <c r="R1451" s="22"/>
    </row>
    <row r="1452" spans="1:18" x14ac:dyDescent="0.25">
      <c r="A1452" s="22"/>
      <c r="B1452" s="113"/>
      <c r="C1452" s="113"/>
      <c r="D1452" s="113"/>
      <c r="E1452" s="22"/>
      <c r="F1452" s="22"/>
      <c r="G1452" s="22"/>
      <c r="H1452" s="22"/>
      <c r="I1452" s="22"/>
      <c r="J1452" s="22"/>
      <c r="K1452" s="22"/>
      <c r="L1452" s="22"/>
      <c r="M1452" s="22"/>
      <c r="N1452" s="22"/>
      <c r="O1452" s="22"/>
      <c r="P1452" s="22"/>
      <c r="Q1452" s="22"/>
      <c r="R1452" s="22"/>
    </row>
    <row r="1453" spans="1:18" x14ac:dyDescent="0.25">
      <c r="A1453" s="22"/>
      <c r="B1453" s="113"/>
      <c r="C1453" s="113"/>
      <c r="D1453" s="113"/>
      <c r="E1453" s="22"/>
      <c r="F1453" s="22"/>
      <c r="G1453" s="22"/>
      <c r="H1453" s="22"/>
      <c r="I1453" s="22"/>
      <c r="J1453" s="22"/>
      <c r="K1453" s="22"/>
      <c r="L1453" s="22"/>
      <c r="M1453" s="22"/>
      <c r="N1453" s="22"/>
      <c r="O1453" s="22"/>
      <c r="P1453" s="22"/>
      <c r="Q1453" s="22"/>
      <c r="R1453" s="22"/>
    </row>
    <row r="1454" spans="1:18" x14ac:dyDescent="0.25">
      <c r="A1454" s="22"/>
      <c r="B1454" s="113"/>
      <c r="C1454" s="113"/>
      <c r="D1454" s="113"/>
      <c r="E1454" s="22"/>
      <c r="F1454" s="22"/>
      <c r="G1454" s="22"/>
      <c r="H1454" s="22"/>
      <c r="I1454" s="22"/>
      <c r="J1454" s="22"/>
      <c r="K1454" s="22"/>
      <c r="L1454" s="22"/>
      <c r="M1454" s="22"/>
      <c r="N1454" s="22"/>
      <c r="O1454" s="22"/>
      <c r="P1454" s="22"/>
      <c r="Q1454" s="22"/>
      <c r="R1454" s="22"/>
    </row>
    <row r="1455" spans="1:18" x14ac:dyDescent="0.25">
      <c r="A1455" s="22"/>
      <c r="B1455" s="113"/>
      <c r="C1455" s="113"/>
      <c r="D1455" s="113"/>
      <c r="E1455" s="22"/>
      <c r="F1455" s="22"/>
      <c r="G1455" s="22"/>
      <c r="H1455" s="22"/>
      <c r="I1455" s="22"/>
      <c r="J1455" s="22"/>
      <c r="K1455" s="22"/>
      <c r="L1455" s="22"/>
      <c r="M1455" s="22"/>
      <c r="N1455" s="22"/>
      <c r="O1455" s="22"/>
      <c r="P1455" s="22"/>
      <c r="Q1455" s="22"/>
      <c r="R1455" s="22"/>
    </row>
    <row r="1456" spans="1:18" x14ac:dyDescent="0.25">
      <c r="A1456" s="22"/>
      <c r="B1456" s="113"/>
      <c r="C1456" s="113"/>
      <c r="D1456" s="113"/>
      <c r="E1456" s="22"/>
      <c r="F1456" s="22"/>
      <c r="G1456" s="22"/>
      <c r="H1456" s="22"/>
      <c r="I1456" s="22"/>
      <c r="J1456" s="22"/>
      <c r="K1456" s="22"/>
      <c r="L1456" s="22"/>
      <c r="M1456" s="22"/>
      <c r="N1456" s="22"/>
      <c r="O1456" s="22"/>
      <c r="P1456" s="22"/>
      <c r="Q1456" s="22"/>
      <c r="R1456" s="22"/>
    </row>
    <row r="1457" spans="1:18" x14ac:dyDescent="0.25">
      <c r="A1457" s="22"/>
      <c r="B1457" s="113"/>
      <c r="C1457" s="113"/>
      <c r="D1457" s="113"/>
      <c r="E1457" s="22"/>
      <c r="F1457" s="22"/>
      <c r="G1457" s="22"/>
      <c r="H1457" s="22"/>
      <c r="I1457" s="22"/>
      <c r="J1457" s="22"/>
      <c r="K1457" s="22"/>
      <c r="L1457" s="22"/>
      <c r="M1457" s="22"/>
      <c r="N1457" s="22"/>
      <c r="O1457" s="22"/>
      <c r="P1457" s="22"/>
      <c r="Q1457" s="22"/>
      <c r="R1457" s="22"/>
    </row>
    <row r="1458" spans="1:18" x14ac:dyDescent="0.25">
      <c r="A1458" s="22"/>
      <c r="B1458" s="113"/>
      <c r="C1458" s="113"/>
      <c r="D1458" s="113"/>
      <c r="E1458" s="22"/>
      <c r="F1458" s="22"/>
      <c r="G1458" s="22"/>
      <c r="H1458" s="22"/>
      <c r="I1458" s="22"/>
      <c r="J1458" s="22"/>
      <c r="K1458" s="22"/>
      <c r="L1458" s="22"/>
      <c r="M1458" s="22"/>
      <c r="N1458" s="22"/>
      <c r="O1458" s="22"/>
      <c r="P1458" s="22"/>
      <c r="Q1458" s="22"/>
      <c r="R1458" s="22"/>
    </row>
    <row r="1459" spans="1:18" x14ac:dyDescent="0.25">
      <c r="A1459" s="22"/>
      <c r="B1459" s="113"/>
      <c r="C1459" s="113"/>
      <c r="D1459" s="113"/>
      <c r="E1459" s="22"/>
      <c r="F1459" s="22"/>
      <c r="G1459" s="22"/>
      <c r="H1459" s="22"/>
      <c r="I1459" s="22"/>
      <c r="J1459" s="22"/>
      <c r="K1459" s="22"/>
      <c r="L1459" s="22"/>
      <c r="M1459" s="22"/>
      <c r="N1459" s="22"/>
      <c r="O1459" s="22"/>
      <c r="P1459" s="22"/>
      <c r="Q1459" s="22"/>
      <c r="R1459" s="22"/>
    </row>
    <row r="1460" spans="1:18" x14ac:dyDescent="0.25">
      <c r="A1460" s="22"/>
      <c r="B1460" s="113"/>
      <c r="C1460" s="113"/>
      <c r="D1460" s="113"/>
      <c r="E1460" s="22"/>
      <c r="F1460" s="22"/>
      <c r="G1460" s="22"/>
      <c r="H1460" s="22"/>
      <c r="I1460" s="22"/>
      <c r="J1460" s="22"/>
      <c r="K1460" s="22"/>
      <c r="L1460" s="22"/>
      <c r="M1460" s="22"/>
      <c r="N1460" s="22"/>
      <c r="O1460" s="22"/>
      <c r="P1460" s="22"/>
      <c r="Q1460" s="22"/>
      <c r="R1460" s="22"/>
    </row>
    <row r="1461" spans="1:18" x14ac:dyDescent="0.25">
      <c r="A1461" s="22"/>
      <c r="B1461" s="113"/>
      <c r="C1461" s="113"/>
      <c r="D1461" s="113"/>
      <c r="E1461" s="22"/>
      <c r="F1461" s="22"/>
      <c r="G1461" s="22"/>
      <c r="H1461" s="22"/>
      <c r="I1461" s="22"/>
      <c r="J1461" s="22"/>
      <c r="K1461" s="22"/>
      <c r="L1461" s="22"/>
      <c r="M1461" s="22"/>
      <c r="N1461" s="22"/>
      <c r="O1461" s="22"/>
      <c r="P1461" s="22"/>
      <c r="Q1461" s="22"/>
      <c r="R1461" s="22"/>
    </row>
    <row r="1462" spans="1:18" x14ac:dyDescent="0.25">
      <c r="A1462" s="22"/>
      <c r="B1462" s="113"/>
      <c r="C1462" s="113"/>
      <c r="D1462" s="113"/>
      <c r="E1462" s="22"/>
      <c r="F1462" s="22"/>
      <c r="G1462" s="22"/>
      <c r="H1462" s="22"/>
      <c r="I1462" s="22"/>
      <c r="J1462" s="22"/>
      <c r="K1462" s="22"/>
      <c r="L1462" s="22"/>
      <c r="M1462" s="22"/>
      <c r="N1462" s="22"/>
      <c r="O1462" s="22"/>
      <c r="P1462" s="22"/>
      <c r="Q1462" s="22"/>
      <c r="R1462" s="22"/>
    </row>
    <row r="1463" spans="1:18" x14ac:dyDescent="0.25">
      <c r="A1463" s="22"/>
      <c r="B1463" s="113"/>
      <c r="C1463" s="113"/>
      <c r="D1463" s="113"/>
      <c r="E1463" s="22"/>
      <c r="F1463" s="22"/>
      <c r="G1463" s="22"/>
      <c r="H1463" s="22"/>
      <c r="I1463" s="22"/>
      <c r="J1463" s="22"/>
      <c r="K1463" s="22"/>
      <c r="L1463" s="22"/>
      <c r="M1463" s="22"/>
      <c r="N1463" s="22"/>
      <c r="O1463" s="22"/>
      <c r="P1463" s="22"/>
      <c r="Q1463" s="22"/>
      <c r="R1463" s="22"/>
    </row>
    <row r="1464" spans="1:18" x14ac:dyDescent="0.25">
      <c r="A1464" s="22"/>
      <c r="B1464" s="113"/>
      <c r="C1464" s="113"/>
      <c r="D1464" s="113"/>
      <c r="E1464" s="22"/>
      <c r="F1464" s="22"/>
      <c r="G1464" s="22"/>
      <c r="H1464" s="22"/>
      <c r="I1464" s="22"/>
      <c r="J1464" s="22"/>
      <c r="K1464" s="22"/>
      <c r="L1464" s="22"/>
      <c r="M1464" s="22"/>
      <c r="N1464" s="22"/>
      <c r="O1464" s="22"/>
      <c r="P1464" s="22"/>
      <c r="Q1464" s="22"/>
      <c r="R1464" s="22"/>
    </row>
    <row r="1465" spans="1:18" x14ac:dyDescent="0.25">
      <c r="A1465" s="22"/>
      <c r="B1465" s="113"/>
      <c r="C1465" s="113"/>
      <c r="D1465" s="113"/>
      <c r="E1465" s="22"/>
      <c r="F1465" s="22"/>
      <c r="G1465" s="22"/>
      <c r="H1465" s="22"/>
      <c r="I1465" s="22"/>
      <c r="J1465" s="22"/>
      <c r="K1465" s="22"/>
      <c r="L1465" s="22"/>
      <c r="M1465" s="22"/>
      <c r="N1465" s="22"/>
      <c r="O1465" s="22"/>
      <c r="P1465" s="22"/>
      <c r="Q1465" s="22"/>
      <c r="R1465" s="22"/>
    </row>
    <row r="1466" spans="1:18" x14ac:dyDescent="0.25">
      <c r="A1466" s="22"/>
      <c r="B1466" s="113"/>
      <c r="C1466" s="113"/>
      <c r="D1466" s="113"/>
      <c r="E1466" s="22"/>
      <c r="F1466" s="22"/>
      <c r="G1466" s="22"/>
      <c r="H1466" s="22"/>
      <c r="I1466" s="22"/>
      <c r="J1466" s="22"/>
      <c r="K1466" s="22"/>
      <c r="L1466" s="22"/>
      <c r="M1466" s="22"/>
      <c r="N1466" s="22"/>
      <c r="O1466" s="22"/>
      <c r="P1466" s="22"/>
      <c r="Q1466" s="22"/>
      <c r="R1466" s="22"/>
    </row>
    <row r="1467" spans="1:18" x14ac:dyDescent="0.25">
      <c r="A1467" s="22"/>
      <c r="B1467" s="113"/>
      <c r="C1467" s="113"/>
      <c r="D1467" s="113"/>
      <c r="E1467" s="22"/>
      <c r="F1467" s="22"/>
      <c r="G1467" s="22"/>
      <c r="H1467" s="22"/>
      <c r="I1467" s="22"/>
      <c r="J1467" s="22"/>
      <c r="K1467" s="22"/>
      <c r="L1467" s="22"/>
      <c r="M1467" s="22"/>
      <c r="N1467" s="22"/>
      <c r="O1467" s="22"/>
      <c r="P1467" s="22"/>
      <c r="Q1467" s="22"/>
      <c r="R1467" s="22"/>
    </row>
    <row r="1468" spans="1:18" x14ac:dyDescent="0.25">
      <c r="A1468" s="22"/>
      <c r="B1468" s="113"/>
      <c r="C1468" s="113"/>
      <c r="D1468" s="113"/>
      <c r="E1468" s="22"/>
      <c r="F1468" s="22"/>
      <c r="G1468" s="22"/>
      <c r="H1468" s="22"/>
      <c r="I1468" s="22"/>
      <c r="J1468" s="22"/>
      <c r="K1468" s="22"/>
      <c r="L1468" s="22"/>
      <c r="M1468" s="22"/>
      <c r="N1468" s="22"/>
      <c r="O1468" s="22"/>
      <c r="P1468" s="22"/>
      <c r="Q1468" s="22"/>
      <c r="R1468" s="22"/>
    </row>
    <row r="1469" spans="1:18" x14ac:dyDescent="0.25">
      <c r="A1469" s="22"/>
      <c r="B1469" s="113"/>
      <c r="C1469" s="113"/>
      <c r="D1469" s="113"/>
      <c r="E1469" s="22"/>
      <c r="F1469" s="22"/>
      <c r="G1469" s="22"/>
      <c r="H1469" s="22"/>
      <c r="I1469" s="22"/>
      <c r="J1469" s="22"/>
      <c r="K1469" s="22"/>
      <c r="L1469" s="22"/>
      <c r="M1469" s="22"/>
      <c r="N1469" s="22"/>
      <c r="O1469" s="22"/>
      <c r="P1469" s="22"/>
      <c r="Q1469" s="22"/>
      <c r="R1469" s="22"/>
    </row>
    <row r="1470" spans="1:18" x14ac:dyDescent="0.25">
      <c r="A1470" s="22"/>
      <c r="B1470" s="113"/>
      <c r="C1470" s="113"/>
      <c r="D1470" s="113"/>
      <c r="E1470" s="22"/>
      <c r="F1470" s="22"/>
      <c r="G1470" s="22"/>
      <c r="H1470" s="22"/>
      <c r="I1470" s="22"/>
      <c r="J1470" s="22"/>
      <c r="K1470" s="22"/>
      <c r="L1470" s="22"/>
      <c r="M1470" s="22"/>
      <c r="N1470" s="22"/>
      <c r="O1470" s="22"/>
      <c r="P1470" s="22"/>
      <c r="Q1470" s="22"/>
      <c r="R1470" s="22"/>
    </row>
    <row r="1471" spans="1:18" x14ac:dyDescent="0.25">
      <c r="A1471" s="22"/>
      <c r="B1471" s="113"/>
      <c r="C1471" s="113"/>
      <c r="D1471" s="113"/>
      <c r="E1471" s="22"/>
      <c r="F1471" s="22"/>
      <c r="G1471" s="22"/>
      <c r="H1471" s="22"/>
      <c r="I1471" s="22"/>
      <c r="J1471" s="22"/>
      <c r="K1471" s="22"/>
      <c r="L1471" s="22"/>
      <c r="M1471" s="22"/>
      <c r="N1471" s="22"/>
      <c r="O1471" s="22"/>
      <c r="P1471" s="22"/>
      <c r="Q1471" s="22"/>
      <c r="R1471" s="22"/>
    </row>
    <row r="1472" spans="1:18" x14ac:dyDescent="0.25">
      <c r="A1472" s="22"/>
      <c r="B1472" s="113"/>
      <c r="C1472" s="113"/>
      <c r="D1472" s="113"/>
      <c r="E1472" s="22"/>
      <c r="F1472" s="22"/>
      <c r="G1472" s="22"/>
      <c r="H1472" s="22"/>
      <c r="I1472" s="22"/>
      <c r="J1472" s="22"/>
      <c r="K1472" s="22"/>
      <c r="L1472" s="22"/>
      <c r="M1472" s="22"/>
      <c r="N1472" s="22"/>
      <c r="O1472" s="22"/>
      <c r="P1472" s="22"/>
      <c r="Q1472" s="22"/>
      <c r="R1472" s="22"/>
    </row>
    <row r="1473" spans="1:18" x14ac:dyDescent="0.25">
      <c r="A1473" s="22"/>
      <c r="B1473" s="113"/>
      <c r="C1473" s="113"/>
      <c r="D1473" s="113"/>
      <c r="E1473" s="22"/>
      <c r="F1473" s="22"/>
      <c r="G1473" s="22"/>
      <c r="H1473" s="22"/>
      <c r="I1473" s="22"/>
      <c r="J1473" s="22"/>
      <c r="K1473" s="22"/>
      <c r="L1473" s="22"/>
      <c r="M1473" s="22"/>
      <c r="N1473" s="22"/>
      <c r="O1473" s="22"/>
      <c r="P1473" s="22"/>
      <c r="Q1473" s="22"/>
      <c r="R1473" s="22"/>
    </row>
    <row r="1474" spans="1:18" x14ac:dyDescent="0.25">
      <c r="A1474" s="22"/>
      <c r="B1474" s="113"/>
      <c r="C1474" s="113"/>
      <c r="D1474" s="113"/>
      <c r="E1474" s="22"/>
      <c r="F1474" s="22"/>
      <c r="G1474" s="22"/>
      <c r="H1474" s="22"/>
      <c r="I1474" s="22"/>
      <c r="J1474" s="22"/>
      <c r="K1474" s="22"/>
      <c r="L1474" s="22"/>
      <c r="M1474" s="22"/>
      <c r="N1474" s="22"/>
      <c r="O1474" s="22"/>
      <c r="P1474" s="22"/>
      <c r="Q1474" s="22"/>
      <c r="R1474" s="22"/>
    </row>
    <row r="1475" spans="1:18" x14ac:dyDescent="0.25">
      <c r="A1475" s="22"/>
      <c r="B1475" s="113"/>
      <c r="C1475" s="113"/>
      <c r="D1475" s="113"/>
      <c r="E1475" s="22"/>
      <c r="F1475" s="22"/>
      <c r="G1475" s="22"/>
      <c r="H1475" s="22"/>
      <c r="I1475" s="22"/>
      <c r="J1475" s="22"/>
      <c r="K1475" s="22"/>
      <c r="L1475" s="22"/>
      <c r="M1475" s="22"/>
      <c r="N1475" s="22"/>
      <c r="O1475" s="22"/>
      <c r="P1475" s="22"/>
      <c r="Q1475" s="22"/>
      <c r="R1475" s="22"/>
    </row>
    <row r="1476" spans="1:18" x14ac:dyDescent="0.25">
      <c r="A1476" s="22"/>
      <c r="B1476" s="113"/>
      <c r="C1476" s="113"/>
      <c r="D1476" s="113"/>
      <c r="E1476" s="22"/>
      <c r="F1476" s="22"/>
      <c r="G1476" s="22"/>
      <c r="H1476" s="22"/>
      <c r="I1476" s="22"/>
      <c r="J1476" s="22"/>
      <c r="K1476" s="22"/>
      <c r="L1476" s="22"/>
      <c r="M1476" s="22"/>
      <c r="N1476" s="22"/>
      <c r="O1476" s="22"/>
      <c r="P1476" s="22"/>
      <c r="Q1476" s="22"/>
      <c r="R1476" s="22"/>
    </row>
    <row r="1477" spans="1:18" x14ac:dyDescent="0.25">
      <c r="A1477" s="22"/>
      <c r="B1477" s="113"/>
      <c r="C1477" s="113"/>
      <c r="D1477" s="113"/>
      <c r="E1477" s="22"/>
      <c r="F1477" s="22"/>
      <c r="G1477" s="22"/>
      <c r="H1477" s="22"/>
      <c r="I1477" s="22"/>
      <c r="J1477" s="22"/>
      <c r="K1477" s="22"/>
      <c r="L1477" s="22"/>
      <c r="M1477" s="22"/>
      <c r="N1477" s="22"/>
      <c r="O1477" s="22"/>
      <c r="P1477" s="22"/>
      <c r="Q1477" s="22"/>
      <c r="R1477" s="22"/>
    </row>
    <row r="1478" spans="1:18" x14ac:dyDescent="0.25">
      <c r="A1478" s="22"/>
      <c r="B1478" s="113"/>
      <c r="C1478" s="113"/>
      <c r="D1478" s="113"/>
      <c r="E1478" s="22"/>
      <c r="F1478" s="22"/>
      <c r="G1478" s="22"/>
      <c r="H1478" s="22"/>
      <c r="I1478" s="22"/>
      <c r="J1478" s="22"/>
      <c r="K1478" s="22"/>
      <c r="L1478" s="22"/>
      <c r="M1478" s="22"/>
      <c r="N1478" s="22"/>
      <c r="O1478" s="22"/>
      <c r="P1478" s="22"/>
      <c r="Q1478" s="22"/>
      <c r="R1478" s="22"/>
    </row>
    <row r="1479" spans="1:18" x14ac:dyDescent="0.25">
      <c r="A1479" s="22"/>
      <c r="B1479" s="113"/>
      <c r="C1479" s="113"/>
      <c r="D1479" s="113"/>
      <c r="E1479" s="22"/>
      <c r="F1479" s="22"/>
      <c r="G1479" s="22"/>
      <c r="H1479" s="22"/>
      <c r="I1479" s="22"/>
      <c r="J1479" s="22"/>
      <c r="K1479" s="22"/>
      <c r="L1479" s="22"/>
      <c r="M1479" s="22"/>
      <c r="N1479" s="22"/>
      <c r="O1479" s="22"/>
      <c r="P1479" s="22"/>
      <c r="Q1479" s="22"/>
      <c r="R1479" s="22"/>
    </row>
    <row r="1480" spans="1:18" x14ac:dyDescent="0.25">
      <c r="A1480" s="22"/>
      <c r="B1480" s="113"/>
      <c r="C1480" s="113"/>
      <c r="D1480" s="113"/>
      <c r="E1480" s="22"/>
      <c r="F1480" s="22"/>
      <c r="G1480" s="22"/>
      <c r="H1480" s="22"/>
      <c r="I1480" s="22"/>
      <c r="J1480" s="22"/>
      <c r="K1480" s="22"/>
      <c r="L1480" s="22"/>
      <c r="M1480" s="22"/>
      <c r="N1480" s="22"/>
      <c r="O1480" s="22"/>
      <c r="P1480" s="22"/>
      <c r="Q1480" s="22"/>
      <c r="R1480" s="22"/>
    </row>
    <row r="1481" spans="1:18" x14ac:dyDescent="0.25">
      <c r="A1481" s="22"/>
      <c r="B1481" s="113"/>
      <c r="C1481" s="113"/>
      <c r="D1481" s="113"/>
      <c r="E1481" s="22"/>
      <c r="F1481" s="22"/>
      <c r="G1481" s="22"/>
      <c r="H1481" s="22"/>
      <c r="I1481" s="22"/>
      <c r="J1481" s="22"/>
      <c r="K1481" s="22"/>
      <c r="L1481" s="22"/>
      <c r="M1481" s="22"/>
      <c r="N1481" s="22"/>
      <c r="O1481" s="22"/>
      <c r="P1481" s="22"/>
      <c r="Q1481" s="22"/>
      <c r="R1481" s="22"/>
    </row>
    <row r="1482" spans="1:18" x14ac:dyDescent="0.25">
      <c r="A1482" s="22"/>
      <c r="B1482" s="113"/>
      <c r="C1482" s="113"/>
      <c r="D1482" s="113"/>
      <c r="E1482" s="22"/>
      <c r="F1482" s="22"/>
      <c r="G1482" s="22"/>
      <c r="H1482" s="22"/>
      <c r="I1482" s="22"/>
      <c r="J1482" s="22"/>
      <c r="K1482" s="22"/>
      <c r="L1482" s="22"/>
      <c r="M1482" s="22"/>
      <c r="N1482" s="22"/>
      <c r="O1482" s="22"/>
      <c r="P1482" s="22"/>
      <c r="Q1482" s="22"/>
      <c r="R1482" s="22"/>
    </row>
    <row r="1483" spans="1:18" x14ac:dyDescent="0.25">
      <c r="A1483" s="22"/>
      <c r="B1483" s="113"/>
      <c r="C1483" s="113"/>
      <c r="D1483" s="113"/>
      <c r="E1483" s="22"/>
      <c r="F1483" s="22"/>
      <c r="G1483" s="22"/>
      <c r="H1483" s="22"/>
      <c r="I1483" s="22"/>
      <c r="J1483" s="22"/>
      <c r="K1483" s="22"/>
      <c r="L1483" s="22"/>
      <c r="M1483" s="22"/>
      <c r="N1483" s="22"/>
      <c r="O1483" s="22"/>
      <c r="P1483" s="22"/>
      <c r="Q1483" s="22"/>
      <c r="R1483" s="22"/>
    </row>
    <row r="1484" spans="1:18" x14ac:dyDescent="0.25">
      <c r="A1484" s="22"/>
      <c r="B1484" s="113"/>
      <c r="C1484" s="113"/>
      <c r="D1484" s="113"/>
      <c r="E1484" s="22"/>
      <c r="F1484" s="22"/>
      <c r="G1484" s="22"/>
      <c r="H1484" s="22"/>
      <c r="I1484" s="22"/>
      <c r="J1484" s="22"/>
      <c r="K1484" s="22"/>
      <c r="L1484" s="22"/>
      <c r="M1484" s="22"/>
      <c r="N1484" s="22"/>
      <c r="O1484" s="22"/>
      <c r="P1484" s="22"/>
      <c r="Q1484" s="22"/>
      <c r="R1484" s="22"/>
    </row>
    <row r="1485" spans="1:18" x14ac:dyDescent="0.25">
      <c r="A1485" s="22"/>
      <c r="B1485" s="113"/>
      <c r="C1485" s="113"/>
      <c r="D1485" s="113"/>
      <c r="E1485" s="22"/>
      <c r="F1485" s="22"/>
      <c r="G1485" s="22"/>
      <c r="H1485" s="22"/>
      <c r="I1485" s="22"/>
      <c r="J1485" s="22"/>
      <c r="K1485" s="22"/>
      <c r="L1485" s="22"/>
      <c r="M1485" s="22"/>
      <c r="N1485" s="22"/>
      <c r="O1485" s="22"/>
      <c r="P1485" s="22"/>
      <c r="Q1485" s="22"/>
      <c r="R1485" s="22"/>
    </row>
    <row r="1486" spans="1:18" x14ac:dyDescent="0.25">
      <c r="A1486" s="22"/>
      <c r="B1486" s="113"/>
      <c r="C1486" s="113"/>
      <c r="D1486" s="113"/>
      <c r="E1486" s="22"/>
      <c r="F1486" s="22"/>
      <c r="G1486" s="22"/>
      <c r="H1486" s="22"/>
      <c r="I1486" s="22"/>
      <c r="J1486" s="22"/>
      <c r="K1486" s="22"/>
      <c r="L1486" s="22"/>
      <c r="M1486" s="22"/>
      <c r="N1486" s="22"/>
      <c r="O1486" s="22"/>
      <c r="P1486" s="22"/>
      <c r="Q1486" s="22"/>
      <c r="R1486" s="22"/>
    </row>
    <row r="1487" spans="1:18" x14ac:dyDescent="0.25">
      <c r="A1487" s="22"/>
      <c r="B1487" s="113"/>
      <c r="C1487" s="113"/>
      <c r="D1487" s="113"/>
      <c r="E1487" s="22"/>
      <c r="F1487" s="22"/>
      <c r="G1487" s="22"/>
      <c r="H1487" s="22"/>
      <c r="I1487" s="22"/>
      <c r="J1487" s="22"/>
      <c r="K1487" s="22"/>
      <c r="L1487" s="22"/>
      <c r="M1487" s="22"/>
      <c r="N1487" s="22"/>
      <c r="O1487" s="22"/>
      <c r="P1487" s="22"/>
      <c r="Q1487" s="22"/>
      <c r="R1487" s="22"/>
    </row>
    <row r="1488" spans="1:18" x14ac:dyDescent="0.25">
      <c r="A1488" s="22"/>
      <c r="B1488" s="113"/>
      <c r="C1488" s="113"/>
      <c r="D1488" s="113"/>
      <c r="E1488" s="22"/>
      <c r="F1488" s="22"/>
      <c r="G1488" s="22"/>
      <c r="H1488" s="22"/>
      <c r="I1488" s="22"/>
      <c r="J1488" s="22"/>
      <c r="K1488" s="22"/>
      <c r="L1488" s="22"/>
      <c r="M1488" s="22"/>
      <c r="N1488" s="22"/>
      <c r="O1488" s="22"/>
      <c r="P1488" s="22"/>
      <c r="Q1488" s="22"/>
      <c r="R1488" s="22"/>
    </row>
    <row r="1489" spans="1:18" x14ac:dyDescent="0.25">
      <c r="A1489" s="22"/>
      <c r="B1489" s="113"/>
      <c r="C1489" s="113"/>
      <c r="D1489" s="113"/>
      <c r="E1489" s="22"/>
      <c r="F1489" s="22"/>
      <c r="G1489" s="22"/>
      <c r="H1489" s="22"/>
      <c r="I1489" s="22"/>
      <c r="J1489" s="22"/>
      <c r="K1489" s="22"/>
      <c r="L1489" s="22"/>
      <c r="M1489" s="22"/>
      <c r="N1489" s="22"/>
      <c r="O1489" s="22"/>
      <c r="P1489" s="22"/>
      <c r="Q1489" s="22"/>
      <c r="R1489" s="22"/>
    </row>
    <row r="1490" spans="1:18" x14ac:dyDescent="0.25">
      <c r="A1490" s="22"/>
      <c r="B1490" s="113"/>
      <c r="C1490" s="113"/>
      <c r="D1490" s="113"/>
      <c r="E1490" s="22"/>
      <c r="F1490" s="22"/>
      <c r="G1490" s="22"/>
      <c r="H1490" s="22"/>
      <c r="I1490" s="22"/>
      <c r="J1490" s="22"/>
      <c r="K1490" s="22"/>
      <c r="L1490" s="22"/>
      <c r="M1490" s="22"/>
      <c r="N1490" s="22"/>
      <c r="O1490" s="22"/>
      <c r="P1490" s="22"/>
      <c r="Q1490" s="22"/>
      <c r="R1490" s="22"/>
    </row>
    <row r="1491" spans="1:18" x14ac:dyDescent="0.25">
      <c r="A1491" s="22"/>
      <c r="B1491" s="113"/>
      <c r="C1491" s="113"/>
      <c r="D1491" s="113"/>
      <c r="E1491" s="22"/>
      <c r="F1491" s="22"/>
      <c r="G1491" s="22"/>
      <c r="H1491" s="22"/>
      <c r="I1491" s="22"/>
      <c r="J1491" s="22"/>
      <c r="K1491" s="22"/>
      <c r="L1491" s="22"/>
      <c r="M1491" s="22"/>
      <c r="N1491" s="22"/>
      <c r="O1491" s="22"/>
      <c r="P1491" s="22"/>
      <c r="Q1491" s="22"/>
      <c r="R1491" s="22"/>
    </row>
    <row r="1492" spans="1:18" x14ac:dyDescent="0.25">
      <c r="A1492" s="22"/>
      <c r="B1492" s="113"/>
      <c r="C1492" s="113"/>
      <c r="D1492" s="113"/>
      <c r="E1492" s="22"/>
      <c r="F1492" s="22"/>
      <c r="G1492" s="22"/>
      <c r="H1492" s="22"/>
      <c r="I1492" s="22"/>
      <c r="J1492" s="22"/>
      <c r="K1492" s="22"/>
      <c r="L1492" s="22"/>
      <c r="M1492" s="22"/>
      <c r="N1492" s="22"/>
      <c r="O1492" s="22"/>
      <c r="P1492" s="22"/>
      <c r="Q1492" s="22"/>
      <c r="R1492" s="22"/>
    </row>
    <row r="1493" spans="1:18" x14ac:dyDescent="0.25">
      <c r="A1493" s="22"/>
      <c r="B1493" s="113"/>
      <c r="C1493" s="113"/>
      <c r="D1493" s="113"/>
      <c r="E1493" s="22"/>
      <c r="F1493" s="22"/>
      <c r="G1493" s="22"/>
      <c r="H1493" s="22"/>
      <c r="I1493" s="22"/>
      <c r="J1493" s="22"/>
      <c r="K1493" s="22"/>
      <c r="L1493" s="22"/>
      <c r="M1493" s="22"/>
      <c r="N1493" s="22"/>
      <c r="O1493" s="22"/>
      <c r="P1493" s="22"/>
      <c r="Q1493" s="22"/>
      <c r="R1493" s="22"/>
    </row>
    <row r="1494" spans="1:18" x14ac:dyDescent="0.25">
      <c r="A1494" s="22"/>
      <c r="B1494" s="113"/>
      <c r="C1494" s="113"/>
      <c r="D1494" s="113"/>
      <c r="E1494" s="22"/>
      <c r="F1494" s="22"/>
      <c r="G1494" s="22"/>
      <c r="H1494" s="22"/>
      <c r="I1494" s="22"/>
      <c r="J1494" s="22"/>
      <c r="K1494" s="22"/>
      <c r="L1494" s="22"/>
      <c r="M1494" s="22"/>
      <c r="N1494" s="22"/>
      <c r="O1494" s="22"/>
      <c r="P1494" s="22"/>
      <c r="Q1494" s="22"/>
      <c r="R1494" s="22"/>
    </row>
    <row r="1495" spans="1:18" x14ac:dyDescent="0.25">
      <c r="A1495" s="22"/>
      <c r="B1495" s="113"/>
      <c r="C1495" s="113"/>
      <c r="D1495" s="113"/>
      <c r="E1495" s="22"/>
      <c r="F1495" s="22"/>
      <c r="G1495" s="22"/>
      <c r="H1495" s="22"/>
      <c r="I1495" s="22"/>
      <c r="J1495" s="22"/>
      <c r="K1495" s="22"/>
      <c r="L1495" s="22"/>
      <c r="M1495" s="22"/>
      <c r="N1495" s="22"/>
      <c r="O1495" s="22"/>
      <c r="P1495" s="22"/>
      <c r="Q1495" s="22"/>
      <c r="R1495" s="22"/>
    </row>
    <row r="1496" spans="1:18" x14ac:dyDescent="0.25">
      <c r="A1496" s="22"/>
      <c r="B1496" s="113"/>
      <c r="C1496" s="113"/>
      <c r="D1496" s="113"/>
      <c r="E1496" s="22"/>
      <c r="F1496" s="22"/>
      <c r="G1496" s="22"/>
      <c r="H1496" s="22"/>
      <c r="I1496" s="22"/>
      <c r="J1496" s="22"/>
      <c r="K1496" s="22"/>
      <c r="L1496" s="22"/>
      <c r="M1496" s="22"/>
      <c r="N1496" s="22"/>
      <c r="O1496" s="22"/>
      <c r="P1496" s="22"/>
      <c r="Q1496" s="22"/>
      <c r="R1496" s="22"/>
    </row>
    <row r="1497" spans="1:18" x14ac:dyDescent="0.25">
      <c r="A1497" s="22"/>
      <c r="B1497" s="113"/>
      <c r="C1497" s="113"/>
      <c r="D1497" s="113"/>
      <c r="E1497" s="22"/>
      <c r="F1497" s="22"/>
      <c r="G1497" s="22"/>
      <c r="H1497" s="22"/>
      <c r="I1497" s="22"/>
      <c r="J1497" s="22"/>
      <c r="K1497" s="22"/>
      <c r="L1497" s="22"/>
      <c r="M1497" s="22"/>
      <c r="N1497" s="22"/>
      <c r="O1497" s="22"/>
      <c r="P1497" s="22"/>
      <c r="Q1497" s="22"/>
      <c r="R1497" s="22"/>
    </row>
    <row r="1498" spans="1:18" x14ac:dyDescent="0.25">
      <c r="A1498" s="22"/>
      <c r="B1498" s="113"/>
      <c r="C1498" s="113"/>
      <c r="D1498" s="113"/>
      <c r="E1498" s="22"/>
      <c r="F1498" s="22"/>
      <c r="G1498" s="22"/>
      <c r="H1498" s="22"/>
      <c r="I1498" s="22"/>
      <c r="J1498" s="22"/>
      <c r="K1498" s="22"/>
      <c r="L1498" s="22"/>
      <c r="M1498" s="22"/>
      <c r="N1498" s="22"/>
      <c r="O1498" s="22"/>
      <c r="P1498" s="22"/>
      <c r="Q1498" s="22"/>
      <c r="R1498" s="22"/>
    </row>
    <row r="1499" spans="1:18" x14ac:dyDescent="0.25">
      <c r="A1499" s="22"/>
      <c r="B1499" s="113"/>
      <c r="C1499" s="113"/>
      <c r="D1499" s="113"/>
      <c r="E1499" s="22"/>
      <c r="F1499" s="22"/>
      <c r="G1499" s="22"/>
      <c r="H1499" s="22"/>
      <c r="I1499" s="22"/>
      <c r="J1499" s="22"/>
      <c r="K1499" s="22"/>
      <c r="L1499" s="22"/>
      <c r="M1499" s="22"/>
      <c r="N1499" s="22"/>
      <c r="O1499" s="22"/>
      <c r="P1499" s="22"/>
      <c r="Q1499" s="22"/>
      <c r="R1499" s="22"/>
    </row>
    <row r="1500" spans="1:18" x14ac:dyDescent="0.25">
      <c r="A1500" s="22"/>
      <c r="B1500" s="113"/>
      <c r="C1500" s="113"/>
      <c r="D1500" s="113"/>
      <c r="E1500" s="22"/>
      <c r="F1500" s="22"/>
      <c r="G1500" s="22"/>
      <c r="H1500" s="22"/>
      <c r="I1500" s="22"/>
      <c r="J1500" s="22"/>
      <c r="K1500" s="22"/>
      <c r="L1500" s="22"/>
      <c r="M1500" s="22"/>
      <c r="N1500" s="22"/>
      <c r="O1500" s="22"/>
      <c r="P1500" s="22"/>
      <c r="Q1500" s="22"/>
      <c r="R1500" s="22"/>
    </row>
    <row r="1501" spans="1:18" x14ac:dyDescent="0.25">
      <c r="A1501" s="22"/>
      <c r="B1501" s="113"/>
      <c r="C1501" s="113"/>
      <c r="D1501" s="113"/>
      <c r="E1501" s="22"/>
      <c r="F1501" s="22"/>
      <c r="G1501" s="22"/>
      <c r="H1501" s="22"/>
      <c r="I1501" s="22"/>
      <c r="J1501" s="22"/>
      <c r="K1501" s="22"/>
      <c r="L1501" s="22"/>
      <c r="M1501" s="22"/>
      <c r="N1501" s="22"/>
      <c r="O1501" s="22"/>
      <c r="P1501" s="22"/>
      <c r="Q1501" s="22"/>
      <c r="R1501" s="22"/>
    </row>
    <row r="1502" spans="1:18" x14ac:dyDescent="0.25">
      <c r="A1502" s="22"/>
      <c r="B1502" s="113"/>
      <c r="C1502" s="113"/>
      <c r="D1502" s="113"/>
      <c r="E1502" s="22"/>
      <c r="F1502" s="22"/>
      <c r="G1502" s="22"/>
      <c r="H1502" s="22"/>
      <c r="I1502" s="22"/>
      <c r="J1502" s="22"/>
      <c r="K1502" s="22"/>
      <c r="L1502" s="22"/>
      <c r="M1502" s="22"/>
      <c r="N1502" s="22"/>
      <c r="O1502" s="22"/>
      <c r="P1502" s="22"/>
      <c r="Q1502" s="22"/>
      <c r="R1502" s="22"/>
    </row>
    <row r="1503" spans="1:18" x14ac:dyDescent="0.25">
      <c r="A1503" s="22"/>
      <c r="B1503" s="113"/>
      <c r="C1503" s="113"/>
      <c r="D1503" s="113"/>
      <c r="E1503" s="22"/>
      <c r="F1503" s="22"/>
      <c r="G1503" s="22"/>
      <c r="H1503" s="22"/>
      <c r="I1503" s="22"/>
      <c r="J1503" s="22"/>
      <c r="K1503" s="22"/>
      <c r="L1503" s="22"/>
      <c r="M1503" s="22"/>
      <c r="N1503" s="22"/>
      <c r="O1503" s="22"/>
      <c r="P1503" s="22"/>
      <c r="Q1503" s="22"/>
      <c r="R1503" s="22"/>
    </row>
    <row r="1504" spans="1:18" x14ac:dyDescent="0.25">
      <c r="A1504" s="22"/>
      <c r="B1504" s="113"/>
      <c r="C1504" s="113"/>
      <c r="D1504" s="113"/>
      <c r="E1504" s="22"/>
      <c r="F1504" s="22"/>
      <c r="G1504" s="22"/>
      <c r="H1504" s="22"/>
      <c r="I1504" s="22"/>
      <c r="J1504" s="22"/>
      <c r="K1504" s="22"/>
      <c r="L1504" s="22"/>
      <c r="M1504" s="22"/>
      <c r="N1504" s="22"/>
      <c r="O1504" s="22"/>
      <c r="P1504" s="22"/>
      <c r="Q1504" s="22"/>
      <c r="R1504" s="22"/>
    </row>
    <row r="1505" spans="1:18" x14ac:dyDescent="0.25">
      <c r="A1505" s="22"/>
      <c r="B1505" s="113"/>
      <c r="C1505" s="113"/>
      <c r="D1505" s="113"/>
      <c r="E1505" s="22"/>
      <c r="F1505" s="22"/>
      <c r="G1505" s="22"/>
      <c r="H1505" s="22"/>
      <c r="I1505" s="22"/>
      <c r="J1505" s="22"/>
      <c r="K1505" s="22"/>
      <c r="L1505" s="22"/>
      <c r="M1505" s="22"/>
      <c r="N1505" s="22"/>
      <c r="O1505" s="22"/>
      <c r="P1505" s="22"/>
      <c r="Q1505" s="22"/>
      <c r="R1505" s="22"/>
    </row>
    <row r="1506" spans="1:18" x14ac:dyDescent="0.25">
      <c r="A1506" s="22"/>
      <c r="B1506" s="113"/>
      <c r="C1506" s="113"/>
      <c r="D1506" s="113"/>
      <c r="E1506" s="22"/>
      <c r="F1506" s="22"/>
      <c r="G1506" s="22"/>
      <c r="H1506" s="22"/>
      <c r="I1506" s="22"/>
      <c r="J1506" s="22"/>
      <c r="K1506" s="22"/>
      <c r="L1506" s="22"/>
      <c r="M1506" s="22"/>
      <c r="N1506" s="22"/>
      <c r="O1506" s="22"/>
      <c r="P1506" s="22"/>
      <c r="Q1506" s="22"/>
      <c r="R1506" s="22"/>
    </row>
    <row r="1507" spans="1:18" x14ac:dyDescent="0.25">
      <c r="A1507" s="22"/>
      <c r="B1507" s="113"/>
      <c r="C1507" s="113"/>
      <c r="D1507" s="113"/>
      <c r="E1507" s="22"/>
      <c r="F1507" s="22"/>
      <c r="G1507" s="22"/>
      <c r="H1507" s="22"/>
      <c r="I1507" s="22"/>
      <c r="J1507" s="22"/>
      <c r="K1507" s="22"/>
      <c r="L1507" s="22"/>
      <c r="M1507" s="22"/>
      <c r="N1507" s="22"/>
      <c r="O1507" s="22"/>
      <c r="P1507" s="22"/>
      <c r="Q1507" s="22"/>
      <c r="R1507" s="22"/>
    </row>
    <row r="1508" spans="1:18" x14ac:dyDescent="0.25">
      <c r="A1508" s="22"/>
      <c r="B1508" s="113"/>
      <c r="C1508" s="113"/>
      <c r="D1508" s="113"/>
      <c r="E1508" s="22"/>
      <c r="F1508" s="22"/>
      <c r="G1508" s="22"/>
      <c r="H1508" s="22"/>
      <c r="I1508" s="22"/>
      <c r="J1508" s="22"/>
      <c r="K1508" s="22"/>
      <c r="L1508" s="22"/>
      <c r="M1508" s="22"/>
      <c r="N1508" s="22"/>
      <c r="O1508" s="22"/>
      <c r="P1508" s="22"/>
      <c r="Q1508" s="22"/>
      <c r="R1508" s="22"/>
    </row>
    <row r="1509" spans="1:18" x14ac:dyDescent="0.25">
      <c r="A1509" s="22"/>
      <c r="B1509" s="113"/>
      <c r="C1509" s="113"/>
      <c r="D1509" s="113"/>
      <c r="E1509" s="22"/>
      <c r="F1509" s="22"/>
      <c r="G1509" s="22"/>
      <c r="H1509" s="22"/>
      <c r="I1509" s="22"/>
      <c r="J1509" s="22"/>
      <c r="K1509" s="22"/>
      <c r="L1509" s="22"/>
      <c r="M1509" s="22"/>
      <c r="N1509" s="22"/>
      <c r="O1509" s="22"/>
      <c r="P1509" s="22"/>
      <c r="Q1509" s="22"/>
      <c r="R1509" s="22"/>
    </row>
    <row r="1510" spans="1:18" x14ac:dyDescent="0.25">
      <c r="A1510" s="22"/>
      <c r="B1510" s="113"/>
      <c r="C1510" s="113"/>
      <c r="D1510" s="113"/>
      <c r="E1510" s="22"/>
      <c r="F1510" s="22"/>
      <c r="G1510" s="22"/>
      <c r="H1510" s="22"/>
      <c r="I1510" s="22"/>
      <c r="J1510" s="22"/>
      <c r="K1510" s="22"/>
      <c r="L1510" s="22"/>
      <c r="M1510" s="22"/>
      <c r="N1510" s="22"/>
      <c r="O1510" s="22"/>
      <c r="P1510" s="22"/>
      <c r="Q1510" s="22"/>
      <c r="R1510" s="22"/>
    </row>
    <row r="1511" spans="1:18" x14ac:dyDescent="0.25">
      <c r="A1511" s="22"/>
      <c r="B1511" s="113"/>
      <c r="C1511" s="113"/>
      <c r="D1511" s="113"/>
      <c r="E1511" s="22"/>
      <c r="F1511" s="22"/>
      <c r="G1511" s="22"/>
      <c r="H1511" s="22"/>
      <c r="I1511" s="22"/>
      <c r="J1511" s="22"/>
      <c r="K1511" s="22"/>
      <c r="L1511" s="22"/>
      <c r="M1511" s="22"/>
      <c r="N1511" s="22"/>
      <c r="O1511" s="22"/>
      <c r="P1511" s="22"/>
      <c r="Q1511" s="22"/>
      <c r="R1511" s="22"/>
    </row>
    <row r="1512" spans="1:18" x14ac:dyDescent="0.25">
      <c r="A1512" s="22"/>
      <c r="B1512" s="113"/>
      <c r="C1512" s="113"/>
      <c r="D1512" s="113"/>
      <c r="E1512" s="22"/>
      <c r="F1512" s="22"/>
      <c r="G1512" s="22"/>
      <c r="H1512" s="22"/>
      <c r="I1512" s="22"/>
      <c r="J1512" s="22"/>
      <c r="K1512" s="22"/>
      <c r="L1512" s="22"/>
      <c r="M1512" s="22"/>
      <c r="N1512" s="22"/>
      <c r="O1512" s="22"/>
      <c r="P1512" s="22"/>
      <c r="Q1512" s="22"/>
      <c r="R1512" s="22"/>
    </row>
    <row r="1513" spans="1:18" x14ac:dyDescent="0.25">
      <c r="A1513" s="22"/>
      <c r="B1513" s="113"/>
      <c r="C1513" s="113"/>
      <c r="D1513" s="113"/>
      <c r="E1513" s="22"/>
      <c r="F1513" s="22"/>
      <c r="G1513" s="22"/>
      <c r="H1513" s="22"/>
      <c r="I1513" s="22"/>
      <c r="J1513" s="22"/>
      <c r="K1513" s="22"/>
      <c r="L1513" s="22"/>
      <c r="M1513" s="22"/>
      <c r="N1513" s="22"/>
      <c r="O1513" s="22"/>
      <c r="P1513" s="22"/>
      <c r="Q1513" s="22"/>
      <c r="R1513" s="22"/>
    </row>
    <row r="1514" spans="1:18" x14ac:dyDescent="0.25">
      <c r="A1514" s="22"/>
      <c r="B1514" s="113"/>
      <c r="C1514" s="113"/>
      <c r="D1514" s="113"/>
      <c r="E1514" s="22"/>
      <c r="F1514" s="22"/>
      <c r="G1514" s="22"/>
      <c r="H1514" s="22"/>
      <c r="I1514" s="22"/>
      <c r="J1514" s="22"/>
      <c r="K1514" s="22"/>
      <c r="L1514" s="22"/>
      <c r="M1514" s="22"/>
      <c r="N1514" s="22"/>
      <c r="O1514" s="22"/>
      <c r="P1514" s="22"/>
      <c r="Q1514" s="22"/>
      <c r="R1514" s="22"/>
    </row>
    <row r="1515" spans="1:18" x14ac:dyDescent="0.25">
      <c r="A1515" s="22"/>
      <c r="B1515" s="113"/>
      <c r="C1515" s="113"/>
      <c r="D1515" s="113"/>
      <c r="E1515" s="22"/>
      <c r="F1515" s="22"/>
      <c r="G1515" s="22"/>
      <c r="H1515" s="22"/>
      <c r="I1515" s="22"/>
      <c r="J1515" s="22"/>
      <c r="K1515" s="22"/>
      <c r="L1515" s="22"/>
      <c r="M1515" s="22"/>
      <c r="N1515" s="22"/>
      <c r="O1515" s="22"/>
      <c r="P1515" s="22"/>
      <c r="Q1515" s="22"/>
      <c r="R1515" s="22"/>
    </row>
    <row r="1516" spans="1:18" x14ac:dyDescent="0.25">
      <c r="A1516" s="22"/>
      <c r="B1516" s="113"/>
      <c r="C1516" s="113"/>
      <c r="D1516" s="113"/>
      <c r="E1516" s="22"/>
      <c r="F1516" s="22"/>
      <c r="G1516" s="22"/>
      <c r="H1516" s="22"/>
      <c r="I1516" s="22"/>
      <c r="J1516" s="22"/>
      <c r="K1516" s="22"/>
      <c r="L1516" s="22"/>
      <c r="M1516" s="22"/>
      <c r="N1516" s="22"/>
      <c r="O1516" s="22"/>
      <c r="P1516" s="22"/>
      <c r="Q1516" s="22"/>
      <c r="R1516" s="22"/>
    </row>
    <row r="1517" spans="1:18" x14ac:dyDescent="0.25">
      <c r="A1517" s="22"/>
      <c r="B1517" s="113"/>
      <c r="C1517" s="113"/>
      <c r="D1517" s="113"/>
      <c r="E1517" s="22"/>
      <c r="F1517" s="22"/>
      <c r="G1517" s="22"/>
      <c r="H1517" s="22"/>
      <c r="I1517" s="22"/>
      <c r="J1517" s="22"/>
      <c r="K1517" s="22"/>
      <c r="L1517" s="22"/>
      <c r="M1517" s="22"/>
      <c r="N1517" s="22"/>
      <c r="O1517" s="22"/>
      <c r="P1517" s="22"/>
      <c r="Q1517" s="22"/>
      <c r="R1517" s="22"/>
    </row>
    <row r="1518" spans="1:18" x14ac:dyDescent="0.25">
      <c r="A1518" s="22"/>
      <c r="B1518" s="113"/>
      <c r="C1518" s="113"/>
      <c r="D1518" s="113"/>
      <c r="E1518" s="22"/>
      <c r="F1518" s="22"/>
      <c r="G1518" s="22"/>
      <c r="H1518" s="22"/>
      <c r="I1518" s="22"/>
      <c r="J1518" s="22"/>
      <c r="K1518" s="22"/>
      <c r="L1518" s="22"/>
      <c r="M1518" s="22"/>
      <c r="N1518" s="22"/>
      <c r="O1518" s="22"/>
      <c r="P1518" s="22"/>
      <c r="Q1518" s="22"/>
      <c r="R1518" s="22"/>
    </row>
    <row r="1519" spans="1:18" x14ac:dyDescent="0.25">
      <c r="A1519" s="22"/>
      <c r="B1519" s="113"/>
      <c r="C1519" s="113"/>
      <c r="D1519" s="113"/>
      <c r="E1519" s="22"/>
      <c r="F1519" s="22"/>
      <c r="G1519" s="22"/>
      <c r="H1519" s="22"/>
      <c r="I1519" s="22"/>
      <c r="J1519" s="22"/>
      <c r="K1519" s="22"/>
      <c r="L1519" s="22"/>
      <c r="M1519" s="22"/>
      <c r="N1519" s="22"/>
      <c r="O1519" s="22"/>
      <c r="P1519" s="22"/>
      <c r="Q1519" s="22"/>
      <c r="R1519" s="22"/>
    </row>
    <row r="1520" spans="1:18" x14ac:dyDescent="0.25">
      <c r="A1520" s="22"/>
      <c r="B1520" s="113"/>
      <c r="C1520" s="113"/>
      <c r="D1520" s="113"/>
      <c r="E1520" s="22"/>
      <c r="F1520" s="22"/>
      <c r="G1520" s="22"/>
      <c r="H1520" s="22"/>
      <c r="I1520" s="22"/>
      <c r="J1520" s="22"/>
      <c r="K1520" s="22"/>
      <c r="L1520" s="22"/>
      <c r="M1520" s="22"/>
      <c r="N1520" s="22"/>
      <c r="O1520" s="22"/>
      <c r="P1520" s="22"/>
      <c r="Q1520" s="22"/>
      <c r="R1520" s="22"/>
    </row>
    <row r="1521" spans="1:18" x14ac:dyDescent="0.25">
      <c r="A1521" s="22"/>
      <c r="B1521" s="113"/>
      <c r="C1521" s="113"/>
      <c r="D1521" s="113"/>
      <c r="E1521" s="22"/>
      <c r="F1521" s="22"/>
      <c r="G1521" s="22"/>
      <c r="H1521" s="22"/>
      <c r="I1521" s="22"/>
      <c r="J1521" s="22"/>
      <c r="K1521" s="22"/>
      <c r="L1521" s="22"/>
      <c r="M1521" s="22"/>
      <c r="N1521" s="22"/>
      <c r="O1521" s="22"/>
      <c r="P1521" s="22"/>
      <c r="Q1521" s="22"/>
      <c r="R1521" s="22"/>
    </row>
    <row r="1522" spans="1:18" x14ac:dyDescent="0.25">
      <c r="A1522" s="22"/>
      <c r="B1522" s="113"/>
      <c r="C1522" s="113"/>
      <c r="D1522" s="113"/>
      <c r="E1522" s="22"/>
      <c r="F1522" s="22"/>
      <c r="G1522" s="22"/>
      <c r="H1522" s="22"/>
      <c r="I1522" s="22"/>
      <c r="J1522" s="22"/>
      <c r="K1522" s="22"/>
      <c r="L1522" s="22"/>
      <c r="M1522" s="22"/>
      <c r="N1522" s="22"/>
      <c r="O1522" s="22"/>
      <c r="P1522" s="22"/>
      <c r="Q1522" s="22"/>
      <c r="R1522" s="22"/>
    </row>
    <row r="1523" spans="1:18" x14ac:dyDescent="0.25">
      <c r="A1523" s="22"/>
      <c r="B1523" s="113"/>
      <c r="C1523" s="113"/>
      <c r="D1523" s="113"/>
      <c r="E1523" s="22"/>
      <c r="F1523" s="22"/>
      <c r="G1523" s="22"/>
      <c r="H1523" s="22"/>
      <c r="I1523" s="22"/>
      <c r="J1523" s="22"/>
      <c r="K1523" s="22"/>
      <c r="L1523" s="22"/>
      <c r="M1523" s="22"/>
      <c r="N1523" s="22"/>
      <c r="O1523" s="22"/>
      <c r="P1523" s="22"/>
      <c r="Q1523" s="22"/>
      <c r="R1523" s="22"/>
    </row>
    <row r="1524" spans="1:18" x14ac:dyDescent="0.25">
      <c r="A1524" s="22"/>
      <c r="B1524" s="113"/>
      <c r="C1524" s="113"/>
      <c r="D1524" s="113"/>
      <c r="E1524" s="22"/>
      <c r="F1524" s="22"/>
      <c r="G1524" s="22"/>
      <c r="H1524" s="22"/>
      <c r="I1524" s="22"/>
      <c r="J1524" s="22"/>
      <c r="K1524" s="22"/>
      <c r="L1524" s="22"/>
      <c r="M1524" s="22"/>
      <c r="N1524" s="22"/>
      <c r="O1524" s="22"/>
      <c r="P1524" s="22"/>
      <c r="Q1524" s="22"/>
      <c r="R1524" s="22"/>
    </row>
    <row r="1525" spans="1:18" x14ac:dyDescent="0.25">
      <c r="A1525" s="22"/>
      <c r="B1525" s="113"/>
      <c r="C1525" s="113"/>
      <c r="D1525" s="113"/>
      <c r="E1525" s="22"/>
      <c r="F1525" s="22"/>
      <c r="G1525" s="22"/>
      <c r="H1525" s="22"/>
      <c r="I1525" s="22"/>
      <c r="J1525" s="22"/>
      <c r="K1525" s="22"/>
      <c r="L1525" s="22"/>
      <c r="M1525" s="22"/>
      <c r="N1525" s="22"/>
      <c r="O1525" s="22"/>
      <c r="P1525" s="22"/>
      <c r="Q1525" s="22"/>
      <c r="R1525" s="22"/>
    </row>
    <row r="1526" spans="1:18" x14ac:dyDescent="0.25">
      <c r="A1526" s="22"/>
      <c r="B1526" s="113"/>
      <c r="C1526" s="113"/>
      <c r="D1526" s="113"/>
      <c r="E1526" s="22"/>
      <c r="F1526" s="22"/>
      <c r="G1526" s="22"/>
      <c r="H1526" s="22"/>
      <c r="I1526" s="22"/>
      <c r="J1526" s="22"/>
      <c r="K1526" s="22"/>
      <c r="L1526" s="22"/>
      <c r="M1526" s="22"/>
      <c r="N1526" s="22"/>
      <c r="O1526" s="22"/>
      <c r="P1526" s="22"/>
      <c r="Q1526" s="22"/>
      <c r="R1526" s="22"/>
    </row>
    <row r="1527" spans="1:18" x14ac:dyDescent="0.25">
      <c r="A1527" s="22"/>
      <c r="B1527" s="113"/>
      <c r="C1527" s="113"/>
      <c r="D1527" s="113"/>
      <c r="E1527" s="22"/>
      <c r="F1527" s="22"/>
      <c r="G1527" s="22"/>
      <c r="H1527" s="22"/>
      <c r="I1527" s="22"/>
      <c r="J1527" s="22"/>
      <c r="K1527" s="22"/>
      <c r="L1527" s="22"/>
      <c r="M1527" s="22"/>
      <c r="N1527" s="22"/>
      <c r="O1527" s="22"/>
      <c r="P1527" s="22"/>
      <c r="Q1527" s="22"/>
      <c r="R1527" s="22"/>
    </row>
    <row r="1528" spans="1:18" x14ac:dyDescent="0.25">
      <c r="A1528" s="22"/>
      <c r="B1528" s="113"/>
      <c r="C1528" s="113"/>
      <c r="D1528" s="113"/>
      <c r="E1528" s="22"/>
      <c r="F1528" s="22"/>
      <c r="G1528" s="22"/>
      <c r="H1528" s="22"/>
      <c r="I1528" s="22"/>
      <c r="J1528" s="22"/>
      <c r="K1528" s="22"/>
      <c r="L1528" s="22"/>
      <c r="M1528" s="22"/>
      <c r="N1528" s="22"/>
      <c r="O1528" s="22"/>
      <c r="P1528" s="22"/>
      <c r="Q1528" s="22"/>
      <c r="R1528" s="22"/>
    </row>
    <row r="1529" spans="1:18" x14ac:dyDescent="0.25">
      <c r="A1529" s="22"/>
      <c r="B1529" s="113"/>
      <c r="C1529" s="113"/>
      <c r="D1529" s="113"/>
      <c r="E1529" s="22"/>
      <c r="F1529" s="22"/>
      <c r="G1529" s="22"/>
      <c r="H1529" s="22"/>
      <c r="I1529" s="22"/>
      <c r="J1529" s="22"/>
      <c r="K1529" s="22"/>
      <c r="L1529" s="22"/>
      <c r="M1529" s="22"/>
      <c r="N1529" s="22"/>
      <c r="O1529" s="22"/>
      <c r="P1529" s="22"/>
      <c r="Q1529" s="22"/>
      <c r="R1529" s="22"/>
    </row>
    <row r="1530" spans="1:18" x14ac:dyDescent="0.25">
      <c r="A1530" s="22"/>
      <c r="B1530" s="113"/>
      <c r="C1530" s="113"/>
      <c r="D1530" s="113"/>
      <c r="E1530" s="22"/>
      <c r="F1530" s="22"/>
      <c r="G1530" s="22"/>
      <c r="H1530" s="22"/>
      <c r="I1530" s="22"/>
      <c r="J1530" s="22"/>
      <c r="K1530" s="22"/>
      <c r="L1530" s="22"/>
      <c r="M1530" s="22"/>
      <c r="N1530" s="22"/>
      <c r="O1530" s="22"/>
      <c r="P1530" s="22"/>
      <c r="Q1530" s="22"/>
      <c r="R1530" s="22"/>
    </row>
    <row r="1531" spans="1:18" x14ac:dyDescent="0.25">
      <c r="A1531" s="22"/>
      <c r="B1531" s="113"/>
      <c r="C1531" s="113"/>
      <c r="D1531" s="113"/>
      <c r="E1531" s="22"/>
      <c r="F1531" s="22"/>
      <c r="G1531" s="22"/>
      <c r="H1531" s="22"/>
      <c r="I1531" s="22"/>
      <c r="J1531" s="22"/>
      <c r="K1531" s="22"/>
      <c r="L1531" s="22"/>
      <c r="M1531" s="22"/>
      <c r="N1531" s="22"/>
      <c r="O1531" s="22"/>
      <c r="P1531" s="22"/>
      <c r="Q1531" s="22"/>
      <c r="R1531" s="22"/>
    </row>
    <row r="1532" spans="1:18" x14ac:dyDescent="0.25">
      <c r="A1532" s="22"/>
      <c r="B1532" s="113"/>
      <c r="C1532" s="113"/>
      <c r="D1532" s="113"/>
      <c r="E1532" s="22"/>
      <c r="F1532" s="22"/>
      <c r="G1532" s="22"/>
      <c r="H1532" s="22"/>
      <c r="I1532" s="22"/>
      <c r="J1532" s="22"/>
      <c r="K1532" s="22"/>
      <c r="L1532" s="22"/>
      <c r="M1532" s="22"/>
      <c r="N1532" s="22"/>
      <c r="O1532" s="22"/>
      <c r="P1532" s="22"/>
      <c r="Q1532" s="22"/>
      <c r="R1532" s="22"/>
    </row>
    <row r="1533" spans="1:18" x14ac:dyDescent="0.25">
      <c r="A1533" s="22"/>
      <c r="B1533" s="113"/>
      <c r="C1533" s="113"/>
      <c r="D1533" s="113"/>
      <c r="E1533" s="22"/>
      <c r="F1533" s="22"/>
      <c r="G1533" s="22"/>
      <c r="H1533" s="22"/>
      <c r="I1533" s="22"/>
      <c r="J1533" s="22"/>
      <c r="K1533" s="22"/>
      <c r="L1533" s="22"/>
      <c r="M1533" s="22"/>
      <c r="N1533" s="22"/>
      <c r="O1533" s="22"/>
      <c r="P1533" s="22"/>
      <c r="Q1533" s="22"/>
      <c r="R1533" s="22"/>
    </row>
    <row r="1534" spans="1:18" x14ac:dyDescent="0.25">
      <c r="A1534" s="22"/>
      <c r="B1534" s="113"/>
      <c r="C1534" s="113"/>
      <c r="D1534" s="113"/>
      <c r="E1534" s="22"/>
      <c r="F1534" s="22"/>
      <c r="G1534" s="22"/>
      <c r="H1534" s="22"/>
      <c r="I1534" s="22"/>
      <c r="J1534" s="22"/>
      <c r="K1534" s="22"/>
      <c r="L1534" s="22"/>
      <c r="M1534" s="22"/>
      <c r="N1534" s="22"/>
      <c r="O1534" s="22"/>
      <c r="P1534" s="22"/>
      <c r="Q1534" s="22"/>
      <c r="R1534" s="22"/>
    </row>
    <row r="1535" spans="1:18" x14ac:dyDescent="0.25">
      <c r="A1535" s="22"/>
      <c r="B1535" s="113"/>
      <c r="C1535" s="113"/>
      <c r="D1535" s="113"/>
      <c r="E1535" s="22"/>
      <c r="F1535" s="22"/>
      <c r="G1535" s="22"/>
      <c r="H1535" s="22"/>
      <c r="I1535" s="22"/>
      <c r="J1535" s="22"/>
      <c r="K1535" s="22"/>
      <c r="L1535" s="22"/>
      <c r="M1535" s="22"/>
      <c r="N1535" s="22"/>
      <c r="O1535" s="22"/>
      <c r="P1535" s="22"/>
      <c r="Q1535" s="22"/>
      <c r="R1535" s="22"/>
    </row>
    <row r="1536" spans="1:18" x14ac:dyDescent="0.25">
      <c r="A1536" s="22"/>
      <c r="B1536" s="113"/>
      <c r="C1536" s="113"/>
      <c r="D1536" s="113"/>
      <c r="E1536" s="22"/>
      <c r="F1536" s="22"/>
      <c r="G1536" s="22"/>
      <c r="H1536" s="22"/>
      <c r="I1536" s="22"/>
      <c r="J1536" s="22"/>
      <c r="K1536" s="22"/>
      <c r="L1536" s="22"/>
      <c r="M1536" s="22"/>
      <c r="N1536" s="22"/>
      <c r="O1536" s="22"/>
      <c r="P1536" s="22"/>
      <c r="Q1536" s="22"/>
      <c r="R1536" s="22"/>
    </row>
    <row r="1537" spans="1:18" x14ac:dyDescent="0.25">
      <c r="A1537" s="22"/>
      <c r="B1537" s="113"/>
      <c r="C1537" s="113"/>
      <c r="D1537" s="113"/>
      <c r="E1537" s="22"/>
      <c r="F1537" s="22"/>
      <c r="G1537" s="22"/>
      <c r="H1537" s="22"/>
      <c r="I1537" s="22"/>
      <c r="J1537" s="22"/>
      <c r="K1537" s="22"/>
      <c r="L1537" s="22"/>
      <c r="M1537" s="22"/>
      <c r="N1537" s="22"/>
      <c r="O1537" s="22"/>
      <c r="P1537" s="22"/>
      <c r="Q1537" s="22"/>
      <c r="R1537" s="22"/>
    </row>
    <row r="1538" spans="1:18" x14ac:dyDescent="0.25">
      <c r="A1538" s="22"/>
      <c r="B1538" s="113"/>
      <c r="C1538" s="113"/>
      <c r="D1538" s="113"/>
      <c r="E1538" s="22"/>
      <c r="F1538" s="22"/>
      <c r="G1538" s="22"/>
      <c r="H1538" s="22"/>
      <c r="I1538" s="22"/>
      <c r="J1538" s="22"/>
      <c r="K1538" s="22"/>
      <c r="L1538" s="22"/>
      <c r="M1538" s="22"/>
      <c r="N1538" s="22"/>
      <c r="O1538" s="22"/>
      <c r="P1538" s="22"/>
      <c r="Q1538" s="22"/>
      <c r="R1538" s="22"/>
    </row>
    <row r="1539" spans="1:18" x14ac:dyDescent="0.25">
      <c r="A1539" s="22"/>
      <c r="B1539" s="113"/>
      <c r="C1539" s="113"/>
      <c r="D1539" s="113"/>
      <c r="E1539" s="22"/>
      <c r="F1539" s="22"/>
      <c r="G1539" s="22"/>
      <c r="H1539" s="22"/>
      <c r="I1539" s="22"/>
      <c r="J1539" s="22"/>
      <c r="K1539" s="22"/>
      <c r="L1539" s="22"/>
      <c r="M1539" s="22"/>
      <c r="N1539" s="22"/>
      <c r="O1539" s="22"/>
      <c r="P1539" s="22"/>
      <c r="Q1539" s="22"/>
      <c r="R1539" s="22"/>
    </row>
    <row r="1540" spans="1:18" x14ac:dyDescent="0.25">
      <c r="A1540" s="22"/>
      <c r="B1540" s="113"/>
      <c r="C1540" s="113"/>
      <c r="D1540" s="113"/>
      <c r="E1540" s="22"/>
      <c r="F1540" s="22"/>
      <c r="G1540" s="22"/>
      <c r="H1540" s="22"/>
      <c r="I1540" s="22"/>
      <c r="J1540" s="22"/>
      <c r="K1540" s="22"/>
      <c r="L1540" s="22"/>
      <c r="M1540" s="22"/>
      <c r="N1540" s="22"/>
      <c r="O1540" s="22"/>
      <c r="P1540" s="22"/>
      <c r="Q1540" s="22"/>
      <c r="R1540" s="22"/>
    </row>
    <row r="1541" spans="1:18" x14ac:dyDescent="0.25">
      <c r="A1541" s="22"/>
      <c r="B1541" s="113"/>
      <c r="C1541" s="113"/>
      <c r="D1541" s="113"/>
      <c r="E1541" s="22"/>
      <c r="F1541" s="22"/>
      <c r="G1541" s="22"/>
      <c r="H1541" s="22"/>
      <c r="I1541" s="22"/>
      <c r="J1541" s="22"/>
      <c r="K1541" s="22"/>
      <c r="L1541" s="22"/>
      <c r="M1541" s="22"/>
      <c r="N1541" s="22"/>
      <c r="O1541" s="22"/>
      <c r="P1541" s="22"/>
      <c r="Q1541" s="22"/>
      <c r="R1541" s="22"/>
    </row>
    <row r="1542" spans="1:18" x14ac:dyDescent="0.25">
      <c r="A1542" s="22"/>
      <c r="B1542" s="113"/>
      <c r="C1542" s="113"/>
      <c r="D1542" s="113"/>
      <c r="E1542" s="22"/>
      <c r="F1542" s="22"/>
      <c r="G1542" s="22"/>
      <c r="H1542" s="22"/>
      <c r="I1542" s="22"/>
      <c r="J1542" s="22"/>
      <c r="K1542" s="22"/>
      <c r="L1542" s="22"/>
      <c r="M1542" s="22"/>
      <c r="N1542" s="22"/>
      <c r="O1542" s="22"/>
      <c r="P1542" s="22"/>
      <c r="Q1542" s="22"/>
      <c r="R1542" s="22"/>
    </row>
    <row r="1543" spans="1:18" x14ac:dyDescent="0.25">
      <c r="A1543" s="22"/>
      <c r="B1543" s="113"/>
      <c r="C1543" s="113"/>
      <c r="D1543" s="113"/>
      <c r="E1543" s="22"/>
      <c r="F1543" s="22"/>
      <c r="G1543" s="22"/>
      <c r="H1543" s="22"/>
      <c r="I1543" s="22"/>
      <c r="J1543" s="22"/>
      <c r="K1543" s="22"/>
      <c r="L1543" s="22"/>
      <c r="M1543" s="22"/>
      <c r="N1543" s="22"/>
      <c r="O1543" s="22"/>
      <c r="P1543" s="22"/>
      <c r="Q1543" s="22"/>
      <c r="R1543" s="22"/>
    </row>
    <row r="1544" spans="1:18" x14ac:dyDescent="0.25">
      <c r="A1544" s="22"/>
      <c r="B1544" s="113"/>
      <c r="C1544" s="113"/>
      <c r="D1544" s="113"/>
      <c r="E1544" s="22"/>
      <c r="F1544" s="22"/>
      <c r="G1544" s="22"/>
      <c r="H1544" s="22"/>
      <c r="I1544" s="22"/>
      <c r="J1544" s="22"/>
      <c r="K1544" s="22"/>
      <c r="L1544" s="22"/>
      <c r="M1544" s="22"/>
      <c r="N1544" s="22"/>
      <c r="O1544" s="22"/>
      <c r="P1544" s="22"/>
      <c r="Q1544" s="22"/>
      <c r="R1544" s="22"/>
    </row>
    <row r="1545" spans="1:18" x14ac:dyDescent="0.25">
      <c r="A1545" s="22"/>
      <c r="B1545" s="113"/>
      <c r="C1545" s="113"/>
      <c r="D1545" s="113"/>
      <c r="E1545" s="22"/>
      <c r="F1545" s="22"/>
      <c r="G1545" s="22"/>
      <c r="H1545" s="22"/>
      <c r="I1545" s="22"/>
      <c r="J1545" s="22"/>
      <c r="K1545" s="22"/>
      <c r="L1545" s="22"/>
      <c r="M1545" s="22"/>
      <c r="N1545" s="22"/>
      <c r="O1545" s="22"/>
      <c r="P1545" s="22"/>
      <c r="Q1545" s="22"/>
      <c r="R1545" s="22"/>
    </row>
    <row r="1546" spans="1:18" x14ac:dyDescent="0.25">
      <c r="A1546" s="22"/>
      <c r="B1546" s="113"/>
      <c r="C1546" s="113"/>
      <c r="D1546" s="113"/>
      <c r="E1546" s="22"/>
      <c r="F1546" s="22"/>
      <c r="G1546" s="22"/>
      <c r="H1546" s="22"/>
      <c r="I1546" s="22"/>
      <c r="J1546" s="22"/>
      <c r="K1546" s="22"/>
      <c r="L1546" s="22"/>
      <c r="M1546" s="22"/>
      <c r="N1546" s="22"/>
      <c r="O1546" s="22"/>
      <c r="P1546" s="22"/>
      <c r="Q1546" s="22"/>
      <c r="R1546" s="22"/>
    </row>
    <row r="1547" spans="1:18" x14ac:dyDescent="0.25">
      <c r="A1547" s="22"/>
      <c r="B1547" s="113"/>
      <c r="C1547" s="113"/>
      <c r="D1547" s="113"/>
      <c r="E1547" s="22"/>
      <c r="F1547" s="22"/>
      <c r="G1547" s="22"/>
      <c r="H1547" s="22"/>
      <c r="I1547" s="22"/>
      <c r="J1547" s="22"/>
      <c r="K1547" s="22"/>
      <c r="L1547" s="22"/>
      <c r="M1547" s="22"/>
      <c r="N1547" s="22"/>
      <c r="O1547" s="22"/>
      <c r="P1547" s="22"/>
      <c r="Q1547" s="22"/>
      <c r="R1547" s="22"/>
    </row>
    <row r="1548" spans="1:18" x14ac:dyDescent="0.25">
      <c r="A1548" s="22"/>
      <c r="B1548" s="113"/>
      <c r="C1548" s="113"/>
      <c r="D1548" s="113"/>
      <c r="E1548" s="22"/>
      <c r="F1548" s="22"/>
      <c r="G1548" s="22"/>
      <c r="H1548" s="22"/>
      <c r="I1548" s="22"/>
      <c r="J1548" s="22"/>
      <c r="K1548" s="22"/>
      <c r="L1548" s="22"/>
      <c r="M1548" s="22"/>
      <c r="N1548" s="22"/>
      <c r="O1548" s="22"/>
      <c r="P1548" s="22"/>
      <c r="Q1548" s="22"/>
      <c r="R1548" s="22"/>
    </row>
    <row r="1549" spans="1:18" x14ac:dyDescent="0.25">
      <c r="A1549" s="22"/>
      <c r="B1549" s="113"/>
      <c r="C1549" s="113"/>
      <c r="D1549" s="113"/>
      <c r="E1549" s="22"/>
      <c r="F1549" s="22"/>
      <c r="G1549" s="22"/>
      <c r="H1549" s="22"/>
      <c r="I1549" s="22"/>
      <c r="J1549" s="22"/>
      <c r="K1549" s="22"/>
      <c r="L1549" s="22"/>
      <c r="M1549" s="22"/>
      <c r="N1549" s="22"/>
      <c r="O1549" s="22"/>
      <c r="P1549" s="22"/>
      <c r="Q1549" s="22"/>
      <c r="R1549" s="22"/>
    </row>
    <row r="1550" spans="1:18" x14ac:dyDescent="0.25">
      <c r="A1550" s="22"/>
      <c r="B1550" s="113"/>
      <c r="C1550" s="113"/>
      <c r="D1550" s="113"/>
      <c r="E1550" s="22"/>
      <c r="F1550" s="22"/>
      <c r="G1550" s="22"/>
      <c r="H1550" s="22"/>
      <c r="I1550" s="22"/>
      <c r="J1550" s="22"/>
      <c r="K1550" s="22"/>
      <c r="L1550" s="22"/>
      <c r="M1550" s="22"/>
      <c r="N1550" s="22"/>
      <c r="O1550" s="22"/>
      <c r="P1550" s="22"/>
      <c r="Q1550" s="22"/>
      <c r="R1550" s="22"/>
    </row>
    <row r="1551" spans="1:18" x14ac:dyDescent="0.25">
      <c r="A1551" s="22"/>
      <c r="B1551" s="113"/>
      <c r="C1551" s="113"/>
      <c r="D1551" s="113"/>
      <c r="E1551" s="22"/>
      <c r="F1551" s="22"/>
      <c r="G1551" s="22"/>
      <c r="H1551" s="22"/>
      <c r="I1551" s="22"/>
      <c r="J1551" s="22"/>
      <c r="K1551" s="22"/>
      <c r="L1551" s="22"/>
      <c r="M1551" s="22"/>
      <c r="N1551" s="22"/>
      <c r="O1551" s="22"/>
      <c r="P1551" s="22"/>
      <c r="Q1551" s="22"/>
      <c r="R1551" s="22"/>
    </row>
    <row r="1552" spans="1:18" x14ac:dyDescent="0.25">
      <c r="A1552" s="22"/>
      <c r="B1552" s="113"/>
      <c r="C1552" s="113"/>
      <c r="D1552" s="113"/>
      <c r="E1552" s="22"/>
      <c r="F1552" s="22"/>
      <c r="G1552" s="22"/>
      <c r="H1552" s="22"/>
      <c r="I1552" s="22"/>
      <c r="J1552" s="22"/>
      <c r="K1552" s="22"/>
      <c r="L1552" s="22"/>
      <c r="M1552" s="22"/>
      <c r="N1552" s="22"/>
      <c r="O1552" s="22"/>
      <c r="P1552" s="22"/>
      <c r="Q1552" s="22"/>
      <c r="R1552" s="22"/>
    </row>
    <row r="1553" spans="1:18" x14ac:dyDescent="0.25">
      <c r="A1553" s="22"/>
      <c r="B1553" s="113"/>
      <c r="C1553" s="113"/>
      <c r="D1553" s="113"/>
      <c r="E1553" s="22"/>
      <c r="F1553" s="22"/>
      <c r="G1553" s="22"/>
      <c r="H1553" s="22"/>
      <c r="I1553" s="22"/>
      <c r="J1553" s="22"/>
      <c r="K1553" s="22"/>
      <c r="L1553" s="22"/>
      <c r="M1553" s="22"/>
      <c r="N1553" s="22"/>
      <c r="O1553" s="22"/>
      <c r="P1553" s="22"/>
      <c r="Q1553" s="22"/>
      <c r="R1553" s="22"/>
    </row>
    <row r="1554" spans="1:18" x14ac:dyDescent="0.25">
      <c r="A1554" s="22"/>
      <c r="B1554" s="113"/>
      <c r="C1554" s="113"/>
      <c r="D1554" s="113"/>
      <c r="E1554" s="22"/>
      <c r="F1554" s="22"/>
      <c r="G1554" s="22"/>
      <c r="H1554" s="22"/>
      <c r="I1554" s="22"/>
      <c r="J1554" s="22"/>
      <c r="K1554" s="22"/>
      <c r="L1554" s="22"/>
      <c r="M1554" s="22"/>
      <c r="N1554" s="22"/>
      <c r="O1554" s="22"/>
      <c r="P1554" s="22"/>
      <c r="Q1554" s="22"/>
      <c r="R1554" s="22"/>
    </row>
    <row r="1555" spans="1:18" x14ac:dyDescent="0.25">
      <c r="A1555" s="22"/>
      <c r="B1555" s="113"/>
      <c r="C1555" s="113"/>
      <c r="D1555" s="113"/>
      <c r="E1555" s="22"/>
      <c r="F1555" s="22"/>
      <c r="G1555" s="22"/>
      <c r="H1555" s="22"/>
      <c r="I1555" s="22"/>
      <c r="J1555" s="22"/>
      <c r="K1555" s="22"/>
      <c r="L1555" s="22"/>
      <c r="M1555" s="22"/>
      <c r="N1555" s="22"/>
      <c r="O1555" s="22"/>
      <c r="P1555" s="22"/>
      <c r="Q1555" s="22"/>
      <c r="R1555" s="22"/>
    </row>
    <row r="1556" spans="1:18" x14ac:dyDescent="0.25">
      <c r="A1556" s="22"/>
      <c r="B1556" s="113"/>
      <c r="C1556" s="113"/>
      <c r="D1556" s="113"/>
      <c r="E1556" s="22"/>
      <c r="F1556" s="22"/>
      <c r="G1556" s="22"/>
      <c r="H1556" s="22"/>
      <c r="I1556" s="22"/>
      <c r="J1556" s="22"/>
      <c r="K1556" s="22"/>
      <c r="L1556" s="22"/>
      <c r="M1556" s="22"/>
      <c r="N1556" s="22"/>
      <c r="O1556" s="22"/>
      <c r="P1556" s="22"/>
      <c r="Q1556" s="22"/>
      <c r="R1556" s="22"/>
    </row>
    <row r="1557" spans="1:18" x14ac:dyDescent="0.25">
      <c r="A1557" s="22"/>
      <c r="B1557" s="113"/>
      <c r="C1557" s="113"/>
      <c r="D1557" s="113"/>
      <c r="E1557" s="22"/>
      <c r="F1557" s="22"/>
      <c r="G1557" s="22"/>
      <c r="H1557" s="22"/>
      <c r="I1557" s="22"/>
      <c r="J1557" s="22"/>
      <c r="K1557" s="22"/>
      <c r="L1557" s="22"/>
      <c r="M1557" s="22"/>
      <c r="N1557" s="22"/>
      <c r="O1557" s="22"/>
      <c r="P1557" s="22"/>
      <c r="Q1557" s="22"/>
      <c r="R1557" s="22"/>
    </row>
    <row r="1558" spans="1:18" x14ac:dyDescent="0.25">
      <c r="A1558" s="22"/>
      <c r="B1558" s="113"/>
      <c r="C1558" s="113"/>
      <c r="D1558" s="113"/>
      <c r="E1558" s="22"/>
      <c r="F1558" s="22"/>
      <c r="G1558" s="22"/>
      <c r="H1558" s="22"/>
      <c r="I1558" s="22"/>
      <c r="J1558" s="22"/>
      <c r="K1558" s="22"/>
      <c r="L1558" s="22"/>
      <c r="M1558" s="22"/>
      <c r="N1558" s="22"/>
      <c r="O1558" s="22"/>
      <c r="P1558" s="22"/>
      <c r="Q1558" s="22"/>
      <c r="R1558" s="22"/>
    </row>
    <row r="1559" spans="1:18" x14ac:dyDescent="0.25">
      <c r="A1559" s="22"/>
      <c r="B1559" s="113"/>
      <c r="C1559" s="113"/>
      <c r="D1559" s="113"/>
      <c r="E1559" s="22"/>
      <c r="F1559" s="22"/>
      <c r="G1559" s="22"/>
      <c r="H1559" s="22"/>
      <c r="I1559" s="22"/>
      <c r="J1559" s="22"/>
      <c r="K1559" s="22"/>
      <c r="L1559" s="22"/>
      <c r="M1559" s="22"/>
      <c r="N1559" s="22"/>
      <c r="O1559" s="22"/>
      <c r="P1559" s="22"/>
      <c r="Q1559" s="22"/>
      <c r="R1559" s="22"/>
    </row>
    <row r="1560" spans="1:18" x14ac:dyDescent="0.25">
      <c r="A1560" s="22"/>
      <c r="B1560" s="113"/>
      <c r="C1560" s="113"/>
      <c r="D1560" s="113"/>
      <c r="E1560" s="22"/>
      <c r="F1560" s="22"/>
      <c r="G1560" s="22"/>
      <c r="H1560" s="22"/>
      <c r="I1560" s="22"/>
      <c r="J1560" s="22"/>
      <c r="K1560" s="22"/>
      <c r="L1560" s="22"/>
      <c r="M1560" s="22"/>
      <c r="N1560" s="22"/>
      <c r="O1560" s="22"/>
      <c r="P1560" s="22"/>
      <c r="Q1560" s="22"/>
      <c r="R1560" s="22"/>
    </row>
    <row r="1561" spans="1:18" x14ac:dyDescent="0.25">
      <c r="A1561" s="22"/>
      <c r="B1561" s="113"/>
      <c r="C1561" s="113"/>
      <c r="D1561" s="113"/>
      <c r="E1561" s="22"/>
      <c r="F1561" s="22"/>
      <c r="G1561" s="22"/>
      <c r="H1561" s="22"/>
      <c r="I1561" s="22"/>
      <c r="J1561" s="22"/>
      <c r="K1561" s="22"/>
      <c r="L1561" s="22"/>
      <c r="M1561" s="22"/>
      <c r="N1561" s="22"/>
      <c r="O1561" s="22"/>
      <c r="P1561" s="22"/>
      <c r="Q1561" s="22"/>
      <c r="R1561" s="22"/>
    </row>
    <row r="1562" spans="1:18" x14ac:dyDescent="0.25">
      <c r="A1562" s="22"/>
      <c r="B1562" s="113"/>
      <c r="C1562" s="113"/>
      <c r="D1562" s="113"/>
      <c r="E1562" s="22"/>
      <c r="F1562" s="22"/>
      <c r="G1562" s="22"/>
      <c r="H1562" s="22"/>
      <c r="I1562" s="22"/>
      <c r="J1562" s="22"/>
      <c r="K1562" s="22"/>
      <c r="L1562" s="22"/>
      <c r="M1562" s="22"/>
      <c r="N1562" s="22"/>
      <c r="O1562" s="22"/>
      <c r="P1562" s="22"/>
      <c r="Q1562" s="22"/>
      <c r="R1562" s="22"/>
    </row>
    <row r="1563" spans="1:18" x14ac:dyDescent="0.25">
      <c r="A1563" s="22"/>
      <c r="B1563" s="113"/>
      <c r="C1563" s="113"/>
      <c r="D1563" s="113"/>
      <c r="E1563" s="22"/>
      <c r="F1563" s="22"/>
      <c r="G1563" s="22"/>
      <c r="H1563" s="22"/>
      <c r="I1563" s="22"/>
      <c r="J1563" s="22"/>
      <c r="K1563" s="22"/>
      <c r="L1563" s="22"/>
      <c r="M1563" s="22"/>
      <c r="N1563" s="22"/>
      <c r="O1563" s="22"/>
      <c r="P1563" s="22"/>
      <c r="Q1563" s="22"/>
      <c r="R1563" s="22"/>
    </row>
    <row r="1564" spans="1:18" x14ac:dyDescent="0.25">
      <c r="A1564" s="22"/>
      <c r="B1564" s="113"/>
      <c r="C1564" s="113"/>
      <c r="D1564" s="113"/>
      <c r="E1564" s="22"/>
      <c r="F1564" s="22"/>
      <c r="G1564" s="22"/>
      <c r="H1564" s="22"/>
      <c r="I1564" s="22"/>
      <c r="J1564" s="22"/>
      <c r="K1564" s="22"/>
      <c r="L1564" s="22"/>
      <c r="M1564" s="22"/>
      <c r="N1564" s="22"/>
      <c r="O1564" s="22"/>
      <c r="P1564" s="22"/>
      <c r="Q1564" s="22"/>
      <c r="R1564" s="22"/>
    </row>
    <row r="1565" spans="1:18" x14ac:dyDescent="0.25">
      <c r="A1565" s="22"/>
      <c r="B1565" s="113"/>
      <c r="C1565" s="113"/>
      <c r="D1565" s="113"/>
      <c r="E1565" s="22"/>
      <c r="F1565" s="22"/>
      <c r="G1565" s="22"/>
      <c r="H1565" s="22"/>
      <c r="I1565" s="22"/>
      <c r="J1565" s="22"/>
      <c r="K1565" s="22"/>
      <c r="L1565" s="22"/>
      <c r="M1565" s="22"/>
      <c r="N1565" s="22"/>
      <c r="O1565" s="22"/>
      <c r="P1565" s="22"/>
      <c r="Q1565" s="22"/>
      <c r="R1565" s="22"/>
    </row>
    <row r="1566" spans="1:18" x14ac:dyDescent="0.25">
      <c r="A1566" s="22"/>
      <c r="B1566" s="113"/>
      <c r="C1566" s="113"/>
      <c r="D1566" s="113"/>
      <c r="E1566" s="22"/>
      <c r="F1566" s="22"/>
      <c r="G1566" s="22"/>
      <c r="H1566" s="22"/>
      <c r="I1566" s="22"/>
      <c r="J1566" s="22"/>
      <c r="K1566" s="22"/>
      <c r="L1566" s="22"/>
      <c r="M1566" s="22"/>
      <c r="N1566" s="22"/>
      <c r="O1566" s="22"/>
      <c r="P1566" s="22"/>
      <c r="Q1566" s="22"/>
      <c r="R1566" s="22"/>
    </row>
    <row r="1567" spans="1:18" x14ac:dyDescent="0.25">
      <c r="A1567" s="22"/>
      <c r="B1567" s="113"/>
      <c r="C1567" s="113"/>
      <c r="D1567" s="113"/>
      <c r="E1567" s="22"/>
      <c r="F1567" s="22"/>
      <c r="G1567" s="22"/>
      <c r="H1567" s="22"/>
      <c r="I1567" s="22"/>
      <c r="J1567" s="22"/>
      <c r="K1567" s="22"/>
      <c r="L1567" s="22"/>
      <c r="M1567" s="22"/>
      <c r="N1567" s="22"/>
      <c r="O1567" s="22"/>
      <c r="P1567" s="22"/>
      <c r="Q1567" s="22"/>
      <c r="R1567" s="22"/>
    </row>
    <row r="1568" spans="1:18" x14ac:dyDescent="0.25">
      <c r="A1568" s="22"/>
      <c r="B1568" s="113"/>
      <c r="C1568" s="113"/>
      <c r="D1568" s="113"/>
      <c r="E1568" s="22"/>
      <c r="F1568" s="22"/>
      <c r="G1568" s="22"/>
      <c r="H1568" s="22"/>
      <c r="I1568" s="22"/>
      <c r="J1568" s="22"/>
      <c r="K1568" s="22"/>
      <c r="L1568" s="22"/>
      <c r="M1568" s="22"/>
      <c r="N1568" s="22"/>
      <c r="O1568" s="22"/>
      <c r="P1568" s="22"/>
      <c r="Q1568" s="22"/>
      <c r="R1568" s="22"/>
    </row>
    <row r="1569" spans="1:18" x14ac:dyDescent="0.25">
      <c r="A1569" s="22"/>
      <c r="B1569" s="113"/>
      <c r="C1569" s="113"/>
      <c r="D1569" s="113"/>
      <c r="E1569" s="22"/>
      <c r="F1569" s="22"/>
      <c r="G1569" s="22"/>
      <c r="H1569" s="22"/>
      <c r="I1569" s="22"/>
      <c r="J1569" s="22"/>
      <c r="K1569" s="22"/>
      <c r="L1569" s="22"/>
      <c r="M1569" s="22"/>
      <c r="N1569" s="22"/>
      <c r="O1569" s="22"/>
      <c r="P1569" s="22"/>
      <c r="Q1569" s="22"/>
      <c r="R1569" s="22"/>
    </row>
    <row r="1570" spans="1:18" x14ac:dyDescent="0.25">
      <c r="A1570" s="22"/>
      <c r="B1570" s="113"/>
      <c r="C1570" s="113"/>
      <c r="D1570" s="113"/>
      <c r="E1570" s="22"/>
      <c r="F1570" s="22"/>
      <c r="G1570" s="22"/>
      <c r="H1570" s="22"/>
      <c r="I1570" s="22"/>
      <c r="J1570" s="22"/>
      <c r="K1570" s="22"/>
      <c r="L1570" s="22"/>
      <c r="M1570" s="22"/>
      <c r="N1570" s="22"/>
      <c r="O1570" s="22"/>
      <c r="P1570" s="22"/>
      <c r="Q1570" s="22"/>
      <c r="R1570" s="22"/>
    </row>
    <row r="1571" spans="1:18" x14ac:dyDescent="0.25">
      <c r="A1571" s="22"/>
      <c r="B1571" s="113"/>
      <c r="C1571" s="113"/>
      <c r="D1571" s="113"/>
      <c r="E1571" s="22"/>
      <c r="F1571" s="22"/>
      <c r="G1571" s="22"/>
      <c r="H1571" s="22"/>
      <c r="I1571" s="22"/>
      <c r="J1571" s="22"/>
      <c r="K1571" s="22"/>
      <c r="L1571" s="22"/>
      <c r="M1571" s="22"/>
      <c r="N1571" s="22"/>
      <c r="O1571" s="22"/>
      <c r="P1571" s="22"/>
      <c r="Q1571" s="22"/>
      <c r="R1571" s="22"/>
    </row>
    <row r="1572" spans="1:18" x14ac:dyDescent="0.25">
      <c r="A1572" s="22"/>
      <c r="B1572" s="113"/>
      <c r="C1572" s="113"/>
      <c r="D1572" s="113"/>
      <c r="E1572" s="22"/>
      <c r="F1572" s="22"/>
      <c r="G1572" s="22"/>
      <c r="H1572" s="22"/>
      <c r="I1572" s="22"/>
      <c r="J1572" s="22"/>
      <c r="K1572" s="22"/>
      <c r="L1572" s="22"/>
      <c r="M1572" s="22"/>
      <c r="N1572" s="22"/>
      <c r="O1572" s="22"/>
      <c r="P1572" s="22"/>
      <c r="Q1572" s="22"/>
      <c r="R1572" s="22"/>
    </row>
    <row r="1573" spans="1:18" x14ac:dyDescent="0.25">
      <c r="A1573" s="22"/>
      <c r="B1573" s="113"/>
      <c r="C1573" s="113"/>
      <c r="D1573" s="113"/>
      <c r="E1573" s="22"/>
      <c r="F1573" s="22"/>
      <c r="G1573" s="22"/>
      <c r="H1573" s="22"/>
      <c r="I1573" s="22"/>
      <c r="J1573" s="22"/>
      <c r="K1573" s="22"/>
      <c r="L1573" s="22"/>
      <c r="M1573" s="22"/>
      <c r="N1573" s="22"/>
      <c r="O1573" s="22"/>
      <c r="P1573" s="22"/>
      <c r="Q1573" s="22"/>
      <c r="R1573" s="22"/>
    </row>
    <row r="1574" spans="1:18" x14ac:dyDescent="0.25">
      <c r="A1574" s="22"/>
      <c r="B1574" s="113"/>
      <c r="C1574" s="113"/>
      <c r="D1574" s="113"/>
      <c r="E1574" s="22"/>
      <c r="F1574" s="22"/>
      <c r="G1574" s="22"/>
      <c r="H1574" s="22"/>
      <c r="I1574" s="22"/>
      <c r="J1574" s="22"/>
      <c r="K1574" s="22"/>
      <c r="L1574" s="22"/>
      <c r="M1574" s="22"/>
      <c r="N1574" s="22"/>
      <c r="O1574" s="22"/>
      <c r="P1574" s="22"/>
      <c r="Q1574" s="22"/>
      <c r="R1574" s="22"/>
    </row>
    <row r="1575" spans="1:18" x14ac:dyDescent="0.25">
      <c r="A1575" s="22"/>
      <c r="B1575" s="113"/>
      <c r="C1575" s="113"/>
      <c r="D1575" s="113"/>
      <c r="E1575" s="22"/>
      <c r="F1575" s="22"/>
      <c r="G1575" s="22"/>
      <c r="H1575" s="22"/>
      <c r="I1575" s="22"/>
      <c r="J1575" s="22"/>
      <c r="K1575" s="22"/>
      <c r="L1575" s="22"/>
      <c r="M1575" s="22"/>
      <c r="N1575" s="22"/>
      <c r="O1575" s="22"/>
      <c r="P1575" s="22"/>
      <c r="Q1575" s="22"/>
      <c r="R1575" s="22"/>
    </row>
    <row r="1576" spans="1:18" x14ac:dyDescent="0.25">
      <c r="A1576" s="22"/>
      <c r="B1576" s="113"/>
      <c r="C1576" s="113"/>
      <c r="D1576" s="113"/>
      <c r="E1576" s="22"/>
      <c r="F1576" s="22"/>
      <c r="G1576" s="22"/>
      <c r="H1576" s="22"/>
      <c r="I1576" s="22"/>
      <c r="J1576" s="22"/>
      <c r="K1576" s="22"/>
      <c r="L1576" s="22"/>
      <c r="M1576" s="22"/>
      <c r="N1576" s="22"/>
      <c r="O1576" s="22"/>
      <c r="P1576" s="22"/>
      <c r="Q1576" s="22"/>
      <c r="R1576" s="22"/>
    </row>
    <row r="1577" spans="1:18" x14ac:dyDescent="0.25">
      <c r="A1577" s="22"/>
      <c r="B1577" s="113"/>
      <c r="C1577" s="113"/>
      <c r="D1577" s="113"/>
      <c r="E1577" s="22"/>
      <c r="F1577" s="22"/>
      <c r="G1577" s="22"/>
      <c r="H1577" s="22"/>
      <c r="I1577" s="22"/>
      <c r="J1577" s="22"/>
      <c r="K1577" s="22"/>
      <c r="L1577" s="22"/>
      <c r="M1577" s="22"/>
      <c r="N1577" s="22"/>
      <c r="O1577" s="22"/>
      <c r="P1577" s="22"/>
      <c r="Q1577" s="22"/>
      <c r="R1577" s="22"/>
    </row>
    <row r="1578" spans="1:18" x14ac:dyDescent="0.25">
      <c r="A1578" s="22"/>
      <c r="B1578" s="113"/>
      <c r="C1578" s="113"/>
      <c r="D1578" s="113"/>
      <c r="E1578" s="22"/>
      <c r="F1578" s="22"/>
      <c r="G1578" s="22"/>
      <c r="H1578" s="22"/>
      <c r="I1578" s="22"/>
      <c r="J1578" s="22"/>
      <c r="K1578" s="22"/>
      <c r="L1578" s="22"/>
      <c r="M1578" s="22"/>
      <c r="N1578" s="22"/>
      <c r="O1578" s="22"/>
      <c r="P1578" s="22"/>
      <c r="Q1578" s="22"/>
      <c r="R1578" s="22"/>
    </row>
    <row r="1579" spans="1:18" x14ac:dyDescent="0.25">
      <c r="A1579" s="22"/>
      <c r="B1579" s="113"/>
      <c r="C1579" s="113"/>
      <c r="D1579" s="113"/>
      <c r="E1579" s="22"/>
      <c r="F1579" s="22"/>
      <c r="G1579" s="22"/>
      <c r="H1579" s="22"/>
      <c r="I1579" s="22"/>
      <c r="J1579" s="22"/>
      <c r="K1579" s="22"/>
      <c r="L1579" s="22"/>
      <c r="M1579" s="22"/>
      <c r="N1579" s="22"/>
      <c r="O1579" s="22"/>
      <c r="P1579" s="22"/>
      <c r="Q1579" s="22"/>
      <c r="R1579" s="22"/>
    </row>
    <row r="1580" spans="1:18" x14ac:dyDescent="0.25">
      <c r="A1580" s="22"/>
      <c r="B1580" s="113"/>
      <c r="C1580" s="113"/>
      <c r="D1580" s="113"/>
      <c r="E1580" s="22"/>
      <c r="F1580" s="22"/>
      <c r="G1580" s="22"/>
      <c r="H1580" s="22"/>
      <c r="I1580" s="22"/>
      <c r="J1580" s="22"/>
      <c r="K1580" s="22"/>
      <c r="L1580" s="22"/>
      <c r="M1580" s="22"/>
      <c r="N1580" s="22"/>
      <c r="O1580" s="22"/>
      <c r="P1580" s="22"/>
      <c r="Q1580" s="22"/>
      <c r="R1580" s="22"/>
    </row>
    <row r="1581" spans="1:18" x14ac:dyDescent="0.25">
      <c r="A1581" s="22"/>
      <c r="B1581" s="113"/>
      <c r="C1581" s="113"/>
      <c r="D1581" s="113"/>
      <c r="E1581" s="22"/>
      <c r="F1581" s="22"/>
      <c r="G1581" s="22"/>
      <c r="H1581" s="22"/>
      <c r="I1581" s="22"/>
      <c r="J1581" s="22"/>
      <c r="K1581" s="22"/>
      <c r="L1581" s="22"/>
      <c r="M1581" s="22"/>
      <c r="N1581" s="22"/>
      <c r="O1581" s="22"/>
      <c r="P1581" s="22"/>
      <c r="Q1581" s="22"/>
      <c r="R1581" s="22"/>
    </row>
    <row r="1582" spans="1:18" x14ac:dyDescent="0.25">
      <c r="A1582" s="22"/>
      <c r="B1582" s="113"/>
      <c r="C1582" s="113"/>
      <c r="D1582" s="113"/>
      <c r="E1582" s="22"/>
      <c r="F1582" s="22"/>
      <c r="G1582" s="22"/>
      <c r="H1582" s="22"/>
      <c r="I1582" s="22"/>
      <c r="J1582" s="22"/>
      <c r="K1582" s="22"/>
      <c r="L1582" s="22"/>
      <c r="M1582" s="22"/>
      <c r="N1582" s="22"/>
      <c r="O1582" s="22"/>
      <c r="P1582" s="22"/>
      <c r="Q1582" s="22"/>
      <c r="R1582" s="22"/>
    </row>
    <row r="1583" spans="1:18" x14ac:dyDescent="0.25">
      <c r="A1583" s="22"/>
      <c r="B1583" s="113"/>
      <c r="C1583" s="113"/>
      <c r="D1583" s="113"/>
      <c r="E1583" s="22"/>
      <c r="F1583" s="22"/>
      <c r="G1583" s="22"/>
      <c r="H1583" s="22"/>
      <c r="I1583" s="22"/>
      <c r="J1583" s="22"/>
      <c r="K1583" s="22"/>
      <c r="L1583" s="22"/>
      <c r="M1583" s="22"/>
      <c r="N1583" s="22"/>
      <c r="O1583" s="22"/>
      <c r="P1583" s="22"/>
      <c r="Q1583" s="22"/>
      <c r="R1583" s="22"/>
    </row>
    <row r="1584" spans="1:18" x14ac:dyDescent="0.25">
      <c r="A1584" s="22"/>
      <c r="B1584" s="113"/>
      <c r="C1584" s="113"/>
      <c r="D1584" s="113"/>
      <c r="E1584" s="22"/>
      <c r="F1584" s="22"/>
      <c r="G1584" s="22"/>
      <c r="H1584" s="22"/>
      <c r="I1584" s="22"/>
      <c r="J1584" s="22"/>
      <c r="K1584" s="22"/>
      <c r="L1584" s="22"/>
      <c r="M1584" s="22"/>
      <c r="N1584" s="22"/>
      <c r="O1584" s="22"/>
      <c r="P1584" s="22"/>
      <c r="Q1584" s="22"/>
      <c r="R1584" s="22"/>
    </row>
    <row r="1585" spans="1:18" x14ac:dyDescent="0.25">
      <c r="A1585" s="22"/>
      <c r="B1585" s="113"/>
      <c r="C1585" s="113"/>
      <c r="D1585" s="113"/>
      <c r="E1585" s="22"/>
      <c r="F1585" s="22"/>
      <c r="G1585" s="22"/>
      <c r="H1585" s="22"/>
      <c r="I1585" s="22"/>
      <c r="J1585" s="22"/>
      <c r="K1585" s="22"/>
      <c r="L1585" s="22"/>
      <c r="M1585" s="22"/>
      <c r="N1585" s="22"/>
      <c r="O1585" s="22"/>
      <c r="P1585" s="22"/>
      <c r="Q1585" s="22"/>
      <c r="R1585" s="22"/>
    </row>
    <row r="1586" spans="1:18" x14ac:dyDescent="0.25">
      <c r="A1586" s="22"/>
      <c r="B1586" s="113"/>
      <c r="C1586" s="113"/>
      <c r="D1586" s="113"/>
      <c r="E1586" s="22"/>
      <c r="F1586" s="22"/>
      <c r="G1586" s="22"/>
      <c r="H1586" s="22"/>
      <c r="I1586" s="22"/>
      <c r="J1586" s="22"/>
      <c r="K1586" s="22"/>
      <c r="L1586" s="22"/>
      <c r="M1586" s="22"/>
      <c r="N1586" s="22"/>
      <c r="O1586" s="22"/>
      <c r="P1586" s="22"/>
      <c r="Q1586" s="22"/>
      <c r="R1586" s="22"/>
    </row>
    <row r="1587" spans="1:18" x14ac:dyDescent="0.25">
      <c r="A1587" s="22"/>
      <c r="B1587" s="113"/>
      <c r="C1587" s="113"/>
      <c r="D1587" s="113"/>
      <c r="E1587" s="22"/>
      <c r="F1587" s="22"/>
      <c r="G1587" s="22"/>
      <c r="H1587" s="22"/>
      <c r="I1587" s="22"/>
      <c r="J1587" s="22"/>
      <c r="K1587" s="22"/>
      <c r="L1587" s="22"/>
      <c r="M1587" s="22"/>
      <c r="N1587" s="22"/>
      <c r="O1587" s="22"/>
      <c r="P1587" s="22"/>
      <c r="Q1587" s="22"/>
      <c r="R1587" s="22"/>
    </row>
    <row r="1588" spans="1:18" x14ac:dyDescent="0.25">
      <c r="A1588" s="22"/>
      <c r="B1588" s="113"/>
      <c r="C1588" s="113"/>
      <c r="D1588" s="113"/>
      <c r="E1588" s="22"/>
      <c r="F1588" s="22"/>
      <c r="G1588" s="22"/>
      <c r="H1588" s="22"/>
      <c r="I1588" s="22"/>
      <c r="J1588" s="22"/>
      <c r="K1588" s="22"/>
      <c r="L1588" s="22"/>
      <c r="M1588" s="22"/>
      <c r="N1588" s="22"/>
      <c r="O1588" s="22"/>
      <c r="P1588" s="22"/>
      <c r="Q1588" s="22"/>
      <c r="R1588" s="22"/>
    </row>
    <row r="1589" spans="1:18" x14ac:dyDescent="0.25">
      <c r="A1589" s="22"/>
      <c r="B1589" s="113"/>
      <c r="C1589" s="113"/>
      <c r="D1589" s="113"/>
      <c r="E1589" s="22"/>
      <c r="F1589" s="22"/>
      <c r="G1589" s="22"/>
      <c r="H1589" s="22"/>
      <c r="I1589" s="22"/>
      <c r="J1589" s="22"/>
      <c r="K1589" s="22"/>
      <c r="L1589" s="22"/>
      <c r="M1589" s="22"/>
      <c r="N1589" s="22"/>
      <c r="O1589" s="22"/>
      <c r="P1589" s="22"/>
      <c r="Q1589" s="22"/>
      <c r="R1589" s="22"/>
    </row>
    <row r="1590" spans="1:18" x14ac:dyDescent="0.25">
      <c r="A1590" s="22"/>
      <c r="B1590" s="113"/>
      <c r="C1590" s="113"/>
      <c r="D1590" s="113"/>
      <c r="E1590" s="22"/>
      <c r="F1590" s="22"/>
      <c r="G1590" s="22"/>
      <c r="H1590" s="22"/>
      <c r="I1590" s="22"/>
      <c r="J1590" s="22"/>
      <c r="K1590" s="22"/>
      <c r="L1590" s="22"/>
      <c r="M1590" s="22"/>
      <c r="N1590" s="22"/>
      <c r="O1590" s="22"/>
      <c r="P1590" s="22"/>
      <c r="Q1590" s="22"/>
      <c r="R1590" s="22"/>
    </row>
    <row r="1591" spans="1:18" x14ac:dyDescent="0.25">
      <c r="A1591" s="22"/>
      <c r="B1591" s="113"/>
      <c r="C1591" s="113"/>
      <c r="D1591" s="113"/>
      <c r="E1591" s="22"/>
      <c r="F1591" s="22"/>
      <c r="G1591" s="22"/>
      <c r="H1591" s="22"/>
      <c r="I1591" s="22"/>
      <c r="J1591" s="22"/>
      <c r="K1591" s="22"/>
      <c r="L1591" s="22"/>
      <c r="M1591" s="22"/>
      <c r="N1591" s="22"/>
      <c r="O1591" s="22"/>
      <c r="P1591" s="22"/>
      <c r="Q1591" s="22"/>
      <c r="R1591" s="22"/>
    </row>
    <row r="1592" spans="1:18" x14ac:dyDescent="0.25">
      <c r="A1592" s="22"/>
      <c r="B1592" s="113"/>
      <c r="C1592" s="113"/>
      <c r="D1592" s="113"/>
      <c r="E1592" s="22"/>
      <c r="F1592" s="22"/>
      <c r="G1592" s="22"/>
      <c r="H1592" s="22"/>
      <c r="I1592" s="22"/>
      <c r="J1592" s="22"/>
      <c r="K1592" s="22"/>
      <c r="L1592" s="22"/>
      <c r="M1592" s="22"/>
      <c r="N1592" s="22"/>
      <c r="O1592" s="22"/>
      <c r="P1592" s="22"/>
      <c r="Q1592" s="22"/>
      <c r="R1592" s="22"/>
    </row>
    <row r="1593" spans="1:18" x14ac:dyDescent="0.25">
      <c r="A1593" s="22"/>
      <c r="B1593" s="113"/>
      <c r="C1593" s="113"/>
      <c r="D1593" s="113"/>
      <c r="E1593" s="22"/>
      <c r="F1593" s="22"/>
      <c r="G1593" s="22"/>
      <c r="H1593" s="22"/>
      <c r="I1593" s="22"/>
      <c r="J1593" s="22"/>
      <c r="K1593" s="22"/>
      <c r="L1593" s="22"/>
      <c r="M1593" s="22"/>
      <c r="N1593" s="22"/>
      <c r="O1593" s="22"/>
      <c r="P1593" s="22"/>
      <c r="Q1593" s="22"/>
      <c r="R1593" s="22"/>
    </row>
    <row r="1594" spans="1:18" x14ac:dyDescent="0.25">
      <c r="A1594" s="22"/>
      <c r="B1594" s="113"/>
      <c r="C1594" s="113"/>
      <c r="D1594" s="113"/>
      <c r="E1594" s="22"/>
      <c r="F1594" s="22"/>
      <c r="G1594" s="22"/>
      <c r="H1594" s="22"/>
      <c r="I1594" s="22"/>
      <c r="J1594" s="22"/>
      <c r="K1594" s="22"/>
      <c r="L1594" s="22"/>
      <c r="M1594" s="22"/>
      <c r="N1594" s="22"/>
      <c r="O1594" s="22"/>
      <c r="P1594" s="22"/>
      <c r="Q1594" s="22"/>
      <c r="R1594" s="22"/>
    </row>
    <row r="1595" spans="1:18" x14ac:dyDescent="0.25">
      <c r="A1595" s="22"/>
      <c r="B1595" s="113"/>
      <c r="C1595" s="113"/>
      <c r="D1595" s="113"/>
      <c r="E1595" s="22"/>
      <c r="F1595" s="22"/>
      <c r="G1595" s="22"/>
      <c r="H1595" s="22"/>
      <c r="I1595" s="22"/>
      <c r="J1595" s="22"/>
      <c r="K1595" s="22"/>
      <c r="L1595" s="22"/>
      <c r="M1595" s="22"/>
      <c r="N1595" s="22"/>
      <c r="O1595" s="22"/>
      <c r="P1595" s="22"/>
      <c r="Q1595" s="22"/>
      <c r="R1595" s="22"/>
    </row>
    <row r="1596" spans="1:18" x14ac:dyDescent="0.25">
      <c r="A1596" s="22"/>
      <c r="B1596" s="113"/>
      <c r="C1596" s="113"/>
      <c r="D1596" s="113"/>
      <c r="E1596" s="22"/>
      <c r="F1596" s="22"/>
      <c r="G1596" s="22"/>
      <c r="H1596" s="22"/>
      <c r="I1596" s="22"/>
      <c r="J1596" s="22"/>
      <c r="K1596" s="22"/>
      <c r="L1596" s="22"/>
      <c r="M1596" s="22"/>
      <c r="N1596" s="22"/>
      <c r="O1596" s="22"/>
      <c r="P1596" s="22"/>
      <c r="Q1596" s="22"/>
      <c r="R1596" s="22"/>
    </row>
    <row r="1597" spans="1:18" x14ac:dyDescent="0.25">
      <c r="A1597" s="22"/>
      <c r="B1597" s="113"/>
      <c r="C1597" s="113"/>
      <c r="D1597" s="113"/>
      <c r="E1597" s="22"/>
      <c r="F1597" s="22"/>
      <c r="G1597" s="22"/>
      <c r="H1597" s="22"/>
      <c r="I1597" s="22"/>
      <c r="J1597" s="22"/>
      <c r="K1597" s="22"/>
      <c r="L1597" s="22"/>
      <c r="M1597" s="22"/>
      <c r="N1597" s="22"/>
      <c r="O1597" s="22"/>
      <c r="P1597" s="22"/>
      <c r="Q1597" s="22"/>
      <c r="R1597" s="22"/>
    </row>
    <row r="1598" spans="1:18" x14ac:dyDescent="0.25">
      <c r="A1598" s="22"/>
      <c r="B1598" s="113"/>
      <c r="C1598" s="113"/>
      <c r="D1598" s="113"/>
      <c r="E1598" s="22"/>
      <c r="F1598" s="22"/>
      <c r="G1598" s="22"/>
      <c r="H1598" s="22"/>
      <c r="I1598" s="22"/>
      <c r="J1598" s="22"/>
      <c r="K1598" s="22"/>
      <c r="L1598" s="22"/>
      <c r="M1598" s="22"/>
      <c r="N1598" s="22"/>
      <c r="O1598" s="22"/>
      <c r="P1598" s="22"/>
      <c r="Q1598" s="22"/>
      <c r="R1598" s="22"/>
    </row>
    <row r="1599" spans="1:18" x14ac:dyDescent="0.25">
      <c r="A1599" s="22"/>
      <c r="B1599" s="113"/>
      <c r="C1599" s="113"/>
      <c r="D1599" s="113"/>
      <c r="E1599" s="22"/>
      <c r="F1599" s="22"/>
      <c r="G1599" s="22"/>
      <c r="H1599" s="22"/>
      <c r="I1599" s="22"/>
      <c r="J1599" s="22"/>
      <c r="K1599" s="22"/>
      <c r="L1599" s="22"/>
      <c r="M1599" s="22"/>
      <c r="N1599" s="22"/>
      <c r="O1599" s="22"/>
      <c r="P1599" s="22"/>
      <c r="Q1599" s="22"/>
      <c r="R1599" s="22"/>
    </row>
    <row r="1600" spans="1:18" x14ac:dyDescent="0.25">
      <c r="A1600" s="22"/>
      <c r="B1600" s="113"/>
      <c r="C1600" s="113"/>
      <c r="D1600" s="113"/>
      <c r="E1600" s="22"/>
      <c r="F1600" s="22"/>
      <c r="G1600" s="22"/>
      <c r="H1600" s="22"/>
      <c r="I1600" s="22"/>
      <c r="J1600" s="22"/>
      <c r="K1600" s="22"/>
      <c r="L1600" s="22"/>
      <c r="M1600" s="22"/>
      <c r="N1600" s="22"/>
      <c r="O1600" s="22"/>
      <c r="P1600" s="22"/>
      <c r="Q1600" s="22"/>
      <c r="R1600" s="22"/>
    </row>
    <row r="1601" spans="1:18" x14ac:dyDescent="0.25">
      <c r="A1601" s="22"/>
      <c r="B1601" s="113"/>
      <c r="C1601" s="113"/>
      <c r="D1601" s="113"/>
      <c r="E1601" s="22"/>
      <c r="F1601" s="22"/>
      <c r="G1601" s="22"/>
      <c r="H1601" s="22"/>
      <c r="I1601" s="22"/>
      <c r="J1601" s="22"/>
      <c r="K1601" s="22"/>
      <c r="L1601" s="22"/>
      <c r="M1601" s="22"/>
      <c r="N1601" s="22"/>
      <c r="O1601" s="22"/>
      <c r="P1601" s="22"/>
      <c r="Q1601" s="22"/>
      <c r="R1601" s="22"/>
    </row>
    <row r="1602" spans="1:18" x14ac:dyDescent="0.25">
      <c r="A1602" s="22"/>
      <c r="B1602" s="113"/>
      <c r="C1602" s="113"/>
      <c r="D1602" s="113"/>
      <c r="E1602" s="22"/>
      <c r="F1602" s="22"/>
      <c r="G1602" s="22"/>
      <c r="H1602" s="22"/>
      <c r="I1602" s="22"/>
      <c r="J1602" s="22"/>
      <c r="K1602" s="22"/>
      <c r="L1602" s="22"/>
      <c r="M1602" s="22"/>
      <c r="N1602" s="22"/>
      <c r="O1602" s="22"/>
      <c r="P1602" s="22"/>
      <c r="Q1602" s="22"/>
      <c r="R1602" s="22"/>
    </row>
    <row r="1603" spans="1:18" x14ac:dyDescent="0.25">
      <c r="A1603" s="22"/>
      <c r="B1603" s="113"/>
      <c r="C1603" s="113"/>
      <c r="D1603" s="113"/>
      <c r="E1603" s="22"/>
      <c r="F1603" s="22"/>
      <c r="G1603" s="22"/>
      <c r="H1603" s="22"/>
      <c r="I1603" s="22"/>
      <c r="J1603" s="22"/>
      <c r="K1603" s="22"/>
      <c r="L1603" s="22"/>
      <c r="M1603" s="22"/>
      <c r="N1603" s="22"/>
      <c r="O1603" s="22"/>
      <c r="P1603" s="22"/>
      <c r="Q1603" s="22"/>
      <c r="R1603" s="22"/>
    </row>
    <row r="1604" spans="1:18" x14ac:dyDescent="0.25">
      <c r="A1604" s="22"/>
      <c r="B1604" s="113"/>
      <c r="C1604" s="113"/>
      <c r="D1604" s="113"/>
      <c r="E1604" s="22"/>
      <c r="F1604" s="22"/>
      <c r="G1604" s="22"/>
      <c r="H1604" s="22"/>
      <c r="I1604" s="22"/>
      <c r="J1604" s="22"/>
      <c r="K1604" s="22"/>
      <c r="L1604" s="22"/>
      <c r="M1604" s="22"/>
      <c r="N1604" s="22"/>
      <c r="O1604" s="22"/>
      <c r="P1604" s="22"/>
      <c r="Q1604" s="22"/>
      <c r="R1604" s="22"/>
    </row>
    <row r="1605" spans="1:18" x14ac:dyDescent="0.25">
      <c r="A1605" s="22"/>
      <c r="B1605" s="113"/>
      <c r="C1605" s="113"/>
      <c r="D1605" s="113"/>
      <c r="E1605" s="22"/>
      <c r="F1605" s="22"/>
      <c r="G1605" s="22"/>
      <c r="H1605" s="22"/>
      <c r="I1605" s="22"/>
      <c r="J1605" s="22"/>
      <c r="K1605" s="22"/>
      <c r="L1605" s="22"/>
      <c r="M1605" s="22"/>
      <c r="N1605" s="22"/>
      <c r="O1605" s="22"/>
      <c r="P1605" s="22"/>
      <c r="Q1605" s="22"/>
      <c r="R1605" s="22"/>
    </row>
    <row r="1606" spans="1:18" x14ac:dyDescent="0.25">
      <c r="A1606" s="22"/>
      <c r="B1606" s="113"/>
      <c r="C1606" s="113"/>
      <c r="D1606" s="113"/>
      <c r="E1606" s="22"/>
      <c r="F1606" s="22"/>
      <c r="G1606" s="22"/>
      <c r="H1606" s="22"/>
      <c r="I1606" s="22"/>
      <c r="J1606" s="22"/>
      <c r="K1606" s="22"/>
      <c r="L1606" s="22"/>
      <c r="M1606" s="22"/>
      <c r="N1606" s="22"/>
      <c r="O1606" s="22"/>
      <c r="P1606" s="22"/>
      <c r="Q1606" s="22"/>
      <c r="R1606" s="22"/>
    </row>
    <row r="1607" spans="1:18" x14ac:dyDescent="0.25">
      <c r="A1607" s="22"/>
      <c r="B1607" s="113"/>
      <c r="C1607" s="113"/>
      <c r="D1607" s="113"/>
      <c r="E1607" s="22"/>
      <c r="F1607" s="22"/>
      <c r="G1607" s="22"/>
      <c r="H1607" s="22"/>
      <c r="I1607" s="22"/>
      <c r="J1607" s="22"/>
      <c r="K1607" s="22"/>
      <c r="L1607" s="22"/>
      <c r="M1607" s="22"/>
      <c r="N1607" s="22"/>
      <c r="O1607" s="22"/>
      <c r="P1607" s="22"/>
      <c r="Q1607" s="22"/>
      <c r="R1607" s="22"/>
    </row>
    <row r="1608" spans="1:18" x14ac:dyDescent="0.25">
      <c r="A1608" s="22"/>
      <c r="B1608" s="113"/>
      <c r="C1608" s="113"/>
      <c r="D1608" s="113"/>
      <c r="E1608" s="22"/>
      <c r="F1608" s="22"/>
      <c r="G1608" s="22"/>
      <c r="H1608" s="22"/>
      <c r="I1608" s="22"/>
      <c r="J1608" s="22"/>
      <c r="K1608" s="22"/>
      <c r="L1608" s="22"/>
      <c r="M1608" s="22"/>
      <c r="N1608" s="22"/>
      <c r="O1608" s="22"/>
      <c r="P1608" s="22"/>
      <c r="Q1608" s="22"/>
      <c r="R1608" s="22"/>
    </row>
    <row r="1609" spans="1:18" x14ac:dyDescent="0.25">
      <c r="A1609" s="22"/>
      <c r="B1609" s="113"/>
      <c r="C1609" s="113"/>
      <c r="D1609" s="113"/>
      <c r="E1609" s="22"/>
      <c r="F1609" s="22"/>
      <c r="G1609" s="22"/>
      <c r="H1609" s="22"/>
      <c r="I1609" s="22"/>
      <c r="J1609" s="22"/>
      <c r="K1609" s="22"/>
      <c r="L1609" s="22"/>
      <c r="M1609" s="22"/>
      <c r="N1609" s="22"/>
      <c r="O1609" s="22"/>
      <c r="P1609" s="22"/>
      <c r="Q1609" s="22"/>
      <c r="R1609" s="22"/>
    </row>
    <row r="1610" spans="1:18" x14ac:dyDescent="0.25">
      <c r="A1610" s="22"/>
      <c r="B1610" s="113"/>
      <c r="C1610" s="113"/>
      <c r="D1610" s="113"/>
      <c r="E1610" s="22"/>
      <c r="F1610" s="22"/>
      <c r="G1610" s="22"/>
      <c r="H1610" s="22"/>
      <c r="I1610" s="22"/>
      <c r="J1610" s="22"/>
      <c r="K1610" s="22"/>
      <c r="L1610" s="22"/>
      <c r="M1610" s="22"/>
      <c r="N1610" s="22"/>
      <c r="O1610" s="22"/>
      <c r="P1610" s="22"/>
      <c r="Q1610" s="22"/>
      <c r="R1610" s="22"/>
    </row>
    <row r="1611" spans="1:18" x14ac:dyDescent="0.25">
      <c r="A1611" s="22"/>
      <c r="B1611" s="113"/>
      <c r="C1611" s="113"/>
      <c r="D1611" s="113"/>
      <c r="E1611" s="22"/>
      <c r="F1611" s="22"/>
      <c r="G1611" s="22"/>
      <c r="H1611" s="22"/>
      <c r="I1611" s="22"/>
      <c r="J1611" s="22"/>
      <c r="K1611" s="22"/>
      <c r="L1611" s="22"/>
      <c r="M1611" s="22"/>
      <c r="N1611" s="22"/>
      <c r="O1611" s="22"/>
      <c r="P1611" s="22"/>
      <c r="Q1611" s="22"/>
      <c r="R1611" s="22"/>
    </row>
    <row r="1612" spans="1:18" x14ac:dyDescent="0.25">
      <c r="A1612" s="22"/>
      <c r="B1612" s="113"/>
      <c r="C1612" s="113"/>
      <c r="D1612" s="113"/>
      <c r="E1612" s="22"/>
      <c r="F1612" s="22"/>
      <c r="G1612" s="22"/>
      <c r="H1612" s="22"/>
      <c r="I1612" s="22"/>
      <c r="J1612" s="22"/>
      <c r="K1612" s="22"/>
      <c r="L1612" s="22"/>
      <c r="M1612" s="22"/>
      <c r="N1612" s="22"/>
      <c r="O1612" s="22"/>
      <c r="P1612" s="22"/>
      <c r="Q1612" s="22"/>
      <c r="R1612" s="22"/>
    </row>
    <row r="1613" spans="1:18" x14ac:dyDescent="0.25">
      <c r="A1613" s="22"/>
      <c r="B1613" s="113"/>
      <c r="C1613" s="113"/>
      <c r="D1613" s="113"/>
      <c r="E1613" s="22"/>
      <c r="F1613" s="22"/>
      <c r="G1613" s="22"/>
      <c r="H1613" s="22"/>
      <c r="I1613" s="22"/>
      <c r="J1613" s="22"/>
      <c r="K1613" s="22"/>
      <c r="L1613" s="22"/>
      <c r="M1613" s="22"/>
      <c r="N1613" s="22"/>
      <c r="O1613" s="22"/>
      <c r="P1613" s="22"/>
      <c r="Q1613" s="22"/>
      <c r="R1613" s="22"/>
    </row>
    <row r="1614" spans="1:18" x14ac:dyDescent="0.25">
      <c r="A1614" s="22"/>
      <c r="B1614" s="113"/>
      <c r="C1614" s="113"/>
      <c r="D1614" s="113"/>
      <c r="E1614" s="22"/>
      <c r="F1614" s="22"/>
      <c r="G1614" s="22"/>
      <c r="H1614" s="22"/>
      <c r="I1614" s="22"/>
      <c r="J1614" s="22"/>
      <c r="K1614" s="22"/>
      <c r="L1614" s="22"/>
      <c r="M1614" s="22"/>
      <c r="N1614" s="22"/>
      <c r="O1614" s="22"/>
      <c r="P1614" s="22"/>
      <c r="Q1614" s="22"/>
      <c r="R1614" s="22"/>
    </row>
    <row r="1615" spans="1:18" x14ac:dyDescent="0.25">
      <c r="A1615" s="22"/>
      <c r="B1615" s="113"/>
      <c r="C1615" s="113"/>
      <c r="D1615" s="113"/>
      <c r="E1615" s="22"/>
      <c r="F1615" s="22"/>
      <c r="G1615" s="22"/>
      <c r="H1615" s="22"/>
      <c r="I1615" s="22"/>
      <c r="J1615" s="22"/>
      <c r="K1615" s="22"/>
      <c r="L1615" s="22"/>
      <c r="M1615" s="22"/>
      <c r="N1615" s="22"/>
      <c r="O1615" s="22"/>
      <c r="P1615" s="22"/>
      <c r="Q1615" s="22"/>
      <c r="R1615" s="22"/>
    </row>
    <row r="1616" spans="1:18" x14ac:dyDescent="0.25">
      <c r="A1616" s="22"/>
      <c r="B1616" s="113"/>
      <c r="C1616" s="113"/>
      <c r="D1616" s="113"/>
      <c r="E1616" s="22"/>
      <c r="F1616" s="22"/>
      <c r="G1616" s="22"/>
      <c r="H1616" s="22"/>
      <c r="I1616" s="22"/>
      <c r="J1616" s="22"/>
      <c r="K1616" s="22"/>
      <c r="L1616" s="22"/>
      <c r="M1616" s="22"/>
      <c r="N1616" s="22"/>
      <c r="O1616" s="22"/>
      <c r="P1616" s="22"/>
      <c r="Q1616" s="22"/>
      <c r="R1616" s="22"/>
    </row>
    <row r="1617" spans="1:18" x14ac:dyDescent="0.25">
      <c r="A1617" s="22"/>
      <c r="B1617" s="113"/>
      <c r="C1617" s="113"/>
      <c r="D1617" s="113"/>
      <c r="E1617" s="22"/>
      <c r="F1617" s="22"/>
      <c r="G1617" s="22"/>
      <c r="H1617" s="22"/>
      <c r="I1617" s="22"/>
      <c r="J1617" s="22"/>
      <c r="K1617" s="22"/>
      <c r="L1617" s="22"/>
      <c r="M1617" s="22"/>
      <c r="N1617" s="22"/>
      <c r="O1617" s="22"/>
      <c r="P1617" s="22"/>
      <c r="Q1617" s="22"/>
      <c r="R1617" s="22"/>
    </row>
    <row r="1618" spans="1:18" x14ac:dyDescent="0.25">
      <c r="A1618" s="22"/>
      <c r="B1618" s="113"/>
      <c r="C1618" s="113"/>
      <c r="D1618" s="113"/>
      <c r="E1618" s="22"/>
      <c r="F1618" s="22"/>
      <c r="G1618" s="22"/>
      <c r="H1618" s="22"/>
      <c r="I1618" s="22"/>
      <c r="J1618" s="22"/>
      <c r="K1618" s="22"/>
      <c r="L1618" s="22"/>
      <c r="M1618" s="22"/>
      <c r="N1618" s="22"/>
      <c r="O1618" s="22"/>
      <c r="P1618" s="22"/>
      <c r="Q1618" s="22"/>
      <c r="R1618" s="22"/>
    </row>
    <row r="1619" spans="1:18" x14ac:dyDescent="0.25">
      <c r="A1619" s="22"/>
      <c r="B1619" s="113"/>
      <c r="C1619" s="113"/>
      <c r="D1619" s="113"/>
      <c r="E1619" s="22"/>
      <c r="F1619" s="22"/>
      <c r="G1619" s="22"/>
      <c r="H1619" s="22"/>
      <c r="I1619" s="22"/>
      <c r="J1619" s="22"/>
      <c r="K1619" s="22"/>
      <c r="L1619" s="22"/>
      <c r="M1619" s="22"/>
      <c r="N1619" s="22"/>
      <c r="O1619" s="22"/>
      <c r="P1619" s="22"/>
      <c r="Q1619" s="22"/>
      <c r="R1619" s="22"/>
    </row>
    <row r="1620" spans="1:18" x14ac:dyDescent="0.25">
      <c r="A1620" s="22"/>
      <c r="B1620" s="113"/>
      <c r="C1620" s="113"/>
      <c r="D1620" s="113"/>
      <c r="E1620" s="22"/>
      <c r="F1620" s="22"/>
      <c r="G1620" s="22"/>
      <c r="H1620" s="22"/>
      <c r="I1620" s="22"/>
      <c r="J1620" s="22"/>
      <c r="K1620" s="22"/>
      <c r="L1620" s="22"/>
      <c r="M1620" s="22"/>
      <c r="N1620" s="22"/>
      <c r="O1620" s="22"/>
      <c r="P1620" s="22"/>
      <c r="Q1620" s="22"/>
      <c r="R1620" s="22"/>
    </row>
    <row r="1621" spans="1:18" x14ac:dyDescent="0.25">
      <c r="A1621" s="22"/>
      <c r="B1621" s="113"/>
      <c r="C1621" s="113"/>
      <c r="D1621" s="113"/>
      <c r="E1621" s="22"/>
      <c r="F1621" s="22"/>
      <c r="G1621" s="22"/>
      <c r="H1621" s="22"/>
      <c r="I1621" s="22"/>
      <c r="J1621" s="22"/>
      <c r="K1621" s="22"/>
      <c r="L1621" s="22"/>
      <c r="M1621" s="22"/>
      <c r="N1621" s="22"/>
      <c r="O1621" s="22"/>
      <c r="P1621" s="22"/>
      <c r="Q1621" s="22"/>
      <c r="R1621" s="22"/>
    </row>
    <row r="1622" spans="1:18" x14ac:dyDescent="0.25">
      <c r="A1622" s="22"/>
      <c r="B1622" s="113"/>
      <c r="C1622" s="113"/>
      <c r="D1622" s="113"/>
      <c r="E1622" s="22"/>
      <c r="F1622" s="22"/>
      <c r="G1622" s="22"/>
      <c r="H1622" s="22"/>
      <c r="I1622" s="22"/>
      <c r="J1622" s="22"/>
      <c r="K1622" s="22"/>
      <c r="L1622" s="22"/>
      <c r="M1622" s="22"/>
      <c r="N1622" s="22"/>
      <c r="O1622" s="22"/>
      <c r="P1622" s="22"/>
      <c r="Q1622" s="22"/>
      <c r="R1622" s="22"/>
    </row>
    <row r="1623" spans="1:18" x14ac:dyDescent="0.25">
      <c r="A1623" s="22"/>
      <c r="B1623" s="113"/>
      <c r="C1623" s="113"/>
      <c r="D1623" s="113"/>
      <c r="E1623" s="22"/>
      <c r="F1623" s="22"/>
      <c r="G1623" s="22"/>
      <c r="H1623" s="22"/>
      <c r="I1623" s="22"/>
      <c r="J1623" s="22"/>
      <c r="K1623" s="22"/>
      <c r="L1623" s="22"/>
      <c r="M1623" s="22"/>
      <c r="N1623" s="22"/>
      <c r="O1623" s="22"/>
      <c r="P1623" s="22"/>
      <c r="Q1623" s="22"/>
      <c r="R1623" s="22"/>
    </row>
    <row r="1624" spans="1:18" x14ac:dyDescent="0.25">
      <c r="A1624" s="22"/>
      <c r="B1624" s="113"/>
      <c r="C1624" s="113"/>
      <c r="D1624" s="113"/>
      <c r="E1624" s="22"/>
      <c r="F1624" s="22"/>
      <c r="G1624" s="22"/>
      <c r="H1624" s="22"/>
      <c r="I1624" s="22"/>
      <c r="J1624" s="22"/>
      <c r="K1624" s="22"/>
      <c r="L1624" s="22"/>
      <c r="M1624" s="22"/>
      <c r="N1624" s="22"/>
      <c r="O1624" s="22"/>
      <c r="P1624" s="22"/>
      <c r="Q1624" s="22"/>
      <c r="R1624" s="22"/>
    </row>
    <row r="1625" spans="1:18" x14ac:dyDescent="0.25">
      <c r="A1625" s="22"/>
      <c r="B1625" s="113"/>
      <c r="C1625" s="113"/>
      <c r="D1625" s="113"/>
      <c r="E1625" s="22"/>
      <c r="F1625" s="22"/>
      <c r="G1625" s="22"/>
      <c r="H1625" s="22"/>
      <c r="I1625" s="22"/>
      <c r="J1625" s="22"/>
      <c r="K1625" s="22"/>
      <c r="L1625" s="22"/>
      <c r="M1625" s="22"/>
      <c r="N1625" s="22"/>
      <c r="O1625" s="22"/>
      <c r="P1625" s="22"/>
      <c r="Q1625" s="22"/>
      <c r="R1625" s="22"/>
    </row>
    <row r="1626" spans="1:18" x14ac:dyDescent="0.25">
      <c r="A1626" s="22"/>
      <c r="B1626" s="113"/>
      <c r="C1626" s="113"/>
      <c r="D1626" s="113"/>
      <c r="E1626" s="22"/>
      <c r="F1626" s="22"/>
      <c r="G1626" s="22"/>
      <c r="H1626" s="22"/>
      <c r="I1626" s="22"/>
      <c r="J1626" s="22"/>
      <c r="K1626" s="22"/>
      <c r="L1626" s="22"/>
      <c r="M1626" s="22"/>
      <c r="N1626" s="22"/>
      <c r="O1626" s="22"/>
      <c r="P1626" s="22"/>
      <c r="Q1626" s="22"/>
      <c r="R1626" s="22"/>
    </row>
    <row r="1627" spans="1:18" x14ac:dyDescent="0.25">
      <c r="A1627" s="22"/>
      <c r="B1627" s="113"/>
      <c r="C1627" s="113"/>
      <c r="D1627" s="113"/>
      <c r="E1627" s="22"/>
      <c r="F1627" s="22"/>
      <c r="G1627" s="22"/>
      <c r="H1627" s="22"/>
      <c r="I1627" s="22"/>
      <c r="J1627" s="22"/>
      <c r="K1627" s="22"/>
      <c r="L1627" s="22"/>
      <c r="M1627" s="22"/>
      <c r="N1627" s="22"/>
      <c r="O1627" s="22"/>
      <c r="P1627" s="22"/>
      <c r="Q1627" s="22"/>
      <c r="R1627" s="22"/>
    </row>
    <row r="1628" spans="1:18" x14ac:dyDescent="0.25">
      <c r="A1628" s="22"/>
      <c r="B1628" s="113"/>
      <c r="C1628" s="113"/>
      <c r="D1628" s="113"/>
      <c r="E1628" s="22"/>
      <c r="F1628" s="22"/>
      <c r="G1628" s="22"/>
      <c r="H1628" s="22"/>
      <c r="I1628" s="22"/>
      <c r="J1628" s="22"/>
      <c r="K1628" s="22"/>
      <c r="L1628" s="22"/>
      <c r="M1628" s="22"/>
      <c r="N1628" s="22"/>
      <c r="O1628" s="22"/>
      <c r="P1628" s="22"/>
      <c r="Q1628" s="22"/>
      <c r="R1628" s="22"/>
    </row>
    <row r="1629" spans="1:18" x14ac:dyDescent="0.25">
      <c r="A1629" s="22"/>
      <c r="B1629" s="113"/>
      <c r="C1629" s="113"/>
      <c r="D1629" s="113"/>
      <c r="E1629" s="22"/>
      <c r="F1629" s="22"/>
      <c r="G1629" s="22"/>
      <c r="H1629" s="22"/>
      <c r="I1629" s="22"/>
      <c r="J1629" s="22"/>
      <c r="K1629" s="22"/>
      <c r="L1629" s="22"/>
      <c r="M1629" s="22"/>
      <c r="N1629" s="22"/>
      <c r="O1629" s="22"/>
      <c r="P1629" s="22"/>
      <c r="Q1629" s="22"/>
      <c r="R1629" s="22"/>
    </row>
    <row r="1630" spans="1:18" x14ac:dyDescent="0.25">
      <c r="A1630" s="22"/>
      <c r="B1630" s="113"/>
      <c r="C1630" s="113"/>
      <c r="D1630" s="113"/>
      <c r="E1630" s="22"/>
      <c r="F1630" s="22"/>
      <c r="G1630" s="22"/>
      <c r="H1630" s="22"/>
      <c r="I1630" s="22"/>
      <c r="J1630" s="22"/>
      <c r="K1630" s="22"/>
      <c r="L1630" s="22"/>
      <c r="M1630" s="22"/>
      <c r="N1630" s="22"/>
      <c r="O1630" s="22"/>
      <c r="P1630" s="22"/>
      <c r="Q1630" s="22"/>
      <c r="R1630" s="22"/>
    </row>
    <row r="1631" spans="1:18" x14ac:dyDescent="0.25">
      <c r="A1631" s="22"/>
      <c r="B1631" s="113"/>
      <c r="C1631" s="113"/>
      <c r="D1631" s="113"/>
      <c r="E1631" s="22"/>
      <c r="F1631" s="22"/>
      <c r="G1631" s="22"/>
      <c r="H1631" s="22"/>
      <c r="I1631" s="22"/>
      <c r="J1631" s="22"/>
      <c r="K1631" s="22"/>
      <c r="L1631" s="22"/>
      <c r="M1631" s="22"/>
      <c r="N1631" s="22"/>
      <c r="O1631" s="22"/>
      <c r="P1631" s="22"/>
      <c r="Q1631" s="22"/>
      <c r="R1631" s="22"/>
    </row>
    <row r="1632" spans="1:18" x14ac:dyDescent="0.25">
      <c r="A1632" s="22"/>
      <c r="B1632" s="113"/>
      <c r="C1632" s="113"/>
      <c r="D1632" s="113"/>
      <c r="E1632" s="22"/>
      <c r="F1632" s="22"/>
      <c r="G1632" s="22"/>
      <c r="H1632" s="22"/>
      <c r="I1632" s="22"/>
      <c r="J1632" s="22"/>
      <c r="K1632" s="22"/>
      <c r="L1632" s="22"/>
      <c r="M1632" s="22"/>
      <c r="N1632" s="22"/>
      <c r="O1632" s="22"/>
      <c r="P1632" s="22"/>
      <c r="Q1632" s="22"/>
      <c r="R1632" s="22"/>
    </row>
    <row r="1633" spans="1:18" x14ac:dyDescent="0.25">
      <c r="A1633" s="22"/>
      <c r="B1633" s="113"/>
      <c r="C1633" s="113"/>
      <c r="D1633" s="113"/>
      <c r="E1633" s="22"/>
      <c r="F1633" s="22"/>
      <c r="G1633" s="22"/>
      <c r="H1633" s="22"/>
      <c r="I1633" s="22"/>
      <c r="J1633" s="22"/>
      <c r="K1633" s="22"/>
      <c r="L1633" s="22"/>
      <c r="M1633" s="22"/>
      <c r="N1633" s="22"/>
      <c r="O1633" s="22"/>
      <c r="P1633" s="22"/>
      <c r="Q1633" s="22"/>
      <c r="R1633" s="22"/>
    </row>
    <row r="1634" spans="1:18" x14ac:dyDescent="0.25">
      <c r="A1634" s="22"/>
      <c r="B1634" s="113"/>
      <c r="C1634" s="113"/>
      <c r="D1634" s="113"/>
      <c r="E1634" s="22"/>
      <c r="F1634" s="22"/>
      <c r="G1634" s="22"/>
      <c r="H1634" s="22"/>
      <c r="I1634" s="22"/>
      <c r="J1634" s="22"/>
      <c r="K1634" s="22"/>
      <c r="L1634" s="22"/>
      <c r="M1634" s="22"/>
      <c r="N1634" s="22"/>
      <c r="O1634" s="22"/>
      <c r="P1634" s="22"/>
      <c r="Q1634" s="22"/>
      <c r="R1634" s="22"/>
    </row>
    <row r="1635" spans="1:18" x14ac:dyDescent="0.25">
      <c r="A1635" s="22"/>
      <c r="B1635" s="113"/>
      <c r="C1635" s="113"/>
      <c r="D1635" s="113"/>
      <c r="E1635" s="22"/>
      <c r="F1635" s="22"/>
      <c r="G1635" s="22"/>
      <c r="H1635" s="22"/>
      <c r="I1635" s="22"/>
      <c r="J1635" s="22"/>
      <c r="K1635" s="22"/>
      <c r="L1635" s="22"/>
      <c r="M1635" s="22"/>
      <c r="N1635" s="22"/>
      <c r="O1635" s="22"/>
      <c r="P1635" s="22"/>
      <c r="Q1635" s="22"/>
      <c r="R1635" s="22"/>
    </row>
    <row r="1636" spans="1:18" x14ac:dyDescent="0.25">
      <c r="A1636" s="22"/>
      <c r="B1636" s="113"/>
      <c r="C1636" s="113"/>
      <c r="D1636" s="113"/>
      <c r="E1636" s="22"/>
      <c r="F1636" s="22"/>
      <c r="G1636" s="22"/>
      <c r="H1636" s="22"/>
      <c r="I1636" s="22"/>
      <c r="J1636" s="22"/>
      <c r="K1636" s="22"/>
      <c r="L1636" s="22"/>
      <c r="M1636" s="22"/>
      <c r="N1636" s="22"/>
      <c r="O1636" s="22"/>
      <c r="P1636" s="22"/>
      <c r="Q1636" s="22"/>
      <c r="R1636" s="22"/>
    </row>
    <row r="1637" spans="1:18" x14ac:dyDescent="0.25">
      <c r="A1637" s="22"/>
      <c r="B1637" s="113"/>
      <c r="C1637" s="113"/>
      <c r="D1637" s="113"/>
      <c r="E1637" s="22"/>
      <c r="F1637" s="22"/>
      <c r="G1637" s="22"/>
      <c r="H1637" s="22"/>
      <c r="I1637" s="22"/>
      <c r="J1637" s="22"/>
      <c r="K1637" s="22"/>
      <c r="L1637" s="22"/>
      <c r="M1637" s="22"/>
      <c r="N1637" s="22"/>
      <c r="O1637" s="22"/>
      <c r="P1637" s="22"/>
      <c r="Q1637" s="22"/>
      <c r="R1637" s="22"/>
    </row>
    <row r="1638" spans="1:18" x14ac:dyDescent="0.25">
      <c r="A1638" s="22"/>
      <c r="B1638" s="113"/>
      <c r="C1638" s="113"/>
      <c r="D1638" s="113"/>
      <c r="E1638" s="22"/>
      <c r="F1638" s="22"/>
      <c r="G1638" s="22"/>
      <c r="H1638" s="22"/>
      <c r="I1638" s="22"/>
      <c r="J1638" s="22"/>
      <c r="K1638" s="22"/>
      <c r="L1638" s="22"/>
      <c r="M1638" s="22"/>
      <c r="N1638" s="22"/>
      <c r="O1638" s="22"/>
      <c r="P1638" s="22"/>
      <c r="Q1638" s="22"/>
      <c r="R1638" s="22"/>
    </row>
    <row r="1639" spans="1:18" x14ac:dyDescent="0.25">
      <c r="A1639" s="22"/>
      <c r="B1639" s="113"/>
      <c r="C1639" s="113"/>
      <c r="D1639" s="113"/>
      <c r="E1639" s="22"/>
      <c r="F1639" s="22"/>
      <c r="G1639" s="22"/>
      <c r="H1639" s="22"/>
      <c r="I1639" s="22"/>
      <c r="J1639" s="22"/>
      <c r="K1639" s="22"/>
      <c r="L1639" s="22"/>
      <c r="M1639" s="22"/>
      <c r="N1639" s="22"/>
      <c r="O1639" s="22"/>
      <c r="P1639" s="22"/>
      <c r="Q1639" s="22"/>
      <c r="R1639" s="22"/>
    </row>
    <row r="1640" spans="1:18" x14ac:dyDescent="0.25">
      <c r="A1640" s="22"/>
      <c r="B1640" s="113"/>
      <c r="C1640" s="113"/>
      <c r="D1640" s="113"/>
      <c r="E1640" s="22"/>
      <c r="F1640" s="22"/>
      <c r="G1640" s="22"/>
      <c r="H1640" s="22"/>
      <c r="I1640" s="22"/>
      <c r="J1640" s="22"/>
      <c r="K1640" s="22"/>
      <c r="L1640" s="22"/>
      <c r="M1640" s="22"/>
      <c r="N1640" s="22"/>
      <c r="O1640" s="22"/>
      <c r="P1640" s="22"/>
      <c r="Q1640" s="22"/>
      <c r="R1640" s="22"/>
    </row>
    <row r="1641" spans="1:18" x14ac:dyDescent="0.25">
      <c r="A1641" s="22"/>
      <c r="B1641" s="113"/>
      <c r="C1641" s="113"/>
      <c r="D1641" s="113"/>
      <c r="E1641" s="22"/>
      <c r="F1641" s="22"/>
      <c r="G1641" s="22"/>
      <c r="H1641" s="22"/>
      <c r="I1641" s="22"/>
      <c r="J1641" s="22"/>
      <c r="K1641" s="22"/>
      <c r="L1641" s="22"/>
      <c r="M1641" s="22"/>
      <c r="N1641" s="22"/>
      <c r="O1641" s="22"/>
      <c r="P1641" s="22"/>
      <c r="Q1641" s="22"/>
      <c r="R1641" s="22"/>
    </row>
    <row r="1642" spans="1:18" x14ac:dyDescent="0.25">
      <c r="A1642" s="22"/>
      <c r="B1642" s="113"/>
      <c r="C1642" s="113"/>
      <c r="D1642" s="113"/>
      <c r="E1642" s="22"/>
      <c r="F1642" s="22"/>
      <c r="G1642" s="22"/>
      <c r="H1642" s="22"/>
      <c r="I1642" s="22"/>
      <c r="J1642" s="22"/>
      <c r="K1642" s="22"/>
      <c r="L1642" s="22"/>
      <c r="M1642" s="22"/>
      <c r="N1642" s="22"/>
      <c r="O1642" s="22"/>
      <c r="P1642" s="22"/>
      <c r="Q1642" s="22"/>
      <c r="R1642" s="22"/>
    </row>
    <row r="1643" spans="1:18" x14ac:dyDescent="0.25">
      <c r="A1643" s="22"/>
      <c r="B1643" s="113"/>
      <c r="C1643" s="113"/>
      <c r="D1643" s="113"/>
      <c r="E1643" s="22"/>
      <c r="F1643" s="22"/>
      <c r="G1643" s="22"/>
      <c r="H1643" s="22"/>
      <c r="I1643" s="22"/>
      <c r="J1643" s="22"/>
      <c r="K1643" s="22"/>
      <c r="L1643" s="22"/>
      <c r="M1643" s="22"/>
      <c r="N1643" s="22"/>
      <c r="O1643" s="22"/>
      <c r="P1643" s="22"/>
      <c r="Q1643" s="22"/>
      <c r="R1643" s="22"/>
    </row>
    <row r="1644" spans="1:18" x14ac:dyDescent="0.25">
      <c r="A1644" s="22"/>
      <c r="B1644" s="113"/>
      <c r="C1644" s="113"/>
      <c r="D1644" s="113"/>
      <c r="E1644" s="22"/>
      <c r="F1644" s="22"/>
      <c r="G1644" s="22"/>
      <c r="H1644" s="22"/>
      <c r="I1644" s="22"/>
      <c r="J1644" s="22"/>
      <c r="K1644" s="22"/>
      <c r="L1644" s="22"/>
      <c r="M1644" s="22"/>
      <c r="N1644" s="22"/>
      <c r="O1644" s="22"/>
      <c r="P1644" s="22"/>
      <c r="Q1644" s="22"/>
      <c r="R1644" s="22"/>
    </row>
    <row r="1645" spans="1:18" x14ac:dyDescent="0.25">
      <c r="A1645" s="22"/>
      <c r="B1645" s="113"/>
      <c r="C1645" s="113"/>
      <c r="D1645" s="113"/>
      <c r="E1645" s="22"/>
      <c r="F1645" s="22"/>
      <c r="G1645" s="22"/>
      <c r="H1645" s="22"/>
      <c r="I1645" s="22"/>
      <c r="J1645" s="22"/>
      <c r="K1645" s="22"/>
      <c r="L1645" s="22"/>
      <c r="M1645" s="22"/>
      <c r="N1645" s="22"/>
      <c r="O1645" s="22"/>
      <c r="P1645" s="22"/>
      <c r="Q1645" s="22"/>
      <c r="R1645" s="22"/>
    </row>
    <row r="1646" spans="1:18" x14ac:dyDescent="0.25">
      <c r="A1646" s="22"/>
      <c r="B1646" s="113"/>
      <c r="C1646" s="113"/>
      <c r="D1646" s="113"/>
      <c r="E1646" s="22"/>
      <c r="F1646" s="22"/>
      <c r="G1646" s="22"/>
      <c r="H1646" s="22"/>
      <c r="I1646" s="22"/>
      <c r="J1646" s="22"/>
      <c r="K1646" s="22"/>
      <c r="L1646" s="22"/>
      <c r="M1646" s="22"/>
      <c r="N1646" s="22"/>
      <c r="O1646" s="22"/>
      <c r="P1646" s="22"/>
      <c r="Q1646" s="22"/>
      <c r="R1646" s="22"/>
    </row>
    <row r="1647" spans="1:18" x14ac:dyDescent="0.25">
      <c r="A1647" s="22"/>
      <c r="B1647" s="113"/>
      <c r="C1647" s="113"/>
      <c r="D1647" s="113"/>
      <c r="E1647" s="22"/>
      <c r="F1647" s="22"/>
      <c r="G1647" s="22"/>
      <c r="H1647" s="22"/>
      <c r="I1647" s="22"/>
      <c r="J1647" s="22"/>
      <c r="K1647" s="22"/>
      <c r="L1647" s="22"/>
      <c r="M1647" s="22"/>
      <c r="N1647" s="22"/>
      <c r="O1647" s="22"/>
      <c r="P1647" s="22"/>
      <c r="Q1647" s="22"/>
      <c r="R1647" s="22"/>
    </row>
    <row r="1648" spans="1:18" x14ac:dyDescent="0.25">
      <c r="A1648" s="22"/>
      <c r="B1648" s="113"/>
      <c r="C1648" s="113"/>
      <c r="D1648" s="113"/>
      <c r="E1648" s="22"/>
      <c r="F1648" s="22"/>
      <c r="G1648" s="22"/>
      <c r="H1648" s="22"/>
      <c r="I1648" s="22"/>
      <c r="J1648" s="22"/>
      <c r="K1648" s="22"/>
      <c r="L1648" s="22"/>
      <c r="M1648" s="22"/>
      <c r="N1648" s="22"/>
      <c r="O1648" s="22"/>
      <c r="P1648" s="22"/>
      <c r="Q1648" s="22"/>
      <c r="R1648" s="22"/>
    </row>
    <row r="1649" spans="1:18" x14ac:dyDescent="0.25">
      <c r="A1649" s="22"/>
      <c r="B1649" s="113"/>
      <c r="C1649" s="113"/>
      <c r="D1649" s="113"/>
      <c r="E1649" s="22"/>
      <c r="F1649" s="22"/>
      <c r="G1649" s="22"/>
      <c r="H1649" s="22"/>
      <c r="I1649" s="22"/>
      <c r="J1649" s="22"/>
      <c r="K1649" s="22"/>
      <c r="L1649" s="22"/>
      <c r="M1649" s="22"/>
      <c r="N1649" s="22"/>
      <c r="O1649" s="22"/>
      <c r="P1649" s="22"/>
      <c r="Q1649" s="22"/>
      <c r="R1649" s="22"/>
    </row>
    <row r="1650" spans="1:18" x14ac:dyDescent="0.25">
      <c r="A1650" s="22"/>
      <c r="B1650" s="113"/>
      <c r="C1650" s="113"/>
      <c r="D1650" s="113"/>
      <c r="E1650" s="22"/>
      <c r="F1650" s="22"/>
      <c r="G1650" s="22"/>
      <c r="H1650" s="22"/>
      <c r="I1650" s="22"/>
      <c r="J1650" s="22"/>
      <c r="K1650" s="22"/>
      <c r="L1650" s="22"/>
      <c r="M1650" s="22"/>
      <c r="N1650" s="22"/>
      <c r="O1650" s="22"/>
      <c r="P1650" s="22"/>
      <c r="Q1650" s="22"/>
      <c r="R1650" s="22"/>
    </row>
    <row r="1651" spans="1:18" x14ac:dyDescent="0.25">
      <c r="A1651" s="22"/>
      <c r="B1651" s="113"/>
      <c r="C1651" s="113"/>
      <c r="D1651" s="113"/>
      <c r="E1651" s="22"/>
      <c r="F1651" s="22"/>
      <c r="G1651" s="22"/>
      <c r="H1651" s="22"/>
      <c r="I1651" s="22"/>
      <c r="J1651" s="22"/>
      <c r="K1651" s="22"/>
      <c r="L1651" s="22"/>
      <c r="M1651" s="22"/>
      <c r="N1651" s="22"/>
      <c r="O1651" s="22"/>
      <c r="P1651" s="22"/>
      <c r="Q1651" s="22"/>
      <c r="R1651" s="22"/>
    </row>
    <row r="1652" spans="1:18" x14ac:dyDescent="0.25">
      <c r="A1652" s="22"/>
      <c r="B1652" s="113"/>
      <c r="C1652" s="113"/>
      <c r="D1652" s="113"/>
      <c r="E1652" s="22"/>
      <c r="F1652" s="22"/>
      <c r="G1652" s="22"/>
      <c r="H1652" s="22"/>
      <c r="I1652" s="22"/>
      <c r="J1652" s="22"/>
      <c r="K1652" s="22"/>
      <c r="L1652" s="22"/>
      <c r="M1652" s="22"/>
      <c r="N1652" s="22"/>
      <c r="O1652" s="22"/>
      <c r="P1652" s="22"/>
      <c r="Q1652" s="22"/>
      <c r="R1652" s="22"/>
    </row>
    <row r="1653" spans="1:18" x14ac:dyDescent="0.25">
      <c r="A1653" s="22"/>
      <c r="B1653" s="113"/>
      <c r="C1653" s="113"/>
      <c r="D1653" s="113"/>
      <c r="E1653" s="22"/>
      <c r="F1653" s="22"/>
      <c r="G1653" s="22"/>
      <c r="H1653" s="22"/>
      <c r="I1653" s="22"/>
      <c r="J1653" s="22"/>
      <c r="K1653" s="22"/>
      <c r="L1653" s="22"/>
      <c r="M1653" s="22"/>
      <c r="N1653" s="22"/>
      <c r="O1653" s="22"/>
      <c r="P1653" s="22"/>
      <c r="Q1653" s="22"/>
      <c r="R1653" s="22"/>
    </row>
    <row r="1654" spans="1:18" x14ac:dyDescent="0.25">
      <c r="A1654" s="22"/>
      <c r="B1654" s="113"/>
      <c r="C1654" s="113"/>
      <c r="D1654" s="113"/>
      <c r="E1654" s="22"/>
      <c r="F1654" s="22"/>
      <c r="G1654" s="22"/>
      <c r="H1654" s="22"/>
      <c r="I1654" s="22"/>
      <c r="J1654" s="22"/>
      <c r="K1654" s="22"/>
      <c r="L1654" s="22"/>
      <c r="M1654" s="22"/>
      <c r="N1654" s="22"/>
      <c r="O1654" s="22"/>
      <c r="P1654" s="22"/>
      <c r="Q1654" s="22"/>
      <c r="R1654" s="22"/>
    </row>
    <row r="1655" spans="1:18" x14ac:dyDescent="0.25">
      <c r="A1655" s="22"/>
      <c r="B1655" s="113"/>
      <c r="C1655" s="113"/>
      <c r="D1655" s="113"/>
      <c r="E1655" s="22"/>
      <c r="F1655" s="22"/>
      <c r="G1655" s="22"/>
      <c r="H1655" s="22"/>
      <c r="I1655" s="22"/>
      <c r="J1655" s="22"/>
      <c r="K1655" s="22"/>
      <c r="L1655" s="22"/>
      <c r="M1655" s="22"/>
      <c r="N1655" s="22"/>
      <c r="O1655" s="22"/>
      <c r="P1655" s="22"/>
      <c r="Q1655" s="22"/>
      <c r="R1655" s="22"/>
    </row>
    <row r="1656" spans="1:18" x14ac:dyDescent="0.25">
      <c r="A1656" s="22"/>
      <c r="B1656" s="113"/>
      <c r="C1656" s="113"/>
      <c r="D1656" s="113"/>
      <c r="E1656" s="22"/>
      <c r="F1656" s="22"/>
      <c r="G1656" s="22"/>
      <c r="H1656" s="22"/>
      <c r="I1656" s="22"/>
      <c r="J1656" s="22"/>
      <c r="K1656" s="22"/>
      <c r="L1656" s="22"/>
      <c r="M1656" s="22"/>
      <c r="N1656" s="22"/>
      <c r="O1656" s="22"/>
      <c r="P1656" s="22"/>
      <c r="Q1656" s="22"/>
      <c r="R1656" s="22"/>
    </row>
    <row r="1657" spans="1:18" x14ac:dyDescent="0.25">
      <c r="A1657" s="22"/>
      <c r="B1657" s="113"/>
      <c r="C1657" s="113"/>
      <c r="D1657" s="113"/>
      <c r="E1657" s="22"/>
      <c r="F1657" s="22"/>
      <c r="G1657" s="22"/>
      <c r="H1657" s="22"/>
      <c r="I1657" s="22"/>
      <c r="J1657" s="22"/>
      <c r="K1657" s="22"/>
      <c r="L1657" s="22"/>
      <c r="M1657" s="22"/>
      <c r="N1657" s="22"/>
      <c r="O1657" s="22"/>
      <c r="P1657" s="22"/>
      <c r="Q1657" s="22"/>
      <c r="R1657" s="22"/>
    </row>
    <row r="1658" spans="1:18" x14ac:dyDescent="0.25">
      <c r="A1658" s="22"/>
      <c r="B1658" s="113"/>
      <c r="C1658" s="113"/>
      <c r="D1658" s="113"/>
      <c r="E1658" s="22"/>
      <c r="F1658" s="22"/>
      <c r="G1658" s="22"/>
      <c r="H1658" s="22"/>
      <c r="I1658" s="22"/>
      <c r="J1658" s="22"/>
      <c r="K1658" s="22"/>
      <c r="L1658" s="22"/>
      <c r="M1658" s="22"/>
      <c r="N1658" s="22"/>
      <c r="O1658" s="22"/>
      <c r="P1658" s="22"/>
      <c r="Q1658" s="22"/>
      <c r="R1658" s="22"/>
    </row>
    <row r="1659" spans="1:18" x14ac:dyDescent="0.25">
      <c r="A1659" s="22"/>
      <c r="B1659" s="113"/>
      <c r="C1659" s="113"/>
      <c r="D1659" s="113"/>
      <c r="E1659" s="22"/>
      <c r="F1659" s="22"/>
      <c r="G1659" s="22"/>
      <c r="H1659" s="22"/>
      <c r="I1659" s="22"/>
      <c r="J1659" s="22"/>
      <c r="K1659" s="22"/>
      <c r="L1659" s="22"/>
      <c r="M1659" s="22"/>
      <c r="N1659" s="22"/>
      <c r="O1659" s="22"/>
      <c r="P1659" s="22"/>
      <c r="Q1659" s="22"/>
      <c r="R1659" s="22"/>
    </row>
    <row r="1660" spans="1:18" x14ac:dyDescent="0.25">
      <c r="A1660" s="22"/>
      <c r="B1660" s="113"/>
      <c r="C1660" s="113"/>
      <c r="D1660" s="113"/>
      <c r="E1660" s="22"/>
      <c r="F1660" s="22"/>
      <c r="G1660" s="22"/>
      <c r="H1660" s="22"/>
      <c r="I1660" s="22"/>
      <c r="J1660" s="22"/>
      <c r="K1660" s="22"/>
      <c r="L1660" s="22"/>
      <c r="M1660" s="22"/>
      <c r="N1660" s="22"/>
      <c r="O1660" s="22"/>
      <c r="P1660" s="22"/>
      <c r="Q1660" s="22"/>
      <c r="R1660" s="22"/>
    </row>
    <row r="1661" spans="1:18" x14ac:dyDescent="0.25">
      <c r="A1661" s="22"/>
      <c r="B1661" s="113"/>
      <c r="C1661" s="113"/>
      <c r="D1661" s="113"/>
      <c r="E1661" s="22"/>
      <c r="F1661" s="22"/>
      <c r="G1661" s="22"/>
      <c r="H1661" s="22"/>
      <c r="I1661" s="22"/>
      <c r="J1661" s="22"/>
      <c r="K1661" s="22"/>
      <c r="L1661" s="22"/>
      <c r="M1661" s="22"/>
      <c r="N1661" s="22"/>
      <c r="O1661" s="22"/>
      <c r="P1661" s="22"/>
      <c r="Q1661" s="22"/>
      <c r="R1661" s="22"/>
    </row>
    <row r="1662" spans="1:18" x14ac:dyDescent="0.25">
      <c r="A1662" s="22"/>
      <c r="B1662" s="113"/>
      <c r="C1662" s="113"/>
      <c r="D1662" s="113"/>
      <c r="E1662" s="22"/>
      <c r="F1662" s="22"/>
      <c r="G1662" s="22"/>
      <c r="H1662" s="22"/>
      <c r="I1662" s="22"/>
      <c r="J1662" s="22"/>
      <c r="K1662" s="22"/>
      <c r="L1662" s="22"/>
      <c r="M1662" s="22"/>
      <c r="N1662" s="22"/>
      <c r="O1662" s="22"/>
      <c r="P1662" s="22"/>
      <c r="Q1662" s="22"/>
      <c r="R1662" s="22"/>
    </row>
    <row r="1663" spans="1:18" x14ac:dyDescent="0.25">
      <c r="A1663" s="22"/>
      <c r="B1663" s="113"/>
      <c r="C1663" s="113"/>
      <c r="D1663" s="113"/>
      <c r="E1663" s="22"/>
      <c r="F1663" s="22"/>
      <c r="G1663" s="22"/>
      <c r="H1663" s="22"/>
      <c r="I1663" s="22"/>
      <c r="J1663" s="22"/>
      <c r="K1663" s="22"/>
      <c r="L1663" s="22"/>
      <c r="M1663" s="22"/>
      <c r="N1663" s="22"/>
      <c r="O1663" s="22"/>
      <c r="P1663" s="22"/>
      <c r="Q1663" s="22"/>
      <c r="R1663" s="22"/>
    </row>
    <row r="1664" spans="1:18" x14ac:dyDescent="0.25">
      <c r="A1664" s="22"/>
      <c r="B1664" s="113"/>
      <c r="C1664" s="113"/>
      <c r="D1664" s="113"/>
      <c r="E1664" s="22"/>
      <c r="F1664" s="22"/>
      <c r="G1664" s="22"/>
      <c r="H1664" s="22"/>
      <c r="I1664" s="22"/>
      <c r="J1664" s="22"/>
      <c r="K1664" s="22"/>
      <c r="L1664" s="22"/>
      <c r="M1664" s="22"/>
      <c r="N1664" s="22"/>
      <c r="O1664" s="22"/>
      <c r="P1664" s="22"/>
      <c r="Q1664" s="22"/>
      <c r="R1664" s="22"/>
    </row>
    <row r="1665" spans="1:18" x14ac:dyDescent="0.25">
      <c r="A1665" s="22"/>
      <c r="B1665" s="113"/>
      <c r="C1665" s="113"/>
      <c r="D1665" s="113"/>
      <c r="E1665" s="22"/>
      <c r="F1665" s="22"/>
      <c r="G1665" s="22"/>
      <c r="H1665" s="22"/>
      <c r="I1665" s="22"/>
      <c r="J1665" s="22"/>
      <c r="K1665" s="22"/>
      <c r="L1665" s="22"/>
      <c r="M1665" s="22"/>
      <c r="N1665" s="22"/>
      <c r="O1665" s="22"/>
      <c r="P1665" s="22"/>
      <c r="Q1665" s="22"/>
      <c r="R1665" s="22"/>
    </row>
    <row r="1666" spans="1:18" x14ac:dyDescent="0.25">
      <c r="A1666" s="22"/>
      <c r="B1666" s="113"/>
      <c r="C1666" s="113"/>
      <c r="D1666" s="113"/>
      <c r="E1666" s="22"/>
      <c r="F1666" s="22"/>
      <c r="G1666" s="22"/>
      <c r="H1666" s="22"/>
      <c r="I1666" s="22"/>
      <c r="J1666" s="22"/>
      <c r="K1666" s="22"/>
      <c r="L1666" s="22"/>
      <c r="M1666" s="22"/>
      <c r="N1666" s="22"/>
      <c r="O1666" s="22"/>
      <c r="P1666" s="22"/>
      <c r="Q1666" s="22"/>
      <c r="R1666" s="22"/>
    </row>
    <row r="1667" spans="1:18" x14ac:dyDescent="0.25">
      <c r="A1667" s="22"/>
      <c r="B1667" s="113"/>
      <c r="C1667" s="113"/>
      <c r="D1667" s="113"/>
      <c r="E1667" s="22"/>
      <c r="F1667" s="22"/>
      <c r="G1667" s="22"/>
      <c r="H1667" s="22"/>
      <c r="I1667" s="22"/>
      <c r="J1667" s="22"/>
      <c r="K1667" s="22"/>
      <c r="L1667" s="22"/>
      <c r="M1667" s="22"/>
      <c r="N1667" s="22"/>
      <c r="O1667" s="22"/>
      <c r="P1667" s="22"/>
      <c r="Q1667" s="22"/>
      <c r="R1667" s="22"/>
    </row>
    <row r="1668" spans="1:18" x14ac:dyDescent="0.25">
      <c r="A1668" s="22"/>
      <c r="B1668" s="113"/>
      <c r="C1668" s="113"/>
      <c r="D1668" s="113"/>
      <c r="E1668" s="22"/>
      <c r="F1668" s="22"/>
      <c r="G1668" s="22"/>
      <c r="H1668" s="22"/>
      <c r="I1668" s="22"/>
      <c r="J1668" s="22"/>
      <c r="K1668" s="22"/>
      <c r="L1668" s="22"/>
      <c r="M1668" s="22"/>
      <c r="N1668" s="22"/>
      <c r="O1668" s="22"/>
      <c r="P1668" s="22"/>
      <c r="Q1668" s="22"/>
      <c r="R1668" s="22"/>
    </row>
    <row r="1669" spans="1:18" x14ac:dyDescent="0.25">
      <c r="A1669" s="22"/>
      <c r="B1669" s="113"/>
      <c r="C1669" s="113"/>
      <c r="D1669" s="113"/>
      <c r="E1669" s="22"/>
      <c r="F1669" s="22"/>
      <c r="G1669" s="22"/>
      <c r="H1669" s="22"/>
      <c r="I1669" s="22"/>
      <c r="J1669" s="22"/>
      <c r="K1669" s="22"/>
      <c r="L1669" s="22"/>
      <c r="M1669" s="22"/>
      <c r="N1669" s="22"/>
      <c r="O1669" s="22"/>
      <c r="P1669" s="22"/>
      <c r="Q1669" s="22"/>
      <c r="R1669" s="22"/>
    </row>
    <row r="1670" spans="1:18" x14ac:dyDescent="0.25">
      <c r="A1670" s="22"/>
      <c r="B1670" s="113"/>
      <c r="C1670" s="113"/>
      <c r="D1670" s="113"/>
      <c r="E1670" s="22"/>
      <c r="F1670" s="22"/>
      <c r="G1670" s="22"/>
      <c r="H1670" s="22"/>
      <c r="I1670" s="22"/>
      <c r="J1670" s="22"/>
      <c r="K1670" s="22"/>
      <c r="L1670" s="22"/>
      <c r="M1670" s="22"/>
      <c r="N1670" s="22"/>
      <c r="O1670" s="22"/>
      <c r="P1670" s="22"/>
      <c r="Q1670" s="22"/>
      <c r="R1670" s="22"/>
    </row>
    <row r="1671" spans="1:18" x14ac:dyDescent="0.25">
      <c r="A1671" s="22"/>
      <c r="B1671" s="113"/>
      <c r="C1671" s="113"/>
      <c r="D1671" s="113"/>
      <c r="E1671" s="22"/>
      <c r="F1671" s="22"/>
      <c r="G1671" s="22"/>
      <c r="H1671" s="22"/>
      <c r="I1671" s="22"/>
      <c r="J1671" s="22"/>
      <c r="K1671" s="22"/>
      <c r="L1671" s="22"/>
      <c r="M1671" s="22"/>
      <c r="N1671" s="22"/>
      <c r="O1671" s="22"/>
      <c r="P1671" s="22"/>
      <c r="Q1671" s="22"/>
      <c r="R1671" s="22"/>
    </row>
    <row r="1672" spans="1:18" x14ac:dyDescent="0.25">
      <c r="A1672" s="22"/>
      <c r="B1672" s="113"/>
      <c r="C1672" s="113"/>
      <c r="D1672" s="113"/>
      <c r="E1672" s="22"/>
      <c r="F1672" s="22"/>
      <c r="G1672" s="22"/>
      <c r="H1672" s="22"/>
      <c r="I1672" s="22"/>
      <c r="J1672" s="22"/>
      <c r="K1672" s="22"/>
      <c r="L1672" s="22"/>
      <c r="M1672" s="22"/>
      <c r="N1672" s="22"/>
      <c r="O1672" s="22"/>
      <c r="P1672" s="22"/>
      <c r="Q1672" s="22"/>
      <c r="R1672" s="22"/>
    </row>
    <row r="1673" spans="1:18" x14ac:dyDescent="0.25">
      <c r="A1673" s="22"/>
      <c r="B1673" s="113"/>
      <c r="C1673" s="113"/>
      <c r="D1673" s="113"/>
      <c r="E1673" s="22"/>
      <c r="F1673" s="22"/>
      <c r="G1673" s="22"/>
      <c r="H1673" s="22"/>
      <c r="I1673" s="22"/>
      <c r="J1673" s="22"/>
      <c r="K1673" s="22"/>
      <c r="L1673" s="22"/>
      <c r="M1673" s="22"/>
      <c r="N1673" s="22"/>
      <c r="O1673" s="22"/>
      <c r="P1673" s="22"/>
      <c r="Q1673" s="22"/>
      <c r="R1673" s="22"/>
    </row>
    <row r="1674" spans="1:18" x14ac:dyDescent="0.25">
      <c r="A1674" s="22"/>
      <c r="B1674" s="113"/>
      <c r="C1674" s="113"/>
      <c r="D1674" s="113"/>
      <c r="E1674" s="22"/>
      <c r="F1674" s="22"/>
      <c r="G1674" s="22"/>
      <c r="H1674" s="22"/>
      <c r="I1674" s="22"/>
      <c r="J1674" s="22"/>
      <c r="K1674" s="22"/>
      <c r="L1674" s="22"/>
      <c r="M1674" s="22"/>
      <c r="N1674" s="22"/>
      <c r="O1674" s="22"/>
      <c r="P1674" s="22"/>
      <c r="Q1674" s="22"/>
      <c r="R1674" s="22"/>
    </row>
    <row r="1675" spans="1:18" x14ac:dyDescent="0.25">
      <c r="A1675" s="22"/>
      <c r="B1675" s="113"/>
      <c r="C1675" s="113"/>
      <c r="D1675" s="113"/>
      <c r="E1675" s="22"/>
      <c r="F1675" s="22"/>
      <c r="G1675" s="22"/>
      <c r="H1675" s="22"/>
      <c r="I1675" s="22"/>
      <c r="J1675" s="22"/>
      <c r="K1675" s="22"/>
      <c r="L1675" s="22"/>
      <c r="M1675" s="22"/>
      <c r="N1675" s="22"/>
      <c r="O1675" s="22"/>
      <c r="P1675" s="22"/>
      <c r="Q1675" s="22"/>
      <c r="R1675" s="22"/>
    </row>
    <row r="1676" spans="1:18" x14ac:dyDescent="0.25">
      <c r="A1676" s="22"/>
      <c r="B1676" s="113"/>
      <c r="C1676" s="113"/>
      <c r="D1676" s="113"/>
      <c r="E1676" s="22"/>
      <c r="F1676" s="22"/>
      <c r="G1676" s="22"/>
      <c r="H1676" s="22"/>
      <c r="I1676" s="22"/>
      <c r="J1676" s="22"/>
      <c r="K1676" s="22"/>
      <c r="L1676" s="22"/>
      <c r="M1676" s="22"/>
      <c r="N1676" s="22"/>
      <c r="O1676" s="22"/>
      <c r="P1676" s="22"/>
      <c r="Q1676" s="22"/>
      <c r="R1676" s="22"/>
    </row>
    <row r="1677" spans="1:18" x14ac:dyDescent="0.25">
      <c r="A1677" s="22"/>
      <c r="B1677" s="113"/>
      <c r="C1677" s="113"/>
      <c r="D1677" s="113"/>
      <c r="E1677" s="22"/>
      <c r="F1677" s="22"/>
      <c r="G1677" s="22"/>
      <c r="H1677" s="22"/>
      <c r="I1677" s="22"/>
      <c r="J1677" s="22"/>
      <c r="K1677" s="22"/>
      <c r="L1677" s="22"/>
      <c r="M1677" s="22"/>
      <c r="N1677" s="22"/>
      <c r="O1677" s="22"/>
      <c r="P1677" s="22"/>
      <c r="Q1677" s="22"/>
      <c r="R1677" s="22"/>
    </row>
    <row r="1678" spans="1:18" x14ac:dyDescent="0.25">
      <c r="A1678" s="22"/>
      <c r="B1678" s="113"/>
      <c r="C1678" s="113"/>
      <c r="D1678" s="113"/>
      <c r="E1678" s="22"/>
      <c r="F1678" s="22"/>
      <c r="G1678" s="22"/>
      <c r="H1678" s="22"/>
      <c r="I1678" s="22"/>
      <c r="J1678" s="22"/>
      <c r="K1678" s="22"/>
      <c r="L1678" s="22"/>
      <c r="M1678" s="22"/>
      <c r="N1678" s="22"/>
      <c r="O1678" s="22"/>
      <c r="P1678" s="22"/>
      <c r="Q1678" s="22"/>
      <c r="R1678" s="22"/>
    </row>
    <row r="1679" spans="1:18" x14ac:dyDescent="0.25">
      <c r="A1679" s="22"/>
      <c r="B1679" s="113"/>
      <c r="C1679" s="113"/>
      <c r="D1679" s="113"/>
      <c r="E1679" s="22"/>
      <c r="F1679" s="22"/>
      <c r="G1679" s="22"/>
      <c r="H1679" s="22"/>
      <c r="I1679" s="22"/>
      <c r="J1679" s="22"/>
      <c r="K1679" s="22"/>
      <c r="L1679" s="22"/>
      <c r="M1679" s="22"/>
      <c r="N1679" s="22"/>
      <c r="O1679" s="22"/>
      <c r="P1679" s="22"/>
      <c r="Q1679" s="22"/>
      <c r="R1679" s="22"/>
    </row>
    <row r="1680" spans="1:18" x14ac:dyDescent="0.25">
      <c r="A1680" s="22"/>
      <c r="B1680" s="113"/>
      <c r="C1680" s="113"/>
      <c r="D1680" s="113"/>
      <c r="E1680" s="22"/>
      <c r="F1680" s="22"/>
      <c r="G1680" s="22"/>
      <c r="H1680" s="22"/>
      <c r="I1680" s="22"/>
      <c r="J1680" s="22"/>
      <c r="K1680" s="22"/>
      <c r="L1680" s="22"/>
      <c r="M1680" s="22"/>
      <c r="N1680" s="22"/>
      <c r="O1680" s="22"/>
      <c r="P1680" s="22"/>
      <c r="Q1680" s="22"/>
      <c r="R1680" s="22"/>
    </row>
    <row r="1681" spans="1:18" x14ac:dyDescent="0.25">
      <c r="A1681" s="22"/>
      <c r="B1681" s="113"/>
      <c r="C1681" s="113"/>
      <c r="D1681" s="113"/>
      <c r="E1681" s="22"/>
      <c r="F1681" s="22"/>
      <c r="G1681" s="22"/>
      <c r="H1681" s="22"/>
      <c r="I1681" s="22"/>
      <c r="J1681" s="22"/>
      <c r="K1681" s="22"/>
      <c r="L1681" s="22"/>
      <c r="M1681" s="22"/>
      <c r="N1681" s="22"/>
      <c r="O1681" s="22"/>
      <c r="P1681" s="22"/>
      <c r="Q1681" s="22"/>
      <c r="R1681" s="22"/>
    </row>
    <row r="1682" spans="1:18" x14ac:dyDescent="0.25">
      <c r="A1682" s="22"/>
      <c r="B1682" s="113"/>
      <c r="C1682" s="113"/>
      <c r="D1682" s="113"/>
      <c r="E1682" s="22"/>
      <c r="F1682" s="22"/>
      <c r="G1682" s="22"/>
      <c r="H1682" s="22"/>
      <c r="I1682" s="22"/>
      <c r="J1682" s="22"/>
      <c r="K1682" s="22"/>
      <c r="L1682" s="22"/>
      <c r="M1682" s="22"/>
      <c r="N1682" s="22"/>
      <c r="O1682" s="22"/>
      <c r="P1682" s="22"/>
      <c r="Q1682" s="22"/>
      <c r="R1682" s="22"/>
    </row>
    <row r="1683" spans="1:18" x14ac:dyDescent="0.25">
      <c r="A1683" s="22"/>
      <c r="B1683" s="113"/>
      <c r="C1683" s="113"/>
      <c r="D1683" s="113"/>
      <c r="E1683" s="22"/>
      <c r="F1683" s="22"/>
      <c r="G1683" s="22"/>
      <c r="H1683" s="22"/>
      <c r="I1683" s="22"/>
      <c r="J1683" s="22"/>
      <c r="K1683" s="22"/>
      <c r="L1683" s="22"/>
      <c r="M1683" s="22"/>
      <c r="N1683" s="22"/>
      <c r="O1683" s="22"/>
      <c r="P1683" s="22"/>
      <c r="Q1683" s="22"/>
      <c r="R1683" s="22"/>
    </row>
    <row r="1684" spans="1:18" x14ac:dyDescent="0.25">
      <c r="A1684" s="22"/>
      <c r="B1684" s="113"/>
      <c r="C1684" s="113"/>
      <c r="D1684" s="113"/>
      <c r="E1684" s="22"/>
      <c r="F1684" s="22"/>
      <c r="G1684" s="22"/>
      <c r="H1684" s="22"/>
      <c r="I1684" s="22"/>
      <c r="J1684" s="22"/>
      <c r="K1684" s="22"/>
      <c r="L1684" s="22"/>
      <c r="M1684" s="22"/>
      <c r="N1684" s="22"/>
      <c r="O1684" s="22"/>
      <c r="P1684" s="22"/>
      <c r="Q1684" s="22"/>
      <c r="R1684" s="22"/>
    </row>
    <row r="1685" spans="1:18" x14ac:dyDescent="0.25">
      <c r="A1685" s="22"/>
      <c r="B1685" s="113"/>
      <c r="C1685" s="113"/>
      <c r="D1685" s="113"/>
      <c r="E1685" s="22"/>
      <c r="F1685" s="22"/>
      <c r="G1685" s="22"/>
      <c r="H1685" s="22"/>
      <c r="I1685" s="22"/>
      <c r="J1685" s="22"/>
      <c r="K1685" s="22"/>
      <c r="L1685" s="22"/>
      <c r="M1685" s="22"/>
      <c r="N1685" s="22"/>
      <c r="O1685" s="22"/>
      <c r="P1685" s="22"/>
      <c r="Q1685" s="22"/>
      <c r="R1685" s="22"/>
    </row>
    <row r="1686" spans="1:18" x14ac:dyDescent="0.25">
      <c r="A1686" s="22"/>
      <c r="B1686" s="113"/>
      <c r="C1686" s="113"/>
      <c r="D1686" s="113"/>
      <c r="E1686" s="22"/>
      <c r="F1686" s="22"/>
      <c r="G1686" s="22"/>
      <c r="H1686" s="22"/>
      <c r="I1686" s="22"/>
      <c r="J1686" s="22"/>
      <c r="K1686" s="22"/>
      <c r="L1686" s="22"/>
      <c r="M1686" s="22"/>
      <c r="N1686" s="22"/>
      <c r="O1686" s="22"/>
      <c r="P1686" s="22"/>
      <c r="Q1686" s="22"/>
      <c r="R1686" s="22"/>
    </row>
    <row r="1687" spans="1:18" x14ac:dyDescent="0.25">
      <c r="A1687" s="22"/>
      <c r="B1687" s="113"/>
      <c r="C1687" s="113"/>
      <c r="D1687" s="113"/>
      <c r="E1687" s="22"/>
      <c r="F1687" s="22"/>
      <c r="G1687" s="22"/>
      <c r="H1687" s="22"/>
      <c r="I1687" s="22"/>
      <c r="J1687" s="22"/>
      <c r="K1687" s="22"/>
      <c r="L1687" s="22"/>
      <c r="M1687" s="22"/>
      <c r="N1687" s="22"/>
      <c r="O1687" s="22"/>
      <c r="P1687" s="22"/>
      <c r="Q1687" s="22"/>
      <c r="R1687" s="22"/>
    </row>
    <row r="1688" spans="1:18" x14ac:dyDescent="0.25">
      <c r="A1688" s="22"/>
      <c r="B1688" s="113"/>
      <c r="C1688" s="113"/>
      <c r="D1688" s="113"/>
      <c r="E1688" s="22"/>
      <c r="F1688" s="22"/>
      <c r="G1688" s="22"/>
      <c r="H1688" s="22"/>
      <c r="I1688" s="22"/>
      <c r="J1688" s="22"/>
      <c r="K1688" s="22"/>
      <c r="L1688" s="22"/>
      <c r="M1688" s="22"/>
      <c r="N1688" s="22"/>
      <c r="O1688" s="22"/>
      <c r="P1688" s="22"/>
      <c r="Q1688" s="22"/>
      <c r="R1688" s="22"/>
    </row>
    <row r="1689" spans="1:18" x14ac:dyDescent="0.25">
      <c r="A1689" s="22"/>
      <c r="B1689" s="113"/>
      <c r="C1689" s="113"/>
      <c r="D1689" s="113"/>
      <c r="E1689" s="22"/>
      <c r="F1689" s="22"/>
      <c r="G1689" s="22"/>
      <c r="H1689" s="22"/>
      <c r="I1689" s="22"/>
      <c r="J1689" s="22"/>
      <c r="K1689" s="22"/>
      <c r="L1689" s="22"/>
      <c r="M1689" s="22"/>
      <c r="N1689" s="22"/>
      <c r="O1689" s="22"/>
      <c r="P1689" s="22"/>
      <c r="Q1689" s="22"/>
      <c r="R1689" s="22"/>
    </row>
    <row r="1690" spans="1:18" x14ac:dyDescent="0.25">
      <c r="A1690" s="22"/>
      <c r="B1690" s="113"/>
      <c r="C1690" s="113"/>
      <c r="D1690" s="113"/>
      <c r="E1690" s="22"/>
      <c r="F1690" s="22"/>
      <c r="G1690" s="22"/>
      <c r="H1690" s="22"/>
      <c r="I1690" s="22"/>
      <c r="J1690" s="22"/>
      <c r="K1690" s="22"/>
      <c r="L1690" s="22"/>
      <c r="M1690" s="22"/>
      <c r="N1690" s="22"/>
      <c r="O1690" s="22"/>
      <c r="P1690" s="22"/>
      <c r="Q1690" s="22"/>
      <c r="R1690" s="22"/>
    </row>
    <row r="1691" spans="1:18" x14ac:dyDescent="0.25">
      <c r="A1691" s="22"/>
      <c r="B1691" s="113"/>
      <c r="C1691" s="113"/>
      <c r="D1691" s="113"/>
      <c r="E1691" s="22"/>
      <c r="F1691" s="22"/>
      <c r="G1691" s="22"/>
      <c r="H1691" s="22"/>
      <c r="I1691" s="22"/>
      <c r="J1691" s="22"/>
      <c r="K1691" s="22"/>
      <c r="L1691" s="22"/>
      <c r="M1691" s="22"/>
      <c r="N1691" s="22"/>
      <c r="O1691" s="22"/>
      <c r="P1691" s="22"/>
      <c r="Q1691" s="22"/>
      <c r="R1691" s="22"/>
    </row>
    <row r="1692" spans="1:18" x14ac:dyDescent="0.25">
      <c r="A1692" s="22"/>
      <c r="B1692" s="113"/>
      <c r="C1692" s="113"/>
      <c r="D1692" s="113"/>
      <c r="E1692" s="22"/>
      <c r="F1692" s="22"/>
      <c r="G1692" s="22"/>
      <c r="H1692" s="22"/>
      <c r="I1692" s="22"/>
      <c r="J1692" s="22"/>
      <c r="K1692" s="22"/>
      <c r="L1692" s="22"/>
      <c r="M1692" s="22"/>
      <c r="N1692" s="22"/>
      <c r="O1692" s="22"/>
      <c r="P1692" s="22"/>
      <c r="Q1692" s="22"/>
      <c r="R1692" s="22"/>
    </row>
    <row r="1693" spans="1:18" x14ac:dyDescent="0.25">
      <c r="A1693" s="22"/>
      <c r="B1693" s="113"/>
      <c r="C1693" s="113"/>
      <c r="D1693" s="113"/>
      <c r="E1693" s="22"/>
      <c r="F1693" s="22"/>
      <c r="G1693" s="22"/>
      <c r="H1693" s="22"/>
      <c r="I1693" s="22"/>
      <c r="J1693" s="22"/>
      <c r="K1693" s="22"/>
      <c r="L1693" s="22"/>
      <c r="M1693" s="22"/>
      <c r="N1693" s="22"/>
      <c r="O1693" s="22"/>
      <c r="P1693" s="22"/>
      <c r="Q1693" s="22"/>
      <c r="R1693" s="22"/>
    </row>
    <row r="1694" spans="1:18" x14ac:dyDescent="0.25">
      <c r="A1694" s="22"/>
      <c r="B1694" s="113"/>
      <c r="C1694" s="113"/>
      <c r="D1694" s="113"/>
      <c r="E1694" s="22"/>
      <c r="F1694" s="22"/>
      <c r="G1694" s="22"/>
      <c r="H1694" s="22"/>
      <c r="I1694" s="22"/>
      <c r="J1694" s="22"/>
      <c r="K1694" s="22"/>
      <c r="L1694" s="22"/>
      <c r="M1694" s="22"/>
      <c r="N1694" s="22"/>
      <c r="O1694" s="22"/>
      <c r="P1694" s="22"/>
      <c r="Q1694" s="22"/>
      <c r="R1694" s="22"/>
    </row>
    <row r="1695" spans="1:18" x14ac:dyDescent="0.25">
      <c r="A1695" s="22"/>
      <c r="B1695" s="113"/>
      <c r="C1695" s="113"/>
      <c r="D1695" s="113"/>
      <c r="E1695" s="22"/>
      <c r="F1695" s="22"/>
      <c r="G1695" s="22"/>
      <c r="H1695" s="22"/>
      <c r="I1695" s="22"/>
      <c r="J1695" s="22"/>
      <c r="K1695" s="22"/>
      <c r="L1695" s="22"/>
      <c r="M1695" s="22"/>
      <c r="N1695" s="22"/>
      <c r="O1695" s="22"/>
      <c r="P1695" s="22"/>
      <c r="Q1695" s="22"/>
      <c r="R1695" s="22"/>
    </row>
    <row r="1696" spans="1:18" x14ac:dyDescent="0.25">
      <c r="A1696" s="22"/>
      <c r="B1696" s="113"/>
      <c r="C1696" s="113"/>
      <c r="D1696" s="113"/>
      <c r="E1696" s="22"/>
      <c r="F1696" s="22"/>
      <c r="G1696" s="22"/>
      <c r="H1696" s="22"/>
      <c r="I1696" s="22"/>
      <c r="J1696" s="22"/>
      <c r="K1696" s="22"/>
      <c r="L1696" s="22"/>
      <c r="M1696" s="22"/>
      <c r="N1696" s="22"/>
      <c r="O1696" s="22"/>
      <c r="P1696" s="22"/>
      <c r="Q1696" s="22"/>
      <c r="R1696" s="22"/>
    </row>
    <row r="1697" spans="1:18" x14ac:dyDescent="0.25">
      <c r="A1697" s="22"/>
      <c r="B1697" s="113"/>
      <c r="C1697" s="113"/>
      <c r="D1697" s="113"/>
      <c r="E1697" s="22"/>
      <c r="F1697" s="22"/>
      <c r="G1697" s="22"/>
      <c r="H1697" s="22"/>
      <c r="I1697" s="22"/>
      <c r="J1697" s="22"/>
      <c r="K1697" s="22"/>
      <c r="L1697" s="22"/>
      <c r="M1697" s="22"/>
      <c r="N1697" s="22"/>
      <c r="O1697" s="22"/>
      <c r="P1697" s="22"/>
      <c r="Q1697" s="22"/>
      <c r="R1697" s="22"/>
    </row>
    <row r="1698" spans="1:18" x14ac:dyDescent="0.25">
      <c r="A1698" s="22"/>
      <c r="B1698" s="113"/>
      <c r="C1698" s="113"/>
      <c r="D1698" s="113"/>
      <c r="E1698" s="22"/>
      <c r="F1698" s="22"/>
      <c r="G1698" s="22"/>
      <c r="H1698" s="22"/>
      <c r="I1698" s="22"/>
      <c r="J1698" s="22"/>
      <c r="K1698" s="22"/>
      <c r="L1698" s="22"/>
      <c r="M1698" s="22"/>
      <c r="N1698" s="22"/>
      <c r="O1698" s="22"/>
      <c r="P1698" s="22"/>
      <c r="Q1698" s="22"/>
      <c r="R1698" s="22"/>
    </row>
    <row r="1699" spans="1:18" x14ac:dyDescent="0.25">
      <c r="A1699" s="22"/>
      <c r="B1699" s="113"/>
      <c r="C1699" s="113"/>
      <c r="D1699" s="113"/>
      <c r="E1699" s="22"/>
      <c r="F1699" s="22"/>
      <c r="G1699" s="22"/>
      <c r="H1699" s="22"/>
      <c r="I1699" s="22"/>
      <c r="J1699" s="22"/>
      <c r="K1699" s="22"/>
      <c r="L1699" s="22"/>
      <c r="M1699" s="22"/>
      <c r="N1699" s="22"/>
      <c r="O1699" s="22"/>
      <c r="P1699" s="22"/>
      <c r="Q1699" s="22"/>
      <c r="R1699" s="22"/>
    </row>
    <row r="1700" spans="1:18" x14ac:dyDescent="0.25">
      <c r="A1700" s="22"/>
      <c r="B1700" s="113"/>
      <c r="C1700" s="113"/>
      <c r="D1700" s="113"/>
      <c r="E1700" s="22"/>
      <c r="F1700" s="22"/>
      <c r="G1700" s="22"/>
      <c r="H1700" s="22"/>
      <c r="I1700" s="22"/>
      <c r="J1700" s="22"/>
      <c r="K1700" s="22"/>
      <c r="L1700" s="22"/>
      <c r="M1700" s="22"/>
      <c r="N1700" s="22"/>
      <c r="O1700" s="22"/>
      <c r="P1700" s="22"/>
      <c r="Q1700" s="22"/>
      <c r="R1700" s="22"/>
    </row>
    <row r="1701" spans="1:18" x14ac:dyDescent="0.25">
      <c r="A1701" s="22"/>
      <c r="B1701" s="113"/>
      <c r="C1701" s="113"/>
      <c r="D1701" s="113"/>
      <c r="E1701" s="22"/>
      <c r="F1701" s="22"/>
      <c r="G1701" s="22"/>
      <c r="H1701" s="22"/>
      <c r="I1701" s="22"/>
      <c r="J1701" s="22"/>
      <c r="K1701" s="22"/>
      <c r="L1701" s="22"/>
      <c r="M1701" s="22"/>
      <c r="N1701" s="22"/>
      <c r="O1701" s="22"/>
      <c r="P1701" s="22"/>
      <c r="Q1701" s="22"/>
      <c r="R1701" s="22"/>
    </row>
    <row r="1702" spans="1:18" x14ac:dyDescent="0.25">
      <c r="A1702" s="22"/>
      <c r="B1702" s="113"/>
      <c r="C1702" s="113"/>
      <c r="D1702" s="113"/>
      <c r="E1702" s="22"/>
      <c r="F1702" s="22"/>
      <c r="G1702" s="22"/>
      <c r="H1702" s="22"/>
      <c r="I1702" s="22"/>
      <c r="J1702" s="22"/>
      <c r="K1702" s="22"/>
      <c r="L1702" s="22"/>
      <c r="M1702" s="22"/>
      <c r="N1702" s="22"/>
      <c r="O1702" s="22"/>
      <c r="P1702" s="22"/>
      <c r="Q1702" s="22"/>
      <c r="R1702" s="22"/>
    </row>
    <row r="1703" spans="1:18" x14ac:dyDescent="0.25">
      <c r="A1703" s="22"/>
      <c r="B1703" s="113"/>
      <c r="C1703" s="113"/>
      <c r="D1703" s="113"/>
      <c r="E1703" s="22"/>
      <c r="F1703" s="22"/>
      <c r="G1703" s="22"/>
      <c r="H1703" s="22"/>
      <c r="I1703" s="22"/>
      <c r="J1703" s="22"/>
      <c r="K1703" s="22"/>
      <c r="L1703" s="22"/>
      <c r="M1703" s="22"/>
      <c r="N1703" s="22"/>
      <c r="O1703" s="22"/>
      <c r="P1703" s="22"/>
      <c r="Q1703" s="22"/>
      <c r="R1703" s="22"/>
    </row>
    <row r="1704" spans="1:18" x14ac:dyDescent="0.25">
      <c r="A1704" s="22"/>
      <c r="B1704" s="113"/>
      <c r="C1704" s="113"/>
      <c r="D1704" s="113"/>
      <c r="E1704" s="22"/>
      <c r="F1704" s="22"/>
      <c r="G1704" s="22"/>
      <c r="H1704" s="22"/>
      <c r="I1704" s="22"/>
      <c r="J1704" s="22"/>
      <c r="K1704" s="22"/>
      <c r="L1704" s="22"/>
      <c r="M1704" s="22"/>
      <c r="N1704" s="22"/>
      <c r="O1704" s="22"/>
      <c r="P1704" s="22"/>
      <c r="Q1704" s="22"/>
      <c r="R1704" s="22"/>
    </row>
    <row r="1705" spans="1:18" x14ac:dyDescent="0.25">
      <c r="A1705" s="22"/>
      <c r="B1705" s="113"/>
      <c r="C1705" s="113"/>
      <c r="D1705" s="113"/>
      <c r="E1705" s="22"/>
      <c r="F1705" s="22"/>
      <c r="G1705" s="22"/>
      <c r="H1705" s="22"/>
      <c r="I1705" s="22"/>
      <c r="J1705" s="22"/>
      <c r="K1705" s="22"/>
      <c r="L1705" s="22"/>
      <c r="M1705" s="22"/>
      <c r="N1705" s="22"/>
      <c r="O1705" s="22"/>
      <c r="P1705" s="22"/>
      <c r="Q1705" s="22"/>
      <c r="R1705" s="22"/>
    </row>
    <row r="1706" spans="1:18" x14ac:dyDescent="0.25">
      <c r="A1706" s="22"/>
      <c r="B1706" s="113"/>
      <c r="C1706" s="113"/>
      <c r="D1706" s="113"/>
      <c r="E1706" s="22"/>
      <c r="F1706" s="22"/>
      <c r="G1706" s="22"/>
      <c r="H1706" s="22"/>
      <c r="I1706" s="22"/>
      <c r="J1706" s="22"/>
      <c r="K1706" s="22"/>
      <c r="L1706" s="22"/>
      <c r="M1706" s="22"/>
      <c r="N1706" s="22"/>
      <c r="O1706" s="22"/>
      <c r="P1706" s="22"/>
      <c r="Q1706" s="22"/>
      <c r="R1706" s="22"/>
    </row>
    <row r="1707" spans="1:18" x14ac:dyDescent="0.25">
      <c r="A1707" s="22"/>
      <c r="B1707" s="113"/>
      <c r="C1707" s="113"/>
      <c r="D1707" s="113"/>
      <c r="E1707" s="22"/>
      <c r="F1707" s="22"/>
      <c r="G1707" s="22"/>
      <c r="H1707" s="22"/>
      <c r="I1707" s="22"/>
      <c r="J1707" s="22"/>
      <c r="K1707" s="22"/>
      <c r="L1707" s="22"/>
      <c r="M1707" s="22"/>
      <c r="N1707" s="22"/>
      <c r="O1707" s="22"/>
      <c r="P1707" s="22"/>
      <c r="Q1707" s="22"/>
      <c r="R1707" s="22"/>
    </row>
    <row r="1708" spans="1:18" x14ac:dyDescent="0.25">
      <c r="A1708" s="22"/>
      <c r="B1708" s="113"/>
      <c r="C1708" s="113"/>
      <c r="D1708" s="113"/>
      <c r="E1708" s="22"/>
      <c r="F1708" s="22"/>
      <c r="G1708" s="22"/>
      <c r="H1708" s="22"/>
      <c r="I1708" s="22"/>
      <c r="J1708" s="22"/>
      <c r="K1708" s="22"/>
      <c r="L1708" s="22"/>
      <c r="M1708" s="22"/>
      <c r="N1708" s="22"/>
      <c r="O1708" s="22"/>
      <c r="P1708" s="22"/>
      <c r="Q1708" s="22"/>
      <c r="R1708" s="22"/>
    </row>
    <row r="1709" spans="1:18" x14ac:dyDescent="0.25">
      <c r="A1709" s="22"/>
      <c r="B1709" s="113"/>
      <c r="C1709" s="113"/>
      <c r="D1709" s="113"/>
      <c r="E1709" s="22"/>
      <c r="F1709" s="22"/>
      <c r="G1709" s="22"/>
      <c r="H1709" s="22"/>
      <c r="I1709" s="22"/>
      <c r="J1709" s="22"/>
      <c r="K1709" s="22"/>
      <c r="L1709" s="22"/>
      <c r="M1709" s="22"/>
      <c r="N1709" s="22"/>
      <c r="O1709" s="22"/>
      <c r="P1709" s="22"/>
      <c r="Q1709" s="22"/>
      <c r="R1709" s="22"/>
    </row>
    <row r="1710" spans="1:18" x14ac:dyDescent="0.25">
      <c r="A1710" s="22"/>
      <c r="B1710" s="113"/>
      <c r="C1710" s="113"/>
      <c r="D1710" s="113"/>
      <c r="E1710" s="22"/>
      <c r="F1710" s="22"/>
      <c r="G1710" s="22"/>
      <c r="H1710" s="22"/>
      <c r="I1710" s="22"/>
      <c r="J1710" s="22"/>
      <c r="K1710" s="22"/>
      <c r="L1710" s="22"/>
      <c r="M1710" s="22"/>
      <c r="N1710" s="22"/>
      <c r="O1710" s="22"/>
      <c r="P1710" s="22"/>
      <c r="Q1710" s="22"/>
      <c r="R1710" s="22"/>
    </row>
    <row r="1711" spans="1:18" x14ac:dyDescent="0.25">
      <c r="A1711" s="22"/>
      <c r="B1711" s="113"/>
      <c r="C1711" s="113"/>
      <c r="D1711" s="113"/>
      <c r="E1711" s="22"/>
      <c r="F1711" s="22"/>
      <c r="G1711" s="22"/>
      <c r="H1711" s="22"/>
      <c r="I1711" s="22"/>
      <c r="J1711" s="22"/>
      <c r="K1711" s="22"/>
      <c r="L1711" s="22"/>
      <c r="M1711" s="22"/>
      <c r="N1711" s="22"/>
      <c r="O1711" s="22"/>
      <c r="P1711" s="22"/>
      <c r="Q1711" s="22"/>
      <c r="R1711" s="22"/>
    </row>
    <row r="1712" spans="1:18" x14ac:dyDescent="0.25">
      <c r="A1712" s="22"/>
      <c r="B1712" s="113"/>
      <c r="C1712" s="113"/>
      <c r="D1712" s="113"/>
      <c r="E1712" s="22"/>
      <c r="F1712" s="22"/>
      <c r="G1712" s="22"/>
      <c r="H1712" s="22"/>
      <c r="I1712" s="22"/>
      <c r="J1712" s="22"/>
      <c r="K1712" s="22"/>
      <c r="L1712" s="22"/>
      <c r="M1712" s="22"/>
      <c r="N1712" s="22"/>
      <c r="O1712" s="22"/>
      <c r="P1712" s="22"/>
      <c r="Q1712" s="22"/>
      <c r="R1712" s="22"/>
    </row>
    <row r="1713" spans="1:18" x14ac:dyDescent="0.25">
      <c r="A1713" s="22"/>
      <c r="B1713" s="113"/>
      <c r="C1713" s="113"/>
      <c r="D1713" s="113"/>
      <c r="E1713" s="22"/>
      <c r="F1713" s="22"/>
      <c r="G1713" s="22"/>
      <c r="H1713" s="22"/>
      <c r="I1713" s="22"/>
      <c r="J1713" s="22"/>
      <c r="K1713" s="22"/>
      <c r="L1713" s="22"/>
      <c r="M1713" s="22"/>
      <c r="N1713" s="22"/>
      <c r="O1713" s="22"/>
      <c r="P1713" s="22"/>
      <c r="Q1713" s="22"/>
      <c r="R1713" s="22"/>
    </row>
    <row r="1714" spans="1:18" x14ac:dyDescent="0.25">
      <c r="A1714" s="22"/>
      <c r="B1714" s="113"/>
      <c r="C1714" s="113"/>
      <c r="D1714" s="113"/>
      <c r="E1714" s="22"/>
      <c r="F1714" s="22"/>
      <c r="G1714" s="22"/>
      <c r="H1714" s="22"/>
      <c r="I1714" s="22"/>
      <c r="J1714" s="22"/>
      <c r="K1714" s="22"/>
      <c r="L1714" s="22"/>
      <c r="M1714" s="22"/>
      <c r="N1714" s="22"/>
      <c r="O1714" s="22"/>
      <c r="P1714" s="22"/>
      <c r="Q1714" s="22"/>
      <c r="R1714" s="22"/>
    </row>
    <row r="1715" spans="1:18" x14ac:dyDescent="0.25">
      <c r="A1715" s="22"/>
      <c r="B1715" s="113"/>
      <c r="C1715" s="113"/>
      <c r="D1715" s="113"/>
      <c r="E1715" s="22"/>
      <c r="F1715" s="22"/>
      <c r="G1715" s="22"/>
      <c r="H1715" s="22"/>
      <c r="I1715" s="22"/>
      <c r="J1715" s="22"/>
      <c r="K1715" s="22"/>
      <c r="L1715" s="22"/>
      <c r="M1715" s="22"/>
      <c r="N1715" s="22"/>
      <c r="O1715" s="22"/>
      <c r="P1715" s="22"/>
      <c r="Q1715" s="22"/>
      <c r="R1715" s="22"/>
    </row>
    <row r="1716" spans="1:18" x14ac:dyDescent="0.25">
      <c r="A1716" s="22"/>
      <c r="B1716" s="113"/>
      <c r="C1716" s="113"/>
      <c r="D1716" s="113"/>
      <c r="E1716" s="22"/>
      <c r="F1716" s="22"/>
      <c r="G1716" s="22"/>
      <c r="H1716" s="22"/>
      <c r="I1716" s="22"/>
      <c r="J1716" s="22"/>
      <c r="K1716" s="22"/>
      <c r="L1716" s="22"/>
      <c r="M1716" s="22"/>
      <c r="N1716" s="22"/>
      <c r="O1716" s="22"/>
      <c r="P1716" s="22"/>
      <c r="Q1716" s="22"/>
      <c r="R1716" s="22"/>
    </row>
    <row r="1717" spans="1:18" x14ac:dyDescent="0.25">
      <c r="A1717" s="22"/>
      <c r="B1717" s="113"/>
      <c r="C1717" s="113"/>
      <c r="D1717" s="113"/>
      <c r="E1717" s="22"/>
      <c r="F1717" s="22"/>
      <c r="G1717" s="22"/>
      <c r="H1717" s="22"/>
      <c r="I1717" s="22"/>
      <c r="J1717" s="22"/>
      <c r="K1717" s="22"/>
      <c r="L1717" s="22"/>
      <c r="M1717" s="22"/>
      <c r="N1717" s="22"/>
      <c r="O1717" s="22"/>
      <c r="P1717" s="22"/>
      <c r="Q1717" s="22"/>
      <c r="R1717" s="22"/>
    </row>
    <row r="1718" spans="1:18" x14ac:dyDescent="0.25">
      <c r="A1718" s="22"/>
      <c r="B1718" s="113"/>
      <c r="C1718" s="113"/>
      <c r="D1718" s="113"/>
      <c r="E1718" s="22"/>
      <c r="F1718" s="22"/>
      <c r="G1718" s="22"/>
      <c r="H1718" s="22"/>
      <c r="I1718" s="22"/>
      <c r="J1718" s="22"/>
      <c r="K1718" s="22"/>
      <c r="L1718" s="22"/>
      <c r="M1718" s="22"/>
      <c r="N1718" s="22"/>
      <c r="O1718" s="22"/>
      <c r="P1718" s="22"/>
      <c r="Q1718" s="22"/>
      <c r="R1718" s="22"/>
    </row>
    <row r="1719" spans="1:18" x14ac:dyDescent="0.25">
      <c r="A1719" s="22"/>
      <c r="B1719" s="113"/>
      <c r="C1719" s="113"/>
      <c r="D1719" s="113"/>
      <c r="E1719" s="22"/>
      <c r="F1719" s="22"/>
      <c r="G1719" s="22"/>
      <c r="H1719" s="22"/>
      <c r="I1719" s="22"/>
      <c r="J1719" s="22"/>
      <c r="K1719" s="22"/>
      <c r="L1719" s="22"/>
      <c r="M1719" s="22"/>
      <c r="N1719" s="22"/>
      <c r="O1719" s="22"/>
      <c r="P1719" s="22"/>
      <c r="Q1719" s="22"/>
      <c r="R1719" s="22"/>
    </row>
    <row r="1720" spans="1:18" x14ac:dyDescent="0.25">
      <c r="A1720" s="22"/>
      <c r="B1720" s="113"/>
      <c r="C1720" s="113"/>
      <c r="D1720" s="113"/>
      <c r="E1720" s="22"/>
      <c r="F1720" s="22"/>
      <c r="G1720" s="22"/>
      <c r="H1720" s="22"/>
      <c r="I1720" s="22"/>
      <c r="J1720" s="22"/>
      <c r="K1720" s="22"/>
      <c r="L1720" s="22"/>
      <c r="M1720" s="22"/>
      <c r="N1720" s="22"/>
      <c r="O1720" s="22"/>
      <c r="P1720" s="22"/>
      <c r="Q1720" s="22"/>
      <c r="R1720" s="22"/>
    </row>
    <row r="1721" spans="1:18" x14ac:dyDescent="0.25">
      <c r="A1721" s="22"/>
      <c r="B1721" s="113"/>
      <c r="C1721" s="113"/>
      <c r="D1721" s="113"/>
      <c r="E1721" s="22"/>
      <c r="F1721" s="22"/>
      <c r="G1721" s="22"/>
      <c r="H1721" s="22"/>
      <c r="I1721" s="22"/>
      <c r="J1721" s="22"/>
      <c r="K1721" s="22"/>
      <c r="L1721" s="22"/>
      <c r="M1721" s="22"/>
      <c r="N1721" s="22"/>
      <c r="O1721" s="22"/>
      <c r="P1721" s="22"/>
      <c r="Q1721" s="22"/>
      <c r="R1721" s="22"/>
    </row>
    <row r="1722" spans="1:18" x14ac:dyDescent="0.25">
      <c r="A1722" s="22"/>
      <c r="B1722" s="113"/>
      <c r="C1722" s="113"/>
      <c r="D1722" s="113"/>
      <c r="E1722" s="22"/>
      <c r="F1722" s="22"/>
      <c r="G1722" s="22"/>
      <c r="H1722" s="22"/>
      <c r="I1722" s="22"/>
      <c r="J1722" s="22"/>
      <c r="K1722" s="22"/>
      <c r="L1722" s="22"/>
      <c r="M1722" s="22"/>
      <c r="N1722" s="22"/>
      <c r="O1722" s="22"/>
      <c r="P1722" s="22"/>
      <c r="Q1722" s="22"/>
      <c r="R1722" s="22"/>
    </row>
    <row r="1723" spans="1:18" x14ac:dyDescent="0.25">
      <c r="A1723" s="22"/>
      <c r="B1723" s="113"/>
      <c r="C1723" s="113"/>
      <c r="D1723" s="113"/>
      <c r="E1723" s="22"/>
      <c r="F1723" s="22"/>
      <c r="G1723" s="22"/>
      <c r="H1723" s="22"/>
      <c r="I1723" s="22"/>
      <c r="J1723" s="22"/>
      <c r="K1723" s="22"/>
      <c r="L1723" s="22"/>
      <c r="M1723" s="22"/>
      <c r="N1723" s="22"/>
      <c r="O1723" s="22"/>
      <c r="P1723" s="22"/>
      <c r="Q1723" s="22"/>
      <c r="R1723" s="22"/>
    </row>
    <row r="1724" spans="1:18" x14ac:dyDescent="0.25">
      <c r="A1724" s="22"/>
      <c r="B1724" s="113"/>
      <c r="C1724" s="113"/>
      <c r="D1724" s="113"/>
      <c r="E1724" s="22"/>
      <c r="F1724" s="22"/>
      <c r="G1724" s="22"/>
      <c r="H1724" s="22"/>
      <c r="I1724" s="22"/>
      <c r="J1724" s="22"/>
      <c r="K1724" s="22"/>
      <c r="L1724" s="22"/>
      <c r="M1724" s="22"/>
      <c r="N1724" s="22"/>
      <c r="O1724" s="22"/>
      <c r="P1724" s="22"/>
      <c r="Q1724" s="22"/>
      <c r="R1724" s="22"/>
    </row>
    <row r="1725" spans="1:18" x14ac:dyDescent="0.25">
      <c r="A1725" s="22"/>
      <c r="B1725" s="113"/>
      <c r="C1725" s="113"/>
      <c r="D1725" s="113"/>
      <c r="E1725" s="22"/>
      <c r="F1725" s="22"/>
      <c r="G1725" s="22"/>
      <c r="H1725" s="22"/>
      <c r="I1725" s="22"/>
      <c r="J1725" s="22"/>
      <c r="K1725" s="22"/>
      <c r="L1725" s="22"/>
      <c r="M1725" s="22"/>
      <c r="N1725" s="22"/>
      <c r="O1725" s="22"/>
      <c r="P1725" s="22"/>
      <c r="Q1725" s="22"/>
      <c r="R1725" s="22"/>
    </row>
    <row r="1726" spans="1:18" x14ac:dyDescent="0.25">
      <c r="A1726" s="22"/>
      <c r="B1726" s="113"/>
      <c r="C1726" s="113"/>
      <c r="D1726" s="113"/>
      <c r="E1726" s="22"/>
      <c r="F1726" s="22"/>
      <c r="G1726" s="22"/>
      <c r="H1726" s="22"/>
      <c r="I1726" s="22"/>
      <c r="J1726" s="22"/>
      <c r="K1726" s="22"/>
      <c r="L1726" s="22"/>
      <c r="M1726" s="22"/>
      <c r="N1726" s="22"/>
      <c r="O1726" s="22"/>
      <c r="P1726" s="22"/>
      <c r="Q1726" s="22"/>
      <c r="R1726" s="22"/>
    </row>
    <row r="1727" spans="1:18" x14ac:dyDescent="0.25">
      <c r="A1727" s="22"/>
      <c r="B1727" s="113"/>
      <c r="C1727" s="113"/>
      <c r="D1727" s="113"/>
      <c r="E1727" s="22"/>
      <c r="F1727" s="22"/>
      <c r="G1727" s="22"/>
      <c r="H1727" s="22"/>
      <c r="I1727" s="22"/>
      <c r="J1727" s="22"/>
      <c r="K1727" s="22"/>
      <c r="L1727" s="22"/>
      <c r="M1727" s="22"/>
      <c r="N1727" s="22"/>
      <c r="O1727" s="22"/>
      <c r="P1727" s="22"/>
      <c r="Q1727" s="22"/>
      <c r="R1727" s="22"/>
    </row>
    <row r="1728" spans="1:18" x14ac:dyDescent="0.25">
      <c r="A1728" s="22"/>
      <c r="B1728" s="113"/>
      <c r="C1728" s="113"/>
      <c r="D1728" s="113"/>
      <c r="E1728" s="22"/>
      <c r="F1728" s="22"/>
      <c r="G1728" s="22"/>
      <c r="H1728" s="22"/>
      <c r="I1728" s="22"/>
      <c r="J1728" s="22"/>
      <c r="K1728" s="22"/>
      <c r="L1728" s="22"/>
      <c r="M1728" s="22"/>
      <c r="N1728" s="22"/>
      <c r="O1728" s="22"/>
      <c r="P1728" s="22"/>
      <c r="Q1728" s="22"/>
      <c r="R1728" s="22"/>
    </row>
    <row r="1729" spans="1:18" x14ac:dyDescent="0.25">
      <c r="A1729" s="22"/>
      <c r="B1729" s="113"/>
      <c r="C1729" s="113"/>
      <c r="D1729" s="113"/>
      <c r="E1729" s="22"/>
      <c r="F1729" s="22"/>
      <c r="G1729" s="22"/>
      <c r="H1729" s="22"/>
      <c r="I1729" s="22"/>
      <c r="J1729" s="22"/>
      <c r="K1729" s="22"/>
      <c r="L1729" s="22"/>
      <c r="M1729" s="22"/>
      <c r="N1729" s="22"/>
      <c r="O1729" s="22"/>
      <c r="P1729" s="22"/>
      <c r="Q1729" s="22"/>
      <c r="R1729" s="22"/>
    </row>
    <row r="1730" spans="1:18" x14ac:dyDescent="0.25">
      <c r="A1730" s="22"/>
      <c r="B1730" s="113"/>
      <c r="C1730" s="113"/>
      <c r="D1730" s="113"/>
      <c r="E1730" s="22"/>
      <c r="F1730" s="22"/>
      <c r="G1730" s="22"/>
      <c r="H1730" s="22"/>
      <c r="I1730" s="22"/>
      <c r="J1730" s="22"/>
      <c r="K1730" s="22"/>
      <c r="L1730" s="22"/>
      <c r="M1730" s="22"/>
      <c r="N1730" s="22"/>
      <c r="O1730" s="22"/>
      <c r="P1730" s="22"/>
      <c r="Q1730" s="22"/>
      <c r="R1730" s="22"/>
    </row>
    <row r="1731" spans="1:18" x14ac:dyDescent="0.25">
      <c r="A1731" s="22"/>
      <c r="B1731" s="113"/>
      <c r="C1731" s="113"/>
      <c r="D1731" s="113"/>
      <c r="E1731" s="22"/>
      <c r="F1731" s="22"/>
      <c r="G1731" s="22"/>
      <c r="H1731" s="22"/>
      <c r="I1731" s="22"/>
      <c r="J1731" s="22"/>
      <c r="K1731" s="22"/>
      <c r="L1731" s="22"/>
      <c r="M1731" s="22"/>
      <c r="N1731" s="22"/>
      <c r="O1731" s="22"/>
      <c r="P1731" s="22"/>
      <c r="Q1731" s="22"/>
      <c r="R1731" s="22"/>
    </row>
    <row r="1732" spans="1:18" x14ac:dyDescent="0.25">
      <c r="A1732" s="22"/>
      <c r="B1732" s="113"/>
      <c r="C1732" s="113"/>
      <c r="D1732" s="113"/>
      <c r="E1732" s="22"/>
      <c r="F1732" s="22"/>
      <c r="G1732" s="22"/>
      <c r="H1732" s="22"/>
      <c r="I1732" s="22"/>
      <c r="J1732" s="22"/>
      <c r="K1732" s="22"/>
      <c r="L1732" s="22"/>
      <c r="M1732" s="22"/>
      <c r="N1732" s="22"/>
      <c r="O1732" s="22"/>
      <c r="P1732" s="22"/>
      <c r="Q1732" s="22"/>
      <c r="R1732" s="22"/>
    </row>
    <row r="1733" spans="1:18" x14ac:dyDescent="0.25">
      <c r="A1733" s="22"/>
      <c r="B1733" s="113"/>
      <c r="C1733" s="113"/>
      <c r="D1733" s="113"/>
      <c r="E1733" s="22"/>
      <c r="F1733" s="22"/>
      <c r="G1733" s="22"/>
      <c r="H1733" s="22"/>
      <c r="I1733" s="22"/>
      <c r="J1733" s="22"/>
      <c r="K1733" s="22"/>
      <c r="L1733" s="22"/>
      <c r="M1733" s="22"/>
      <c r="N1733" s="22"/>
      <c r="O1733" s="22"/>
      <c r="P1733" s="22"/>
      <c r="Q1733" s="22"/>
      <c r="R1733" s="22"/>
    </row>
    <row r="1734" spans="1:18" x14ac:dyDescent="0.25">
      <c r="A1734" s="22"/>
      <c r="B1734" s="113"/>
      <c r="C1734" s="113"/>
      <c r="D1734" s="113"/>
      <c r="E1734" s="22"/>
      <c r="F1734" s="22"/>
      <c r="G1734" s="22"/>
      <c r="H1734" s="22"/>
      <c r="I1734" s="22"/>
      <c r="J1734" s="22"/>
      <c r="K1734" s="22"/>
      <c r="L1734" s="22"/>
      <c r="M1734" s="22"/>
      <c r="N1734" s="22"/>
      <c r="O1734" s="22"/>
      <c r="P1734" s="22"/>
      <c r="Q1734" s="22"/>
      <c r="R1734" s="22"/>
    </row>
    <row r="1735" spans="1:18" x14ac:dyDescent="0.25">
      <c r="A1735" s="22"/>
      <c r="B1735" s="113"/>
      <c r="C1735" s="113"/>
      <c r="D1735" s="113"/>
      <c r="E1735" s="22"/>
      <c r="F1735" s="22"/>
      <c r="G1735" s="22"/>
      <c r="H1735" s="22"/>
      <c r="I1735" s="22"/>
      <c r="J1735" s="22"/>
      <c r="K1735" s="22"/>
      <c r="L1735" s="22"/>
      <c r="M1735" s="22"/>
      <c r="N1735" s="22"/>
      <c r="O1735" s="22"/>
      <c r="P1735" s="22"/>
      <c r="Q1735" s="22"/>
      <c r="R1735" s="22"/>
    </row>
    <row r="1736" spans="1:18" x14ac:dyDescent="0.25">
      <c r="A1736" s="22"/>
      <c r="B1736" s="113"/>
      <c r="C1736" s="113"/>
      <c r="D1736" s="113"/>
      <c r="E1736" s="22"/>
      <c r="F1736" s="22"/>
      <c r="G1736" s="22"/>
      <c r="H1736" s="22"/>
      <c r="I1736" s="22"/>
      <c r="J1736" s="22"/>
      <c r="K1736" s="22"/>
      <c r="L1736" s="22"/>
      <c r="M1736" s="22"/>
      <c r="N1736" s="22"/>
      <c r="O1736" s="22"/>
      <c r="P1736" s="22"/>
      <c r="Q1736" s="22"/>
      <c r="R1736" s="22"/>
    </row>
    <row r="1737" spans="1:18" x14ac:dyDescent="0.25">
      <c r="A1737" s="22"/>
      <c r="B1737" s="113"/>
      <c r="C1737" s="113"/>
      <c r="D1737" s="113"/>
      <c r="E1737" s="22"/>
      <c r="F1737" s="22"/>
      <c r="G1737" s="22"/>
      <c r="H1737" s="22"/>
      <c r="I1737" s="22"/>
      <c r="J1737" s="22"/>
      <c r="K1737" s="22"/>
      <c r="L1737" s="22"/>
      <c r="M1737" s="22"/>
      <c r="N1737" s="22"/>
      <c r="O1737" s="22"/>
      <c r="P1737" s="22"/>
      <c r="Q1737" s="22"/>
      <c r="R1737" s="22"/>
    </row>
    <row r="1738" spans="1:18" x14ac:dyDescent="0.25">
      <c r="A1738" s="22"/>
      <c r="B1738" s="113"/>
      <c r="C1738" s="113"/>
      <c r="D1738" s="113"/>
      <c r="E1738" s="22"/>
      <c r="F1738" s="22"/>
      <c r="G1738" s="22"/>
      <c r="H1738" s="22"/>
      <c r="I1738" s="22"/>
      <c r="J1738" s="22"/>
      <c r="K1738" s="22"/>
      <c r="L1738" s="22"/>
      <c r="M1738" s="22"/>
      <c r="N1738" s="22"/>
      <c r="O1738" s="22"/>
      <c r="P1738" s="22"/>
      <c r="Q1738" s="22"/>
      <c r="R1738" s="22"/>
    </row>
    <row r="1739" spans="1:18" x14ac:dyDescent="0.25">
      <c r="A1739" s="22"/>
      <c r="B1739" s="113"/>
      <c r="C1739" s="113"/>
      <c r="D1739" s="113"/>
      <c r="E1739" s="22"/>
      <c r="F1739" s="22"/>
      <c r="G1739" s="22"/>
      <c r="H1739" s="22"/>
      <c r="I1739" s="22"/>
      <c r="J1739" s="22"/>
      <c r="K1739" s="22"/>
      <c r="L1739" s="22"/>
      <c r="M1739" s="22"/>
      <c r="N1739" s="22"/>
      <c r="O1739" s="22"/>
      <c r="P1739" s="22"/>
      <c r="Q1739" s="22"/>
      <c r="R1739" s="22"/>
    </row>
    <row r="1740" spans="1:18" x14ac:dyDescent="0.25">
      <c r="A1740" s="22"/>
      <c r="B1740" s="113"/>
      <c r="C1740" s="113"/>
      <c r="D1740" s="113"/>
      <c r="E1740" s="22"/>
      <c r="F1740" s="22"/>
      <c r="G1740" s="22"/>
      <c r="H1740" s="22"/>
      <c r="I1740" s="22"/>
      <c r="J1740" s="22"/>
      <c r="K1740" s="22"/>
      <c r="L1740" s="22"/>
      <c r="M1740" s="22"/>
      <c r="N1740" s="22"/>
      <c r="O1740" s="22"/>
      <c r="P1740" s="22"/>
      <c r="Q1740" s="22"/>
      <c r="R1740" s="22"/>
    </row>
    <row r="1741" spans="1:18" x14ac:dyDescent="0.25">
      <c r="A1741" s="22"/>
      <c r="B1741" s="113"/>
      <c r="C1741" s="113"/>
      <c r="D1741" s="113"/>
      <c r="E1741" s="22"/>
      <c r="F1741" s="22"/>
      <c r="G1741" s="22"/>
      <c r="H1741" s="22"/>
      <c r="I1741" s="22"/>
      <c r="J1741" s="22"/>
      <c r="K1741" s="22"/>
      <c r="L1741" s="22"/>
      <c r="M1741" s="22"/>
      <c r="N1741" s="22"/>
      <c r="O1741" s="22"/>
      <c r="P1741" s="22"/>
      <c r="Q1741" s="22"/>
      <c r="R1741" s="22"/>
    </row>
    <row r="1742" spans="1:18" x14ac:dyDescent="0.25">
      <c r="A1742" s="22"/>
      <c r="B1742" s="113"/>
      <c r="C1742" s="113"/>
      <c r="D1742" s="113"/>
      <c r="E1742" s="22"/>
      <c r="F1742" s="22"/>
      <c r="G1742" s="22"/>
      <c r="H1742" s="22"/>
      <c r="I1742" s="22"/>
      <c r="J1742" s="22"/>
      <c r="K1742" s="22"/>
      <c r="L1742" s="22"/>
      <c r="M1742" s="22"/>
      <c r="N1742" s="22"/>
      <c r="O1742" s="22"/>
      <c r="P1742" s="22"/>
      <c r="Q1742" s="22"/>
      <c r="R1742" s="22"/>
    </row>
    <row r="1743" spans="1:18" x14ac:dyDescent="0.25">
      <c r="A1743" s="22"/>
      <c r="B1743" s="113"/>
      <c r="C1743" s="113"/>
      <c r="D1743" s="113"/>
      <c r="E1743" s="22"/>
      <c r="F1743" s="22"/>
      <c r="G1743" s="22"/>
      <c r="H1743" s="22"/>
      <c r="I1743" s="22"/>
      <c r="J1743" s="22"/>
      <c r="K1743" s="22"/>
      <c r="L1743" s="22"/>
      <c r="M1743" s="22"/>
      <c r="N1743" s="22"/>
      <c r="O1743" s="22"/>
      <c r="P1743" s="22"/>
      <c r="Q1743" s="22"/>
      <c r="R1743" s="22"/>
    </row>
    <row r="1744" spans="1:18" x14ac:dyDescent="0.25">
      <c r="A1744" s="22"/>
      <c r="B1744" s="113"/>
      <c r="C1744" s="113"/>
      <c r="D1744" s="113"/>
      <c r="E1744" s="22"/>
      <c r="F1744" s="22"/>
      <c r="G1744" s="22"/>
      <c r="H1744" s="22"/>
      <c r="I1744" s="22"/>
      <c r="J1744" s="22"/>
      <c r="K1744" s="22"/>
      <c r="L1744" s="22"/>
      <c r="M1744" s="22"/>
      <c r="N1744" s="22"/>
      <c r="O1744" s="22"/>
      <c r="P1744" s="22"/>
      <c r="Q1744" s="22"/>
      <c r="R1744" s="22"/>
    </row>
    <row r="1745" spans="1:18" x14ac:dyDescent="0.25">
      <c r="A1745" s="22"/>
      <c r="B1745" s="113"/>
      <c r="C1745" s="113"/>
      <c r="D1745" s="113"/>
      <c r="E1745" s="22"/>
      <c r="F1745" s="22"/>
      <c r="G1745" s="22"/>
      <c r="H1745" s="22"/>
      <c r="I1745" s="22"/>
      <c r="J1745" s="22"/>
      <c r="K1745" s="22"/>
      <c r="L1745" s="22"/>
      <c r="M1745" s="22"/>
      <c r="N1745" s="22"/>
      <c r="O1745" s="22"/>
      <c r="P1745" s="22"/>
      <c r="Q1745" s="22"/>
      <c r="R1745" s="22"/>
    </row>
    <row r="1746" spans="1:18" x14ac:dyDescent="0.25">
      <c r="A1746" s="22"/>
      <c r="B1746" s="113"/>
      <c r="C1746" s="113"/>
      <c r="D1746" s="113"/>
      <c r="E1746" s="22"/>
      <c r="F1746" s="22"/>
      <c r="G1746" s="22"/>
      <c r="H1746" s="22"/>
      <c r="I1746" s="22"/>
      <c r="J1746" s="22"/>
      <c r="K1746" s="22"/>
      <c r="L1746" s="22"/>
      <c r="M1746" s="22"/>
      <c r="N1746" s="22"/>
      <c r="O1746" s="22"/>
      <c r="P1746" s="22"/>
      <c r="Q1746" s="22"/>
      <c r="R1746" s="22"/>
    </row>
    <row r="1747" spans="1:18" x14ac:dyDescent="0.25">
      <c r="A1747" s="22"/>
      <c r="B1747" s="113"/>
      <c r="C1747" s="113"/>
      <c r="D1747" s="113"/>
      <c r="E1747" s="22"/>
      <c r="F1747" s="22"/>
      <c r="G1747" s="22"/>
      <c r="H1747" s="22"/>
      <c r="I1747" s="22"/>
      <c r="J1747" s="22"/>
      <c r="K1747" s="22"/>
      <c r="L1747" s="22"/>
      <c r="M1747" s="22"/>
      <c r="N1747" s="22"/>
      <c r="O1747" s="22"/>
      <c r="P1747" s="22"/>
      <c r="Q1747" s="22"/>
      <c r="R1747" s="22"/>
    </row>
    <row r="1748" spans="1:18" x14ac:dyDescent="0.25">
      <c r="A1748" s="22"/>
      <c r="B1748" s="113"/>
      <c r="C1748" s="113"/>
      <c r="D1748" s="113"/>
      <c r="E1748" s="22"/>
      <c r="F1748" s="22"/>
      <c r="G1748" s="22"/>
      <c r="H1748" s="22"/>
      <c r="I1748" s="22"/>
      <c r="J1748" s="22"/>
      <c r="K1748" s="22"/>
      <c r="L1748" s="22"/>
      <c r="M1748" s="22"/>
      <c r="N1748" s="22"/>
      <c r="O1748" s="22"/>
      <c r="P1748" s="22"/>
      <c r="Q1748" s="22"/>
      <c r="R1748" s="22"/>
    </row>
    <row r="1749" spans="1:18" x14ac:dyDescent="0.25">
      <c r="A1749" s="22"/>
      <c r="B1749" s="113"/>
      <c r="C1749" s="113"/>
      <c r="D1749" s="113"/>
      <c r="E1749" s="22"/>
      <c r="F1749" s="22"/>
      <c r="G1749" s="22"/>
      <c r="H1749" s="22"/>
      <c r="I1749" s="22"/>
      <c r="J1749" s="22"/>
      <c r="K1749" s="22"/>
      <c r="L1749" s="22"/>
      <c r="M1749" s="22"/>
      <c r="N1749" s="22"/>
      <c r="O1749" s="22"/>
      <c r="P1749" s="22"/>
      <c r="Q1749" s="22"/>
      <c r="R1749" s="22"/>
    </row>
    <row r="1750" spans="1:18" x14ac:dyDescent="0.25">
      <c r="A1750" s="22"/>
      <c r="B1750" s="113"/>
      <c r="C1750" s="113"/>
      <c r="D1750" s="113"/>
      <c r="E1750" s="22"/>
      <c r="F1750" s="22"/>
      <c r="G1750" s="22"/>
      <c r="H1750" s="22"/>
      <c r="I1750" s="22"/>
      <c r="J1750" s="22"/>
      <c r="K1750" s="22"/>
      <c r="L1750" s="22"/>
      <c r="M1750" s="22"/>
      <c r="N1750" s="22"/>
      <c r="O1750" s="22"/>
      <c r="P1750" s="22"/>
      <c r="Q1750" s="22"/>
      <c r="R1750" s="22"/>
    </row>
    <row r="1751" spans="1:18" x14ac:dyDescent="0.25">
      <c r="A1751" s="22"/>
      <c r="B1751" s="113"/>
      <c r="C1751" s="113"/>
      <c r="D1751" s="113"/>
      <c r="E1751" s="22"/>
      <c r="F1751" s="22"/>
      <c r="G1751" s="22"/>
      <c r="H1751" s="22"/>
      <c r="I1751" s="22"/>
      <c r="J1751" s="22"/>
      <c r="K1751" s="22"/>
      <c r="L1751" s="22"/>
      <c r="M1751" s="22"/>
      <c r="N1751" s="22"/>
      <c r="O1751" s="22"/>
      <c r="P1751" s="22"/>
      <c r="Q1751" s="22"/>
      <c r="R1751" s="22"/>
    </row>
    <row r="1752" spans="1:18" x14ac:dyDescent="0.25">
      <c r="A1752" s="22"/>
      <c r="B1752" s="113"/>
      <c r="C1752" s="113"/>
      <c r="D1752" s="113"/>
      <c r="E1752" s="22"/>
      <c r="F1752" s="22"/>
      <c r="G1752" s="22"/>
      <c r="H1752" s="22"/>
      <c r="I1752" s="22"/>
      <c r="J1752" s="22"/>
      <c r="K1752" s="22"/>
      <c r="L1752" s="22"/>
      <c r="M1752" s="22"/>
      <c r="N1752" s="22"/>
      <c r="O1752" s="22"/>
      <c r="P1752" s="22"/>
      <c r="Q1752" s="22"/>
      <c r="R1752" s="22"/>
    </row>
    <row r="1753" spans="1:18" x14ac:dyDescent="0.25">
      <c r="A1753" s="22"/>
      <c r="B1753" s="113"/>
      <c r="C1753" s="113"/>
      <c r="D1753" s="113"/>
      <c r="E1753" s="22"/>
      <c r="F1753" s="22"/>
      <c r="G1753" s="22"/>
      <c r="H1753" s="22"/>
      <c r="I1753" s="22"/>
      <c r="J1753" s="22"/>
      <c r="K1753" s="22"/>
      <c r="L1753" s="22"/>
      <c r="M1753" s="22"/>
      <c r="N1753" s="22"/>
      <c r="O1753" s="22"/>
      <c r="P1753" s="22"/>
      <c r="Q1753" s="22"/>
      <c r="R1753" s="22"/>
    </row>
    <row r="1754" spans="1:18" x14ac:dyDescent="0.25">
      <c r="A1754" s="22"/>
      <c r="B1754" s="113"/>
      <c r="C1754" s="113"/>
      <c r="D1754" s="113"/>
      <c r="E1754" s="22"/>
      <c r="F1754" s="22"/>
      <c r="G1754" s="22"/>
      <c r="H1754" s="22"/>
      <c r="I1754" s="22"/>
      <c r="J1754" s="22"/>
      <c r="K1754" s="22"/>
      <c r="L1754" s="22"/>
      <c r="M1754" s="22"/>
      <c r="N1754" s="22"/>
      <c r="O1754" s="22"/>
      <c r="P1754" s="22"/>
      <c r="Q1754" s="22"/>
      <c r="R1754" s="22"/>
    </row>
    <row r="1755" spans="1:18" x14ac:dyDescent="0.25">
      <c r="A1755" s="22"/>
      <c r="B1755" s="113"/>
      <c r="C1755" s="113"/>
      <c r="D1755" s="113"/>
      <c r="E1755" s="22"/>
      <c r="F1755" s="22"/>
      <c r="G1755" s="22"/>
      <c r="H1755" s="22"/>
      <c r="I1755" s="22"/>
      <c r="J1755" s="22"/>
      <c r="K1755" s="22"/>
      <c r="L1755" s="22"/>
      <c r="M1755" s="22"/>
      <c r="N1755" s="22"/>
      <c r="O1755" s="22"/>
      <c r="P1755" s="22"/>
      <c r="Q1755" s="22"/>
      <c r="R1755" s="22"/>
    </row>
    <row r="1756" spans="1:18" x14ac:dyDescent="0.25">
      <c r="A1756" s="22"/>
      <c r="B1756" s="113"/>
      <c r="C1756" s="113"/>
      <c r="D1756" s="113"/>
      <c r="E1756" s="22"/>
      <c r="F1756" s="22"/>
      <c r="G1756" s="22"/>
      <c r="H1756" s="22"/>
      <c r="I1756" s="22"/>
      <c r="J1756" s="22"/>
      <c r="K1756" s="22"/>
      <c r="L1756" s="22"/>
      <c r="M1756" s="22"/>
      <c r="N1756" s="22"/>
      <c r="O1756" s="22"/>
      <c r="P1756" s="22"/>
      <c r="Q1756" s="22"/>
      <c r="R1756" s="22"/>
    </row>
    <row r="1757" spans="1:18" x14ac:dyDescent="0.25">
      <c r="A1757" s="22"/>
      <c r="B1757" s="113"/>
      <c r="C1757" s="113"/>
      <c r="D1757" s="113"/>
      <c r="E1757" s="22"/>
      <c r="F1757" s="22"/>
      <c r="G1757" s="22"/>
      <c r="H1757" s="22"/>
      <c r="I1757" s="22"/>
      <c r="J1757" s="22"/>
      <c r="K1757" s="22"/>
      <c r="L1757" s="22"/>
      <c r="M1757" s="22"/>
      <c r="N1757" s="22"/>
      <c r="O1757" s="22"/>
      <c r="P1757" s="22"/>
      <c r="Q1757" s="22"/>
      <c r="R1757" s="22"/>
    </row>
    <row r="1758" spans="1:18" x14ac:dyDescent="0.25">
      <c r="A1758" s="22"/>
      <c r="B1758" s="113"/>
      <c r="C1758" s="113"/>
      <c r="D1758" s="113"/>
      <c r="E1758" s="22"/>
      <c r="F1758" s="22"/>
      <c r="G1758" s="22"/>
      <c r="H1758" s="22"/>
      <c r="I1758" s="22"/>
      <c r="J1758" s="22"/>
      <c r="K1758" s="22"/>
      <c r="L1758" s="22"/>
      <c r="M1758" s="22"/>
      <c r="N1758" s="22"/>
      <c r="O1758" s="22"/>
      <c r="P1758" s="22"/>
      <c r="Q1758" s="22"/>
      <c r="R1758" s="22"/>
    </row>
    <row r="1759" spans="1:18" x14ac:dyDescent="0.25">
      <c r="A1759" s="22"/>
      <c r="B1759" s="113"/>
      <c r="C1759" s="113"/>
      <c r="D1759" s="113"/>
      <c r="E1759" s="22"/>
      <c r="F1759" s="22"/>
      <c r="G1759" s="22"/>
      <c r="H1759" s="22"/>
      <c r="I1759" s="22"/>
      <c r="J1759" s="22"/>
      <c r="K1759" s="22"/>
      <c r="L1759" s="22"/>
      <c r="M1759" s="22"/>
      <c r="N1759" s="22"/>
      <c r="O1759" s="22"/>
      <c r="P1759" s="22"/>
      <c r="Q1759" s="22"/>
      <c r="R1759" s="22"/>
    </row>
    <row r="1760" spans="1:18" x14ac:dyDescent="0.25">
      <c r="A1760" s="22"/>
      <c r="B1760" s="113"/>
      <c r="C1760" s="113"/>
      <c r="D1760" s="113"/>
      <c r="E1760" s="22"/>
      <c r="F1760" s="22"/>
      <c r="G1760" s="22"/>
      <c r="H1760" s="22"/>
      <c r="I1760" s="22"/>
      <c r="J1760" s="22"/>
      <c r="K1760" s="22"/>
      <c r="L1760" s="22"/>
      <c r="M1760" s="22"/>
      <c r="N1760" s="22"/>
      <c r="O1760" s="22"/>
      <c r="P1760" s="22"/>
      <c r="Q1760" s="22"/>
      <c r="R1760" s="22"/>
    </row>
    <row r="1761" spans="1:18" x14ac:dyDescent="0.25">
      <c r="A1761" s="22"/>
      <c r="B1761" s="113"/>
      <c r="C1761" s="113"/>
      <c r="D1761" s="113"/>
      <c r="E1761" s="22"/>
      <c r="F1761" s="22"/>
      <c r="G1761" s="22"/>
      <c r="H1761" s="22"/>
      <c r="I1761" s="22"/>
      <c r="J1761" s="22"/>
      <c r="K1761" s="22"/>
      <c r="L1761" s="22"/>
      <c r="M1761" s="22"/>
      <c r="N1761" s="22"/>
      <c r="O1761" s="22"/>
      <c r="P1761" s="22"/>
      <c r="Q1761" s="22"/>
      <c r="R1761" s="22"/>
    </row>
    <row r="1762" spans="1:18" x14ac:dyDescent="0.25">
      <c r="A1762" s="22"/>
      <c r="B1762" s="113"/>
      <c r="C1762" s="113"/>
      <c r="D1762" s="113"/>
      <c r="E1762" s="22"/>
      <c r="F1762" s="22"/>
      <c r="G1762" s="22"/>
      <c r="H1762" s="22"/>
      <c r="I1762" s="22"/>
      <c r="J1762" s="22"/>
      <c r="K1762" s="22"/>
      <c r="L1762" s="22"/>
      <c r="M1762" s="22"/>
      <c r="N1762" s="22"/>
      <c r="O1762" s="22"/>
      <c r="P1762" s="22"/>
      <c r="Q1762" s="22"/>
      <c r="R1762" s="22"/>
    </row>
    <row r="1763" spans="1:18" x14ac:dyDescent="0.25">
      <c r="A1763" s="22"/>
      <c r="B1763" s="113"/>
      <c r="C1763" s="113"/>
      <c r="D1763" s="113"/>
      <c r="E1763" s="22"/>
      <c r="F1763" s="22"/>
      <c r="G1763" s="22"/>
      <c r="H1763" s="22"/>
      <c r="I1763" s="22"/>
      <c r="J1763" s="22"/>
      <c r="K1763" s="22"/>
      <c r="L1763" s="22"/>
      <c r="M1763" s="22"/>
      <c r="N1763" s="22"/>
      <c r="O1763" s="22"/>
      <c r="P1763" s="22"/>
      <c r="Q1763" s="22"/>
      <c r="R1763" s="22"/>
    </row>
    <row r="1764" spans="1:18" x14ac:dyDescent="0.25">
      <c r="A1764" s="22"/>
      <c r="B1764" s="113"/>
      <c r="C1764" s="113"/>
      <c r="D1764" s="113"/>
      <c r="E1764" s="22"/>
      <c r="F1764" s="22"/>
      <c r="G1764" s="22"/>
      <c r="H1764" s="22"/>
      <c r="I1764" s="22"/>
      <c r="J1764" s="22"/>
      <c r="K1764" s="22"/>
      <c r="L1764" s="22"/>
      <c r="M1764" s="22"/>
      <c r="N1764" s="22"/>
      <c r="O1764" s="22"/>
      <c r="P1764" s="22"/>
      <c r="Q1764" s="22"/>
      <c r="R1764" s="22"/>
    </row>
    <row r="1765" spans="1:18" x14ac:dyDescent="0.25">
      <c r="A1765" s="22"/>
      <c r="B1765" s="113"/>
      <c r="C1765" s="113"/>
      <c r="D1765" s="113"/>
      <c r="E1765" s="22"/>
      <c r="F1765" s="22"/>
      <c r="G1765" s="22"/>
      <c r="H1765" s="22"/>
      <c r="I1765" s="22"/>
      <c r="J1765" s="22"/>
      <c r="K1765" s="22"/>
      <c r="L1765" s="22"/>
      <c r="M1765" s="22"/>
      <c r="N1765" s="22"/>
      <c r="O1765" s="22"/>
      <c r="P1765" s="22"/>
      <c r="Q1765" s="22"/>
      <c r="R1765" s="22"/>
    </row>
    <row r="1766" spans="1:18" x14ac:dyDescent="0.25">
      <c r="A1766" s="22"/>
      <c r="B1766" s="113"/>
      <c r="C1766" s="113"/>
      <c r="D1766" s="113"/>
      <c r="E1766" s="22"/>
      <c r="F1766" s="22"/>
      <c r="G1766" s="22"/>
      <c r="H1766" s="22"/>
      <c r="I1766" s="22"/>
      <c r="J1766" s="22"/>
      <c r="K1766" s="22"/>
      <c r="L1766" s="22"/>
      <c r="M1766" s="22"/>
      <c r="N1766" s="22"/>
      <c r="O1766" s="22"/>
      <c r="P1766" s="22"/>
      <c r="Q1766" s="22"/>
      <c r="R1766" s="22"/>
    </row>
    <row r="1767" spans="1:18" x14ac:dyDescent="0.25">
      <c r="A1767" s="22"/>
      <c r="B1767" s="113"/>
      <c r="C1767" s="113"/>
      <c r="D1767" s="113"/>
      <c r="E1767" s="22"/>
      <c r="F1767" s="22"/>
      <c r="G1767" s="22"/>
      <c r="H1767" s="22"/>
      <c r="I1767" s="22"/>
      <c r="J1767" s="22"/>
      <c r="K1767" s="22"/>
      <c r="L1767" s="22"/>
      <c r="M1767" s="22"/>
      <c r="N1767" s="22"/>
      <c r="O1767" s="22"/>
      <c r="P1767" s="22"/>
      <c r="Q1767" s="22"/>
      <c r="R1767" s="22"/>
    </row>
    <row r="1768" spans="1:18" x14ac:dyDescent="0.25">
      <c r="A1768" s="22"/>
      <c r="B1768" s="113"/>
      <c r="C1768" s="113"/>
      <c r="D1768" s="113"/>
      <c r="E1768" s="22"/>
      <c r="F1768" s="22"/>
      <c r="G1768" s="22"/>
      <c r="H1768" s="22"/>
      <c r="I1768" s="22"/>
      <c r="J1768" s="22"/>
      <c r="K1768" s="22"/>
      <c r="L1768" s="22"/>
      <c r="M1768" s="22"/>
      <c r="N1768" s="22"/>
      <c r="O1768" s="22"/>
      <c r="P1768" s="22"/>
      <c r="Q1768" s="22"/>
      <c r="R1768" s="22"/>
    </row>
    <row r="1769" spans="1:18" x14ac:dyDescent="0.25">
      <c r="A1769" s="22"/>
      <c r="B1769" s="113"/>
      <c r="C1769" s="113"/>
      <c r="D1769" s="113"/>
      <c r="E1769" s="22"/>
      <c r="F1769" s="22"/>
      <c r="G1769" s="22"/>
      <c r="H1769" s="22"/>
      <c r="I1769" s="22"/>
      <c r="J1769" s="22"/>
      <c r="K1769" s="22"/>
      <c r="L1769" s="22"/>
      <c r="M1769" s="22"/>
      <c r="N1769" s="22"/>
      <c r="O1769" s="22"/>
      <c r="P1769" s="22"/>
      <c r="Q1769" s="22"/>
      <c r="R1769" s="22"/>
    </row>
    <row r="1770" spans="1:18" x14ac:dyDescent="0.25">
      <c r="A1770" s="22"/>
      <c r="B1770" s="113"/>
      <c r="C1770" s="113"/>
      <c r="D1770" s="113"/>
      <c r="E1770" s="22"/>
      <c r="F1770" s="22"/>
      <c r="G1770" s="22"/>
      <c r="H1770" s="22"/>
      <c r="I1770" s="22"/>
      <c r="J1770" s="22"/>
      <c r="K1770" s="22"/>
      <c r="L1770" s="22"/>
      <c r="M1770" s="22"/>
      <c r="N1770" s="22"/>
      <c r="O1770" s="22"/>
      <c r="P1770" s="22"/>
      <c r="Q1770" s="22"/>
      <c r="R1770" s="22"/>
    </row>
    <row r="1771" spans="1:18" x14ac:dyDescent="0.25">
      <c r="A1771" s="22"/>
      <c r="B1771" s="113"/>
      <c r="C1771" s="113"/>
      <c r="D1771" s="113"/>
      <c r="E1771" s="22"/>
      <c r="F1771" s="22"/>
      <c r="G1771" s="22"/>
      <c r="H1771" s="22"/>
      <c r="I1771" s="22"/>
      <c r="J1771" s="22"/>
      <c r="K1771" s="22"/>
      <c r="L1771" s="22"/>
      <c r="M1771" s="22"/>
      <c r="N1771" s="22"/>
      <c r="O1771" s="22"/>
      <c r="P1771" s="22"/>
      <c r="Q1771" s="22"/>
      <c r="R1771" s="22"/>
    </row>
    <row r="1772" spans="1:18" x14ac:dyDescent="0.25">
      <c r="A1772" s="22"/>
      <c r="B1772" s="113"/>
      <c r="C1772" s="113"/>
      <c r="D1772" s="113"/>
      <c r="E1772" s="22"/>
      <c r="F1772" s="22"/>
      <c r="G1772" s="22"/>
      <c r="H1772" s="22"/>
      <c r="I1772" s="22"/>
      <c r="J1772" s="22"/>
      <c r="K1772" s="22"/>
      <c r="L1772" s="22"/>
      <c r="M1772" s="22"/>
      <c r="N1772" s="22"/>
      <c r="O1772" s="22"/>
      <c r="P1772" s="22"/>
      <c r="Q1772" s="22"/>
      <c r="R1772" s="22"/>
    </row>
    <row r="1773" spans="1:18" x14ac:dyDescent="0.25">
      <c r="A1773" s="22"/>
      <c r="B1773" s="113"/>
      <c r="C1773" s="113"/>
      <c r="D1773" s="113"/>
      <c r="E1773" s="22"/>
      <c r="F1773" s="22"/>
      <c r="G1773" s="22"/>
      <c r="H1773" s="22"/>
      <c r="I1773" s="22"/>
      <c r="J1773" s="22"/>
      <c r="K1773" s="22"/>
      <c r="L1773" s="22"/>
      <c r="M1773" s="22"/>
      <c r="N1773" s="22"/>
      <c r="O1773" s="22"/>
      <c r="P1773" s="22"/>
      <c r="Q1773" s="22"/>
      <c r="R1773" s="22"/>
    </row>
    <row r="1774" spans="1:18" x14ac:dyDescent="0.25">
      <c r="A1774" s="22"/>
      <c r="B1774" s="113"/>
      <c r="C1774" s="113"/>
      <c r="D1774" s="113"/>
      <c r="E1774" s="22"/>
      <c r="F1774" s="22"/>
      <c r="G1774" s="22"/>
      <c r="H1774" s="22"/>
      <c r="I1774" s="22"/>
      <c r="J1774" s="22"/>
      <c r="K1774" s="22"/>
      <c r="L1774" s="22"/>
      <c r="M1774" s="22"/>
      <c r="N1774" s="22"/>
      <c r="O1774" s="22"/>
      <c r="P1774" s="22"/>
      <c r="Q1774" s="22"/>
      <c r="R1774" s="22"/>
    </row>
    <row r="1775" spans="1:18" x14ac:dyDescent="0.25">
      <c r="A1775" s="22"/>
      <c r="B1775" s="113"/>
      <c r="C1775" s="113"/>
      <c r="D1775" s="113"/>
      <c r="E1775" s="22"/>
      <c r="F1775" s="22"/>
      <c r="G1775" s="22"/>
      <c r="H1775" s="22"/>
      <c r="I1775" s="22"/>
      <c r="J1775" s="22"/>
      <c r="K1775" s="22"/>
      <c r="L1775" s="22"/>
      <c r="M1775" s="22"/>
      <c r="N1775" s="22"/>
      <c r="O1775" s="22"/>
      <c r="P1775" s="22"/>
      <c r="Q1775" s="22"/>
      <c r="R1775" s="22"/>
    </row>
    <row r="1776" spans="1:18" x14ac:dyDescent="0.25">
      <c r="A1776" s="22"/>
      <c r="B1776" s="113"/>
      <c r="C1776" s="113"/>
      <c r="D1776" s="113"/>
      <c r="E1776" s="22"/>
      <c r="F1776" s="22"/>
      <c r="G1776" s="22"/>
      <c r="H1776" s="22"/>
      <c r="I1776" s="22"/>
      <c r="J1776" s="22"/>
      <c r="K1776" s="22"/>
      <c r="L1776" s="22"/>
      <c r="M1776" s="22"/>
      <c r="N1776" s="22"/>
      <c r="O1776" s="22"/>
      <c r="P1776" s="22"/>
      <c r="Q1776" s="22"/>
      <c r="R1776" s="22"/>
    </row>
    <row r="1777" spans="1:18" x14ac:dyDescent="0.25">
      <c r="A1777" s="22"/>
      <c r="B1777" s="113"/>
      <c r="C1777" s="113"/>
      <c r="D1777" s="113"/>
      <c r="E1777" s="22"/>
      <c r="F1777" s="22"/>
      <c r="G1777" s="22"/>
      <c r="H1777" s="22"/>
      <c r="I1777" s="22"/>
      <c r="J1777" s="22"/>
      <c r="K1777" s="22"/>
      <c r="L1777" s="22"/>
      <c r="M1777" s="22"/>
      <c r="N1777" s="22"/>
      <c r="O1777" s="22"/>
      <c r="P1777" s="22"/>
      <c r="Q1777" s="22"/>
      <c r="R1777" s="22"/>
    </row>
    <row r="1778" spans="1:18" x14ac:dyDescent="0.25">
      <c r="A1778" s="22"/>
      <c r="B1778" s="113"/>
      <c r="C1778" s="113"/>
      <c r="D1778" s="113"/>
      <c r="E1778" s="22"/>
      <c r="F1778" s="22"/>
      <c r="G1778" s="22"/>
      <c r="H1778" s="22"/>
      <c r="I1778" s="22"/>
      <c r="J1778" s="22"/>
      <c r="K1778" s="22"/>
      <c r="L1778" s="22"/>
      <c r="M1778" s="22"/>
      <c r="N1778" s="22"/>
      <c r="O1778" s="22"/>
      <c r="P1778" s="22"/>
      <c r="Q1778" s="22"/>
      <c r="R1778" s="22"/>
    </row>
    <row r="1779" spans="1:18" x14ac:dyDescent="0.25">
      <c r="A1779" s="22"/>
      <c r="B1779" s="113"/>
      <c r="C1779" s="113"/>
      <c r="D1779" s="113"/>
      <c r="E1779" s="22"/>
      <c r="F1779" s="22"/>
      <c r="G1779" s="22"/>
      <c r="H1779" s="22"/>
      <c r="I1779" s="22"/>
      <c r="J1779" s="22"/>
      <c r="K1779" s="22"/>
      <c r="L1779" s="22"/>
      <c r="M1779" s="22"/>
      <c r="N1779" s="22"/>
      <c r="O1779" s="22"/>
      <c r="P1779" s="22"/>
      <c r="Q1779" s="22"/>
      <c r="R1779" s="22"/>
    </row>
    <row r="1780" spans="1:18" x14ac:dyDescent="0.25">
      <c r="A1780" s="22"/>
      <c r="B1780" s="113"/>
      <c r="C1780" s="113"/>
      <c r="D1780" s="113"/>
      <c r="E1780" s="22"/>
      <c r="F1780" s="22"/>
      <c r="G1780" s="22"/>
      <c r="H1780" s="22"/>
      <c r="I1780" s="22"/>
      <c r="J1780" s="22"/>
      <c r="K1780" s="22"/>
      <c r="L1780" s="22"/>
      <c r="M1780" s="22"/>
      <c r="N1780" s="22"/>
      <c r="O1780" s="22"/>
      <c r="P1780" s="22"/>
      <c r="Q1780" s="22"/>
      <c r="R1780" s="22"/>
    </row>
    <row r="1781" spans="1:18" x14ac:dyDescent="0.25">
      <c r="A1781" s="22"/>
      <c r="B1781" s="113"/>
      <c r="C1781" s="113"/>
      <c r="D1781" s="113"/>
      <c r="E1781" s="22"/>
      <c r="F1781" s="22"/>
      <c r="G1781" s="22"/>
      <c r="H1781" s="22"/>
      <c r="I1781" s="22"/>
      <c r="J1781" s="22"/>
      <c r="K1781" s="22"/>
      <c r="L1781" s="22"/>
      <c r="M1781" s="22"/>
      <c r="N1781" s="22"/>
      <c r="O1781" s="22"/>
      <c r="P1781" s="22"/>
      <c r="Q1781" s="22"/>
      <c r="R1781" s="22"/>
    </row>
    <row r="1782" spans="1:18" x14ac:dyDescent="0.25">
      <c r="A1782" s="22"/>
      <c r="B1782" s="113"/>
      <c r="C1782" s="113"/>
      <c r="D1782" s="113"/>
      <c r="E1782" s="22"/>
      <c r="F1782" s="22"/>
      <c r="G1782" s="22"/>
      <c r="H1782" s="22"/>
      <c r="I1782" s="22"/>
      <c r="J1782" s="22"/>
      <c r="K1782" s="22"/>
      <c r="L1782" s="22"/>
      <c r="M1782" s="22"/>
      <c r="N1782" s="22"/>
      <c r="O1782" s="22"/>
      <c r="P1782" s="22"/>
      <c r="Q1782" s="22"/>
      <c r="R1782" s="22"/>
    </row>
    <row r="1783" spans="1:18" x14ac:dyDescent="0.25">
      <c r="A1783" s="22"/>
      <c r="B1783" s="113"/>
      <c r="C1783" s="113"/>
      <c r="D1783" s="113"/>
      <c r="E1783" s="22"/>
      <c r="F1783" s="22"/>
      <c r="G1783" s="22"/>
      <c r="H1783" s="22"/>
      <c r="I1783" s="22"/>
      <c r="J1783" s="22"/>
      <c r="K1783" s="22"/>
      <c r="L1783" s="22"/>
      <c r="M1783" s="22"/>
      <c r="N1783" s="22"/>
      <c r="O1783" s="22"/>
      <c r="P1783" s="22"/>
      <c r="Q1783" s="22"/>
      <c r="R1783" s="22"/>
    </row>
    <row r="1784" spans="1:18" x14ac:dyDescent="0.25">
      <c r="A1784" s="22"/>
      <c r="B1784" s="113"/>
      <c r="C1784" s="113"/>
      <c r="D1784" s="113"/>
      <c r="E1784" s="22"/>
      <c r="F1784" s="22"/>
      <c r="G1784" s="22"/>
      <c r="H1784" s="22"/>
      <c r="I1784" s="22"/>
      <c r="J1784" s="22"/>
      <c r="K1784" s="22"/>
      <c r="L1784" s="22"/>
      <c r="M1784" s="22"/>
      <c r="N1784" s="22"/>
      <c r="O1784" s="22"/>
      <c r="P1784" s="22"/>
      <c r="Q1784" s="22"/>
      <c r="R1784" s="22"/>
    </row>
    <row r="1785" spans="1:18" x14ac:dyDescent="0.25">
      <c r="A1785" s="22"/>
      <c r="B1785" s="113"/>
      <c r="C1785" s="113"/>
      <c r="D1785" s="113"/>
      <c r="E1785" s="22"/>
      <c r="F1785" s="22"/>
      <c r="G1785" s="22"/>
      <c r="H1785" s="22"/>
      <c r="I1785" s="22"/>
      <c r="J1785" s="22"/>
      <c r="K1785" s="22"/>
      <c r="L1785" s="22"/>
      <c r="M1785" s="22"/>
      <c r="N1785" s="22"/>
      <c r="O1785" s="22"/>
      <c r="P1785" s="22"/>
      <c r="Q1785" s="22"/>
      <c r="R1785" s="22"/>
    </row>
    <row r="1786" spans="1:18" x14ac:dyDescent="0.25">
      <c r="A1786" s="22"/>
      <c r="B1786" s="113"/>
      <c r="C1786" s="113"/>
      <c r="D1786" s="113"/>
      <c r="E1786" s="22"/>
      <c r="F1786" s="22"/>
      <c r="G1786" s="22"/>
      <c r="H1786" s="22"/>
      <c r="I1786" s="22"/>
      <c r="J1786" s="22"/>
      <c r="K1786" s="22"/>
      <c r="L1786" s="22"/>
      <c r="M1786" s="22"/>
      <c r="N1786" s="22"/>
      <c r="O1786" s="22"/>
      <c r="P1786" s="22"/>
      <c r="Q1786" s="22"/>
      <c r="R1786" s="22"/>
    </row>
    <row r="1787" spans="1:18" x14ac:dyDescent="0.25">
      <c r="A1787" s="22"/>
      <c r="B1787" s="113"/>
      <c r="C1787" s="113"/>
      <c r="D1787" s="113"/>
      <c r="E1787" s="22"/>
      <c r="F1787" s="22"/>
      <c r="G1787" s="22"/>
      <c r="H1787" s="22"/>
      <c r="I1787" s="22"/>
      <c r="J1787" s="22"/>
      <c r="K1787" s="22"/>
      <c r="L1787" s="22"/>
      <c r="M1787" s="22"/>
      <c r="N1787" s="22"/>
      <c r="O1787" s="22"/>
      <c r="P1787" s="22"/>
      <c r="Q1787" s="22"/>
      <c r="R1787" s="22"/>
    </row>
    <row r="1788" spans="1:18" x14ac:dyDescent="0.25">
      <c r="A1788" s="22"/>
      <c r="B1788" s="113"/>
      <c r="C1788" s="113"/>
      <c r="D1788" s="113"/>
      <c r="E1788" s="22"/>
      <c r="F1788" s="22"/>
      <c r="G1788" s="22"/>
      <c r="H1788" s="22"/>
      <c r="I1788" s="22"/>
      <c r="J1788" s="22"/>
      <c r="K1788" s="22"/>
      <c r="L1788" s="22"/>
      <c r="M1788" s="22"/>
      <c r="N1788" s="22"/>
      <c r="O1788" s="22"/>
      <c r="P1788" s="22"/>
      <c r="Q1788" s="22"/>
      <c r="R1788" s="22"/>
    </row>
    <row r="1789" spans="1:18" x14ac:dyDescent="0.25">
      <c r="A1789" s="22"/>
      <c r="B1789" s="113"/>
      <c r="C1789" s="113"/>
      <c r="D1789" s="113"/>
      <c r="E1789" s="22"/>
      <c r="F1789" s="22"/>
      <c r="G1789" s="22"/>
      <c r="H1789" s="22"/>
      <c r="I1789" s="22"/>
      <c r="J1789" s="22"/>
      <c r="K1789" s="22"/>
      <c r="L1789" s="22"/>
      <c r="M1789" s="22"/>
      <c r="N1789" s="22"/>
      <c r="O1789" s="22"/>
      <c r="P1789" s="22"/>
      <c r="Q1789" s="22"/>
      <c r="R1789" s="22"/>
    </row>
    <row r="1790" spans="1:18" x14ac:dyDescent="0.25">
      <c r="A1790" s="22"/>
      <c r="B1790" s="113"/>
      <c r="C1790" s="113"/>
      <c r="D1790" s="113"/>
      <c r="E1790" s="22"/>
      <c r="F1790" s="22"/>
      <c r="G1790" s="22"/>
      <c r="H1790" s="22"/>
      <c r="I1790" s="22"/>
      <c r="J1790" s="22"/>
      <c r="K1790" s="22"/>
      <c r="L1790" s="22"/>
      <c r="M1790" s="22"/>
      <c r="N1790" s="22"/>
      <c r="O1790" s="22"/>
      <c r="P1790" s="22"/>
      <c r="Q1790" s="22"/>
      <c r="R1790" s="22"/>
    </row>
    <row r="1791" spans="1:18" x14ac:dyDescent="0.25">
      <c r="A1791" s="22"/>
      <c r="B1791" s="113"/>
      <c r="C1791" s="113"/>
      <c r="D1791" s="113"/>
      <c r="E1791" s="22"/>
      <c r="F1791" s="22"/>
      <c r="G1791" s="22"/>
      <c r="H1791" s="22"/>
      <c r="I1791" s="22"/>
      <c r="J1791" s="22"/>
      <c r="K1791" s="22"/>
      <c r="L1791" s="22"/>
      <c r="M1791" s="22"/>
      <c r="N1791" s="22"/>
      <c r="O1791" s="22"/>
      <c r="P1791" s="22"/>
      <c r="Q1791" s="22"/>
      <c r="R1791" s="22"/>
    </row>
    <row r="1792" spans="1:18" x14ac:dyDescent="0.25">
      <c r="A1792" s="22"/>
      <c r="B1792" s="113"/>
      <c r="C1792" s="113"/>
      <c r="D1792" s="113"/>
      <c r="E1792" s="22"/>
      <c r="F1792" s="22"/>
      <c r="G1792" s="22"/>
      <c r="H1792" s="22"/>
      <c r="I1792" s="22"/>
      <c r="J1792" s="22"/>
      <c r="K1792" s="22"/>
      <c r="L1792" s="22"/>
      <c r="M1792" s="22"/>
      <c r="N1792" s="22"/>
      <c r="O1792" s="22"/>
      <c r="P1792" s="22"/>
      <c r="Q1792" s="22"/>
      <c r="R1792" s="22"/>
    </row>
    <row r="1793" spans="1:18" x14ac:dyDescent="0.25">
      <c r="A1793" s="22"/>
      <c r="B1793" s="113"/>
      <c r="C1793" s="113"/>
      <c r="D1793" s="113"/>
      <c r="E1793" s="22"/>
      <c r="F1793" s="22"/>
      <c r="G1793" s="22"/>
      <c r="H1793" s="22"/>
      <c r="I1793" s="22"/>
      <c r="J1793" s="22"/>
      <c r="K1793" s="22"/>
      <c r="L1793" s="22"/>
      <c r="M1793" s="22"/>
      <c r="N1793" s="22"/>
      <c r="O1793" s="22"/>
      <c r="P1793" s="22"/>
      <c r="Q1793" s="22"/>
      <c r="R1793" s="22"/>
    </row>
    <row r="1794" spans="1:18" x14ac:dyDescent="0.25">
      <c r="A1794" s="22"/>
      <c r="B1794" s="113"/>
      <c r="C1794" s="113"/>
      <c r="D1794" s="113"/>
      <c r="E1794" s="22"/>
      <c r="F1794" s="22"/>
      <c r="G1794" s="22"/>
      <c r="H1794" s="22"/>
      <c r="I1794" s="22"/>
      <c r="J1794" s="22"/>
      <c r="K1794" s="22"/>
      <c r="L1794" s="22"/>
      <c r="M1794" s="22"/>
      <c r="N1794" s="22"/>
      <c r="O1794" s="22"/>
      <c r="P1794" s="22"/>
      <c r="Q1794" s="22"/>
      <c r="R1794" s="22"/>
    </row>
    <row r="1795" spans="1:18" x14ac:dyDescent="0.25">
      <c r="A1795" s="22"/>
      <c r="B1795" s="113"/>
      <c r="C1795" s="113"/>
      <c r="D1795" s="113"/>
      <c r="E1795" s="22"/>
      <c r="F1795" s="22"/>
      <c r="G1795" s="22"/>
      <c r="H1795" s="22"/>
      <c r="I1795" s="22"/>
      <c r="J1795" s="22"/>
      <c r="K1795" s="22"/>
      <c r="L1795" s="22"/>
      <c r="M1795" s="22"/>
      <c r="N1795" s="22"/>
      <c r="O1795" s="22"/>
      <c r="P1795" s="22"/>
      <c r="Q1795" s="22"/>
      <c r="R1795" s="22"/>
    </row>
    <row r="1796" spans="1:18" x14ac:dyDescent="0.25">
      <c r="A1796" s="22"/>
      <c r="B1796" s="113"/>
      <c r="C1796" s="113"/>
      <c r="D1796" s="113"/>
      <c r="E1796" s="22"/>
      <c r="F1796" s="22"/>
      <c r="G1796" s="22"/>
      <c r="H1796" s="22"/>
      <c r="I1796" s="22"/>
      <c r="J1796" s="22"/>
      <c r="K1796" s="22"/>
      <c r="L1796" s="22"/>
      <c r="M1796" s="22"/>
      <c r="N1796" s="22"/>
      <c r="O1796" s="22"/>
      <c r="P1796" s="22"/>
      <c r="Q1796" s="22"/>
      <c r="R1796" s="22"/>
    </row>
    <row r="1797" spans="1:18" x14ac:dyDescent="0.25">
      <c r="A1797" s="22"/>
      <c r="B1797" s="113"/>
      <c r="C1797" s="113"/>
      <c r="D1797" s="113"/>
      <c r="E1797" s="22"/>
      <c r="F1797" s="22"/>
      <c r="G1797" s="22"/>
      <c r="H1797" s="22"/>
      <c r="I1797" s="22"/>
      <c r="J1797" s="22"/>
      <c r="K1797" s="22"/>
      <c r="L1797" s="22"/>
      <c r="M1797" s="22"/>
      <c r="N1797" s="22"/>
      <c r="O1797" s="22"/>
      <c r="P1797" s="22"/>
      <c r="Q1797" s="22"/>
      <c r="R1797" s="22"/>
    </row>
    <row r="1798" spans="1:18" x14ac:dyDescent="0.25">
      <c r="A1798" s="22"/>
      <c r="B1798" s="113"/>
      <c r="C1798" s="113"/>
      <c r="D1798" s="113"/>
      <c r="E1798" s="22"/>
      <c r="F1798" s="22"/>
      <c r="G1798" s="22"/>
      <c r="H1798" s="22"/>
      <c r="I1798" s="22"/>
      <c r="J1798" s="22"/>
      <c r="K1798" s="22"/>
      <c r="L1798" s="22"/>
      <c r="M1798" s="22"/>
      <c r="N1798" s="22"/>
      <c r="O1798" s="22"/>
      <c r="P1798" s="22"/>
      <c r="Q1798" s="22"/>
      <c r="R1798" s="22"/>
    </row>
    <row r="1799" spans="1:18" x14ac:dyDescent="0.25">
      <c r="A1799" s="22"/>
      <c r="B1799" s="113"/>
      <c r="C1799" s="113"/>
      <c r="D1799" s="113"/>
      <c r="E1799" s="22"/>
      <c r="F1799" s="22"/>
      <c r="G1799" s="22"/>
      <c r="H1799" s="22"/>
      <c r="I1799" s="22"/>
      <c r="J1799" s="22"/>
      <c r="K1799" s="22"/>
      <c r="L1799" s="22"/>
      <c r="M1799" s="22"/>
      <c r="N1799" s="22"/>
      <c r="O1799" s="22"/>
      <c r="P1799" s="22"/>
      <c r="Q1799" s="22"/>
      <c r="R1799" s="22"/>
    </row>
    <row r="1800" spans="1:18" x14ac:dyDescent="0.25">
      <c r="A1800" s="22"/>
      <c r="B1800" s="113"/>
      <c r="C1800" s="113"/>
      <c r="D1800" s="113"/>
      <c r="E1800" s="22"/>
      <c r="F1800" s="22"/>
      <c r="G1800" s="22"/>
      <c r="H1800" s="22"/>
      <c r="I1800" s="22"/>
      <c r="J1800" s="22"/>
      <c r="K1800" s="22"/>
      <c r="L1800" s="22"/>
      <c r="M1800" s="22"/>
      <c r="N1800" s="22"/>
      <c r="O1800" s="22"/>
      <c r="P1800" s="22"/>
      <c r="Q1800" s="22"/>
      <c r="R1800" s="22"/>
    </row>
    <row r="1801" spans="1:18" x14ac:dyDescent="0.25">
      <c r="A1801" s="22"/>
      <c r="B1801" s="113"/>
      <c r="C1801" s="113"/>
      <c r="D1801" s="113"/>
      <c r="E1801" s="22"/>
      <c r="F1801" s="22"/>
      <c r="G1801" s="22"/>
      <c r="H1801" s="22"/>
      <c r="I1801" s="22"/>
      <c r="J1801" s="22"/>
      <c r="K1801" s="22"/>
      <c r="L1801" s="22"/>
      <c r="M1801" s="22"/>
      <c r="N1801" s="22"/>
      <c r="O1801" s="22"/>
      <c r="P1801" s="22"/>
      <c r="Q1801" s="22"/>
      <c r="R1801" s="22"/>
    </row>
    <row r="1802" spans="1:18" x14ac:dyDescent="0.25">
      <c r="A1802" s="22"/>
      <c r="B1802" s="113"/>
      <c r="C1802" s="113"/>
      <c r="D1802" s="113"/>
      <c r="E1802" s="22"/>
      <c r="F1802" s="22"/>
      <c r="G1802" s="22"/>
      <c r="H1802" s="22"/>
      <c r="I1802" s="22"/>
      <c r="J1802" s="22"/>
      <c r="K1802" s="22"/>
      <c r="L1802" s="22"/>
      <c r="M1802" s="22"/>
      <c r="N1802" s="22"/>
      <c r="O1802" s="22"/>
      <c r="P1802" s="22"/>
      <c r="Q1802" s="22"/>
      <c r="R1802" s="22"/>
    </row>
    <row r="1803" spans="1:18" x14ac:dyDescent="0.25">
      <c r="A1803" s="22"/>
      <c r="B1803" s="113"/>
      <c r="C1803" s="113"/>
      <c r="D1803" s="113"/>
      <c r="E1803" s="22"/>
      <c r="F1803" s="22"/>
      <c r="G1803" s="22"/>
      <c r="H1803" s="22"/>
      <c r="I1803" s="22"/>
      <c r="J1803" s="22"/>
      <c r="K1803" s="22"/>
      <c r="L1803" s="22"/>
      <c r="M1803" s="22"/>
      <c r="N1803" s="22"/>
      <c r="O1803" s="22"/>
      <c r="P1803" s="22"/>
      <c r="Q1803" s="22"/>
      <c r="R1803" s="22"/>
    </row>
    <row r="1804" spans="1:18" x14ac:dyDescent="0.25">
      <c r="A1804" s="22"/>
      <c r="B1804" s="113"/>
      <c r="C1804" s="113"/>
      <c r="D1804" s="113"/>
      <c r="E1804" s="22"/>
      <c r="F1804" s="22"/>
      <c r="G1804" s="22"/>
      <c r="H1804" s="22"/>
      <c r="I1804" s="22"/>
      <c r="J1804" s="22"/>
      <c r="K1804" s="22"/>
      <c r="L1804" s="22"/>
      <c r="M1804" s="22"/>
      <c r="N1804" s="22"/>
      <c r="O1804" s="22"/>
      <c r="P1804" s="22"/>
      <c r="Q1804" s="22"/>
      <c r="R1804" s="22"/>
    </row>
    <row r="1805" spans="1:18" x14ac:dyDescent="0.25">
      <c r="A1805" s="22"/>
      <c r="B1805" s="113"/>
      <c r="C1805" s="113"/>
      <c r="D1805" s="113"/>
      <c r="E1805" s="22"/>
      <c r="F1805" s="22"/>
      <c r="G1805" s="22"/>
      <c r="H1805" s="22"/>
      <c r="I1805" s="22"/>
      <c r="J1805" s="22"/>
      <c r="K1805" s="22"/>
      <c r="L1805" s="22"/>
      <c r="M1805" s="22"/>
      <c r="N1805" s="22"/>
      <c r="O1805" s="22"/>
      <c r="P1805" s="22"/>
      <c r="Q1805" s="22"/>
      <c r="R1805" s="22"/>
    </row>
    <row r="1806" spans="1:18" x14ac:dyDescent="0.25">
      <c r="A1806" s="22"/>
      <c r="B1806" s="113"/>
      <c r="C1806" s="113"/>
      <c r="D1806" s="113"/>
      <c r="E1806" s="22"/>
      <c r="F1806" s="22"/>
      <c r="G1806" s="22"/>
      <c r="H1806" s="22"/>
      <c r="I1806" s="22"/>
      <c r="J1806" s="22"/>
      <c r="K1806" s="22"/>
      <c r="L1806" s="22"/>
      <c r="M1806" s="22"/>
      <c r="N1806" s="22"/>
      <c r="O1806" s="22"/>
      <c r="P1806" s="22"/>
      <c r="Q1806" s="22"/>
      <c r="R1806" s="22"/>
    </row>
    <row r="1807" spans="1:18" x14ac:dyDescent="0.25">
      <c r="A1807" s="22"/>
      <c r="B1807" s="113"/>
      <c r="C1807" s="113"/>
      <c r="D1807" s="113"/>
      <c r="E1807" s="22"/>
      <c r="F1807" s="22"/>
      <c r="G1807" s="22"/>
      <c r="H1807" s="22"/>
      <c r="I1807" s="22"/>
      <c r="J1807" s="22"/>
      <c r="K1807" s="22"/>
      <c r="L1807" s="22"/>
      <c r="M1807" s="22"/>
      <c r="N1807" s="22"/>
      <c r="O1807" s="22"/>
      <c r="P1807" s="22"/>
      <c r="Q1807" s="22"/>
      <c r="R1807" s="22"/>
    </row>
    <row r="1808" spans="1:18" x14ac:dyDescent="0.25">
      <c r="A1808" s="22"/>
      <c r="B1808" s="113"/>
      <c r="C1808" s="113"/>
      <c r="D1808" s="113"/>
      <c r="E1808" s="22"/>
      <c r="F1808" s="22"/>
      <c r="G1808" s="22"/>
      <c r="H1808" s="22"/>
      <c r="I1808" s="22"/>
      <c r="J1808" s="22"/>
      <c r="K1808" s="22"/>
      <c r="L1808" s="22"/>
      <c r="M1808" s="22"/>
      <c r="N1808" s="22"/>
      <c r="O1808" s="22"/>
      <c r="P1808" s="22"/>
      <c r="Q1808" s="22"/>
      <c r="R1808" s="22"/>
    </row>
    <row r="1809" spans="1:18" x14ac:dyDescent="0.25">
      <c r="A1809" s="22"/>
      <c r="B1809" s="113"/>
      <c r="C1809" s="113"/>
      <c r="D1809" s="113"/>
      <c r="E1809" s="22"/>
      <c r="F1809" s="22"/>
      <c r="G1809" s="22"/>
      <c r="H1809" s="22"/>
      <c r="I1809" s="22"/>
      <c r="J1809" s="22"/>
      <c r="K1809" s="22"/>
      <c r="L1809" s="22"/>
      <c r="M1809" s="22"/>
      <c r="N1809" s="22"/>
      <c r="O1809" s="22"/>
      <c r="P1809" s="22"/>
      <c r="Q1809" s="22"/>
      <c r="R1809" s="22"/>
    </row>
    <row r="1810" spans="1:18" x14ac:dyDescent="0.25">
      <c r="A1810" s="22"/>
      <c r="B1810" s="113"/>
      <c r="C1810" s="113"/>
      <c r="D1810" s="113"/>
      <c r="E1810" s="22"/>
      <c r="F1810" s="22"/>
      <c r="G1810" s="22"/>
      <c r="H1810" s="22"/>
      <c r="I1810" s="22"/>
      <c r="J1810" s="22"/>
      <c r="K1810" s="22"/>
      <c r="L1810" s="22"/>
      <c r="M1810" s="22"/>
      <c r="N1810" s="22"/>
      <c r="O1810" s="22"/>
      <c r="P1810" s="22"/>
      <c r="Q1810" s="22"/>
      <c r="R1810" s="22"/>
    </row>
    <row r="1811" spans="1:18" x14ac:dyDescent="0.25">
      <c r="A1811" s="22"/>
      <c r="B1811" s="113"/>
      <c r="C1811" s="113"/>
      <c r="D1811" s="113"/>
      <c r="E1811" s="22"/>
      <c r="F1811" s="22"/>
      <c r="G1811" s="22"/>
      <c r="H1811" s="22"/>
      <c r="I1811" s="22"/>
      <c r="J1811" s="22"/>
      <c r="K1811" s="22"/>
      <c r="L1811" s="22"/>
      <c r="M1811" s="22"/>
      <c r="N1811" s="22"/>
      <c r="O1811" s="22"/>
      <c r="P1811" s="22"/>
      <c r="Q1811" s="22"/>
      <c r="R1811" s="22"/>
    </row>
    <row r="1812" spans="1:18" x14ac:dyDescent="0.25">
      <c r="A1812" s="22"/>
      <c r="B1812" s="113"/>
      <c r="C1812" s="113"/>
      <c r="D1812" s="113"/>
      <c r="E1812" s="22"/>
      <c r="F1812" s="22"/>
      <c r="G1812" s="22"/>
      <c r="H1812" s="22"/>
      <c r="I1812" s="22"/>
      <c r="J1812" s="22"/>
      <c r="K1812" s="22"/>
      <c r="L1812" s="22"/>
      <c r="M1812" s="22"/>
      <c r="N1812" s="22"/>
      <c r="O1812" s="22"/>
      <c r="P1812" s="22"/>
      <c r="Q1812" s="22"/>
      <c r="R1812" s="22"/>
    </row>
    <row r="1813" spans="1:18" x14ac:dyDescent="0.25">
      <c r="A1813" s="22"/>
      <c r="B1813" s="113"/>
      <c r="C1813" s="113"/>
      <c r="D1813" s="113"/>
      <c r="E1813" s="22"/>
      <c r="F1813" s="22"/>
      <c r="G1813" s="22"/>
      <c r="H1813" s="22"/>
      <c r="I1813" s="22"/>
      <c r="J1813" s="22"/>
      <c r="K1813" s="22"/>
      <c r="L1813" s="22"/>
      <c r="M1813" s="22"/>
      <c r="N1813" s="22"/>
      <c r="O1813" s="22"/>
      <c r="P1813" s="22"/>
      <c r="Q1813" s="22"/>
      <c r="R1813" s="22"/>
    </row>
    <row r="1814" spans="1:18" x14ac:dyDescent="0.25">
      <c r="A1814" s="22"/>
      <c r="B1814" s="113"/>
      <c r="C1814" s="113"/>
      <c r="D1814" s="113"/>
      <c r="E1814" s="22"/>
      <c r="F1814" s="22"/>
      <c r="G1814" s="22"/>
      <c r="H1814" s="22"/>
      <c r="I1814" s="22"/>
      <c r="J1814" s="22"/>
      <c r="K1814" s="22"/>
      <c r="L1814" s="22"/>
      <c r="M1814" s="22"/>
      <c r="N1814" s="22"/>
      <c r="O1814" s="22"/>
      <c r="P1814" s="22"/>
      <c r="Q1814" s="22"/>
      <c r="R1814" s="22"/>
    </row>
    <row r="1815" spans="1:18" x14ac:dyDescent="0.25">
      <c r="A1815" s="22"/>
      <c r="B1815" s="113"/>
      <c r="C1815" s="113"/>
      <c r="D1815" s="113"/>
      <c r="E1815" s="22"/>
      <c r="F1815" s="22"/>
      <c r="G1815" s="22"/>
      <c r="H1815" s="22"/>
      <c r="I1815" s="22"/>
      <c r="J1815" s="22"/>
      <c r="K1815" s="22"/>
      <c r="L1815" s="22"/>
      <c r="M1815" s="22"/>
      <c r="N1815" s="22"/>
      <c r="O1815" s="22"/>
      <c r="P1815" s="22"/>
      <c r="Q1815" s="22"/>
      <c r="R1815" s="22"/>
    </row>
    <row r="1816" spans="1:18" x14ac:dyDescent="0.25">
      <c r="A1816" s="22"/>
      <c r="B1816" s="113"/>
      <c r="C1816" s="113"/>
      <c r="D1816" s="113"/>
      <c r="E1816" s="22"/>
      <c r="F1816" s="22"/>
      <c r="G1816" s="22"/>
      <c r="H1816" s="22"/>
      <c r="I1816" s="22"/>
      <c r="J1816" s="22"/>
      <c r="K1816" s="22"/>
      <c r="L1816" s="22"/>
      <c r="M1816" s="22"/>
      <c r="N1816" s="22"/>
      <c r="O1816" s="22"/>
      <c r="P1816" s="22"/>
      <c r="Q1816" s="22"/>
      <c r="R1816" s="22"/>
    </row>
    <row r="1817" spans="1:18" x14ac:dyDescent="0.25">
      <c r="A1817" s="22"/>
      <c r="B1817" s="113"/>
      <c r="C1817" s="113"/>
      <c r="D1817" s="113"/>
      <c r="E1817" s="22"/>
      <c r="F1817" s="22"/>
      <c r="G1817" s="22"/>
      <c r="H1817" s="22"/>
      <c r="I1817" s="22"/>
      <c r="J1817" s="22"/>
      <c r="K1817" s="22"/>
      <c r="L1817" s="22"/>
      <c r="M1817" s="22"/>
      <c r="N1817" s="22"/>
      <c r="O1817" s="22"/>
      <c r="P1817" s="22"/>
      <c r="Q1817" s="22"/>
      <c r="R1817" s="22"/>
    </row>
    <row r="1818" spans="1:18" x14ac:dyDescent="0.25">
      <c r="A1818" s="22"/>
      <c r="B1818" s="113"/>
      <c r="C1818" s="113"/>
      <c r="D1818" s="113"/>
      <c r="E1818" s="22"/>
      <c r="F1818" s="22"/>
      <c r="G1818" s="22"/>
      <c r="H1818" s="22"/>
      <c r="I1818" s="22"/>
      <c r="J1818" s="22"/>
      <c r="K1818" s="22"/>
      <c r="L1818" s="22"/>
      <c r="M1818" s="22"/>
      <c r="N1818" s="22"/>
      <c r="O1818" s="22"/>
      <c r="P1818" s="22"/>
      <c r="Q1818" s="22"/>
      <c r="R1818" s="22"/>
    </row>
    <row r="1819" spans="1:18" x14ac:dyDescent="0.25">
      <c r="A1819" s="22"/>
      <c r="B1819" s="113"/>
      <c r="C1819" s="113"/>
      <c r="D1819" s="113"/>
      <c r="E1819" s="22"/>
      <c r="F1819" s="22"/>
      <c r="G1819" s="22"/>
      <c r="H1819" s="22"/>
      <c r="I1819" s="22"/>
      <c r="J1819" s="22"/>
      <c r="K1819" s="22"/>
      <c r="L1819" s="22"/>
      <c r="M1819" s="22"/>
      <c r="N1819" s="22"/>
      <c r="O1819" s="22"/>
      <c r="P1819" s="22"/>
      <c r="Q1819" s="22"/>
      <c r="R1819" s="22"/>
    </row>
    <row r="1820" spans="1:18" x14ac:dyDescent="0.25">
      <c r="A1820" s="22"/>
      <c r="B1820" s="113"/>
      <c r="C1820" s="113"/>
      <c r="D1820" s="113"/>
      <c r="E1820" s="22"/>
      <c r="F1820" s="22"/>
      <c r="G1820" s="22"/>
      <c r="H1820" s="22"/>
      <c r="I1820" s="22"/>
      <c r="J1820" s="22"/>
      <c r="K1820" s="22"/>
      <c r="L1820" s="22"/>
      <c r="M1820" s="22"/>
      <c r="N1820" s="22"/>
      <c r="O1820" s="22"/>
      <c r="P1820" s="22"/>
      <c r="Q1820" s="22"/>
      <c r="R1820" s="22"/>
    </row>
    <row r="1821" spans="1:18" x14ac:dyDescent="0.25">
      <c r="A1821" s="22"/>
      <c r="B1821" s="113"/>
      <c r="C1821" s="113"/>
      <c r="D1821" s="113"/>
      <c r="E1821" s="22"/>
      <c r="F1821" s="22"/>
      <c r="G1821" s="22"/>
      <c r="H1821" s="22"/>
      <c r="I1821" s="22"/>
      <c r="J1821" s="22"/>
      <c r="K1821" s="22"/>
      <c r="L1821" s="22"/>
      <c r="M1821" s="22"/>
      <c r="N1821" s="22"/>
      <c r="O1821" s="22"/>
      <c r="P1821" s="22"/>
      <c r="Q1821" s="22"/>
      <c r="R1821" s="22"/>
    </row>
    <row r="1822" spans="1:18" x14ac:dyDescent="0.25">
      <c r="A1822" s="22"/>
      <c r="B1822" s="113"/>
      <c r="C1822" s="113"/>
      <c r="D1822" s="113"/>
      <c r="E1822" s="22"/>
      <c r="F1822" s="22"/>
      <c r="G1822" s="22"/>
      <c r="H1822" s="22"/>
      <c r="I1822" s="22"/>
      <c r="J1822" s="22"/>
      <c r="K1822" s="22"/>
      <c r="L1822" s="22"/>
      <c r="M1822" s="22"/>
      <c r="N1822" s="22"/>
      <c r="O1822" s="22"/>
      <c r="P1822" s="22"/>
      <c r="Q1822" s="22"/>
      <c r="R1822" s="22"/>
    </row>
    <row r="1823" spans="1:18" x14ac:dyDescent="0.25">
      <c r="A1823" s="22"/>
      <c r="B1823" s="113"/>
      <c r="C1823" s="113"/>
      <c r="D1823" s="113"/>
      <c r="E1823" s="22"/>
      <c r="F1823" s="22"/>
      <c r="G1823" s="22"/>
      <c r="H1823" s="22"/>
      <c r="I1823" s="22"/>
      <c r="J1823" s="22"/>
      <c r="K1823" s="22"/>
      <c r="L1823" s="22"/>
      <c r="M1823" s="22"/>
      <c r="N1823" s="22"/>
      <c r="O1823" s="22"/>
      <c r="P1823" s="22"/>
      <c r="Q1823" s="22"/>
      <c r="R1823" s="22"/>
    </row>
    <row r="1824" spans="1:18" x14ac:dyDescent="0.25">
      <c r="A1824" s="22"/>
      <c r="B1824" s="113"/>
      <c r="C1824" s="113"/>
      <c r="D1824" s="113"/>
      <c r="E1824" s="22"/>
      <c r="F1824" s="22"/>
      <c r="G1824" s="22"/>
      <c r="H1824" s="22"/>
      <c r="I1824" s="22"/>
      <c r="J1824" s="22"/>
      <c r="K1824" s="22"/>
      <c r="L1824" s="22"/>
      <c r="M1824" s="22"/>
      <c r="N1824" s="22"/>
      <c r="O1824" s="22"/>
      <c r="P1824" s="22"/>
      <c r="Q1824" s="22"/>
      <c r="R1824" s="22"/>
    </row>
    <row r="1825" spans="1:18" x14ac:dyDescent="0.25">
      <c r="A1825" s="22"/>
      <c r="B1825" s="113"/>
      <c r="C1825" s="113"/>
      <c r="D1825" s="113"/>
      <c r="E1825" s="22"/>
      <c r="F1825" s="22"/>
      <c r="G1825" s="22"/>
      <c r="H1825" s="22"/>
      <c r="I1825" s="22"/>
      <c r="J1825" s="22"/>
      <c r="K1825" s="22"/>
      <c r="L1825" s="22"/>
      <c r="M1825" s="22"/>
      <c r="N1825" s="22"/>
      <c r="O1825" s="22"/>
      <c r="P1825" s="22"/>
      <c r="Q1825" s="22"/>
      <c r="R1825" s="22"/>
    </row>
    <row r="1826" spans="1:18" x14ac:dyDescent="0.25">
      <c r="A1826" s="22"/>
      <c r="B1826" s="113"/>
      <c r="C1826" s="113"/>
      <c r="D1826" s="113"/>
      <c r="E1826" s="22"/>
      <c r="F1826" s="22"/>
      <c r="G1826" s="22"/>
      <c r="H1826" s="22"/>
      <c r="I1826" s="22"/>
      <c r="J1826" s="22"/>
      <c r="K1826" s="22"/>
      <c r="L1826" s="22"/>
      <c r="M1826" s="22"/>
      <c r="N1826" s="22"/>
      <c r="O1826" s="22"/>
      <c r="P1826" s="22"/>
      <c r="Q1826" s="22"/>
      <c r="R1826" s="22"/>
    </row>
    <row r="1827" spans="1:18" x14ac:dyDescent="0.25">
      <c r="A1827" s="22"/>
      <c r="B1827" s="113"/>
      <c r="C1827" s="113"/>
      <c r="D1827" s="113"/>
      <c r="E1827" s="22"/>
      <c r="F1827" s="22"/>
      <c r="G1827" s="22"/>
      <c r="H1827" s="22"/>
      <c r="I1827" s="22"/>
      <c r="J1827" s="22"/>
      <c r="K1827" s="22"/>
      <c r="L1827" s="22"/>
      <c r="M1827" s="22"/>
      <c r="N1827" s="22"/>
      <c r="O1827" s="22"/>
      <c r="P1827" s="22"/>
      <c r="Q1827" s="22"/>
      <c r="R1827" s="22"/>
    </row>
    <row r="1828" spans="1:18" x14ac:dyDescent="0.25">
      <c r="A1828" s="22"/>
      <c r="B1828" s="113"/>
      <c r="C1828" s="113"/>
      <c r="D1828" s="113"/>
      <c r="E1828" s="22"/>
      <c r="F1828" s="22"/>
      <c r="G1828" s="22"/>
      <c r="H1828" s="22"/>
      <c r="I1828" s="22"/>
      <c r="J1828" s="22"/>
      <c r="K1828" s="22"/>
      <c r="L1828" s="22"/>
      <c r="M1828" s="22"/>
      <c r="N1828" s="22"/>
      <c r="O1828" s="22"/>
      <c r="P1828" s="22"/>
      <c r="Q1828" s="22"/>
      <c r="R1828" s="22"/>
    </row>
    <row r="1829" spans="1:18" x14ac:dyDescent="0.25">
      <c r="A1829" s="22"/>
      <c r="B1829" s="113"/>
      <c r="C1829" s="113"/>
      <c r="D1829" s="113"/>
      <c r="E1829" s="22"/>
      <c r="F1829" s="22"/>
      <c r="G1829" s="22"/>
      <c r="H1829" s="22"/>
      <c r="I1829" s="22"/>
      <c r="J1829" s="22"/>
      <c r="K1829" s="22"/>
      <c r="L1829" s="22"/>
      <c r="M1829" s="22"/>
      <c r="N1829" s="22"/>
      <c r="O1829" s="22"/>
      <c r="P1829" s="22"/>
      <c r="Q1829" s="22"/>
      <c r="R1829" s="22"/>
    </row>
    <row r="1830" spans="1:18" x14ac:dyDescent="0.25">
      <c r="A1830" s="22"/>
      <c r="B1830" s="113"/>
      <c r="C1830" s="113"/>
      <c r="D1830" s="113"/>
      <c r="E1830" s="22"/>
      <c r="F1830" s="22"/>
      <c r="G1830" s="22"/>
      <c r="H1830" s="22"/>
      <c r="I1830" s="22"/>
      <c r="J1830" s="22"/>
      <c r="K1830" s="22"/>
      <c r="L1830" s="22"/>
      <c r="M1830" s="22"/>
      <c r="N1830" s="22"/>
      <c r="O1830" s="22"/>
      <c r="P1830" s="22"/>
      <c r="Q1830" s="22"/>
      <c r="R1830" s="22"/>
    </row>
    <row r="1831" spans="1:18" x14ac:dyDescent="0.25">
      <c r="A1831" s="22"/>
      <c r="B1831" s="113"/>
      <c r="C1831" s="113"/>
      <c r="D1831" s="113"/>
      <c r="E1831" s="22"/>
      <c r="F1831" s="22"/>
      <c r="G1831" s="22"/>
      <c r="H1831" s="22"/>
      <c r="I1831" s="22"/>
      <c r="J1831" s="22"/>
      <c r="K1831" s="22"/>
      <c r="L1831" s="22"/>
      <c r="M1831" s="22"/>
      <c r="N1831" s="22"/>
      <c r="O1831" s="22"/>
      <c r="P1831" s="22"/>
      <c r="Q1831" s="22"/>
      <c r="R1831" s="22"/>
    </row>
    <row r="1832" spans="1:18" x14ac:dyDescent="0.25">
      <c r="A1832" s="22"/>
      <c r="B1832" s="113"/>
      <c r="C1832" s="113"/>
      <c r="D1832" s="113"/>
      <c r="E1832" s="22"/>
      <c r="F1832" s="22"/>
      <c r="G1832" s="22"/>
      <c r="H1832" s="22"/>
      <c r="I1832" s="22"/>
      <c r="J1832" s="22"/>
      <c r="K1832" s="22"/>
      <c r="L1832" s="22"/>
      <c r="M1832" s="22"/>
      <c r="N1832" s="22"/>
      <c r="O1832" s="22"/>
      <c r="P1832" s="22"/>
      <c r="Q1832" s="22"/>
      <c r="R1832" s="22"/>
    </row>
    <row r="1833" spans="1:18" x14ac:dyDescent="0.25">
      <c r="A1833" s="22"/>
      <c r="B1833" s="113"/>
      <c r="C1833" s="113"/>
      <c r="D1833" s="113"/>
      <c r="E1833" s="22"/>
      <c r="F1833" s="22"/>
      <c r="G1833" s="22"/>
      <c r="H1833" s="22"/>
      <c r="I1833" s="22"/>
      <c r="J1833" s="22"/>
      <c r="K1833" s="22"/>
      <c r="L1833" s="22"/>
      <c r="M1833" s="22"/>
      <c r="N1833" s="22"/>
      <c r="O1833" s="22"/>
      <c r="P1833" s="22"/>
      <c r="Q1833" s="22"/>
      <c r="R1833" s="22"/>
    </row>
    <row r="1834" spans="1:18" x14ac:dyDescent="0.25">
      <c r="A1834" s="22"/>
      <c r="B1834" s="113"/>
      <c r="C1834" s="113"/>
      <c r="D1834" s="113"/>
      <c r="E1834" s="22"/>
      <c r="F1834" s="22"/>
      <c r="G1834" s="22"/>
      <c r="H1834" s="22"/>
      <c r="I1834" s="22"/>
      <c r="J1834" s="22"/>
      <c r="K1834" s="22"/>
      <c r="L1834" s="22"/>
      <c r="M1834" s="22"/>
      <c r="N1834" s="22"/>
      <c r="O1834" s="22"/>
      <c r="P1834" s="22"/>
      <c r="Q1834" s="22"/>
      <c r="R1834" s="22"/>
    </row>
    <row r="1835" spans="1:18" x14ac:dyDescent="0.25">
      <c r="A1835" s="22"/>
      <c r="B1835" s="113"/>
      <c r="C1835" s="113"/>
      <c r="D1835" s="113"/>
      <c r="E1835" s="22"/>
      <c r="F1835" s="22"/>
      <c r="G1835" s="22"/>
      <c r="H1835" s="22"/>
      <c r="I1835" s="22"/>
      <c r="J1835" s="22"/>
      <c r="K1835" s="22"/>
      <c r="L1835" s="22"/>
      <c r="M1835" s="22"/>
      <c r="N1835" s="22"/>
      <c r="O1835" s="22"/>
      <c r="P1835" s="22"/>
      <c r="Q1835" s="22"/>
      <c r="R1835" s="22"/>
    </row>
    <row r="1836" spans="1:18" x14ac:dyDescent="0.25">
      <c r="A1836" s="22"/>
      <c r="B1836" s="113"/>
      <c r="C1836" s="113"/>
      <c r="D1836" s="113"/>
      <c r="E1836" s="22"/>
      <c r="F1836" s="22"/>
      <c r="G1836" s="22"/>
      <c r="H1836" s="22"/>
      <c r="I1836" s="22"/>
      <c r="J1836" s="22"/>
      <c r="K1836" s="22"/>
      <c r="L1836" s="22"/>
      <c r="M1836" s="22"/>
      <c r="N1836" s="22"/>
      <c r="O1836" s="22"/>
      <c r="P1836" s="22"/>
      <c r="Q1836" s="22"/>
      <c r="R1836" s="22"/>
    </row>
    <row r="1837" spans="1:18" x14ac:dyDescent="0.25">
      <c r="A1837" s="22"/>
      <c r="B1837" s="113"/>
      <c r="C1837" s="113"/>
      <c r="D1837" s="113"/>
      <c r="E1837" s="22"/>
      <c r="F1837" s="22"/>
      <c r="G1837" s="22"/>
      <c r="H1837" s="22"/>
      <c r="I1837" s="22"/>
      <c r="J1837" s="22"/>
      <c r="K1837" s="22"/>
      <c r="L1837" s="22"/>
      <c r="M1837" s="22"/>
      <c r="N1837" s="22"/>
      <c r="O1837" s="22"/>
      <c r="P1837" s="22"/>
      <c r="Q1837" s="22"/>
      <c r="R1837" s="22"/>
    </row>
    <row r="1838" spans="1:18" x14ac:dyDescent="0.25">
      <c r="A1838" s="22"/>
      <c r="B1838" s="113"/>
      <c r="C1838" s="113"/>
      <c r="D1838" s="113"/>
      <c r="E1838" s="22"/>
      <c r="F1838" s="22"/>
      <c r="G1838" s="22"/>
      <c r="H1838" s="22"/>
      <c r="I1838" s="22"/>
      <c r="J1838" s="22"/>
      <c r="K1838" s="22"/>
      <c r="L1838" s="22"/>
      <c r="M1838" s="22"/>
      <c r="N1838" s="22"/>
      <c r="O1838" s="22"/>
      <c r="P1838" s="22"/>
      <c r="Q1838" s="22"/>
      <c r="R1838" s="22"/>
    </row>
    <row r="1839" spans="1:18" x14ac:dyDescent="0.25">
      <c r="A1839" s="22"/>
      <c r="B1839" s="113"/>
      <c r="C1839" s="113"/>
      <c r="D1839" s="113"/>
      <c r="E1839" s="22"/>
      <c r="F1839" s="22"/>
      <c r="G1839" s="22"/>
      <c r="H1839" s="22"/>
      <c r="I1839" s="22"/>
      <c r="J1839" s="22"/>
      <c r="K1839" s="22"/>
      <c r="L1839" s="22"/>
      <c r="M1839" s="22"/>
      <c r="N1839" s="22"/>
      <c r="O1839" s="22"/>
      <c r="P1839" s="22"/>
      <c r="Q1839" s="22"/>
      <c r="R1839" s="22"/>
    </row>
    <row r="1840" spans="1:18" x14ac:dyDescent="0.25">
      <c r="A1840" s="22"/>
      <c r="B1840" s="113"/>
      <c r="C1840" s="113"/>
      <c r="D1840" s="113"/>
      <c r="E1840" s="22"/>
      <c r="F1840" s="22"/>
      <c r="G1840" s="22"/>
      <c r="H1840" s="22"/>
      <c r="I1840" s="22"/>
      <c r="J1840" s="22"/>
      <c r="K1840" s="22"/>
      <c r="L1840" s="22"/>
      <c r="M1840" s="22"/>
      <c r="N1840" s="22"/>
      <c r="O1840" s="22"/>
      <c r="P1840" s="22"/>
      <c r="Q1840" s="22"/>
      <c r="R1840" s="22"/>
    </row>
    <row r="1841" spans="1:18" x14ac:dyDescent="0.25">
      <c r="A1841" s="22"/>
      <c r="B1841" s="113"/>
      <c r="C1841" s="113"/>
      <c r="D1841" s="113"/>
      <c r="E1841" s="22"/>
      <c r="F1841" s="22"/>
      <c r="G1841" s="22"/>
      <c r="H1841" s="22"/>
      <c r="I1841" s="22"/>
      <c r="J1841" s="22"/>
      <c r="K1841" s="22"/>
      <c r="L1841" s="22"/>
      <c r="M1841" s="22"/>
      <c r="N1841" s="22"/>
      <c r="O1841" s="22"/>
      <c r="P1841" s="22"/>
      <c r="Q1841" s="22"/>
      <c r="R1841" s="22"/>
    </row>
    <row r="1842" spans="1:18" x14ac:dyDescent="0.25">
      <c r="A1842" s="22"/>
      <c r="B1842" s="113"/>
      <c r="C1842" s="113"/>
      <c r="D1842" s="113"/>
      <c r="E1842" s="22"/>
      <c r="F1842" s="22"/>
      <c r="G1842" s="22"/>
      <c r="H1842" s="22"/>
      <c r="I1842" s="22"/>
      <c r="J1842" s="22"/>
      <c r="K1842" s="22"/>
      <c r="L1842" s="22"/>
      <c r="M1842" s="22"/>
      <c r="N1842" s="22"/>
      <c r="O1842" s="22"/>
      <c r="P1842" s="22"/>
      <c r="Q1842" s="22"/>
      <c r="R1842" s="22"/>
    </row>
    <row r="1843" spans="1:18" x14ac:dyDescent="0.25">
      <c r="A1843" s="22"/>
      <c r="B1843" s="113"/>
      <c r="C1843" s="113"/>
      <c r="D1843" s="113"/>
      <c r="E1843" s="22"/>
      <c r="F1843" s="22"/>
      <c r="G1843" s="22"/>
      <c r="H1843" s="22"/>
      <c r="I1843" s="22"/>
      <c r="J1843" s="22"/>
      <c r="K1843" s="22"/>
      <c r="L1843" s="22"/>
      <c r="M1843" s="22"/>
      <c r="N1843" s="22"/>
      <c r="O1843" s="22"/>
      <c r="P1843" s="22"/>
      <c r="Q1843" s="22"/>
      <c r="R1843" s="22"/>
    </row>
    <row r="1844" spans="1:18" x14ac:dyDescent="0.25">
      <c r="A1844" s="22"/>
      <c r="B1844" s="113"/>
      <c r="C1844" s="113"/>
      <c r="D1844" s="113"/>
      <c r="E1844" s="22"/>
      <c r="F1844" s="22"/>
      <c r="G1844" s="22"/>
      <c r="H1844" s="22"/>
      <c r="I1844" s="22"/>
      <c r="J1844" s="22"/>
      <c r="K1844" s="22"/>
      <c r="L1844" s="22"/>
      <c r="M1844" s="22"/>
      <c r="N1844" s="22"/>
      <c r="O1844" s="22"/>
      <c r="P1844" s="22"/>
      <c r="Q1844" s="22"/>
      <c r="R1844" s="22"/>
    </row>
    <row r="1845" spans="1:18" x14ac:dyDescent="0.25">
      <c r="A1845" s="22"/>
      <c r="B1845" s="113"/>
      <c r="C1845" s="113"/>
      <c r="D1845" s="113"/>
      <c r="E1845" s="22"/>
      <c r="F1845" s="22"/>
      <c r="G1845" s="22"/>
      <c r="H1845" s="22"/>
      <c r="I1845" s="22"/>
      <c r="J1845" s="22"/>
      <c r="K1845" s="22"/>
      <c r="L1845" s="22"/>
      <c r="M1845" s="22"/>
      <c r="N1845" s="22"/>
      <c r="O1845" s="22"/>
      <c r="P1845" s="22"/>
      <c r="Q1845" s="22"/>
      <c r="R1845" s="22"/>
    </row>
    <row r="1846" spans="1:18" x14ac:dyDescent="0.25">
      <c r="A1846" s="22"/>
      <c r="B1846" s="113"/>
      <c r="C1846" s="113"/>
      <c r="D1846" s="113"/>
      <c r="E1846" s="22"/>
      <c r="F1846" s="22"/>
      <c r="G1846" s="22"/>
      <c r="H1846" s="22"/>
      <c r="I1846" s="22"/>
      <c r="J1846" s="22"/>
      <c r="K1846" s="22"/>
      <c r="L1846" s="22"/>
      <c r="M1846" s="22"/>
      <c r="N1846" s="22"/>
      <c r="O1846" s="22"/>
      <c r="P1846" s="22"/>
      <c r="Q1846" s="22"/>
      <c r="R1846" s="22"/>
    </row>
    <row r="1847" spans="1:18" x14ac:dyDescent="0.25">
      <c r="A1847" s="22"/>
      <c r="B1847" s="113"/>
      <c r="C1847" s="113"/>
      <c r="D1847" s="113"/>
      <c r="E1847" s="22"/>
      <c r="F1847" s="22"/>
      <c r="G1847" s="22"/>
      <c r="H1847" s="22"/>
      <c r="I1847" s="22"/>
      <c r="J1847" s="22"/>
      <c r="K1847" s="22"/>
      <c r="L1847" s="22"/>
      <c r="M1847" s="22"/>
      <c r="N1847" s="22"/>
      <c r="O1847" s="22"/>
      <c r="P1847" s="22"/>
      <c r="Q1847" s="22"/>
      <c r="R1847" s="22"/>
    </row>
    <row r="1848" spans="1:18" x14ac:dyDescent="0.25">
      <c r="A1848" s="22"/>
      <c r="B1848" s="113"/>
      <c r="C1848" s="113"/>
      <c r="D1848" s="113"/>
      <c r="E1848" s="22"/>
      <c r="F1848" s="22"/>
      <c r="G1848" s="22"/>
      <c r="H1848" s="22"/>
      <c r="I1848" s="22"/>
      <c r="J1848" s="22"/>
      <c r="K1848" s="22"/>
      <c r="L1848" s="22"/>
      <c r="M1848" s="22"/>
      <c r="N1848" s="22"/>
      <c r="O1848" s="22"/>
      <c r="P1848" s="22"/>
      <c r="Q1848" s="22"/>
      <c r="R1848" s="22"/>
    </row>
    <row r="1849" spans="1:18" x14ac:dyDescent="0.25">
      <c r="A1849" s="22"/>
      <c r="B1849" s="113"/>
      <c r="C1849" s="113"/>
      <c r="D1849" s="113"/>
      <c r="E1849" s="22"/>
      <c r="F1849" s="22"/>
      <c r="G1849" s="22"/>
      <c r="H1849" s="22"/>
      <c r="I1849" s="22"/>
      <c r="J1849" s="22"/>
      <c r="K1849" s="22"/>
      <c r="L1849" s="22"/>
      <c r="M1849" s="22"/>
      <c r="N1849" s="22"/>
      <c r="O1849" s="22"/>
      <c r="P1849" s="22"/>
      <c r="Q1849" s="22"/>
      <c r="R1849" s="22"/>
    </row>
    <row r="1850" spans="1:18" x14ac:dyDescent="0.25">
      <c r="A1850" s="22"/>
      <c r="B1850" s="113"/>
      <c r="C1850" s="113"/>
      <c r="D1850" s="113"/>
      <c r="E1850" s="22"/>
      <c r="F1850" s="22"/>
      <c r="G1850" s="22"/>
      <c r="H1850" s="22"/>
      <c r="I1850" s="22"/>
      <c r="J1850" s="22"/>
      <c r="K1850" s="22"/>
      <c r="L1850" s="22"/>
      <c r="M1850" s="22"/>
      <c r="N1850" s="22"/>
      <c r="O1850" s="22"/>
      <c r="P1850" s="22"/>
      <c r="Q1850" s="22"/>
      <c r="R1850" s="22"/>
    </row>
    <row r="1851" spans="1:18" x14ac:dyDescent="0.25">
      <c r="A1851" s="22"/>
      <c r="B1851" s="113"/>
      <c r="C1851" s="113"/>
      <c r="D1851" s="113"/>
      <c r="E1851" s="22"/>
      <c r="F1851" s="22"/>
      <c r="G1851" s="22"/>
      <c r="H1851" s="22"/>
      <c r="I1851" s="22"/>
      <c r="J1851" s="22"/>
      <c r="K1851" s="22"/>
      <c r="L1851" s="22"/>
      <c r="M1851" s="22"/>
      <c r="N1851" s="22"/>
      <c r="O1851" s="22"/>
      <c r="P1851" s="22"/>
      <c r="Q1851" s="22"/>
      <c r="R1851" s="22"/>
    </row>
    <row r="1852" spans="1:18" x14ac:dyDescent="0.25">
      <c r="A1852" s="22"/>
      <c r="B1852" s="113"/>
      <c r="C1852" s="113"/>
      <c r="D1852" s="113"/>
      <c r="E1852" s="22"/>
      <c r="F1852" s="22"/>
      <c r="G1852" s="22"/>
      <c r="H1852" s="22"/>
      <c r="I1852" s="22"/>
      <c r="J1852" s="22"/>
      <c r="K1852" s="22"/>
      <c r="L1852" s="22"/>
      <c r="M1852" s="22"/>
      <c r="N1852" s="22"/>
      <c r="O1852" s="22"/>
      <c r="P1852" s="22"/>
      <c r="Q1852" s="22"/>
      <c r="R1852" s="22"/>
    </row>
    <row r="1853" spans="1:18" x14ac:dyDescent="0.25">
      <c r="A1853" s="22"/>
      <c r="B1853" s="113"/>
      <c r="C1853" s="113"/>
      <c r="D1853" s="113"/>
      <c r="E1853" s="22"/>
      <c r="F1853" s="22"/>
      <c r="G1853" s="22"/>
      <c r="H1853" s="22"/>
      <c r="I1853" s="22"/>
      <c r="J1853" s="22"/>
      <c r="K1853" s="22"/>
      <c r="L1853" s="22"/>
      <c r="M1853" s="22"/>
      <c r="N1853" s="22"/>
      <c r="O1853" s="22"/>
      <c r="P1853" s="22"/>
      <c r="Q1853" s="22"/>
      <c r="R1853" s="22"/>
    </row>
    <row r="1854" spans="1:18" x14ac:dyDescent="0.25">
      <c r="A1854" s="22"/>
      <c r="B1854" s="113"/>
      <c r="C1854" s="113"/>
      <c r="D1854" s="113"/>
      <c r="E1854" s="22"/>
      <c r="F1854" s="22"/>
      <c r="G1854" s="22"/>
      <c r="H1854" s="22"/>
      <c r="I1854" s="22"/>
      <c r="J1854" s="22"/>
      <c r="K1854" s="22"/>
      <c r="L1854" s="22"/>
      <c r="M1854" s="22"/>
      <c r="N1854" s="22"/>
      <c r="O1854" s="22"/>
      <c r="P1854" s="22"/>
      <c r="Q1854" s="22"/>
      <c r="R1854" s="22"/>
    </row>
    <row r="1855" spans="1:18" x14ac:dyDescent="0.25">
      <c r="A1855" s="22"/>
      <c r="B1855" s="113"/>
      <c r="C1855" s="113"/>
      <c r="D1855" s="113"/>
      <c r="E1855" s="22"/>
      <c r="F1855" s="22"/>
      <c r="G1855" s="22"/>
      <c r="H1855" s="22"/>
      <c r="I1855" s="22"/>
      <c r="J1855" s="22"/>
      <c r="K1855" s="22"/>
      <c r="L1855" s="22"/>
      <c r="M1855" s="22"/>
      <c r="N1855" s="22"/>
      <c r="O1855" s="22"/>
      <c r="P1855" s="22"/>
      <c r="Q1855" s="22"/>
      <c r="R1855" s="22"/>
    </row>
    <row r="1856" spans="1:18" x14ac:dyDescent="0.25">
      <c r="A1856" s="22"/>
      <c r="B1856" s="113"/>
      <c r="C1856" s="113"/>
      <c r="D1856" s="113"/>
      <c r="E1856" s="22"/>
      <c r="F1856" s="22"/>
      <c r="G1856" s="22"/>
      <c r="H1856" s="22"/>
      <c r="I1856" s="22"/>
      <c r="J1856" s="22"/>
      <c r="K1856" s="22"/>
      <c r="L1856" s="22"/>
      <c r="M1856" s="22"/>
      <c r="N1856" s="22"/>
      <c r="O1856" s="22"/>
      <c r="P1856" s="22"/>
      <c r="Q1856" s="22"/>
      <c r="R1856" s="22"/>
    </row>
    <row r="1857" spans="1:18" x14ac:dyDescent="0.25">
      <c r="A1857" s="22"/>
      <c r="B1857" s="113"/>
      <c r="C1857" s="113"/>
      <c r="D1857" s="113"/>
      <c r="E1857" s="22"/>
      <c r="F1857" s="22"/>
      <c r="G1857" s="22"/>
      <c r="H1857" s="22"/>
      <c r="I1857" s="22"/>
      <c r="J1857" s="22"/>
      <c r="K1857" s="22"/>
      <c r="L1857" s="22"/>
      <c r="M1857" s="22"/>
      <c r="N1857" s="22"/>
      <c r="O1857" s="22"/>
      <c r="P1857" s="22"/>
      <c r="Q1857" s="22"/>
      <c r="R1857" s="22"/>
    </row>
    <row r="1858" spans="1:18" x14ac:dyDescent="0.25">
      <c r="A1858" s="22"/>
      <c r="B1858" s="113"/>
      <c r="C1858" s="113"/>
      <c r="D1858" s="113"/>
      <c r="E1858" s="22"/>
      <c r="F1858" s="22"/>
      <c r="G1858" s="22"/>
      <c r="H1858" s="22"/>
      <c r="I1858" s="22"/>
      <c r="J1858" s="22"/>
      <c r="K1858" s="22"/>
      <c r="L1858" s="22"/>
      <c r="M1858" s="22"/>
      <c r="N1858" s="22"/>
      <c r="O1858" s="22"/>
      <c r="P1858" s="22"/>
      <c r="Q1858" s="22"/>
      <c r="R1858" s="22"/>
    </row>
    <row r="1859" spans="1:18" x14ac:dyDescent="0.25">
      <c r="A1859" s="22"/>
      <c r="B1859" s="113"/>
      <c r="C1859" s="113"/>
      <c r="D1859" s="113"/>
      <c r="E1859" s="22"/>
      <c r="F1859" s="22"/>
      <c r="G1859" s="22"/>
      <c r="H1859" s="22"/>
      <c r="I1859" s="22"/>
      <c r="J1859" s="22"/>
      <c r="K1859" s="22"/>
      <c r="L1859" s="22"/>
      <c r="M1859" s="22"/>
      <c r="N1859" s="22"/>
      <c r="O1859" s="22"/>
      <c r="P1859" s="22"/>
      <c r="Q1859" s="22"/>
      <c r="R1859" s="22"/>
    </row>
    <row r="1860" spans="1:18" x14ac:dyDescent="0.25">
      <c r="A1860" s="22"/>
      <c r="B1860" s="113"/>
      <c r="C1860" s="113"/>
      <c r="D1860" s="113"/>
      <c r="E1860" s="22"/>
      <c r="F1860" s="22"/>
      <c r="G1860" s="22"/>
      <c r="H1860" s="22"/>
      <c r="I1860" s="22"/>
      <c r="J1860" s="22"/>
      <c r="K1860" s="22"/>
      <c r="L1860" s="22"/>
      <c r="M1860" s="22"/>
      <c r="N1860" s="22"/>
      <c r="O1860" s="22"/>
      <c r="P1860" s="22"/>
      <c r="Q1860" s="22"/>
      <c r="R1860" s="22"/>
    </row>
    <row r="1861" spans="1:18" x14ac:dyDescent="0.25">
      <c r="A1861" s="22"/>
      <c r="B1861" s="113"/>
      <c r="C1861" s="113"/>
      <c r="D1861" s="113"/>
      <c r="E1861" s="22"/>
      <c r="F1861" s="22"/>
      <c r="G1861" s="22"/>
      <c r="H1861" s="22"/>
      <c r="I1861" s="22"/>
      <c r="J1861" s="22"/>
      <c r="K1861" s="22"/>
      <c r="L1861" s="22"/>
      <c r="M1861" s="22"/>
      <c r="N1861" s="22"/>
      <c r="O1861" s="22"/>
      <c r="P1861" s="22"/>
      <c r="Q1861" s="22"/>
      <c r="R1861" s="22"/>
    </row>
    <row r="1862" spans="1:18" x14ac:dyDescent="0.25">
      <c r="A1862" s="22"/>
      <c r="B1862" s="113"/>
      <c r="C1862" s="113"/>
      <c r="D1862" s="113"/>
      <c r="E1862" s="22"/>
      <c r="F1862" s="22"/>
      <c r="G1862" s="22"/>
      <c r="H1862" s="22"/>
      <c r="I1862" s="22"/>
      <c r="J1862" s="22"/>
      <c r="K1862" s="22"/>
      <c r="L1862" s="22"/>
      <c r="M1862" s="22"/>
      <c r="N1862" s="22"/>
      <c r="O1862" s="22"/>
      <c r="P1862" s="22"/>
      <c r="Q1862" s="22"/>
      <c r="R1862" s="22"/>
    </row>
    <row r="1863" spans="1:18" x14ac:dyDescent="0.25">
      <c r="A1863" s="22"/>
      <c r="B1863" s="113"/>
      <c r="C1863" s="113"/>
      <c r="D1863" s="113"/>
      <c r="E1863" s="22"/>
      <c r="F1863" s="22"/>
      <c r="G1863" s="22"/>
      <c r="H1863" s="22"/>
      <c r="I1863" s="22"/>
      <c r="J1863" s="22"/>
      <c r="K1863" s="22"/>
      <c r="L1863" s="22"/>
      <c r="M1863" s="22"/>
      <c r="N1863" s="22"/>
      <c r="O1863" s="22"/>
      <c r="P1863" s="22"/>
      <c r="Q1863" s="22"/>
      <c r="R1863" s="22"/>
    </row>
    <row r="1864" spans="1:18" x14ac:dyDescent="0.25">
      <c r="A1864" s="22"/>
      <c r="B1864" s="113"/>
      <c r="C1864" s="113"/>
      <c r="D1864" s="113"/>
      <c r="E1864" s="22"/>
      <c r="F1864" s="22"/>
      <c r="G1864" s="22"/>
      <c r="H1864" s="22"/>
      <c r="I1864" s="22"/>
      <c r="J1864" s="22"/>
      <c r="K1864" s="22"/>
      <c r="L1864" s="22"/>
      <c r="M1864" s="22"/>
      <c r="N1864" s="22"/>
      <c r="O1864" s="22"/>
      <c r="P1864" s="22"/>
      <c r="Q1864" s="22"/>
      <c r="R1864" s="22"/>
    </row>
    <row r="1865" spans="1:18" x14ac:dyDescent="0.25">
      <c r="A1865" s="22"/>
      <c r="B1865" s="113"/>
      <c r="C1865" s="113"/>
      <c r="D1865" s="113"/>
      <c r="E1865" s="22"/>
      <c r="F1865" s="22"/>
      <c r="G1865" s="22"/>
      <c r="H1865" s="22"/>
      <c r="I1865" s="22"/>
      <c r="J1865" s="22"/>
      <c r="K1865" s="22"/>
      <c r="L1865" s="22"/>
      <c r="M1865" s="22"/>
      <c r="N1865" s="22"/>
      <c r="O1865" s="22"/>
      <c r="P1865" s="22"/>
      <c r="Q1865" s="22"/>
      <c r="R1865" s="22"/>
    </row>
    <row r="1866" spans="1:18" x14ac:dyDescent="0.25">
      <c r="A1866" s="22"/>
      <c r="B1866" s="113"/>
      <c r="C1866" s="113"/>
      <c r="D1866" s="113"/>
      <c r="E1866" s="22"/>
      <c r="F1866" s="22"/>
      <c r="G1866" s="22"/>
      <c r="H1866" s="22"/>
      <c r="I1866" s="22"/>
      <c r="J1866" s="22"/>
      <c r="K1866" s="22"/>
      <c r="L1866" s="22"/>
      <c r="M1866" s="22"/>
      <c r="N1866" s="22"/>
      <c r="O1866" s="22"/>
      <c r="P1866" s="22"/>
      <c r="Q1866" s="22"/>
      <c r="R1866" s="22"/>
    </row>
    <row r="1867" spans="1:18" x14ac:dyDescent="0.25">
      <c r="A1867" s="22"/>
      <c r="B1867" s="113"/>
      <c r="C1867" s="113"/>
      <c r="D1867" s="113"/>
      <c r="E1867" s="22"/>
      <c r="F1867" s="22"/>
      <c r="G1867" s="22"/>
      <c r="H1867" s="22"/>
      <c r="I1867" s="22"/>
      <c r="J1867" s="22"/>
      <c r="K1867" s="22"/>
      <c r="L1867" s="22"/>
      <c r="M1867" s="22"/>
      <c r="N1867" s="22"/>
      <c r="O1867" s="22"/>
      <c r="P1867" s="22"/>
      <c r="Q1867" s="22"/>
      <c r="R1867" s="22"/>
    </row>
    <row r="1868" spans="1:18" x14ac:dyDescent="0.25">
      <c r="A1868" s="22"/>
      <c r="B1868" s="113"/>
      <c r="C1868" s="113"/>
      <c r="D1868" s="113"/>
      <c r="E1868" s="22"/>
      <c r="F1868" s="22"/>
      <c r="G1868" s="22"/>
      <c r="H1868" s="22"/>
      <c r="I1868" s="22"/>
      <c r="J1868" s="22"/>
      <c r="K1868" s="22"/>
      <c r="L1868" s="22"/>
      <c r="M1868" s="22"/>
      <c r="N1868" s="22"/>
      <c r="O1868" s="22"/>
      <c r="P1868" s="22"/>
      <c r="Q1868" s="22"/>
      <c r="R1868" s="22"/>
    </row>
    <row r="1869" spans="1:18" x14ac:dyDescent="0.25">
      <c r="A1869" s="22"/>
      <c r="B1869" s="113"/>
      <c r="C1869" s="113"/>
      <c r="D1869" s="113"/>
      <c r="E1869" s="22"/>
      <c r="F1869" s="22"/>
      <c r="G1869" s="22"/>
      <c r="H1869" s="22"/>
      <c r="I1869" s="22"/>
      <c r="J1869" s="22"/>
      <c r="K1869" s="22"/>
      <c r="L1869" s="22"/>
      <c r="M1869" s="22"/>
      <c r="N1869" s="22"/>
      <c r="O1869" s="22"/>
      <c r="P1869" s="22"/>
      <c r="Q1869" s="22"/>
      <c r="R1869" s="22"/>
    </row>
    <row r="1870" spans="1:18" x14ac:dyDescent="0.25">
      <c r="A1870" s="22"/>
      <c r="B1870" s="113"/>
      <c r="C1870" s="113"/>
      <c r="D1870" s="113"/>
      <c r="E1870" s="22"/>
      <c r="F1870" s="22"/>
      <c r="G1870" s="22"/>
      <c r="H1870" s="22"/>
      <c r="I1870" s="22"/>
      <c r="J1870" s="22"/>
      <c r="K1870" s="22"/>
      <c r="L1870" s="22"/>
      <c r="M1870" s="22"/>
      <c r="N1870" s="22"/>
      <c r="O1870" s="22"/>
      <c r="P1870" s="22"/>
      <c r="Q1870" s="22"/>
      <c r="R1870" s="22"/>
    </row>
    <row r="1871" spans="1:18" x14ac:dyDescent="0.25">
      <c r="A1871" s="22"/>
      <c r="B1871" s="113"/>
      <c r="C1871" s="113"/>
      <c r="D1871" s="113"/>
      <c r="E1871" s="22"/>
      <c r="F1871" s="22"/>
      <c r="G1871" s="22"/>
      <c r="H1871" s="22"/>
      <c r="I1871" s="22"/>
      <c r="J1871" s="22"/>
      <c r="K1871" s="22"/>
      <c r="L1871" s="22"/>
      <c r="M1871" s="22"/>
      <c r="N1871" s="22"/>
      <c r="O1871" s="22"/>
      <c r="P1871" s="22"/>
      <c r="Q1871" s="22"/>
      <c r="R1871" s="22"/>
    </row>
    <row r="1872" spans="1:18" x14ac:dyDescent="0.25">
      <c r="A1872" s="22"/>
      <c r="B1872" s="113"/>
      <c r="C1872" s="113"/>
      <c r="D1872" s="113"/>
      <c r="E1872" s="22"/>
      <c r="F1872" s="22"/>
      <c r="G1872" s="22"/>
      <c r="H1872" s="22"/>
      <c r="I1872" s="22"/>
      <c r="J1872" s="22"/>
      <c r="K1872" s="22"/>
      <c r="L1872" s="22"/>
      <c r="M1872" s="22"/>
      <c r="N1872" s="22"/>
      <c r="O1872" s="22"/>
      <c r="P1872" s="22"/>
      <c r="Q1872" s="22"/>
      <c r="R1872" s="22"/>
    </row>
    <row r="1873" spans="1:18" x14ac:dyDescent="0.25">
      <c r="A1873" s="22"/>
      <c r="B1873" s="113"/>
      <c r="C1873" s="113"/>
      <c r="D1873" s="113"/>
      <c r="E1873" s="22"/>
      <c r="F1873" s="22"/>
      <c r="G1873" s="22"/>
      <c r="H1873" s="22"/>
      <c r="I1873" s="22"/>
      <c r="J1873" s="22"/>
      <c r="K1873" s="22"/>
      <c r="L1873" s="22"/>
      <c r="M1873" s="22"/>
      <c r="N1873" s="22"/>
      <c r="O1873" s="22"/>
      <c r="P1873" s="22"/>
      <c r="Q1873" s="22"/>
      <c r="R1873" s="22"/>
    </row>
    <row r="1874" spans="1:18" x14ac:dyDescent="0.25">
      <c r="A1874" s="22"/>
      <c r="B1874" s="113"/>
      <c r="C1874" s="113"/>
      <c r="D1874" s="113"/>
      <c r="E1874" s="22"/>
      <c r="F1874" s="22"/>
      <c r="G1874" s="22"/>
      <c r="H1874" s="22"/>
      <c r="I1874" s="22"/>
      <c r="J1874" s="22"/>
      <c r="K1874" s="22"/>
      <c r="L1874" s="22"/>
      <c r="M1874" s="22"/>
      <c r="N1874" s="22"/>
      <c r="O1874" s="22"/>
      <c r="P1874" s="22"/>
      <c r="Q1874" s="22"/>
      <c r="R1874" s="22"/>
    </row>
    <row r="1875" spans="1:18" x14ac:dyDescent="0.25">
      <c r="A1875" s="22"/>
      <c r="B1875" s="113"/>
      <c r="C1875" s="113"/>
      <c r="D1875" s="113"/>
      <c r="E1875" s="22"/>
      <c r="F1875" s="22"/>
      <c r="G1875" s="22"/>
      <c r="H1875" s="22"/>
      <c r="I1875" s="22"/>
      <c r="J1875" s="22"/>
      <c r="K1875" s="22"/>
      <c r="L1875" s="22"/>
      <c r="M1875" s="22"/>
      <c r="N1875" s="22"/>
      <c r="O1875" s="22"/>
      <c r="P1875" s="22"/>
      <c r="Q1875" s="22"/>
      <c r="R1875" s="22"/>
    </row>
    <row r="1876" spans="1:18" x14ac:dyDescent="0.25">
      <c r="A1876" s="22"/>
      <c r="B1876" s="113"/>
      <c r="C1876" s="113"/>
      <c r="D1876" s="113"/>
      <c r="E1876" s="22"/>
      <c r="F1876" s="22"/>
      <c r="G1876" s="22"/>
      <c r="H1876" s="22"/>
      <c r="I1876" s="22"/>
      <c r="J1876" s="22"/>
      <c r="K1876" s="22"/>
      <c r="L1876" s="22"/>
      <c r="M1876" s="22"/>
      <c r="N1876" s="22"/>
      <c r="O1876" s="22"/>
      <c r="P1876" s="22"/>
      <c r="Q1876" s="22"/>
      <c r="R1876" s="22"/>
    </row>
    <row r="1877" spans="1:18" x14ac:dyDescent="0.25">
      <c r="A1877" s="22"/>
      <c r="B1877" s="113"/>
      <c r="C1877" s="113"/>
      <c r="D1877" s="113"/>
      <c r="E1877" s="22"/>
      <c r="F1877" s="22"/>
      <c r="G1877" s="22"/>
      <c r="H1877" s="22"/>
      <c r="I1877" s="22"/>
      <c r="J1877" s="22"/>
      <c r="K1877" s="22"/>
      <c r="L1877" s="22"/>
      <c r="M1877" s="22"/>
      <c r="N1877" s="22"/>
      <c r="O1877" s="22"/>
      <c r="P1877" s="22"/>
      <c r="Q1877" s="22"/>
      <c r="R1877" s="22"/>
    </row>
    <row r="1878" spans="1:18" x14ac:dyDescent="0.25">
      <c r="A1878" s="22"/>
      <c r="B1878" s="113"/>
      <c r="C1878" s="113"/>
      <c r="D1878" s="113"/>
      <c r="E1878" s="22"/>
      <c r="F1878" s="22"/>
      <c r="G1878" s="22"/>
      <c r="H1878" s="22"/>
      <c r="I1878" s="22"/>
      <c r="J1878" s="22"/>
      <c r="K1878" s="22"/>
      <c r="L1878" s="22"/>
      <c r="M1878" s="22"/>
      <c r="N1878" s="22"/>
      <c r="O1878" s="22"/>
      <c r="P1878" s="22"/>
      <c r="Q1878" s="22"/>
      <c r="R1878" s="22"/>
    </row>
    <row r="1879" spans="1:18" x14ac:dyDescent="0.25">
      <c r="A1879" s="22"/>
      <c r="B1879" s="113"/>
      <c r="C1879" s="113"/>
      <c r="D1879" s="113"/>
      <c r="E1879" s="22"/>
      <c r="F1879" s="22"/>
      <c r="G1879" s="22"/>
      <c r="H1879" s="22"/>
      <c r="I1879" s="22"/>
      <c r="J1879" s="22"/>
      <c r="K1879" s="22"/>
      <c r="L1879" s="22"/>
      <c r="M1879" s="22"/>
      <c r="N1879" s="22"/>
      <c r="O1879" s="22"/>
      <c r="P1879" s="22"/>
      <c r="Q1879" s="22"/>
      <c r="R1879" s="22"/>
    </row>
    <row r="1880" spans="1:18" x14ac:dyDescent="0.25">
      <c r="A1880" s="22"/>
      <c r="B1880" s="113"/>
      <c r="C1880" s="113"/>
      <c r="D1880" s="113"/>
      <c r="E1880" s="22"/>
      <c r="F1880" s="22"/>
      <c r="G1880" s="22"/>
      <c r="H1880" s="22"/>
      <c r="I1880" s="22"/>
      <c r="J1880" s="22"/>
      <c r="K1880" s="22"/>
      <c r="L1880" s="22"/>
      <c r="M1880" s="22"/>
      <c r="N1880" s="22"/>
      <c r="O1880" s="22"/>
      <c r="P1880" s="22"/>
      <c r="Q1880" s="22"/>
      <c r="R1880" s="22"/>
    </row>
    <row r="1881" spans="1:18" x14ac:dyDescent="0.25">
      <c r="A1881" s="22"/>
      <c r="B1881" s="113"/>
      <c r="C1881" s="113"/>
      <c r="D1881" s="113"/>
      <c r="E1881" s="22"/>
      <c r="F1881" s="22"/>
      <c r="G1881" s="22"/>
      <c r="H1881" s="22"/>
      <c r="I1881" s="22"/>
      <c r="J1881" s="22"/>
      <c r="K1881" s="22"/>
      <c r="L1881" s="22"/>
      <c r="M1881" s="22"/>
      <c r="N1881" s="22"/>
      <c r="O1881" s="22"/>
      <c r="P1881" s="22"/>
      <c r="Q1881" s="22"/>
      <c r="R1881" s="22"/>
    </row>
    <row r="1882" spans="1:18" x14ac:dyDescent="0.25">
      <c r="A1882" s="22"/>
      <c r="B1882" s="113"/>
      <c r="C1882" s="113"/>
      <c r="D1882" s="113"/>
      <c r="E1882" s="22"/>
      <c r="F1882" s="22"/>
      <c r="G1882" s="22"/>
      <c r="H1882" s="22"/>
      <c r="I1882" s="22"/>
      <c r="J1882" s="22"/>
      <c r="K1882" s="22"/>
      <c r="L1882" s="22"/>
      <c r="M1882" s="22"/>
      <c r="N1882" s="22"/>
      <c r="O1882" s="22"/>
      <c r="P1882" s="22"/>
      <c r="Q1882" s="22"/>
      <c r="R1882" s="22"/>
    </row>
    <row r="1883" spans="1:18" x14ac:dyDescent="0.25">
      <c r="A1883" s="22"/>
      <c r="B1883" s="113"/>
      <c r="C1883" s="113"/>
      <c r="D1883" s="113"/>
      <c r="E1883" s="22"/>
      <c r="F1883" s="22"/>
      <c r="G1883" s="22"/>
      <c r="H1883" s="22"/>
      <c r="I1883" s="22"/>
      <c r="J1883" s="22"/>
      <c r="K1883" s="22"/>
      <c r="L1883" s="22"/>
      <c r="M1883" s="22"/>
      <c r="N1883" s="22"/>
      <c r="O1883" s="22"/>
      <c r="P1883" s="22"/>
      <c r="Q1883" s="22"/>
      <c r="R1883" s="22"/>
    </row>
    <row r="1884" spans="1:18" x14ac:dyDescent="0.25">
      <c r="A1884" s="22"/>
      <c r="B1884" s="113"/>
      <c r="C1884" s="113"/>
      <c r="D1884" s="113"/>
      <c r="E1884" s="22"/>
      <c r="F1884" s="22"/>
      <c r="G1884" s="22"/>
      <c r="H1884" s="22"/>
      <c r="I1884" s="22"/>
      <c r="J1884" s="22"/>
      <c r="K1884" s="22"/>
      <c r="L1884" s="22"/>
      <c r="M1884" s="22"/>
      <c r="N1884" s="22"/>
      <c r="O1884" s="22"/>
      <c r="P1884" s="22"/>
      <c r="Q1884" s="22"/>
      <c r="R1884" s="22"/>
    </row>
    <row r="1885" spans="1:18" x14ac:dyDescent="0.25">
      <c r="A1885" s="22"/>
      <c r="B1885" s="113"/>
      <c r="C1885" s="113"/>
      <c r="D1885" s="113"/>
      <c r="E1885" s="22"/>
      <c r="F1885" s="22"/>
      <c r="G1885" s="22"/>
      <c r="H1885" s="22"/>
      <c r="I1885" s="22"/>
      <c r="J1885" s="22"/>
      <c r="K1885" s="22"/>
      <c r="L1885" s="22"/>
      <c r="M1885" s="22"/>
      <c r="N1885" s="22"/>
      <c r="O1885" s="22"/>
      <c r="P1885" s="22"/>
      <c r="Q1885" s="22"/>
      <c r="R18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2847"/>
  <sheetViews>
    <sheetView topLeftCell="D252" zoomScaleNormal="100" workbookViewId="0">
      <selection activeCell="I274" sqref="I274"/>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79" t="s">
        <v>131</v>
      </c>
      <c r="J9" s="280"/>
      <c r="K9" s="280"/>
      <c r="L9" s="280"/>
      <c r="M9" s="280"/>
      <c r="N9" s="281"/>
    </row>
    <row r="10" spans="1:14" ht="18.75" thickBot="1" x14ac:dyDescent="0.3">
      <c r="A10" s="294" t="s">
        <v>199</v>
      </c>
      <c r="B10" s="333" t="s">
        <v>201</v>
      </c>
      <c r="C10" s="335" t="s">
        <v>133</v>
      </c>
      <c r="D10" s="336"/>
      <c r="E10" s="337"/>
      <c r="F10" s="304" t="s">
        <v>410</v>
      </c>
      <c r="G10" s="305"/>
      <c r="H10" s="332"/>
      <c r="I10" s="270" t="s">
        <v>411</v>
      </c>
      <c r="J10" s="271"/>
      <c r="K10" s="272"/>
      <c r="L10" s="256" t="s">
        <v>412</v>
      </c>
      <c r="M10" s="257"/>
      <c r="N10" s="258"/>
    </row>
    <row r="11" spans="1:14" ht="20.100000000000001" customHeight="1" thickBot="1" x14ac:dyDescent="0.3">
      <c r="A11" s="296"/>
      <c r="B11" s="334"/>
      <c r="C11" s="155" t="s">
        <v>141</v>
      </c>
      <c r="D11" s="156" t="s">
        <v>142</v>
      </c>
      <c r="E11" s="157" t="s">
        <v>143</v>
      </c>
      <c r="F11" s="182" t="s">
        <v>413</v>
      </c>
      <c r="G11" s="183" t="s">
        <v>414</v>
      </c>
      <c r="H11" s="184" t="s">
        <v>140</v>
      </c>
      <c r="I11" s="99" t="s">
        <v>104</v>
      </c>
      <c r="J11" s="160" t="s">
        <v>146</v>
      </c>
      <c r="K11" s="161" t="s">
        <v>106</v>
      </c>
      <c r="L11" s="162" t="s">
        <v>104</v>
      </c>
      <c r="M11" s="185" t="s">
        <v>146</v>
      </c>
      <c r="N11" s="69" t="s">
        <v>106</v>
      </c>
    </row>
    <row r="12" spans="1:14" x14ac:dyDescent="0.25">
      <c r="A12" s="119" t="s">
        <v>415</v>
      </c>
      <c r="B12" s="120" t="s">
        <v>207</v>
      </c>
      <c r="C12" s="186" t="s">
        <v>164</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415</v>
      </c>
      <c r="B13" s="120" t="s">
        <v>207</v>
      </c>
      <c r="C13" s="191" t="s">
        <v>416</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415</v>
      </c>
      <c r="B14" s="120" t="s">
        <v>207</v>
      </c>
      <c r="C14" s="191" t="s">
        <v>180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417</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415</v>
      </c>
      <c r="B15" s="120" t="s">
        <v>210</v>
      </c>
      <c r="C15" s="191" t="s">
        <v>418</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415</v>
      </c>
      <c r="B16" s="120" t="s">
        <v>210</v>
      </c>
      <c r="C16" s="191" t="s">
        <v>161</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415</v>
      </c>
      <c r="B17" s="120" t="s">
        <v>210</v>
      </c>
      <c r="C17" s="191" t="s">
        <v>419</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417</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107</v>
      </c>
      <c r="B19" s="133" t="s">
        <v>212</v>
      </c>
      <c r="C19" s="137" t="s">
        <v>420</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0.91120000000000001</v>
      </c>
      <c r="H19" s="104"/>
      <c r="I19" s="202" cm="1">
        <f t="array" ref="I19">((_xlfn.XLOOKUP(B19,'4. Material Balance Activities'!$C$16:$C$33,'4. Material Balance Activities'!$G$16:$G$33,NA,0,1)-_xlfn.XLOOKUP(B19,'4. Material Balance Activities'!$C$16:$C$33,'4. Material Balance Activities'!$M$16:$M$33,NA,0,1))*G19)*(1-F19)</f>
        <v>116.569816</v>
      </c>
      <c r="J19" s="200" t="s">
        <v>214</v>
      </c>
      <c r="K19" s="83" t="s">
        <v>214</v>
      </c>
      <c r="L19" s="102" cm="1">
        <f t="array" ref="L19">((_xlfn.XLOOKUP(B19,'4. Material Balance Activities'!$C$16:$C$33,'4. Material Balance Activities'!$J$16:$J$33,NA,0,1)-_xlfn.XLOOKUP(B19,'4. Material Balance Activities'!$C$16:$C$33,'4. Material Balance Activities'!$P$16:$P$33,NA,0,1))*G19)*(1-F19)</f>
        <v>0.47382400000000002</v>
      </c>
      <c r="M19" s="105" t="s">
        <v>214</v>
      </c>
      <c r="N19" s="83" t="s">
        <v>214</v>
      </c>
    </row>
    <row r="20" spans="1:14" x14ac:dyDescent="0.25">
      <c r="A20" s="79" t="s">
        <v>107</v>
      </c>
      <c r="B20" s="133" t="s">
        <v>215</v>
      </c>
      <c r="C20" s="137" t="s">
        <v>180</v>
      </c>
      <c r="D20" s="81" t="str">
        <f>IFERROR(IF(C20="No CAS","",INDEX('DEQ Pollutant List'!$C$7:$C$611,MATCH('5. Pollutant Emissions - MB'!C20,'DEQ Pollutant List'!$B$7:$B$611,0))),"")</f>
        <v>Chromium VI, chromate and dichromate particulate</v>
      </c>
      <c r="E20" s="115"/>
      <c r="F20" s="138">
        <f>1-(1-0.75)*(1-0.992)</f>
        <v>0.998</v>
      </c>
      <c r="G20" s="139">
        <v>1E-3</v>
      </c>
      <c r="H20" s="104" t="s">
        <v>421</v>
      </c>
      <c r="I20" s="102" cm="1">
        <f t="array" ref="I20">((_xlfn.XLOOKUP(B20,'4. Material Balance Activities'!$C$16:$C$33,'4. Material Balance Activities'!$G$16:$G$33,NA,0,1)-_xlfn.XLOOKUP(B20,'4. Material Balance Activities'!$C$16:$C$33,'4. Material Balance Activities'!$M$16:$M$33,NA,0,1))*G20)*(1-F20)</f>
        <v>2.4936000000000023E-4</v>
      </c>
      <c r="J20" s="105" t="s">
        <v>214</v>
      </c>
      <c r="K20" s="83" t="s">
        <v>214</v>
      </c>
      <c r="L20" s="102" cm="1">
        <f t="array" ref="L20">((_xlfn.XLOOKUP(B20,'4. Material Balance Activities'!$C$16:$C$33,'4. Material Balance Activities'!$J$16:$J$33,NA,0,1)-_xlfn.XLOOKUP(B20,'4. Material Balance Activities'!$C$16:$C$33,'4. Material Balance Activities'!$P$16:$P$33,NA,0,1))*G20)*(1-F20)</f>
        <v>1.000000000000001E-6</v>
      </c>
      <c r="M20" s="105" t="s">
        <v>214</v>
      </c>
      <c r="N20" s="83" t="s">
        <v>214</v>
      </c>
    </row>
    <row r="21" spans="1:14" x14ac:dyDescent="0.25">
      <c r="A21" s="79" t="s">
        <v>107</v>
      </c>
      <c r="B21" s="133" t="s">
        <v>215</v>
      </c>
      <c r="C21" s="137" t="s">
        <v>420</v>
      </c>
      <c r="D21" s="81" t="str">
        <f>IFERROR(IF(C21="No CAS","",INDEX('DEQ Pollutant List'!$C$7:$C$611,MATCH('5. Pollutant Emissions - MB'!C21,'DEQ Pollutant List'!$B$7:$B$611,0))),"")</f>
        <v>Acetone</v>
      </c>
      <c r="E21" s="115"/>
      <c r="F21" s="138">
        <v>0</v>
      </c>
      <c r="G21" s="139">
        <v>0.85089999999999999</v>
      </c>
      <c r="H21" s="104"/>
      <c r="I21" s="102" cm="1">
        <f t="array" ref="I21">((_xlfn.XLOOKUP(B21,'4. Material Balance Activities'!$C$16:$C$33,'4. Material Balance Activities'!$G$16:$G$33,NA,0,1)-_xlfn.XLOOKUP(B21,'4. Material Balance Activities'!$C$16:$C$33,'4. Material Balance Activities'!$M$16:$M$33,NA,0,1))*G21)*(1-F21)</f>
        <v>106.09021200000001</v>
      </c>
      <c r="J21" s="105" t="s">
        <v>214</v>
      </c>
      <c r="K21" s="83" t="s">
        <v>214</v>
      </c>
      <c r="L21" s="102" cm="1">
        <f t="array" ref="L21">((_xlfn.XLOOKUP(B21,'4. Material Balance Activities'!$C$16:$C$33,'4. Material Balance Activities'!$J$16:$J$33,NA,0,1)-_xlfn.XLOOKUP(B21,'4. Material Balance Activities'!$C$16:$C$33,'4. Material Balance Activities'!$P$16:$P$33,NA,0,1))*G21)*(1-F21)</f>
        <v>0.42544999999999999</v>
      </c>
      <c r="M21" s="105" t="s">
        <v>214</v>
      </c>
      <c r="N21" s="83" t="s">
        <v>214</v>
      </c>
    </row>
    <row r="22" spans="1:14" x14ac:dyDescent="0.25">
      <c r="A22" s="79" t="s">
        <v>107</v>
      </c>
      <c r="B22" s="133" t="s">
        <v>216</v>
      </c>
      <c r="C22" s="137" t="s">
        <v>420</v>
      </c>
      <c r="D22" s="81" t="str">
        <f>IFERROR(IF(C22="No CAS","",INDEX('DEQ Pollutant List'!$C$7:$C$611,MATCH('5. Pollutant Emissions - MB'!C22,'DEQ Pollutant List'!$B$7:$B$611,0))),"")</f>
        <v>Acetone</v>
      </c>
      <c r="E22" s="115"/>
      <c r="F22" s="138">
        <v>0</v>
      </c>
      <c r="G22" s="139">
        <v>0.94310000000000005</v>
      </c>
      <c r="H22" s="104"/>
      <c r="I22" s="102" cm="1">
        <f t="array" ref="I22">((_xlfn.XLOOKUP(B22,'4. Material Balance Activities'!$C$16:$C$33,'4. Material Balance Activities'!$G$16:$G$33,NA,0,1)-_xlfn.XLOOKUP(B22,'4. Material Balance Activities'!$C$16:$C$33,'4. Material Balance Activities'!$M$16:$M$33,NA,0,1))*G22)*(1-F22)</f>
        <v>103.495794</v>
      </c>
      <c r="J22" s="105" t="s">
        <v>214</v>
      </c>
      <c r="K22" s="83" t="s">
        <v>214</v>
      </c>
      <c r="L22" s="102" cm="1">
        <f t="array" ref="L22">((_xlfn.XLOOKUP(B22,'4. Material Balance Activities'!$C$16:$C$33,'4. Material Balance Activities'!$J$16:$J$33,NA,0,1)-_xlfn.XLOOKUP(B22,'4. Material Balance Activities'!$C$16:$C$33,'4. Material Balance Activities'!$P$16:$P$33,NA,0,1))*G22)*(1-F22)</f>
        <v>0.414964</v>
      </c>
      <c r="M22" s="105" t="s">
        <v>214</v>
      </c>
      <c r="N22" s="83" t="s">
        <v>214</v>
      </c>
    </row>
    <row r="23" spans="1:14" x14ac:dyDescent="0.25">
      <c r="A23" s="79" t="s">
        <v>107</v>
      </c>
      <c r="B23" s="133" t="s">
        <v>217</v>
      </c>
      <c r="C23" s="137" t="s">
        <v>420</v>
      </c>
      <c r="D23" s="81" t="str">
        <f>IFERROR(IF(C23="No CAS","",INDEX('DEQ Pollutant List'!$C$7:$C$611,MATCH('5. Pollutant Emissions - MB'!C23,'DEQ Pollutant List'!$B$7:$B$611,0))),"")</f>
        <v>Acetone</v>
      </c>
      <c r="E23" s="115"/>
      <c r="F23" s="138">
        <v>0</v>
      </c>
      <c r="G23" s="139">
        <v>0.75429999999999997</v>
      </c>
      <c r="H23" s="104"/>
      <c r="I23" s="102" cm="1">
        <f t="array" ref="I23">((_xlfn.XLOOKUP(B23,'4. Material Balance Activities'!$C$16:$C$33,'4. Material Balance Activities'!$G$16:$G$33,NA,0,1)-_xlfn.XLOOKUP(B23,'4. Material Balance Activities'!$C$16:$C$33,'4. Material Balance Activities'!$M$16:$M$33,NA,0,1))*G23)*(1-F23)</f>
        <v>169.604355</v>
      </c>
      <c r="J23" s="105" t="s">
        <v>214</v>
      </c>
      <c r="K23" s="83" t="s">
        <v>214</v>
      </c>
      <c r="L23" s="102" cm="1">
        <f t="array" ref="L23">((_xlfn.XLOOKUP(B23,'4. Material Balance Activities'!$C$16:$C$33,'4. Material Balance Activities'!$J$16:$J$33,NA,0,1)-_xlfn.XLOOKUP(B23,'4. Material Balance Activities'!$C$16:$C$33,'4. Material Balance Activities'!$P$16:$P$33,NA,0,1))*G23)*(1-F23)</f>
        <v>0.68641300000000005</v>
      </c>
      <c r="M23" s="105" t="s">
        <v>214</v>
      </c>
      <c r="N23" s="83" t="s">
        <v>214</v>
      </c>
    </row>
    <row r="24" spans="1:14" x14ac:dyDescent="0.25">
      <c r="A24" s="79" t="s">
        <v>107</v>
      </c>
      <c r="B24" s="133" t="s">
        <v>218</v>
      </c>
      <c r="C24" s="137" t="s">
        <v>180</v>
      </c>
      <c r="D24" s="81" t="str">
        <f>IFERROR(IF(C24="No CAS","",INDEX('DEQ Pollutant List'!$C$7:$C$611,MATCH('5. Pollutant Emissions - MB'!C24,'DEQ Pollutant List'!$B$7:$B$611,0))),"")</f>
        <v>Chromium VI, chromate and dichromate particulate</v>
      </c>
      <c r="E24" s="115"/>
      <c r="F24" s="138">
        <f>1-(1-0.75)*(1-0.992)</f>
        <v>0.998</v>
      </c>
      <c r="G24" s="139">
        <v>2E-3</v>
      </c>
      <c r="H24" s="104" t="s">
        <v>421</v>
      </c>
      <c r="I24" s="102" cm="1">
        <f t="array" ref="I24">((_xlfn.XLOOKUP(B24,'4. Material Balance Activities'!$C$16:$C$33,'4. Material Balance Activities'!$G$16:$G$33,NA,0,1)-_xlfn.XLOOKUP(B24,'4. Material Balance Activities'!$C$16:$C$33,'4. Material Balance Activities'!$M$16:$M$33,NA,0,1))*G24)*(1-F24)</f>
        <v>1.5588800000000014E-3</v>
      </c>
      <c r="J24" s="105" t="s">
        <v>214</v>
      </c>
      <c r="K24" s="83" t="s">
        <v>214</v>
      </c>
      <c r="L24" s="102" cm="1">
        <f t="array" ref="L24">((_xlfn.XLOOKUP(B24,'4. Material Balance Activities'!$C$16:$C$33,'4. Material Balance Activities'!$J$16:$J$33,NA,0,1)-_xlfn.XLOOKUP(B24,'4. Material Balance Activities'!$C$16:$C$33,'4. Material Balance Activities'!$P$16:$P$33,NA,0,1))*G24)*(1-F24)</f>
        <v>6.2800000000000059E-6</v>
      </c>
      <c r="M24" s="105" t="s">
        <v>214</v>
      </c>
      <c r="N24" s="83" t="s">
        <v>214</v>
      </c>
    </row>
    <row r="25" spans="1:14" x14ac:dyDescent="0.25">
      <c r="A25" s="79" t="s">
        <v>107</v>
      </c>
      <c r="B25" s="133" t="s">
        <v>218</v>
      </c>
      <c r="C25" s="137" t="s">
        <v>420</v>
      </c>
      <c r="D25" s="81" t="str">
        <f>IFERROR(IF(C25="No CAS","",INDEX('DEQ Pollutant List'!$C$7:$C$611,MATCH('5. Pollutant Emissions - MB'!C25,'DEQ Pollutant List'!$B$7:$B$611,0))),"")</f>
        <v>Acetone</v>
      </c>
      <c r="E25" s="115"/>
      <c r="F25" s="138">
        <v>0</v>
      </c>
      <c r="G25" s="139">
        <v>0.77</v>
      </c>
      <c r="H25" s="104"/>
      <c r="I25" s="102" cm="1">
        <f t="array" ref="I25">((_xlfn.XLOOKUP(B25,'4. Material Balance Activities'!$C$16:$C$33,'4. Material Balance Activities'!$G$16:$G$33,NA,0,1)-_xlfn.XLOOKUP(B25,'4. Material Balance Activities'!$C$16:$C$33,'4. Material Balance Activities'!$M$16:$M$33,NA,0,1))*G25)*(1-F25)</f>
        <v>300.08440000000002</v>
      </c>
      <c r="J25" s="105" t="s">
        <v>214</v>
      </c>
      <c r="K25" s="83" t="s">
        <v>214</v>
      </c>
      <c r="L25" s="102" cm="1">
        <f t="array" ref="L25">((_xlfn.XLOOKUP(B25,'4. Material Balance Activities'!$C$16:$C$33,'4. Material Balance Activities'!$J$16:$J$33,NA,0,1)-_xlfn.XLOOKUP(B25,'4. Material Balance Activities'!$C$16:$C$33,'4. Material Balance Activities'!$P$16:$P$33,NA,0,1))*G25)*(1-F25)</f>
        <v>1.2089000000000001</v>
      </c>
      <c r="M25" s="105" t="s">
        <v>214</v>
      </c>
      <c r="N25" s="83" t="s">
        <v>214</v>
      </c>
    </row>
    <row r="26" spans="1:14" x14ac:dyDescent="0.25">
      <c r="A26" s="79" t="s">
        <v>107</v>
      </c>
      <c r="B26" s="133" t="s">
        <v>218</v>
      </c>
      <c r="C26" s="137" t="s">
        <v>422</v>
      </c>
      <c r="D26" s="81" t="str">
        <f>IFERROR(IF(C26="No CAS","",INDEX('DEQ Pollutant List'!$C$7:$C$611,MATCH('5. Pollutant Emissions - MB'!C26,'DEQ Pollutant List'!$B$7:$B$611,0))),"")</f>
        <v>Propylene glycol monomethyl ether</v>
      </c>
      <c r="E26" s="115"/>
      <c r="F26" s="138">
        <v>0</v>
      </c>
      <c r="G26" s="139">
        <v>0.06</v>
      </c>
      <c r="H26" s="104"/>
      <c r="I26" s="102" cm="1">
        <f t="array" ref="I26">((_xlfn.XLOOKUP(B26,'4. Material Balance Activities'!$C$16:$C$33,'4. Material Balance Activities'!$G$16:$G$33,NA,0,1)-_xlfn.XLOOKUP(B26,'4. Material Balance Activities'!$C$16:$C$33,'4. Material Balance Activities'!$M$16:$M$33,NA,0,1))*G26)*(1-F26)</f>
        <v>23.383200000000002</v>
      </c>
      <c r="J26" s="105" t="s">
        <v>214</v>
      </c>
      <c r="K26" s="83" t="s">
        <v>214</v>
      </c>
      <c r="L26" s="102" cm="1">
        <f t="array" ref="L26">((_xlfn.XLOOKUP(B26,'4. Material Balance Activities'!$C$16:$C$33,'4. Material Balance Activities'!$J$16:$J$33,NA,0,1)-_xlfn.XLOOKUP(B26,'4. Material Balance Activities'!$C$16:$C$33,'4. Material Balance Activities'!$P$16:$P$33,NA,0,1))*G26)*(1-F26)</f>
        <v>9.4200000000000006E-2</v>
      </c>
      <c r="M26" s="105" t="s">
        <v>214</v>
      </c>
      <c r="N26" s="83" t="s">
        <v>214</v>
      </c>
    </row>
    <row r="27" spans="1:14" x14ac:dyDescent="0.25">
      <c r="A27" s="79" t="s">
        <v>107</v>
      </c>
      <c r="B27" s="133" t="s">
        <v>218</v>
      </c>
      <c r="C27" s="137" t="s">
        <v>181</v>
      </c>
      <c r="D27" s="81" t="str">
        <f>IFERROR(IF(C27="No CAS","",INDEX('DEQ Pollutant List'!$C$7:$C$611,MATCH('5. Pollutant Emissions - MB'!C27,'DEQ Pollutant List'!$B$7:$B$611,0))),"")</f>
        <v>Cobalt and compounds</v>
      </c>
      <c r="E27" s="115"/>
      <c r="F27" s="138">
        <f>1-(1-0.75)*(1-0.992)</f>
        <v>0.998</v>
      </c>
      <c r="G27" s="139">
        <v>3.0000000000000001E-3</v>
      </c>
      <c r="H27" s="104" t="s">
        <v>421</v>
      </c>
      <c r="I27" s="102" cm="1">
        <f t="array" ref="I27">((_xlfn.XLOOKUP(B27,'4. Material Balance Activities'!$C$16:$C$33,'4. Material Balance Activities'!$G$16:$G$33,NA,0,1)-_xlfn.XLOOKUP(B27,'4. Material Balance Activities'!$C$16:$C$33,'4. Material Balance Activities'!$M$16:$M$33,NA,0,1))*G27)*(1-F27)</f>
        <v>2.3383200000000027E-3</v>
      </c>
      <c r="J27" s="105" t="s">
        <v>214</v>
      </c>
      <c r="K27" s="83" t="s">
        <v>214</v>
      </c>
      <c r="L27" s="102" cm="1">
        <f t="array" ref="L27">((_xlfn.XLOOKUP(B27,'4. Material Balance Activities'!$C$16:$C$33,'4. Material Balance Activities'!$J$16:$J$33,NA,0,1)-_xlfn.XLOOKUP(B27,'4. Material Balance Activities'!$C$16:$C$33,'4. Material Balance Activities'!$P$16:$P$33,NA,0,1))*G27)*(1-F27)</f>
        <v>9.4200000000000098E-6</v>
      </c>
      <c r="M27" s="105" t="s">
        <v>214</v>
      </c>
      <c r="N27" s="83" t="s">
        <v>214</v>
      </c>
    </row>
    <row r="28" spans="1:14" x14ac:dyDescent="0.25">
      <c r="A28" s="79" t="s">
        <v>107</v>
      </c>
      <c r="B28" s="133" t="s">
        <v>220</v>
      </c>
      <c r="C28" s="137" t="s">
        <v>180</v>
      </c>
      <c r="D28" s="81" t="str">
        <f>IFERROR(IF(C28="No CAS","",INDEX('DEQ Pollutant List'!$C$7:$C$611,MATCH('5. Pollutant Emissions - MB'!C28,'DEQ Pollutant List'!$B$7:$B$611,0))),"")</f>
        <v>Chromium VI, chromate and dichromate particulate</v>
      </c>
      <c r="E28" s="115"/>
      <c r="F28" s="138">
        <f>1-(1-0.75)*(1-0.992)</f>
        <v>0.998</v>
      </c>
      <c r="G28" s="139">
        <v>2E-3</v>
      </c>
      <c r="H28" s="104" t="s">
        <v>421</v>
      </c>
      <c r="I28" s="102" cm="1">
        <f t="array" ref="I28">((_xlfn.XLOOKUP(B28,'4. Material Balance Activities'!$C$16:$C$33,'4. Material Balance Activities'!$G$16:$G$33,NA,0,1)-_xlfn.XLOOKUP(B28,'4. Material Balance Activities'!$C$16:$C$33,'4. Material Balance Activities'!$M$16:$M$33,NA,0,1))*G28)*(1-F28)</f>
        <v>5.6159600000000049E-3</v>
      </c>
      <c r="J28" s="105" t="s">
        <v>214</v>
      </c>
      <c r="K28" s="83" t="s">
        <v>214</v>
      </c>
      <c r="L28" s="102" cm="1">
        <f t="array" ref="L28">((_xlfn.XLOOKUP(B28,'4. Material Balance Activities'!$C$16:$C$33,'4. Material Balance Activities'!$J$16:$J$33,NA,0,1)-_xlfn.XLOOKUP(B28,'4. Material Balance Activities'!$C$16:$C$33,'4. Material Balance Activities'!$P$16:$P$33,NA,0,1))*G28)*(1-F28)</f>
        <v>2.264000000000002E-5</v>
      </c>
      <c r="M28" s="105" t="s">
        <v>214</v>
      </c>
      <c r="N28" s="83" t="s">
        <v>214</v>
      </c>
    </row>
    <row r="29" spans="1:14" x14ac:dyDescent="0.25">
      <c r="A29" s="79" t="s">
        <v>107</v>
      </c>
      <c r="B29" s="133" t="s">
        <v>220</v>
      </c>
      <c r="C29" s="137" t="s">
        <v>420</v>
      </c>
      <c r="D29" s="81" t="str">
        <f>IFERROR(IF(C29="No CAS","",INDEX('DEQ Pollutant List'!$C$7:$C$611,MATCH('5. Pollutant Emissions - MB'!C29,'DEQ Pollutant List'!$B$7:$B$611,0))),"")</f>
        <v>Acetone</v>
      </c>
      <c r="E29" s="115"/>
      <c r="F29" s="138">
        <v>0</v>
      </c>
      <c r="G29" s="139">
        <v>0.78</v>
      </c>
      <c r="H29" s="104"/>
      <c r="I29" s="102" cm="1">
        <f t="array" ref="I29">((_xlfn.XLOOKUP(B29,'4. Material Balance Activities'!$C$16:$C$33,'4. Material Balance Activities'!$G$16:$G$33,NA,0,1)-_xlfn.XLOOKUP(B29,'4. Material Balance Activities'!$C$16:$C$33,'4. Material Balance Activities'!$M$16:$M$33,NA,0,1))*G29)*(1-F29)</f>
        <v>1095.1122</v>
      </c>
      <c r="J29" s="105" t="s">
        <v>214</v>
      </c>
      <c r="K29" s="83" t="s">
        <v>214</v>
      </c>
      <c r="L29" s="102" cm="1">
        <f t="array" ref="L29">((_xlfn.XLOOKUP(B29,'4. Material Balance Activities'!$C$16:$C$33,'4. Material Balance Activities'!$J$16:$J$33,NA,0,1)-_xlfn.XLOOKUP(B29,'4. Material Balance Activities'!$C$16:$C$33,'4. Material Balance Activities'!$P$16:$P$33,NA,0,1))*G29)*(1-F29)</f>
        <v>4.4148000000000005</v>
      </c>
      <c r="M29" s="105" t="s">
        <v>214</v>
      </c>
      <c r="N29" s="83" t="s">
        <v>214</v>
      </c>
    </row>
    <row r="30" spans="1:14" x14ac:dyDescent="0.25">
      <c r="A30" s="79" t="s">
        <v>107</v>
      </c>
      <c r="B30" s="133" t="s">
        <v>220</v>
      </c>
      <c r="C30" s="137" t="s">
        <v>422</v>
      </c>
      <c r="D30" s="81" t="str">
        <f>IFERROR(IF(C30="No CAS","",INDEX('DEQ Pollutant List'!$C$7:$C$611,MATCH('5. Pollutant Emissions - MB'!C30,'DEQ Pollutant List'!$B$7:$B$611,0))),"")</f>
        <v>Propylene glycol monomethyl ether</v>
      </c>
      <c r="E30" s="115"/>
      <c r="F30" s="138">
        <v>0</v>
      </c>
      <c r="G30" s="139">
        <v>0.06</v>
      </c>
      <c r="H30" s="104"/>
      <c r="I30" s="102" cm="1">
        <f t="array" ref="I30">((_xlfn.XLOOKUP(B30,'4. Material Balance Activities'!$C$16:$C$33,'4. Material Balance Activities'!$G$16:$G$33,NA,0,1)-_xlfn.XLOOKUP(B30,'4. Material Balance Activities'!$C$16:$C$33,'4. Material Balance Activities'!$M$16:$M$33,NA,0,1))*G30)*(1-F30)</f>
        <v>84.239400000000003</v>
      </c>
      <c r="J30" s="105" t="s">
        <v>214</v>
      </c>
      <c r="K30" s="83" t="s">
        <v>214</v>
      </c>
      <c r="L30" s="102" cm="1">
        <f t="array" ref="L30">((_xlfn.XLOOKUP(B30,'4. Material Balance Activities'!$C$16:$C$33,'4. Material Balance Activities'!$J$16:$J$33,NA,0,1)-_xlfn.XLOOKUP(B30,'4. Material Balance Activities'!$C$16:$C$33,'4. Material Balance Activities'!$P$16:$P$33,NA,0,1))*G30)*(1-F30)</f>
        <v>0.33960000000000001</v>
      </c>
      <c r="M30" s="105" t="s">
        <v>214</v>
      </c>
      <c r="N30" s="83" t="s">
        <v>214</v>
      </c>
    </row>
    <row r="31" spans="1:14" x14ac:dyDescent="0.25">
      <c r="A31" s="79" t="s">
        <v>107</v>
      </c>
      <c r="B31" s="133" t="s">
        <v>220</v>
      </c>
      <c r="C31" s="137" t="s">
        <v>181</v>
      </c>
      <c r="D31" s="81" t="str">
        <f>IFERROR(IF(C31="No CAS","",INDEX('DEQ Pollutant List'!$C$7:$C$611,MATCH('5. Pollutant Emissions - MB'!C31,'DEQ Pollutant List'!$B$7:$B$611,0))),"")</f>
        <v>Cobalt and compounds</v>
      </c>
      <c r="E31" s="115"/>
      <c r="F31" s="138">
        <f>1-(1-0.75)*(1-0.992)</f>
        <v>0.998</v>
      </c>
      <c r="G31" s="139">
        <v>2E-3</v>
      </c>
      <c r="H31" s="104" t="s">
        <v>421</v>
      </c>
      <c r="I31" s="102" cm="1">
        <f t="array" ref="I31">((_xlfn.XLOOKUP(B31,'4. Material Balance Activities'!$C$16:$C$33,'4. Material Balance Activities'!$G$16:$G$33,NA,0,1)-_xlfn.XLOOKUP(B31,'4. Material Balance Activities'!$C$16:$C$33,'4. Material Balance Activities'!$M$16:$M$33,NA,0,1))*G31)*(1-F31)</f>
        <v>5.6159600000000049E-3</v>
      </c>
      <c r="J31" s="105" t="s">
        <v>214</v>
      </c>
      <c r="K31" s="83" t="s">
        <v>214</v>
      </c>
      <c r="L31" s="102" cm="1">
        <f t="array" ref="L31">((_xlfn.XLOOKUP(B31,'4. Material Balance Activities'!$C$16:$C$33,'4. Material Balance Activities'!$J$16:$J$33,NA,0,1)-_xlfn.XLOOKUP(B31,'4. Material Balance Activities'!$C$16:$C$33,'4. Material Balance Activities'!$P$16:$P$33,NA,0,1))*G31)*(1-F31)</f>
        <v>2.264000000000002E-5</v>
      </c>
      <c r="M31" s="105" t="s">
        <v>214</v>
      </c>
      <c r="N31" s="83" t="s">
        <v>214</v>
      </c>
    </row>
    <row r="32" spans="1:14" x14ac:dyDescent="0.25">
      <c r="A32" s="79" t="s">
        <v>107</v>
      </c>
      <c r="B32" s="133" t="s">
        <v>221</v>
      </c>
      <c r="C32" s="137" t="s">
        <v>180</v>
      </c>
      <c r="D32" s="81" t="str">
        <f>IFERROR(IF(C32="No CAS","",INDEX('DEQ Pollutant List'!$C$7:$C$611,MATCH('5. Pollutant Emissions - MB'!C32,'DEQ Pollutant List'!$B$7:$B$611,0))),"")</f>
        <v>Chromium VI, chromate and dichromate particulate</v>
      </c>
      <c r="E32" s="115"/>
      <c r="F32" s="138">
        <f>1-(1-0.75)*(1-0.992)</f>
        <v>0.998</v>
      </c>
      <c r="G32" s="139">
        <v>6.0000000000000001E-3</v>
      </c>
      <c r="H32" s="104" t="s">
        <v>421</v>
      </c>
      <c r="I32" s="202" cm="1">
        <f t="array" ref="I32">((_xlfn.XLOOKUP(B32,'4. Material Balance Activities'!$C$16:$C$33,'4. Material Balance Activities'!$G$16:$G$33,NA,0,1)-_xlfn.XLOOKUP(B32,'4. Material Balance Activities'!$C$16:$C$33,'4. Material Balance Activities'!$M$16:$M$33,NA,0,1))*G32)*(1-F32)</f>
        <v>2.2164000000000016E-3</v>
      </c>
      <c r="J32" s="105" t="s">
        <v>214</v>
      </c>
      <c r="K32" s="83" t="s">
        <v>214</v>
      </c>
      <c r="L32" s="102" cm="1">
        <f t="array" ref="L32">((_xlfn.XLOOKUP(B32,'4. Material Balance Activities'!$C$16:$C$33,'4. Material Balance Activities'!$J$16:$J$33,NA,0,1)-_xlfn.XLOOKUP(B32,'4. Material Balance Activities'!$C$16:$C$33,'4. Material Balance Activities'!$P$16:$P$33,NA,0,1))*G32)*(1-F32)</f>
        <v>8.8800000000000082E-6</v>
      </c>
      <c r="M32" s="105" t="s">
        <v>214</v>
      </c>
      <c r="N32" s="83" t="s">
        <v>214</v>
      </c>
    </row>
    <row r="33" spans="1:14" x14ac:dyDescent="0.25">
      <c r="A33" s="79" t="s">
        <v>107</v>
      </c>
      <c r="B33" s="133" t="s">
        <v>221</v>
      </c>
      <c r="C33" s="137" t="s">
        <v>420</v>
      </c>
      <c r="D33" s="81" t="str">
        <f>IFERROR(IF(C33="No CAS","",INDEX('DEQ Pollutant List'!$C$7:$C$611,MATCH('5. Pollutant Emissions - MB'!C33,'DEQ Pollutant List'!$B$7:$B$611,0))),"")</f>
        <v>Acetone</v>
      </c>
      <c r="E33" s="115"/>
      <c r="F33" s="138">
        <v>0</v>
      </c>
      <c r="G33" s="139">
        <v>0.56999999999999995</v>
      </c>
      <c r="H33" s="104"/>
      <c r="I33" s="201" cm="1">
        <f t="array" ref="I33">((_xlfn.XLOOKUP(B33,'4. Material Balance Activities'!$C$16:$C$33,'4. Material Balance Activities'!$G$16:$G$33,NA,0,1)-_xlfn.XLOOKUP(B33,'4. Material Balance Activities'!$C$16:$C$33,'4. Material Balance Activities'!$M$16:$M$33,NA,0,1))*G33)*(1-F33)</f>
        <v>105.27899999999998</v>
      </c>
      <c r="J33" s="105" t="s">
        <v>214</v>
      </c>
      <c r="K33" s="83" t="s">
        <v>214</v>
      </c>
      <c r="L33" s="102" cm="1">
        <f t="array" ref="L33">((_xlfn.XLOOKUP(B33,'4. Material Balance Activities'!$C$16:$C$33,'4. Material Balance Activities'!$J$16:$J$33,NA,0,1)-_xlfn.XLOOKUP(B33,'4. Material Balance Activities'!$C$16:$C$33,'4. Material Balance Activities'!$P$16:$P$33,NA,0,1))*G33)*(1-F33)</f>
        <v>0.42179999999999995</v>
      </c>
      <c r="M33" s="105" t="s">
        <v>214</v>
      </c>
      <c r="N33" s="83" t="s">
        <v>214</v>
      </c>
    </row>
    <row r="34" spans="1:14" x14ac:dyDescent="0.25">
      <c r="A34" s="79" t="s">
        <v>107</v>
      </c>
      <c r="B34" s="133" t="s">
        <v>221</v>
      </c>
      <c r="C34" s="137" t="s">
        <v>422</v>
      </c>
      <c r="D34" s="81" t="str">
        <f>IFERROR(IF(C34="No CAS","",INDEX('DEQ Pollutant List'!$C$7:$C$611,MATCH('5. Pollutant Emissions - MB'!C34,'DEQ Pollutant List'!$B$7:$B$611,0))),"")</f>
        <v>Propylene glycol monomethyl ether</v>
      </c>
      <c r="E34" s="115"/>
      <c r="F34" s="138">
        <v>0</v>
      </c>
      <c r="G34" s="139">
        <v>0.23</v>
      </c>
      <c r="H34" s="104"/>
      <c r="I34" s="102" cm="1">
        <f t="array" ref="I34">((_xlfn.XLOOKUP(B34,'4. Material Balance Activities'!$C$16:$C$33,'4. Material Balance Activities'!$G$16:$G$33,NA,0,1)-_xlfn.XLOOKUP(B34,'4. Material Balance Activities'!$C$16:$C$33,'4. Material Balance Activities'!$M$16:$M$33,NA,0,1))*G34)*(1-F34)</f>
        <v>42.481000000000002</v>
      </c>
      <c r="J34" s="105" t="s">
        <v>214</v>
      </c>
      <c r="K34" s="83" t="s">
        <v>214</v>
      </c>
      <c r="L34" s="102" cm="1">
        <f t="array" ref="L34">((_xlfn.XLOOKUP(B34,'4. Material Balance Activities'!$C$16:$C$33,'4. Material Balance Activities'!$J$16:$J$33,NA,0,1)-_xlfn.XLOOKUP(B34,'4. Material Balance Activities'!$C$16:$C$33,'4. Material Balance Activities'!$P$16:$P$33,NA,0,1))*G34)*(1-F34)</f>
        <v>0.17020000000000002</v>
      </c>
      <c r="M34" s="105" t="s">
        <v>214</v>
      </c>
      <c r="N34" s="83" t="s">
        <v>214</v>
      </c>
    </row>
    <row r="35" spans="1:14" x14ac:dyDescent="0.25">
      <c r="A35" s="79" t="s">
        <v>107</v>
      </c>
      <c r="B35" s="133" t="s">
        <v>221</v>
      </c>
      <c r="C35" s="137" t="s">
        <v>181</v>
      </c>
      <c r="D35" s="81" t="str">
        <f>IFERROR(IF(C35="No CAS","",INDEX('DEQ Pollutant List'!$C$7:$C$611,MATCH('5. Pollutant Emissions - MB'!C35,'DEQ Pollutant List'!$B$7:$B$611,0))),"")</f>
        <v>Cobalt and compounds</v>
      </c>
      <c r="E35" s="115"/>
      <c r="F35" s="138">
        <f>1-(1-0.75)*(1-0.992)</f>
        <v>0.998</v>
      </c>
      <c r="G35" s="139">
        <v>4.0000000000000001E-3</v>
      </c>
      <c r="H35" s="104" t="s">
        <v>421</v>
      </c>
      <c r="I35" s="102" cm="1">
        <f t="array" ref="I35">((_xlfn.XLOOKUP(B35,'4. Material Balance Activities'!$C$16:$C$33,'4. Material Balance Activities'!$G$16:$G$33,NA,0,1)-_xlfn.XLOOKUP(B35,'4. Material Balance Activities'!$C$16:$C$33,'4. Material Balance Activities'!$M$16:$M$33,NA,0,1))*G35)*(1-F35)</f>
        <v>1.4776000000000014E-3</v>
      </c>
      <c r="J35" s="105" t="s">
        <v>214</v>
      </c>
      <c r="K35" s="83" t="s">
        <v>214</v>
      </c>
      <c r="L35" s="102" cm="1">
        <f t="array" ref="L35">((_xlfn.XLOOKUP(B35,'4. Material Balance Activities'!$C$16:$C$33,'4. Material Balance Activities'!$J$16:$J$33,NA,0,1)-_xlfn.XLOOKUP(B35,'4. Material Balance Activities'!$C$16:$C$33,'4. Material Balance Activities'!$P$16:$P$33,NA,0,1))*G35)*(1-F35)</f>
        <v>5.9200000000000052E-6</v>
      </c>
      <c r="M35" s="105" t="s">
        <v>214</v>
      </c>
      <c r="N35" s="83" t="s">
        <v>214</v>
      </c>
    </row>
    <row r="36" spans="1:14" x14ac:dyDescent="0.25">
      <c r="A36" s="79" t="s">
        <v>107</v>
      </c>
      <c r="B36" s="133" t="s">
        <v>222</v>
      </c>
      <c r="C36" s="137" t="s">
        <v>180</v>
      </c>
      <c r="D36" s="81" t="str">
        <f>IFERROR(IF(C36="No CAS","",INDEX('DEQ Pollutant List'!$C$7:$C$611,MATCH('5. Pollutant Emissions - MB'!C36,'DEQ Pollutant List'!$B$7:$B$611,0))),"")</f>
        <v>Chromium VI, chromate and dichromate particulate</v>
      </c>
      <c r="E36" s="115"/>
      <c r="F36" s="138">
        <f>1-(1-0.75)*(1-0.992)</f>
        <v>0.998</v>
      </c>
      <c r="G36" s="139">
        <v>2E-3</v>
      </c>
      <c r="H36" s="104" t="s">
        <v>421</v>
      </c>
      <c r="I36" s="102" cm="1">
        <f t="array" ref="I36">((_xlfn.XLOOKUP(B36,'4. Material Balance Activities'!$C$16:$C$33,'4. Material Balance Activities'!$G$16:$G$33,NA,0,1)-_xlfn.XLOOKUP(B36,'4. Material Balance Activities'!$C$16:$C$33,'4. Material Balance Activities'!$M$16:$M$33,NA,0,1))*G36)*(1-F36)</f>
        <v>2.9359600000000026E-3</v>
      </c>
      <c r="J36" s="105" t="s">
        <v>214</v>
      </c>
      <c r="K36" s="83" t="s">
        <v>214</v>
      </c>
      <c r="L36" s="102" cm="1">
        <f t="array" ref="L36">((_xlfn.XLOOKUP(B36,'4. Material Balance Activities'!$C$16:$C$33,'4. Material Balance Activities'!$J$16:$J$33,NA,0,1)-_xlfn.XLOOKUP(B36,'4. Material Balance Activities'!$C$16:$C$33,'4. Material Balance Activities'!$P$16:$P$33,NA,0,1))*G36)*(1-F36)</f>
        <v>1.184000000000001E-5</v>
      </c>
      <c r="M36" s="105" t="s">
        <v>214</v>
      </c>
      <c r="N36" s="83" t="s">
        <v>214</v>
      </c>
    </row>
    <row r="37" spans="1:14" x14ac:dyDescent="0.25">
      <c r="A37" s="79" t="s">
        <v>107</v>
      </c>
      <c r="B37" s="133" t="s">
        <v>222</v>
      </c>
      <c r="C37" s="137" t="s">
        <v>420</v>
      </c>
      <c r="D37" s="81" t="str">
        <f>IFERROR(IF(C37="No CAS","",INDEX('DEQ Pollutant List'!$C$7:$C$611,MATCH('5. Pollutant Emissions - MB'!C37,'DEQ Pollutant List'!$B$7:$B$611,0))),"")</f>
        <v>Acetone</v>
      </c>
      <c r="E37" s="115"/>
      <c r="F37" s="138">
        <v>0</v>
      </c>
      <c r="G37" s="139">
        <v>0.7</v>
      </c>
      <c r="H37" s="104"/>
      <c r="I37" s="102" cm="1">
        <f t="array" ref="I37">((_xlfn.XLOOKUP(B37,'4. Material Balance Activities'!$C$16:$C$33,'4. Material Balance Activities'!$G$16:$G$33,NA,0,1)-_xlfn.XLOOKUP(B37,'4. Material Balance Activities'!$C$16:$C$33,'4. Material Balance Activities'!$M$16:$M$33,NA,0,1))*G37)*(1-F37)</f>
        <v>513.79300000000001</v>
      </c>
      <c r="J37" s="105" t="s">
        <v>214</v>
      </c>
      <c r="K37" s="83" t="s">
        <v>214</v>
      </c>
      <c r="L37" s="102" cm="1">
        <f t="array" ref="L37">((_xlfn.XLOOKUP(B37,'4. Material Balance Activities'!$C$16:$C$33,'4. Material Balance Activities'!$J$16:$J$33,NA,0,1)-_xlfn.XLOOKUP(B37,'4. Material Balance Activities'!$C$16:$C$33,'4. Material Balance Activities'!$P$16:$P$33,NA,0,1))*G37)*(1-F37)</f>
        <v>2.0720000000000001</v>
      </c>
      <c r="M37" s="105" t="s">
        <v>214</v>
      </c>
      <c r="N37" s="83" t="s">
        <v>214</v>
      </c>
    </row>
    <row r="38" spans="1:14" x14ac:dyDescent="0.25">
      <c r="A38" s="79" t="s">
        <v>107</v>
      </c>
      <c r="B38" s="133" t="s">
        <v>222</v>
      </c>
      <c r="C38" s="137" t="s">
        <v>422</v>
      </c>
      <c r="D38" s="81" t="str">
        <f>IFERROR(IF(C38="No CAS","",INDEX('DEQ Pollutant List'!$C$7:$C$611,MATCH('5. Pollutant Emissions - MB'!C38,'DEQ Pollutant List'!$B$7:$B$611,0))),"")</f>
        <v>Propylene glycol monomethyl ether</v>
      </c>
      <c r="E38" s="115"/>
      <c r="F38" s="138">
        <v>0</v>
      </c>
      <c r="G38" s="139">
        <v>0.1</v>
      </c>
      <c r="H38" s="104"/>
      <c r="I38" s="102" cm="1">
        <f t="array" ref="I38">((_xlfn.XLOOKUP(B38,'4. Material Balance Activities'!$C$16:$C$33,'4. Material Balance Activities'!$G$16:$G$33,NA,0,1)-_xlfn.XLOOKUP(B38,'4. Material Balance Activities'!$C$16:$C$33,'4. Material Balance Activities'!$M$16:$M$33,NA,0,1))*G38)*(1-F38)</f>
        <v>73.399000000000001</v>
      </c>
      <c r="J38" s="105" t="s">
        <v>214</v>
      </c>
      <c r="K38" s="83" t="s">
        <v>214</v>
      </c>
      <c r="L38" s="102" cm="1">
        <f t="array" ref="L38">((_xlfn.XLOOKUP(B38,'4. Material Balance Activities'!$C$16:$C$33,'4. Material Balance Activities'!$J$16:$J$33,NA,0,1)-_xlfn.XLOOKUP(B38,'4. Material Balance Activities'!$C$16:$C$33,'4. Material Balance Activities'!$P$16:$P$33,NA,0,1))*G38)*(1-F38)</f>
        <v>0.29599999999999999</v>
      </c>
      <c r="M38" s="105" t="s">
        <v>214</v>
      </c>
      <c r="N38" s="83" t="s">
        <v>214</v>
      </c>
    </row>
    <row r="39" spans="1:14" x14ac:dyDescent="0.25">
      <c r="A39" s="79" t="s">
        <v>107</v>
      </c>
      <c r="B39" s="133" t="s">
        <v>223</v>
      </c>
      <c r="C39" s="137" t="s">
        <v>180</v>
      </c>
      <c r="D39" s="81" t="str">
        <f>IFERROR(IF(C39="No CAS","",INDEX('DEQ Pollutant List'!$C$7:$C$611,MATCH('5. Pollutant Emissions - MB'!C39,'DEQ Pollutant List'!$B$7:$B$611,0))),"")</f>
        <v>Chromium VI, chromate and dichromate particulate</v>
      </c>
      <c r="E39" s="115"/>
      <c r="F39" s="138">
        <f>1-(1-0.75)*(1-0.992)</f>
        <v>0.998</v>
      </c>
      <c r="G39" s="139">
        <v>7.0000000000000001E-3</v>
      </c>
      <c r="H39" s="104" t="s">
        <v>421</v>
      </c>
      <c r="I39" s="102" cm="1">
        <f t="array" ref="I39">((_xlfn.XLOOKUP(B39,'4. Material Balance Activities'!$C$16:$C$33,'4. Material Balance Activities'!$G$16:$G$33,NA,0,1)-_xlfn.XLOOKUP(B39,'4. Material Balance Activities'!$C$16:$C$33,'4. Material Balance Activities'!$M$16:$M$33,NA,0,1))*G39)*(1-F39)</f>
        <v>3.5708400000000031E-3</v>
      </c>
      <c r="J39" s="105" t="s">
        <v>214</v>
      </c>
      <c r="K39" s="83" t="s">
        <v>214</v>
      </c>
      <c r="L39" s="102" cm="1">
        <f t="array" ref="L39">((_xlfn.XLOOKUP(B39,'4. Material Balance Activities'!$C$16:$C$33,'4. Material Balance Activities'!$J$16:$J$33,NA,0,1)-_xlfn.XLOOKUP(B39,'4. Material Balance Activities'!$C$16:$C$33,'4. Material Balance Activities'!$P$16:$P$33,NA,0,1))*G39)*(1-F39)</f>
        <v>1.4420000000000013E-5</v>
      </c>
      <c r="M39" s="105" t="s">
        <v>214</v>
      </c>
      <c r="N39" s="83" t="s">
        <v>214</v>
      </c>
    </row>
    <row r="40" spans="1:14" x14ac:dyDescent="0.25">
      <c r="A40" s="79" t="s">
        <v>107</v>
      </c>
      <c r="B40" s="133" t="s">
        <v>223</v>
      </c>
      <c r="C40" s="137" t="s">
        <v>420</v>
      </c>
      <c r="D40" s="81" t="str">
        <f>IFERROR(IF(C40="No CAS","",INDEX('DEQ Pollutant List'!$C$7:$C$611,MATCH('5. Pollutant Emissions - MB'!C40,'DEQ Pollutant List'!$B$7:$B$611,0))),"")</f>
        <v>Acetone</v>
      </c>
      <c r="E40" s="115"/>
      <c r="F40" s="138">
        <v>0</v>
      </c>
      <c r="G40" s="139">
        <v>0.73</v>
      </c>
      <c r="H40" s="104"/>
      <c r="I40" s="102" cm="1">
        <f t="array" ref="I40">((_xlfn.XLOOKUP(B40,'4. Material Balance Activities'!$C$16:$C$33,'4. Material Balance Activities'!$G$16:$G$33,NA,0,1)-_xlfn.XLOOKUP(B40,'4. Material Balance Activities'!$C$16:$C$33,'4. Material Balance Activities'!$M$16:$M$33,NA,0,1))*G40)*(1-F40)</f>
        <v>186.19380000000001</v>
      </c>
      <c r="J40" s="105" t="s">
        <v>214</v>
      </c>
      <c r="K40" s="83" t="s">
        <v>214</v>
      </c>
      <c r="L40" s="102" cm="1">
        <f t="array" ref="L40">((_xlfn.XLOOKUP(B40,'4. Material Balance Activities'!$C$16:$C$33,'4. Material Balance Activities'!$J$16:$J$33,NA,0,1)-_xlfn.XLOOKUP(B40,'4. Material Balance Activities'!$C$16:$C$33,'4. Material Balance Activities'!$P$16:$P$33,NA,0,1))*G40)*(1-F40)</f>
        <v>0.75190000000000001</v>
      </c>
      <c r="M40" s="105" t="s">
        <v>214</v>
      </c>
      <c r="N40" s="83" t="s">
        <v>214</v>
      </c>
    </row>
    <row r="41" spans="1:14" x14ac:dyDescent="0.25">
      <c r="A41" s="79" t="s">
        <v>107</v>
      </c>
      <c r="B41" s="133" t="s">
        <v>223</v>
      </c>
      <c r="C41" s="137" t="s">
        <v>422</v>
      </c>
      <c r="D41" s="81" t="str">
        <f>IFERROR(IF(C41="No CAS","",INDEX('DEQ Pollutant List'!$C$7:$C$611,MATCH('5. Pollutant Emissions - MB'!C41,'DEQ Pollutant List'!$B$7:$B$611,0))),"")</f>
        <v>Propylene glycol monomethyl ether</v>
      </c>
      <c r="E41" s="115"/>
      <c r="F41" s="138">
        <v>0</v>
      </c>
      <c r="G41" s="139">
        <v>0.08</v>
      </c>
      <c r="H41" s="104"/>
      <c r="I41" s="102" cm="1">
        <f t="array" ref="I41">((_xlfn.XLOOKUP(B41,'4. Material Balance Activities'!$C$16:$C$33,'4. Material Balance Activities'!$G$16:$G$33,NA,0,1)-_xlfn.XLOOKUP(B41,'4. Material Balance Activities'!$C$16:$C$33,'4. Material Balance Activities'!$M$16:$M$33,NA,0,1))*G41)*(1-F41)</f>
        <v>20.404800000000002</v>
      </c>
      <c r="J41" s="105" t="s">
        <v>214</v>
      </c>
      <c r="K41" s="83" t="s">
        <v>214</v>
      </c>
      <c r="L41" s="102" cm="1">
        <f t="array" ref="L41">((_xlfn.XLOOKUP(B41,'4. Material Balance Activities'!$C$16:$C$33,'4. Material Balance Activities'!$J$16:$J$33,NA,0,1)-_xlfn.XLOOKUP(B41,'4. Material Balance Activities'!$C$16:$C$33,'4. Material Balance Activities'!$P$16:$P$33,NA,0,1))*G41)*(1-F41)</f>
        <v>8.2400000000000001E-2</v>
      </c>
      <c r="M41" s="105" t="s">
        <v>214</v>
      </c>
      <c r="N41" s="83" t="s">
        <v>214</v>
      </c>
    </row>
    <row r="42" spans="1:14" x14ac:dyDescent="0.25">
      <c r="A42" s="79" t="s">
        <v>107</v>
      </c>
      <c r="B42" s="133" t="s">
        <v>223</v>
      </c>
      <c r="C42" s="137" t="s">
        <v>181</v>
      </c>
      <c r="D42" s="81" t="str">
        <f>IFERROR(IF(C42="No CAS","",INDEX('DEQ Pollutant List'!$C$7:$C$611,MATCH('5. Pollutant Emissions - MB'!C42,'DEQ Pollutant List'!$B$7:$B$611,0))),"")</f>
        <v>Cobalt and compounds</v>
      </c>
      <c r="E42" s="115"/>
      <c r="F42" s="138">
        <f>1-(1-0.75)*(1-0.992)</f>
        <v>0.998</v>
      </c>
      <c r="G42" s="139">
        <v>5.0000000000000001E-3</v>
      </c>
      <c r="H42" s="104" t="s">
        <v>421</v>
      </c>
      <c r="I42" s="102" cm="1">
        <f t="array" ref="I42">((_xlfn.XLOOKUP(B42,'4. Material Balance Activities'!$C$16:$C$33,'4. Material Balance Activities'!$G$16:$G$33,NA,0,1)-_xlfn.XLOOKUP(B42,'4. Material Balance Activities'!$C$16:$C$33,'4. Material Balance Activities'!$M$16:$M$33,NA,0,1))*G42)*(1-F42)</f>
        <v>2.5506000000000023E-3</v>
      </c>
      <c r="J42" s="105" t="s">
        <v>214</v>
      </c>
      <c r="K42" s="83" t="s">
        <v>214</v>
      </c>
      <c r="L42" s="102" cm="1">
        <f t="array" ref="L42">((_xlfn.XLOOKUP(B42,'4. Material Balance Activities'!$C$16:$C$33,'4. Material Balance Activities'!$J$16:$J$33,NA,0,1)-_xlfn.XLOOKUP(B42,'4. Material Balance Activities'!$C$16:$C$33,'4. Material Balance Activities'!$P$16:$P$33,NA,0,1))*G42)*(1-F42)</f>
        <v>1.030000000000001E-5</v>
      </c>
      <c r="M42" s="105" t="s">
        <v>214</v>
      </c>
      <c r="N42" s="83" t="s">
        <v>214</v>
      </c>
    </row>
    <row r="43" spans="1:14" x14ac:dyDescent="0.25">
      <c r="A43" s="79" t="s">
        <v>107</v>
      </c>
      <c r="B43" s="133" t="s">
        <v>224</v>
      </c>
      <c r="C43" s="137" t="s">
        <v>180</v>
      </c>
      <c r="D43" s="81" t="str">
        <f>IFERROR(IF(C43="No CAS","",INDEX('DEQ Pollutant List'!$C$7:$C$611,MATCH('5. Pollutant Emissions - MB'!C43,'DEQ Pollutant List'!$B$7:$B$611,0))),"")</f>
        <v>Chromium VI, chromate and dichromate particulate</v>
      </c>
      <c r="E43" s="115"/>
      <c r="F43" s="138">
        <f>1-(1-0.75)*(1-0.992)</f>
        <v>0.998</v>
      </c>
      <c r="G43" s="139">
        <v>2E-3</v>
      </c>
      <c r="H43" s="104" t="s">
        <v>421</v>
      </c>
      <c r="I43" s="102" cm="1">
        <f t="array" ref="I43">((_xlfn.XLOOKUP(B43,'4. Material Balance Activities'!$C$16:$C$33,'4. Material Balance Activities'!$G$16:$G$33,NA,0,1)-_xlfn.XLOOKUP(B43,'4. Material Balance Activities'!$C$16:$C$33,'4. Material Balance Activities'!$M$16:$M$33,NA,0,1))*G43)*(1-F43)</f>
        <v>4.0212000000000039E-4</v>
      </c>
      <c r="J43" s="105" t="s">
        <v>214</v>
      </c>
      <c r="K43" s="83" t="s">
        <v>214</v>
      </c>
      <c r="L43" s="102" cm="1">
        <f t="array" ref="L43">((_xlfn.XLOOKUP(B43,'4. Material Balance Activities'!$C$16:$C$33,'4. Material Balance Activities'!$J$16:$J$33,NA,0,1)-_xlfn.XLOOKUP(B43,'4. Material Balance Activities'!$C$16:$C$33,'4. Material Balance Activities'!$P$16:$P$33,NA,0,1))*G43)*(1-F43)</f>
        <v>1.6400000000000015E-6</v>
      </c>
      <c r="M43" s="105" t="s">
        <v>214</v>
      </c>
      <c r="N43" s="83" t="s">
        <v>214</v>
      </c>
    </row>
    <row r="44" spans="1:14" x14ac:dyDescent="0.25">
      <c r="A44" s="79" t="s">
        <v>107</v>
      </c>
      <c r="B44" s="133" t="s">
        <v>224</v>
      </c>
      <c r="C44" s="137" t="s">
        <v>420</v>
      </c>
      <c r="D44" s="81" t="str">
        <f>IFERROR(IF(C44="No CAS","",INDEX('DEQ Pollutant List'!$C$7:$C$611,MATCH('5. Pollutant Emissions - MB'!C44,'DEQ Pollutant List'!$B$7:$B$611,0))),"")</f>
        <v>Acetone</v>
      </c>
      <c r="E44" s="115"/>
      <c r="F44" s="138">
        <v>0</v>
      </c>
      <c r="G44" s="139">
        <v>0.74</v>
      </c>
      <c r="H44" s="104"/>
      <c r="I44" s="102" cm="1">
        <f t="array" ref="I44">((_xlfn.XLOOKUP(B44,'4. Material Balance Activities'!$C$16:$C$33,'4. Material Balance Activities'!$G$16:$G$33,NA,0,1)-_xlfn.XLOOKUP(B44,'4. Material Balance Activities'!$C$16:$C$33,'4. Material Balance Activities'!$M$16:$M$33,NA,0,1))*G44)*(1-F44)</f>
        <v>74.392200000000003</v>
      </c>
      <c r="J44" s="105" t="s">
        <v>214</v>
      </c>
      <c r="K44" s="83" t="s">
        <v>214</v>
      </c>
      <c r="L44" s="102" cm="1">
        <f t="array" ref="L44">((_xlfn.XLOOKUP(B44,'4. Material Balance Activities'!$C$16:$C$33,'4. Material Balance Activities'!$J$16:$J$33,NA,0,1)-_xlfn.XLOOKUP(B44,'4. Material Balance Activities'!$C$16:$C$33,'4. Material Balance Activities'!$P$16:$P$33,NA,0,1))*G44)*(1-F44)</f>
        <v>0.3034</v>
      </c>
      <c r="M44" s="105" t="s">
        <v>214</v>
      </c>
      <c r="N44" s="83" t="s">
        <v>214</v>
      </c>
    </row>
    <row r="45" spans="1:14" x14ac:dyDescent="0.25">
      <c r="A45" s="79" t="s">
        <v>107</v>
      </c>
      <c r="B45" s="133" t="s">
        <v>224</v>
      </c>
      <c r="C45" s="137" t="s">
        <v>422</v>
      </c>
      <c r="D45" s="81" t="str">
        <f>IFERROR(IF(C45="No CAS","",INDEX('DEQ Pollutant List'!$C$7:$C$611,MATCH('5. Pollutant Emissions - MB'!C45,'DEQ Pollutant List'!$B$7:$B$611,0))),"")</f>
        <v>Propylene glycol monomethyl ether</v>
      </c>
      <c r="E45" s="115"/>
      <c r="F45" s="138">
        <v>0</v>
      </c>
      <c r="G45" s="139">
        <v>0.12</v>
      </c>
      <c r="H45" s="104"/>
      <c r="I45" s="102" cm="1">
        <f t="array" ref="I45">((_xlfn.XLOOKUP(B45,'4. Material Balance Activities'!$C$16:$C$33,'4. Material Balance Activities'!$G$16:$G$33,NA,0,1)-_xlfn.XLOOKUP(B45,'4. Material Balance Activities'!$C$16:$C$33,'4. Material Balance Activities'!$M$16:$M$33,NA,0,1))*G45)*(1-F45)</f>
        <v>12.063599999999999</v>
      </c>
      <c r="J45" s="105" t="s">
        <v>214</v>
      </c>
      <c r="K45" s="83" t="s">
        <v>214</v>
      </c>
      <c r="L45" s="102" cm="1">
        <f t="array" ref="L45">((_xlfn.XLOOKUP(B45,'4. Material Balance Activities'!$C$16:$C$33,'4. Material Balance Activities'!$J$16:$J$33,NA,0,1)-_xlfn.XLOOKUP(B45,'4. Material Balance Activities'!$C$16:$C$33,'4. Material Balance Activities'!$P$16:$P$33,NA,0,1))*G45)*(1-F45)</f>
        <v>4.9199999999999994E-2</v>
      </c>
      <c r="M45" s="105" t="s">
        <v>214</v>
      </c>
      <c r="N45" s="83" t="s">
        <v>214</v>
      </c>
    </row>
    <row r="46" spans="1:14" x14ac:dyDescent="0.25">
      <c r="A46" s="79" t="s">
        <v>107</v>
      </c>
      <c r="B46" s="133" t="s">
        <v>224</v>
      </c>
      <c r="C46" s="137" t="s">
        <v>181</v>
      </c>
      <c r="D46" s="81" t="str">
        <f>IFERROR(IF(C46="No CAS","",INDEX('DEQ Pollutant List'!$C$7:$C$611,MATCH('5. Pollutant Emissions - MB'!C46,'DEQ Pollutant List'!$B$7:$B$611,0))),"")</f>
        <v>Cobalt and compounds</v>
      </c>
      <c r="E46" s="115"/>
      <c r="F46" s="138">
        <f>1-(1-0.75)*(1-0.992)</f>
        <v>0.998</v>
      </c>
      <c r="G46" s="139">
        <v>6.0000000000000001E-3</v>
      </c>
      <c r="H46" s="104" t="s">
        <v>421</v>
      </c>
      <c r="I46" s="102" cm="1">
        <f t="array" ref="I46">((_xlfn.XLOOKUP(B46,'4. Material Balance Activities'!$C$16:$C$33,'4. Material Balance Activities'!$G$16:$G$33,NA,0,1)-_xlfn.XLOOKUP(B46,'4. Material Balance Activities'!$C$16:$C$33,'4. Material Balance Activities'!$M$16:$M$33,NA,0,1))*G46)*(1-F46)</f>
        <v>1.2063600000000012E-3</v>
      </c>
      <c r="J46" s="105" t="s">
        <v>214</v>
      </c>
      <c r="K46" s="83" t="s">
        <v>214</v>
      </c>
      <c r="L46" s="102" cm="1">
        <f t="array" ref="L46">((_xlfn.XLOOKUP(B46,'4. Material Balance Activities'!$C$16:$C$33,'4. Material Balance Activities'!$J$16:$J$33,NA,0,1)-_xlfn.XLOOKUP(B46,'4. Material Balance Activities'!$C$16:$C$33,'4. Material Balance Activities'!$P$16:$P$33,NA,0,1))*G46)*(1-F46)</f>
        <v>4.9200000000000046E-6</v>
      </c>
      <c r="M46" s="105" t="s">
        <v>214</v>
      </c>
      <c r="N46" s="83" t="s">
        <v>214</v>
      </c>
    </row>
    <row r="47" spans="1:14" x14ac:dyDescent="0.25">
      <c r="A47" s="79" t="s">
        <v>107</v>
      </c>
      <c r="B47" s="133" t="s">
        <v>225</v>
      </c>
      <c r="C47" s="137" t="s">
        <v>180</v>
      </c>
      <c r="D47" s="81" t="str">
        <f>IFERROR(IF(C47="No CAS","",INDEX('DEQ Pollutant List'!$C$7:$C$611,MATCH('5. Pollutant Emissions - MB'!C47,'DEQ Pollutant List'!$B$7:$B$611,0))),"")</f>
        <v>Chromium VI, chromate and dichromate particulate</v>
      </c>
      <c r="E47" s="115"/>
      <c r="F47" s="138">
        <f>1-(1-0.75)*(1-0.992)</f>
        <v>0.998</v>
      </c>
      <c r="G47" s="139">
        <v>7.0000000000000001E-3</v>
      </c>
      <c r="H47" s="104" t="s">
        <v>421</v>
      </c>
      <c r="I47" s="102" cm="1">
        <f t="array" ref="I47">((_xlfn.XLOOKUP(B47,'4. Material Balance Activities'!$C$16:$C$33,'4. Material Balance Activities'!$G$16:$G$33,NA,0,1)-_xlfn.XLOOKUP(B47,'4. Material Balance Activities'!$C$16:$C$33,'4. Material Balance Activities'!$M$16:$M$33,NA,0,1))*G47)*(1-F47)</f>
        <v>3.9270000000000034E-3</v>
      </c>
      <c r="J47" s="105" t="s">
        <v>214</v>
      </c>
      <c r="K47" s="83" t="s">
        <v>214</v>
      </c>
      <c r="L47" s="102" cm="1">
        <f t="array" ref="L47">((_xlfn.XLOOKUP(B47,'4. Material Balance Activities'!$C$16:$C$33,'4. Material Balance Activities'!$J$16:$J$33,NA,0,1)-_xlfn.XLOOKUP(B47,'4. Material Balance Activities'!$C$16:$C$33,'4. Material Balance Activities'!$P$16:$P$33,NA,0,1))*G47)*(1-F47)</f>
        <v>1.5820000000000011E-5</v>
      </c>
      <c r="M47" s="105" t="s">
        <v>214</v>
      </c>
      <c r="N47" s="83" t="s">
        <v>214</v>
      </c>
    </row>
    <row r="48" spans="1:14" x14ac:dyDescent="0.25">
      <c r="A48" s="79" t="s">
        <v>107</v>
      </c>
      <c r="B48" s="133" t="s">
        <v>225</v>
      </c>
      <c r="C48" s="137" t="s">
        <v>420</v>
      </c>
      <c r="D48" s="81" t="str">
        <f>IFERROR(IF(C48="No CAS","",INDEX('DEQ Pollutant List'!$C$7:$C$611,MATCH('5. Pollutant Emissions - MB'!C48,'DEQ Pollutant List'!$B$7:$B$611,0))),"")</f>
        <v>Acetone</v>
      </c>
      <c r="E48" s="115"/>
      <c r="F48" s="138">
        <v>0</v>
      </c>
      <c r="G48" s="139">
        <v>0.74</v>
      </c>
      <c r="H48" s="104"/>
      <c r="I48" s="102" cm="1">
        <f t="array" ref="I48">((_xlfn.XLOOKUP(B48,'4. Material Balance Activities'!$C$16:$C$33,'4. Material Balance Activities'!$G$16:$G$33,NA,0,1)-_xlfn.XLOOKUP(B48,'4. Material Balance Activities'!$C$16:$C$33,'4. Material Balance Activities'!$M$16:$M$33,NA,0,1))*G48)*(1-F48)</f>
        <v>207.57</v>
      </c>
      <c r="J48" s="105" t="s">
        <v>214</v>
      </c>
      <c r="K48" s="83" t="s">
        <v>214</v>
      </c>
      <c r="L48" s="102" cm="1">
        <f t="array" ref="L48">((_xlfn.XLOOKUP(B48,'4. Material Balance Activities'!$C$16:$C$33,'4. Material Balance Activities'!$J$16:$J$33,NA,0,1)-_xlfn.XLOOKUP(B48,'4. Material Balance Activities'!$C$16:$C$33,'4. Material Balance Activities'!$P$16:$P$33,NA,0,1))*G48)*(1-F48)</f>
        <v>0.83619999999999994</v>
      </c>
      <c r="M48" s="105" t="s">
        <v>214</v>
      </c>
      <c r="N48" s="83" t="s">
        <v>214</v>
      </c>
    </row>
    <row r="49" spans="1:14" x14ac:dyDescent="0.25">
      <c r="A49" s="79" t="s">
        <v>107</v>
      </c>
      <c r="B49" s="133" t="s">
        <v>225</v>
      </c>
      <c r="C49" s="137" t="s">
        <v>422</v>
      </c>
      <c r="D49" s="81" t="str">
        <f>IFERROR(IF(C49="No CAS","",INDEX('DEQ Pollutant List'!$C$7:$C$611,MATCH('5. Pollutant Emissions - MB'!C49,'DEQ Pollutant List'!$B$7:$B$611,0))),"")</f>
        <v>Propylene glycol monomethyl ether</v>
      </c>
      <c r="E49" s="115"/>
      <c r="F49" s="138">
        <v>0</v>
      </c>
      <c r="G49" s="139">
        <v>0.13</v>
      </c>
      <c r="H49" s="104"/>
      <c r="I49" s="102" cm="1">
        <f t="array" ref="I49">((_xlfn.XLOOKUP(B49,'4. Material Balance Activities'!$C$16:$C$33,'4. Material Balance Activities'!$G$16:$G$33,NA,0,1)-_xlfn.XLOOKUP(B49,'4. Material Balance Activities'!$C$16:$C$33,'4. Material Balance Activities'!$M$16:$M$33,NA,0,1))*G49)*(1-F49)</f>
        <v>36.465000000000003</v>
      </c>
      <c r="J49" s="105" t="s">
        <v>214</v>
      </c>
      <c r="K49" s="83" t="s">
        <v>214</v>
      </c>
      <c r="L49" s="102" cm="1">
        <f t="array" ref="L49">((_xlfn.XLOOKUP(B49,'4. Material Balance Activities'!$C$16:$C$33,'4. Material Balance Activities'!$J$16:$J$33,NA,0,1)-_xlfn.XLOOKUP(B49,'4. Material Balance Activities'!$C$16:$C$33,'4. Material Balance Activities'!$P$16:$P$33,NA,0,1))*G49)*(1-F49)</f>
        <v>0.1469</v>
      </c>
      <c r="M49" s="105" t="s">
        <v>214</v>
      </c>
      <c r="N49" s="83" t="s">
        <v>214</v>
      </c>
    </row>
    <row r="50" spans="1:14" x14ac:dyDescent="0.25">
      <c r="A50" s="79" t="s">
        <v>107</v>
      </c>
      <c r="B50" s="133" t="s">
        <v>226</v>
      </c>
      <c r="C50" s="137" t="s">
        <v>180</v>
      </c>
      <c r="D50" s="81" t="str">
        <f>IFERROR(IF(C50="No CAS","",INDEX('DEQ Pollutant List'!$C$7:$C$611,MATCH('5. Pollutant Emissions - MB'!C50,'DEQ Pollutant List'!$B$7:$B$611,0))),"")</f>
        <v>Chromium VI, chromate and dichromate particulate</v>
      </c>
      <c r="E50" s="115"/>
      <c r="F50" s="138">
        <f>1-(1-0.75)*(1-0.992)</f>
        <v>0.998</v>
      </c>
      <c r="G50" s="139">
        <v>2E-3</v>
      </c>
      <c r="H50" s="104" t="s">
        <v>421</v>
      </c>
      <c r="I50" s="102" cm="1">
        <f t="array" ref="I50">((_xlfn.XLOOKUP(B50,'4. Material Balance Activities'!$C$16:$C$33,'4. Material Balance Activities'!$G$16:$G$33,NA,0,1)-_xlfn.XLOOKUP(B50,'4. Material Balance Activities'!$C$16:$C$33,'4. Material Balance Activities'!$M$16:$M$33,NA,0,1))*G50)*(1-F50)</f>
        <v>1.4679600000000014E-3</v>
      </c>
      <c r="J50" s="105" t="s">
        <v>214</v>
      </c>
      <c r="K50" s="83" t="s">
        <v>214</v>
      </c>
      <c r="L50" s="102" cm="1">
        <f t="array" ref="L50">((_xlfn.XLOOKUP(B50,'4. Material Balance Activities'!$C$16:$C$33,'4. Material Balance Activities'!$J$16:$J$33,NA,0,1)-_xlfn.XLOOKUP(B50,'4. Material Balance Activities'!$C$16:$C$33,'4. Material Balance Activities'!$P$16:$P$33,NA,0,1))*G50)*(1-F50)</f>
        <v>5.9200000000000052E-6</v>
      </c>
      <c r="M50" s="105" t="s">
        <v>214</v>
      </c>
      <c r="N50" s="83" t="s">
        <v>214</v>
      </c>
    </row>
    <row r="51" spans="1:14" x14ac:dyDescent="0.25">
      <c r="A51" s="79" t="s">
        <v>107</v>
      </c>
      <c r="B51" s="133" t="s">
        <v>226</v>
      </c>
      <c r="C51" s="137" t="s">
        <v>425</v>
      </c>
      <c r="D51" s="81" t="str">
        <f>IFERROR(IF(C51="No CAS","",INDEX('DEQ Pollutant List'!$C$7:$C$611,MATCH('5. Pollutant Emissions - MB'!C51,'DEQ Pollutant List'!$B$7:$B$611,0))),"")</f>
        <v>Isopropyl alcohol</v>
      </c>
      <c r="E51" s="115"/>
      <c r="F51" s="138">
        <v>0</v>
      </c>
      <c r="G51" s="139">
        <v>7.0000000000000007E-2</v>
      </c>
      <c r="H51" s="104"/>
      <c r="I51" s="102" cm="1">
        <f t="array" ref="I51">((_xlfn.XLOOKUP(B51,'4. Material Balance Activities'!$C$16:$C$33,'4. Material Balance Activities'!$G$16:$G$33,NA,0,1)-_xlfn.XLOOKUP(B51,'4. Material Balance Activities'!$C$16:$C$33,'4. Material Balance Activities'!$M$16:$M$33,NA,0,1))*G51)*(1-F51)</f>
        <v>25.689300000000003</v>
      </c>
      <c r="J51" s="105" t="s">
        <v>214</v>
      </c>
      <c r="K51" s="83" t="s">
        <v>214</v>
      </c>
      <c r="L51" s="102" cm="1">
        <f t="array" ref="L51">((_xlfn.XLOOKUP(B51,'4. Material Balance Activities'!$C$16:$C$33,'4. Material Balance Activities'!$J$16:$J$33,NA,0,1)-_xlfn.XLOOKUP(B51,'4. Material Balance Activities'!$C$16:$C$33,'4. Material Balance Activities'!$P$16:$P$33,NA,0,1))*G51)*(1-F51)</f>
        <v>0.10360000000000001</v>
      </c>
      <c r="M51" s="105" t="s">
        <v>214</v>
      </c>
      <c r="N51" s="83" t="s">
        <v>214</v>
      </c>
    </row>
    <row r="52" spans="1:14" x14ac:dyDescent="0.25">
      <c r="A52" s="79" t="s">
        <v>107</v>
      </c>
      <c r="B52" s="133" t="s">
        <v>226</v>
      </c>
      <c r="C52" s="137" t="s">
        <v>420</v>
      </c>
      <c r="D52" s="81" t="str">
        <f>IFERROR(IF(C52="No CAS","",INDEX('DEQ Pollutant List'!$C$7:$C$611,MATCH('5. Pollutant Emissions - MB'!C52,'DEQ Pollutant List'!$B$7:$B$611,0))),"")</f>
        <v>Acetone</v>
      </c>
      <c r="E52" s="115"/>
      <c r="F52" s="138">
        <v>0</v>
      </c>
      <c r="G52" s="139">
        <v>0.55000000000000004</v>
      </c>
      <c r="H52" s="104"/>
      <c r="I52" s="102" cm="1">
        <f t="array" ref="I52">((_xlfn.XLOOKUP(B52,'4. Material Balance Activities'!$C$16:$C$33,'4. Material Balance Activities'!$G$16:$G$33,NA,0,1)-_xlfn.XLOOKUP(B52,'4. Material Balance Activities'!$C$16:$C$33,'4. Material Balance Activities'!$M$16:$M$33,NA,0,1))*G52)*(1-F52)</f>
        <v>201.84450000000001</v>
      </c>
      <c r="J52" s="105" t="s">
        <v>214</v>
      </c>
      <c r="K52" s="83" t="s">
        <v>214</v>
      </c>
      <c r="L52" s="102" cm="1">
        <f t="array" ref="L52">((_xlfn.XLOOKUP(B52,'4. Material Balance Activities'!$C$16:$C$33,'4. Material Balance Activities'!$J$16:$J$33,NA,0,1)-_xlfn.XLOOKUP(B52,'4. Material Balance Activities'!$C$16:$C$33,'4. Material Balance Activities'!$P$16:$P$33,NA,0,1))*G52)*(1-F52)</f>
        <v>0.81400000000000006</v>
      </c>
      <c r="M52" s="105" t="s">
        <v>214</v>
      </c>
      <c r="N52" s="83" t="s">
        <v>214</v>
      </c>
    </row>
    <row r="53" spans="1:14" x14ac:dyDescent="0.25">
      <c r="A53" s="79" t="s">
        <v>107</v>
      </c>
      <c r="B53" s="133" t="s">
        <v>226</v>
      </c>
      <c r="C53" s="137" t="s">
        <v>181</v>
      </c>
      <c r="D53" s="81" t="str">
        <f>IFERROR(IF(C53="No CAS","",INDEX('DEQ Pollutant List'!$C$7:$C$611,MATCH('5. Pollutant Emissions - MB'!C53,'DEQ Pollutant List'!$B$7:$B$611,0))),"")</f>
        <v>Cobalt and compounds</v>
      </c>
      <c r="E53" s="115"/>
      <c r="F53" s="138">
        <f>1-(1-0.75)*(1-0.992)</f>
        <v>0.998</v>
      </c>
      <c r="G53" s="139">
        <v>3.0000000000000001E-3</v>
      </c>
      <c r="H53" s="104" t="s">
        <v>421</v>
      </c>
      <c r="I53" s="102" cm="1">
        <f t="array" ref="I53">((_xlfn.XLOOKUP(B53,'4. Material Balance Activities'!$C$16:$C$33,'4. Material Balance Activities'!$G$16:$G$33,NA,0,1)-_xlfn.XLOOKUP(B53,'4. Material Balance Activities'!$C$16:$C$33,'4. Material Balance Activities'!$M$16:$M$33,NA,0,1))*G53)*(1-F53)</f>
        <v>2.2019400000000021E-3</v>
      </c>
      <c r="J53" s="105" t="s">
        <v>214</v>
      </c>
      <c r="K53" s="83" t="s">
        <v>214</v>
      </c>
      <c r="L53" s="102" cm="1">
        <f t="array" ref="L53">((_xlfn.XLOOKUP(B53,'4. Material Balance Activities'!$C$16:$C$33,'4. Material Balance Activities'!$J$16:$J$33,NA,0,1)-_xlfn.XLOOKUP(B53,'4. Material Balance Activities'!$C$16:$C$33,'4. Material Balance Activities'!$P$16:$P$33,NA,0,1))*G53)*(1-F53)</f>
        <v>8.8800000000000082E-6</v>
      </c>
      <c r="M53" s="105" t="s">
        <v>214</v>
      </c>
      <c r="N53" s="83" t="s">
        <v>214</v>
      </c>
    </row>
    <row r="54" spans="1:14" x14ac:dyDescent="0.25">
      <c r="A54" s="79" t="s">
        <v>107</v>
      </c>
      <c r="B54" s="133" t="s">
        <v>227</v>
      </c>
      <c r="C54" s="137" t="s">
        <v>183</v>
      </c>
      <c r="D54" s="81" t="str">
        <f>IFERROR(IF(C54="No CAS","",INDEX('DEQ Pollutant List'!$C$7:$C$611,MATCH('5. Pollutant Emissions - MB'!C54,'DEQ Pollutant List'!$B$7:$B$611,0))),"")</f>
        <v>Ethyl benzene</v>
      </c>
      <c r="E54" s="115"/>
      <c r="F54" s="138">
        <v>0</v>
      </c>
      <c r="G54" s="139">
        <v>1E-3</v>
      </c>
      <c r="H54" s="104"/>
      <c r="I54" s="102" cm="1">
        <f t="array" ref="I54">((_xlfn.XLOOKUP(B54,'4. Material Balance Activities'!$C$16:$C$33,'4. Material Balance Activities'!$G$16:$G$33,NA,0,1)-_xlfn.XLOOKUP(B54,'4. Material Balance Activities'!$C$16:$C$33,'4. Material Balance Activities'!$M$16:$M$33,NA,0,1))*G54)*(1-F54)</f>
        <v>3.3610000000000001E-2</v>
      </c>
      <c r="J54" s="105" t="s">
        <v>214</v>
      </c>
      <c r="K54" s="83" t="s">
        <v>214</v>
      </c>
      <c r="L54" s="102" cm="1">
        <f t="array" ref="L54">((_xlfn.XLOOKUP(B54,'4. Material Balance Activities'!$C$16:$C$33,'4. Material Balance Activities'!$J$16:$J$33,NA,0,1)-_xlfn.XLOOKUP(B54,'4. Material Balance Activities'!$C$16:$C$33,'4. Material Balance Activities'!$P$16:$P$33,NA,0,1))*G54)*(1-F54)</f>
        <v>1.4000000000000001E-4</v>
      </c>
      <c r="M54" s="105" t="s">
        <v>214</v>
      </c>
      <c r="N54" s="83" t="s">
        <v>214</v>
      </c>
    </row>
    <row r="55" spans="1:14" x14ac:dyDescent="0.25">
      <c r="A55" s="79" t="s">
        <v>107</v>
      </c>
      <c r="B55" s="133" t="s">
        <v>227</v>
      </c>
      <c r="C55" s="137" t="s">
        <v>180</v>
      </c>
      <c r="D55" s="81" t="str">
        <f>IFERROR(IF(C55="No CAS","",INDEX('DEQ Pollutant List'!$C$7:$C$611,MATCH('5. Pollutant Emissions - MB'!C55,'DEQ Pollutant List'!$B$7:$B$611,0))),"")</f>
        <v>Chromium VI, chromate and dichromate particulate</v>
      </c>
      <c r="E55" s="115"/>
      <c r="F55" s="138">
        <f>1-(1-0.75)*(1-0.992)</f>
        <v>0.998</v>
      </c>
      <c r="G55" s="139">
        <v>7.0000000000000001E-3</v>
      </c>
      <c r="H55" s="104" t="s">
        <v>421</v>
      </c>
      <c r="I55" s="102" cm="1">
        <f t="array" ref="I55">((_xlfn.XLOOKUP(B55,'4. Material Balance Activities'!$C$16:$C$33,'4. Material Balance Activities'!$G$16:$G$33,NA,0,1)-_xlfn.XLOOKUP(B55,'4. Material Balance Activities'!$C$16:$C$33,'4. Material Balance Activities'!$M$16:$M$33,NA,0,1))*G55)*(1-F55)</f>
        <v>4.7054000000000041E-4</v>
      </c>
      <c r="J55" s="105" t="s">
        <v>214</v>
      </c>
      <c r="K55" s="83" t="s">
        <v>214</v>
      </c>
      <c r="L55" s="102" cm="1">
        <f t="array" ref="L55">((_xlfn.XLOOKUP(B55,'4. Material Balance Activities'!$C$16:$C$33,'4. Material Balance Activities'!$J$16:$J$33,NA,0,1)-_xlfn.XLOOKUP(B55,'4. Material Balance Activities'!$C$16:$C$33,'4. Material Balance Activities'!$P$16:$P$33,NA,0,1))*G55)*(1-F55)</f>
        <v>1.960000000000002E-6</v>
      </c>
      <c r="M55" s="105" t="s">
        <v>214</v>
      </c>
      <c r="N55" s="83" t="s">
        <v>214</v>
      </c>
    </row>
    <row r="56" spans="1:14" x14ac:dyDescent="0.25">
      <c r="A56" s="79" t="s">
        <v>107</v>
      </c>
      <c r="B56" s="133" t="s">
        <v>227</v>
      </c>
      <c r="C56" s="137" t="s">
        <v>420</v>
      </c>
      <c r="D56" s="81" t="str">
        <f>IFERROR(IF(C56="No CAS","",INDEX('DEQ Pollutant List'!$C$7:$C$611,MATCH('5. Pollutant Emissions - MB'!C56,'DEQ Pollutant List'!$B$7:$B$611,0))),"")</f>
        <v>Acetone</v>
      </c>
      <c r="E56" s="115"/>
      <c r="F56" s="138">
        <v>0</v>
      </c>
      <c r="G56" s="139">
        <v>0.73</v>
      </c>
      <c r="H56" s="104"/>
      <c r="I56" s="102" cm="1">
        <f t="array" ref="I56">((_xlfn.XLOOKUP(B56,'4. Material Balance Activities'!$C$16:$C$33,'4. Material Balance Activities'!$G$16:$G$33,NA,0,1)-_xlfn.XLOOKUP(B56,'4. Material Balance Activities'!$C$16:$C$33,'4. Material Balance Activities'!$M$16:$M$33,NA,0,1))*G56)*(1-F56)</f>
        <v>24.535299999999999</v>
      </c>
      <c r="J56" s="105" t="s">
        <v>214</v>
      </c>
      <c r="K56" s="83" t="s">
        <v>214</v>
      </c>
      <c r="L56" s="102" cm="1">
        <f t="array" ref="L56">((_xlfn.XLOOKUP(B56,'4. Material Balance Activities'!$C$16:$C$33,'4. Material Balance Activities'!$J$16:$J$33,NA,0,1)-_xlfn.XLOOKUP(B56,'4. Material Balance Activities'!$C$16:$C$33,'4. Material Balance Activities'!$P$16:$P$33,NA,0,1))*G56)*(1-F56)</f>
        <v>0.10220000000000001</v>
      </c>
      <c r="M56" s="105" t="s">
        <v>214</v>
      </c>
      <c r="N56" s="83" t="s">
        <v>214</v>
      </c>
    </row>
    <row r="57" spans="1:14" x14ac:dyDescent="0.25">
      <c r="A57" s="79" t="s">
        <v>107</v>
      </c>
      <c r="B57" s="133" t="s">
        <v>227</v>
      </c>
      <c r="C57" s="137" t="s">
        <v>422</v>
      </c>
      <c r="D57" s="81" t="str">
        <f>IFERROR(IF(C57="No CAS","",INDEX('DEQ Pollutant List'!$C$7:$C$611,MATCH('5. Pollutant Emissions - MB'!C57,'DEQ Pollutant List'!$B$7:$B$611,0))),"")</f>
        <v>Propylene glycol monomethyl ether</v>
      </c>
      <c r="E57" s="115"/>
      <c r="F57" s="138">
        <v>0</v>
      </c>
      <c r="G57" s="139">
        <v>7.0000000000000007E-2</v>
      </c>
      <c r="H57" s="104"/>
      <c r="I57" s="102" cm="1">
        <f t="array" ref="I57">((_xlfn.XLOOKUP(B57,'4. Material Balance Activities'!$C$16:$C$33,'4. Material Balance Activities'!$G$16:$G$33,NA,0,1)-_xlfn.XLOOKUP(B57,'4. Material Balance Activities'!$C$16:$C$33,'4. Material Balance Activities'!$M$16:$M$33,NA,0,1))*G57)*(1-F57)</f>
        <v>2.3527</v>
      </c>
      <c r="J57" s="105" t="s">
        <v>214</v>
      </c>
      <c r="K57" s="83" t="s">
        <v>214</v>
      </c>
      <c r="L57" s="102" cm="1">
        <f t="array" ref="L57">((_xlfn.XLOOKUP(B57,'4. Material Balance Activities'!$C$16:$C$33,'4. Material Balance Activities'!$J$16:$J$33,NA,0,1)-_xlfn.XLOOKUP(B57,'4. Material Balance Activities'!$C$16:$C$33,'4. Material Balance Activities'!$P$16:$P$33,NA,0,1))*G57)*(1-F57)</f>
        <v>9.8000000000000014E-3</v>
      </c>
      <c r="M57" s="105" t="s">
        <v>214</v>
      </c>
      <c r="N57" s="83" t="s">
        <v>214</v>
      </c>
    </row>
    <row r="58" spans="1:14" x14ac:dyDescent="0.25">
      <c r="A58" s="79" t="s">
        <v>107</v>
      </c>
      <c r="B58" s="133" t="s">
        <v>227</v>
      </c>
      <c r="C58" s="137" t="s">
        <v>181</v>
      </c>
      <c r="D58" s="81" t="str">
        <f>IFERROR(IF(C58="No CAS","",INDEX('DEQ Pollutant List'!$C$7:$C$611,MATCH('5. Pollutant Emissions - MB'!C58,'DEQ Pollutant List'!$B$7:$B$611,0))),"")</f>
        <v>Cobalt and compounds</v>
      </c>
      <c r="E58" s="115"/>
      <c r="F58" s="138">
        <f>1-(1-0.75)*(1-0.992)</f>
        <v>0.998</v>
      </c>
      <c r="G58" s="139">
        <v>7.0000000000000001E-3</v>
      </c>
      <c r="H58" s="104" t="s">
        <v>421</v>
      </c>
      <c r="I58" s="102" cm="1">
        <f t="array" ref="I58">((_xlfn.XLOOKUP(B58,'4. Material Balance Activities'!$C$16:$C$33,'4. Material Balance Activities'!$G$16:$G$33,NA,0,1)-_xlfn.XLOOKUP(B58,'4. Material Balance Activities'!$C$16:$C$33,'4. Material Balance Activities'!$M$16:$M$33,NA,0,1))*G58)*(1-F58)</f>
        <v>4.7054000000000041E-4</v>
      </c>
      <c r="J58" s="105" t="s">
        <v>214</v>
      </c>
      <c r="K58" s="83" t="s">
        <v>214</v>
      </c>
      <c r="L58" s="102" cm="1">
        <f t="array" ref="L58">((_xlfn.XLOOKUP(B58,'4. Material Balance Activities'!$C$16:$C$33,'4. Material Balance Activities'!$J$16:$J$33,NA,0,1)-_xlfn.XLOOKUP(B58,'4. Material Balance Activities'!$C$16:$C$33,'4. Material Balance Activities'!$P$16:$P$33,NA,0,1))*G58)*(1-F58)</f>
        <v>1.960000000000002E-6</v>
      </c>
      <c r="M58" s="105" t="s">
        <v>214</v>
      </c>
      <c r="N58" s="83" t="s">
        <v>214</v>
      </c>
    </row>
    <row r="59" spans="1:14" x14ac:dyDescent="0.25">
      <c r="A59" s="79" t="s">
        <v>107</v>
      </c>
      <c r="B59" s="133" t="s">
        <v>228</v>
      </c>
      <c r="C59" s="137" t="s">
        <v>420</v>
      </c>
      <c r="D59" s="81" t="str">
        <f>IFERROR(IF(C59="No CAS","",INDEX('DEQ Pollutant List'!$C$7:$C$611,MATCH('5. Pollutant Emissions - MB'!C59,'DEQ Pollutant List'!$B$7:$B$611,0))),"")</f>
        <v>Acetone</v>
      </c>
      <c r="E59" s="115"/>
      <c r="F59" s="138">
        <v>0</v>
      </c>
      <c r="G59" s="139">
        <v>0.67</v>
      </c>
      <c r="H59" s="104"/>
      <c r="I59" s="102" cm="1">
        <f t="array" ref="I59">((_xlfn.XLOOKUP(B59,'4. Material Balance Activities'!$C$16:$C$33,'4. Material Balance Activities'!$G$16:$G$33,NA,0,1)-_xlfn.XLOOKUP(B59,'4. Material Balance Activities'!$C$16:$C$33,'4. Material Balance Activities'!$M$16:$M$33,NA,0,1))*G59)*(1-F59)</f>
        <v>120.4526</v>
      </c>
      <c r="J59" s="105" t="s">
        <v>214</v>
      </c>
      <c r="K59" s="83" t="s">
        <v>214</v>
      </c>
      <c r="L59" s="102" cm="1">
        <f t="array" ref="L59">((_xlfn.XLOOKUP(B59,'4. Material Balance Activities'!$C$16:$C$33,'4. Material Balance Activities'!$J$16:$J$33,NA,0,1)-_xlfn.XLOOKUP(B59,'4. Material Balance Activities'!$C$16:$C$33,'4. Material Balance Activities'!$P$16:$P$33,NA,0,1))*G59)*(1-F59)</f>
        <v>0.4824</v>
      </c>
      <c r="M59" s="105" t="s">
        <v>214</v>
      </c>
      <c r="N59" s="83" t="s">
        <v>214</v>
      </c>
    </row>
    <row r="60" spans="1:14" x14ac:dyDescent="0.25">
      <c r="A60" s="79" t="s">
        <v>107</v>
      </c>
      <c r="B60" s="133" t="s">
        <v>228</v>
      </c>
      <c r="C60" s="137" t="s">
        <v>422</v>
      </c>
      <c r="D60" s="81" t="str">
        <f>IFERROR(IF(C60="No CAS","",INDEX('DEQ Pollutant List'!$C$7:$C$611,MATCH('5. Pollutant Emissions - MB'!C60,'DEQ Pollutant List'!$B$7:$B$611,0))),"")</f>
        <v>Propylene glycol monomethyl ether</v>
      </c>
      <c r="E60" s="115"/>
      <c r="F60" s="138">
        <v>0</v>
      </c>
      <c r="G60" s="139">
        <v>0.19</v>
      </c>
      <c r="H60" s="104"/>
      <c r="I60" s="102" cm="1">
        <f t="array" ref="I60">((_xlfn.XLOOKUP(B60,'4. Material Balance Activities'!$C$16:$C$33,'4. Material Balance Activities'!$G$16:$G$33,NA,0,1)-_xlfn.XLOOKUP(B60,'4. Material Balance Activities'!$C$16:$C$33,'4. Material Balance Activities'!$M$16:$M$33,NA,0,1))*G60)*(1-F60)</f>
        <v>34.158200000000001</v>
      </c>
      <c r="J60" s="105" t="s">
        <v>214</v>
      </c>
      <c r="K60" s="83" t="s">
        <v>214</v>
      </c>
      <c r="L60" s="102" cm="1">
        <f t="array" ref="L60">((_xlfn.XLOOKUP(B60,'4. Material Balance Activities'!$C$16:$C$33,'4. Material Balance Activities'!$J$16:$J$33,NA,0,1)-_xlfn.XLOOKUP(B60,'4. Material Balance Activities'!$C$16:$C$33,'4. Material Balance Activities'!$P$16:$P$33,NA,0,1))*G60)*(1-F60)</f>
        <v>0.1368</v>
      </c>
      <c r="M60" s="105" t="s">
        <v>214</v>
      </c>
      <c r="N60" s="83" t="s">
        <v>214</v>
      </c>
    </row>
    <row r="61" spans="1:14" x14ac:dyDescent="0.25">
      <c r="A61" s="79" t="s">
        <v>107</v>
      </c>
      <c r="B61" s="133" t="s">
        <v>228</v>
      </c>
      <c r="C61" s="137" t="s">
        <v>181</v>
      </c>
      <c r="D61" s="81" t="str">
        <f>IFERROR(IF(C61="No CAS","",INDEX('DEQ Pollutant List'!$C$7:$C$611,MATCH('5. Pollutant Emissions - MB'!C61,'DEQ Pollutant List'!$B$7:$B$611,0))),"")</f>
        <v>Cobalt and compounds</v>
      </c>
      <c r="E61" s="115"/>
      <c r="F61" s="138">
        <f>1-(1-0.75)*(1-0.992)</f>
        <v>0.998</v>
      </c>
      <c r="G61" s="139">
        <v>2E-3</v>
      </c>
      <c r="H61" s="104" t="s">
        <v>421</v>
      </c>
      <c r="I61" s="102" cm="1">
        <f t="array" ref="I61">((_xlfn.XLOOKUP(B61,'4. Material Balance Activities'!$C$16:$C$33,'4. Material Balance Activities'!$G$16:$G$33,NA,0,1)-_xlfn.XLOOKUP(B61,'4. Material Balance Activities'!$C$16:$C$33,'4. Material Balance Activities'!$M$16:$M$33,NA,0,1))*G61)*(1-F61)</f>
        <v>7.1912000000000061E-4</v>
      </c>
      <c r="J61" s="105" t="s">
        <v>214</v>
      </c>
      <c r="K61" s="83" t="s">
        <v>214</v>
      </c>
      <c r="L61" s="102" cm="1">
        <f t="array" ref="L61">((_xlfn.XLOOKUP(B61,'4. Material Balance Activities'!$C$16:$C$33,'4. Material Balance Activities'!$J$16:$J$33,NA,0,1)-_xlfn.XLOOKUP(B61,'4. Material Balance Activities'!$C$16:$C$33,'4. Material Balance Activities'!$P$16:$P$33,NA,0,1))*G61)*(1-F61)</f>
        <v>2.8800000000000025E-6</v>
      </c>
      <c r="M61" s="105" t="s">
        <v>214</v>
      </c>
      <c r="N61" s="83" t="s">
        <v>214</v>
      </c>
    </row>
    <row r="62" spans="1:14" x14ac:dyDescent="0.25">
      <c r="A62" s="79" t="s">
        <v>107</v>
      </c>
      <c r="B62" s="133" t="s">
        <v>229</v>
      </c>
      <c r="C62" s="137" t="s">
        <v>428</v>
      </c>
      <c r="D62" s="81" t="str">
        <f>IFERROR(IF(C62="No CAS","",INDEX('DEQ Pollutant List'!$C$7:$C$611,MATCH('5. Pollutant Emissions - MB'!C62,'DEQ Pollutant List'!$B$7:$B$611,0))),"")</f>
        <v>2-Butanone (methyl ethyl ketone)</v>
      </c>
      <c r="E62" s="115"/>
      <c r="F62" s="138">
        <v>0</v>
      </c>
      <c r="G62" s="139">
        <v>1</v>
      </c>
      <c r="H62" s="104"/>
      <c r="I62" s="102" cm="1">
        <f t="array" ref="I62">((_xlfn.XLOOKUP(B62,'4. Material Balance Activities'!$C$16:$C$33,'4. Material Balance Activities'!$G$16:$G$33,NA,0,1)-_xlfn.XLOOKUP(B62,'4. Material Balance Activities'!$C$16:$C$33,'4. Material Balance Activities'!$M$16:$M$33,NA,0,1))*G62)*(1-F62)</f>
        <v>15.43</v>
      </c>
      <c r="J62" s="105" t="s">
        <v>214</v>
      </c>
      <c r="K62" s="83" t="s">
        <v>214</v>
      </c>
      <c r="L62" s="102" cm="1">
        <f t="array" ref="L62">((_xlfn.XLOOKUP(B62,'4. Material Balance Activities'!$C$16:$C$33,'4. Material Balance Activities'!$J$16:$J$33,NA,0,1)-_xlfn.XLOOKUP(B62,'4. Material Balance Activities'!$C$16:$C$33,'4. Material Balance Activities'!$P$16:$P$33,NA,0,1))*G62)*(1-F62)</f>
        <v>0.06</v>
      </c>
      <c r="M62" s="105" t="s">
        <v>214</v>
      </c>
      <c r="N62" s="83" t="s">
        <v>214</v>
      </c>
    </row>
    <row r="63" spans="1:14" x14ac:dyDescent="0.25">
      <c r="A63" s="79" t="s">
        <v>107</v>
      </c>
      <c r="B63" s="133" t="s">
        <v>231</v>
      </c>
      <c r="C63" s="137" t="s">
        <v>420</v>
      </c>
      <c r="D63" s="81" t="str">
        <f>IFERROR(IF(C63="No CAS","",INDEX('DEQ Pollutant List'!$C$7:$C$611,MATCH('5. Pollutant Emissions - MB'!C63,'DEQ Pollutant List'!$B$7:$B$611,0))),"")</f>
        <v>Acetone</v>
      </c>
      <c r="E63" s="115"/>
      <c r="F63" s="138">
        <v>0</v>
      </c>
      <c r="G63" s="139">
        <v>1</v>
      </c>
      <c r="H63" s="104"/>
      <c r="I63" s="102" cm="1">
        <f t="array" ref="I63">((_xlfn.XLOOKUP(B63,'4. Material Balance Activities'!$C$16:$C$33,'4. Material Balance Activities'!$G$16:$G$33,NA,0,1)-_xlfn.XLOOKUP(B63,'4. Material Balance Activities'!$C$16:$C$33,'4. Material Balance Activities'!$M$16:$M$33,NA,0,1))*G63)*(1-F63)</f>
        <v>293.58</v>
      </c>
      <c r="J63" s="105" t="s">
        <v>214</v>
      </c>
      <c r="K63" s="83" t="s">
        <v>214</v>
      </c>
      <c r="L63" s="102" cm="1">
        <f t="array" ref="L63">((_xlfn.XLOOKUP(B63,'4. Material Balance Activities'!$C$16:$C$33,'4. Material Balance Activities'!$J$16:$J$33,NA,0,1)-_xlfn.XLOOKUP(B63,'4. Material Balance Activities'!$C$16:$C$33,'4. Material Balance Activities'!$P$16:$P$33,NA,0,1))*G63)*(1-F63)</f>
        <v>1.18</v>
      </c>
      <c r="M63" s="105" t="s">
        <v>214</v>
      </c>
      <c r="N63" s="83" t="s">
        <v>214</v>
      </c>
    </row>
    <row r="64" spans="1:14" x14ac:dyDescent="0.25">
      <c r="A64" s="79" t="s">
        <v>107</v>
      </c>
      <c r="B64" s="133" t="s">
        <v>232</v>
      </c>
      <c r="C64" s="137" t="s">
        <v>420</v>
      </c>
      <c r="D64" s="81" t="str">
        <f>IFERROR(IF(C64="No CAS","",INDEX('DEQ Pollutant List'!$C$7:$C$611,MATCH('5. Pollutant Emissions - MB'!C64,'DEQ Pollutant List'!$B$7:$B$611,0))),"")</f>
        <v>Acetone</v>
      </c>
      <c r="E64" s="115"/>
      <c r="F64" s="138">
        <v>0</v>
      </c>
      <c r="G64" s="139">
        <v>1</v>
      </c>
      <c r="H64" s="104"/>
      <c r="I64" s="102" cm="1">
        <f t="array" ref="I64">((_xlfn.XLOOKUP(B64,'4. Material Balance Activities'!$C$16:$C$33,'4. Material Balance Activities'!$G$16:$G$33,NA,0,1)-_xlfn.XLOOKUP(B64,'4. Material Balance Activities'!$C$16:$C$33,'4. Material Balance Activities'!$M$16:$M$33,NA,0,1))*G64)*(1-F64)</f>
        <v>5516.78</v>
      </c>
      <c r="J64" s="105" t="s">
        <v>214</v>
      </c>
      <c r="K64" s="83" t="s">
        <v>214</v>
      </c>
      <c r="L64" s="102" cm="1">
        <f t="array" ref="L64">((_xlfn.XLOOKUP(B64,'4. Material Balance Activities'!$C$16:$C$33,'4. Material Balance Activities'!$J$16:$J$33,NA,0,1)-_xlfn.XLOOKUP(B64,'4. Material Balance Activities'!$C$16:$C$33,'4. Material Balance Activities'!$P$16:$P$33,NA,0,1))*G64)*(1-F64)</f>
        <v>22.25</v>
      </c>
      <c r="M64" s="105" t="s">
        <v>214</v>
      </c>
      <c r="N64" s="83" t="s">
        <v>214</v>
      </c>
    </row>
    <row r="65" spans="1:14" x14ac:dyDescent="0.25">
      <c r="A65" s="79" t="s">
        <v>107</v>
      </c>
      <c r="B65" s="133" t="s">
        <v>233</v>
      </c>
      <c r="C65" s="137" t="s">
        <v>425</v>
      </c>
      <c r="D65" s="81" t="str">
        <f>IFERROR(IF(C65="No CAS","",INDEX('DEQ Pollutant List'!$C$7:$C$611,MATCH('5. Pollutant Emissions - MB'!C65,'DEQ Pollutant List'!$B$7:$B$611,0))),"")</f>
        <v>Isopropyl alcohol</v>
      </c>
      <c r="E65" s="115"/>
      <c r="F65" s="138">
        <v>0</v>
      </c>
      <c r="G65" s="139">
        <v>0.15</v>
      </c>
      <c r="H65" s="104"/>
      <c r="I65" s="102" cm="1">
        <f t="array" ref="I65">((_xlfn.XLOOKUP(B65,'4. Material Balance Activities'!$C$16:$C$33,'4. Material Balance Activities'!$G$16:$G$33,NA,0,1)-_xlfn.XLOOKUP(B65,'4. Material Balance Activities'!$C$16:$C$33,'4. Material Balance Activities'!$M$16:$M$33,NA,0,1))*G65)*(1-F65)</f>
        <v>1.0154999999999998</v>
      </c>
      <c r="J65" s="105" t="s">
        <v>214</v>
      </c>
      <c r="K65" s="83" t="s">
        <v>214</v>
      </c>
      <c r="L65" s="102" cm="1">
        <f t="array" ref="L65">((_xlfn.XLOOKUP(B65,'4. Material Balance Activities'!$C$16:$C$33,'4. Material Balance Activities'!$J$16:$J$33,NA,0,1)-_xlfn.XLOOKUP(B65,'4. Material Balance Activities'!$C$16:$C$33,'4. Material Balance Activities'!$P$16:$P$33,NA,0,1))*G65)*(1-F65)</f>
        <v>4.4999999999999997E-3</v>
      </c>
      <c r="M65" s="105" t="s">
        <v>214</v>
      </c>
      <c r="N65" s="83" t="s">
        <v>214</v>
      </c>
    </row>
    <row r="66" spans="1:14" x14ac:dyDescent="0.25">
      <c r="A66" s="79" t="s">
        <v>107</v>
      </c>
      <c r="B66" s="133" t="s">
        <v>233</v>
      </c>
      <c r="C66" s="137" t="s">
        <v>420</v>
      </c>
      <c r="D66" s="81" t="str">
        <f>IFERROR(IF(C66="No CAS","",INDEX('DEQ Pollutant List'!$C$7:$C$611,MATCH('5. Pollutant Emissions - MB'!C66,'DEQ Pollutant List'!$B$7:$B$611,0))),"")</f>
        <v>Acetone</v>
      </c>
      <c r="E66" s="115"/>
      <c r="F66" s="138">
        <v>0</v>
      </c>
      <c r="G66" s="139">
        <v>0.14000000000000001</v>
      </c>
      <c r="H66" s="104"/>
      <c r="I66" s="102" cm="1">
        <f t="array" ref="I66">((_xlfn.XLOOKUP(B66,'4. Material Balance Activities'!$C$16:$C$33,'4. Material Balance Activities'!$G$16:$G$33,NA,0,1)-_xlfn.XLOOKUP(B66,'4. Material Balance Activities'!$C$16:$C$33,'4. Material Balance Activities'!$M$16:$M$33,NA,0,1))*G66)*(1-F66)</f>
        <v>0.94779999999999998</v>
      </c>
      <c r="J66" s="105" t="s">
        <v>214</v>
      </c>
      <c r="K66" s="83" t="s">
        <v>214</v>
      </c>
      <c r="L66" s="102" cm="1">
        <f t="array" ref="L66">((_xlfn.XLOOKUP(B66,'4. Material Balance Activities'!$C$16:$C$33,'4. Material Balance Activities'!$J$16:$J$33,NA,0,1)-_xlfn.XLOOKUP(B66,'4. Material Balance Activities'!$C$16:$C$33,'4. Material Balance Activities'!$P$16:$P$33,NA,0,1))*G66)*(1-F66)</f>
        <v>4.2000000000000006E-3</v>
      </c>
      <c r="M66" s="105" t="s">
        <v>214</v>
      </c>
      <c r="N66" s="83" t="s">
        <v>214</v>
      </c>
    </row>
    <row r="67" spans="1:14" x14ac:dyDescent="0.25">
      <c r="A67" s="79" t="s">
        <v>107</v>
      </c>
      <c r="B67" s="133" t="s">
        <v>234</v>
      </c>
      <c r="C67" s="137" t="s">
        <v>193</v>
      </c>
      <c r="D67" s="81" t="str">
        <f>IFERROR(IF(C67="No CAS","",INDEX('DEQ Pollutant List'!$C$7:$C$611,MATCH('5. Pollutant Emissions - MB'!C67,'DEQ Pollutant List'!$B$7:$B$611,0))),"")</f>
        <v>Xylene (mixture), including m-xylene, o-xylene, p-xylene</v>
      </c>
      <c r="E67" s="115"/>
      <c r="F67" s="138" t="s">
        <v>430</v>
      </c>
      <c r="G67" s="139" t="s">
        <v>430</v>
      </c>
      <c r="H67" s="104" t="s">
        <v>431</v>
      </c>
      <c r="I67" s="203" t="s">
        <v>214</v>
      </c>
      <c r="J67" s="105">
        <v>0</v>
      </c>
      <c r="K67" s="83">
        <v>0</v>
      </c>
      <c r="L67" s="102" t="s">
        <v>214</v>
      </c>
      <c r="M67" s="105">
        <v>0</v>
      </c>
      <c r="N67" s="83">
        <v>0</v>
      </c>
    </row>
    <row r="68" spans="1:14" x14ac:dyDescent="0.25">
      <c r="A68" s="79" t="s">
        <v>107</v>
      </c>
      <c r="B68" s="133" t="s">
        <v>234</v>
      </c>
      <c r="C68" s="137" t="s">
        <v>183</v>
      </c>
      <c r="D68" s="81" t="str">
        <f>IFERROR(IF(C68="No CAS","",INDEX('DEQ Pollutant List'!$C$7:$C$611,MATCH('5. Pollutant Emissions - MB'!C68,'DEQ Pollutant List'!$B$7:$B$611,0))),"")</f>
        <v>Ethyl benzene</v>
      </c>
      <c r="E68" s="115"/>
      <c r="F68" s="138" t="s">
        <v>430</v>
      </c>
      <c r="G68" s="139" t="s">
        <v>430</v>
      </c>
      <c r="H68" s="104" t="s">
        <v>431</v>
      </c>
      <c r="I68" s="102" t="s">
        <v>214</v>
      </c>
      <c r="J68" s="105">
        <v>440.14072780721244</v>
      </c>
      <c r="K68" s="83">
        <v>440.14072780721244</v>
      </c>
      <c r="L68" s="102" t="s">
        <v>214</v>
      </c>
      <c r="M68" s="105">
        <f>J68/365</f>
        <v>1.2058650076909929</v>
      </c>
      <c r="N68" s="83">
        <f>K68/365</f>
        <v>1.2058650076909929</v>
      </c>
    </row>
    <row r="69" spans="1:14" x14ac:dyDescent="0.25">
      <c r="A69" s="79" t="s">
        <v>107</v>
      </c>
      <c r="B69" s="133" t="s">
        <v>234</v>
      </c>
      <c r="C69" s="137" t="s">
        <v>191</v>
      </c>
      <c r="D69" s="81" t="str">
        <f>IFERROR(IF(C69="No CAS","",INDEX('DEQ Pollutant List'!$C$7:$C$611,MATCH('5. Pollutant Emissions - MB'!C69,'DEQ Pollutant List'!$B$7:$B$611,0))),"")</f>
        <v>Toluene</v>
      </c>
      <c r="E69" s="115"/>
      <c r="F69" s="138" t="s">
        <v>430</v>
      </c>
      <c r="G69" s="139" t="s">
        <v>430</v>
      </c>
      <c r="H69" s="104" t="s">
        <v>431</v>
      </c>
      <c r="I69" s="102" t="s">
        <v>214</v>
      </c>
      <c r="J69" s="105">
        <v>0</v>
      </c>
      <c r="K69" s="83">
        <v>0</v>
      </c>
      <c r="L69" s="102" t="s">
        <v>214</v>
      </c>
      <c r="M69" s="105">
        <v>0</v>
      </c>
      <c r="N69" s="83">
        <v>0</v>
      </c>
    </row>
    <row r="70" spans="1:14" x14ac:dyDescent="0.25">
      <c r="A70" s="79" t="s">
        <v>107</v>
      </c>
      <c r="B70" s="133" t="s">
        <v>234</v>
      </c>
      <c r="C70" s="137" t="s">
        <v>432</v>
      </c>
      <c r="D70" s="81" t="str">
        <f>IFERROR(IF(C70="No CAS","",INDEX('DEQ Pollutant List'!$C$7:$C$611,MATCH('5. Pollutant Emissions - MB'!C70,'DEQ Pollutant List'!$B$7:$B$611,0))),"")</f>
        <v>Methyl isobutyl ketone (MIBK, hexone)</v>
      </c>
      <c r="E70" s="115"/>
      <c r="F70" s="138" t="s">
        <v>430</v>
      </c>
      <c r="G70" s="139" t="s">
        <v>430</v>
      </c>
      <c r="H70" s="104" t="s">
        <v>431</v>
      </c>
      <c r="I70" s="102" t="s">
        <v>214</v>
      </c>
      <c r="J70" s="105">
        <v>0</v>
      </c>
      <c r="K70" s="83">
        <v>0</v>
      </c>
      <c r="L70" s="102" t="s">
        <v>214</v>
      </c>
      <c r="M70" s="105">
        <v>0</v>
      </c>
      <c r="N70" s="83">
        <v>0</v>
      </c>
    </row>
    <row r="71" spans="1:14" x14ac:dyDescent="0.25">
      <c r="A71" s="79" t="s">
        <v>107</v>
      </c>
      <c r="B71" s="133" t="s">
        <v>234</v>
      </c>
      <c r="C71" s="137" t="s">
        <v>189</v>
      </c>
      <c r="D71" s="81" t="str">
        <f>IFERROR(IF(C71="No CAS","",INDEX('DEQ Pollutant List'!$C$7:$C$611,MATCH('5. Pollutant Emissions - MB'!C71,'DEQ Pollutant List'!$B$7:$B$611,0))),"")</f>
        <v>Naphthalene</v>
      </c>
      <c r="E71" s="115"/>
      <c r="F71" s="138" t="s">
        <v>430</v>
      </c>
      <c r="G71" s="139" t="s">
        <v>430</v>
      </c>
      <c r="H71" s="104" t="s">
        <v>431</v>
      </c>
      <c r="I71" s="102" t="s">
        <v>214</v>
      </c>
      <c r="J71" s="105">
        <v>0</v>
      </c>
      <c r="K71" s="83">
        <v>0</v>
      </c>
      <c r="L71" s="102" t="s">
        <v>214</v>
      </c>
      <c r="M71" s="105">
        <v>0</v>
      </c>
      <c r="N71" s="83">
        <v>0</v>
      </c>
    </row>
    <row r="72" spans="1:14" x14ac:dyDescent="0.25">
      <c r="A72" s="79" t="s">
        <v>107</v>
      </c>
      <c r="B72" s="133" t="s">
        <v>234</v>
      </c>
      <c r="C72" s="137" t="s">
        <v>433</v>
      </c>
      <c r="D72" s="81" t="str">
        <f>IFERROR(IF(C72="No CAS","",INDEX('DEQ Pollutant List'!$C$7:$C$611,MATCH('5. Pollutant Emissions - MB'!C72,'DEQ Pollutant List'!$B$7:$B$611,0))),"")</f>
        <v>Isopropylbenzene (cumene)</v>
      </c>
      <c r="E72" s="115"/>
      <c r="F72" s="138" t="s">
        <v>430</v>
      </c>
      <c r="G72" s="139" t="s">
        <v>430</v>
      </c>
      <c r="H72" s="104" t="s">
        <v>431</v>
      </c>
      <c r="I72" s="102" t="s">
        <v>214</v>
      </c>
      <c r="J72" s="105">
        <v>0</v>
      </c>
      <c r="K72" s="83">
        <v>0</v>
      </c>
      <c r="L72" s="102" t="s">
        <v>214</v>
      </c>
      <c r="M72" s="105">
        <v>0</v>
      </c>
      <c r="N72" s="83">
        <v>0</v>
      </c>
    </row>
    <row r="73" spans="1:14" x14ac:dyDescent="0.25">
      <c r="A73" s="79" t="s">
        <v>107</v>
      </c>
      <c r="B73" s="133" t="s">
        <v>234</v>
      </c>
      <c r="C73" s="137" t="s">
        <v>161</v>
      </c>
      <c r="D73" s="81" t="str">
        <f>IFERROR(IF(C73="No CAS","",INDEX('DEQ Pollutant List'!$C$7:$C$611,MATCH('5. Pollutant Emissions - MB'!C73,'DEQ Pollutant List'!$B$7:$B$611,0))),"")</f>
        <v>Formaldehyde</v>
      </c>
      <c r="E73" s="115"/>
      <c r="F73" s="138" t="s">
        <v>430</v>
      </c>
      <c r="G73" s="139" t="s">
        <v>430</v>
      </c>
      <c r="H73" s="104" t="s">
        <v>431</v>
      </c>
      <c r="I73" s="102" t="s">
        <v>214</v>
      </c>
      <c r="J73" s="105">
        <v>0</v>
      </c>
      <c r="K73" s="83">
        <v>0</v>
      </c>
      <c r="L73" s="102" t="s">
        <v>214</v>
      </c>
      <c r="M73" s="105">
        <v>0</v>
      </c>
      <c r="N73" s="83">
        <v>0</v>
      </c>
    </row>
    <row r="74" spans="1:14" x14ac:dyDescent="0.25">
      <c r="A74" s="79" t="s">
        <v>107</v>
      </c>
      <c r="B74" s="133" t="s">
        <v>234</v>
      </c>
      <c r="C74" s="137" t="s">
        <v>434</v>
      </c>
      <c r="D74" s="81" t="str">
        <f>IFERROR(IF(C74="No CAS","",INDEX('DEQ Pollutant List'!$C$7:$C$611,MATCH('5. Pollutant Emissions - MB'!C74,'DEQ Pollutant List'!$B$7:$B$611,0))),"")</f>
        <v>Ethylene glycol monobutyl ether</v>
      </c>
      <c r="E74" s="115"/>
      <c r="F74" s="138" t="s">
        <v>430</v>
      </c>
      <c r="G74" s="139" t="s">
        <v>430</v>
      </c>
      <c r="H74" s="104" t="s">
        <v>431</v>
      </c>
      <c r="I74" s="102" t="s">
        <v>214</v>
      </c>
      <c r="J74" s="105">
        <v>0</v>
      </c>
      <c r="K74" s="83">
        <v>0</v>
      </c>
      <c r="L74" s="102" t="s">
        <v>214</v>
      </c>
      <c r="M74" s="105">
        <v>0</v>
      </c>
      <c r="N74" s="83">
        <v>0</v>
      </c>
    </row>
    <row r="75" spans="1:14" x14ac:dyDescent="0.25">
      <c r="A75" s="79" t="s">
        <v>107</v>
      </c>
      <c r="B75" s="133" t="s">
        <v>234</v>
      </c>
      <c r="C75" s="137" t="s">
        <v>435</v>
      </c>
      <c r="D75" s="81" t="str">
        <f>IFERROR(IF(C75="No CAS","",INDEX('DEQ Pollutant List'!$C$7:$C$611,MATCH('5. Pollutant Emissions - MB'!C75,'DEQ Pollutant List'!$B$7:$B$611,0))),"")</f>
        <v>n-Butyl alcohol</v>
      </c>
      <c r="E75" s="115"/>
      <c r="F75" s="138" t="s">
        <v>430</v>
      </c>
      <c r="G75" s="139" t="s">
        <v>430</v>
      </c>
      <c r="H75" s="104" t="s">
        <v>431</v>
      </c>
      <c r="I75" s="102" t="s">
        <v>214</v>
      </c>
      <c r="J75" s="105">
        <v>0</v>
      </c>
      <c r="K75" s="83">
        <v>0</v>
      </c>
      <c r="L75" s="102" t="s">
        <v>214</v>
      </c>
      <c r="M75" s="105">
        <v>0</v>
      </c>
      <c r="N75" s="83">
        <v>0</v>
      </c>
    </row>
    <row r="76" spans="1:14" x14ac:dyDescent="0.25">
      <c r="A76" s="79" t="s">
        <v>107</v>
      </c>
      <c r="B76" s="133" t="s">
        <v>234</v>
      </c>
      <c r="C76" s="137" t="s">
        <v>436</v>
      </c>
      <c r="D76" s="81" t="str">
        <f>IFERROR(IF(C76="No CAS","",INDEX('DEQ Pollutant List'!$C$7:$C$611,MATCH('5. Pollutant Emissions - MB'!C76,'DEQ Pollutant List'!$B$7:$B$611,0))),"")</f>
        <v>1,2,4-Trimethylbenzene</v>
      </c>
      <c r="E76" s="115"/>
      <c r="F76" s="138" t="s">
        <v>430</v>
      </c>
      <c r="G76" s="139" t="s">
        <v>430</v>
      </c>
      <c r="H76" s="104" t="s">
        <v>431</v>
      </c>
      <c r="I76" s="102" t="s">
        <v>214</v>
      </c>
      <c r="J76" s="105">
        <v>0</v>
      </c>
      <c r="K76" s="83">
        <v>0</v>
      </c>
      <c r="L76" s="102" t="s">
        <v>214</v>
      </c>
      <c r="M76" s="105">
        <v>0</v>
      </c>
      <c r="N76" s="83">
        <v>0</v>
      </c>
    </row>
    <row r="77" spans="1:14" x14ac:dyDescent="0.25">
      <c r="A77" s="79" t="s">
        <v>107</v>
      </c>
      <c r="B77" s="133" t="s">
        <v>234</v>
      </c>
      <c r="C77" s="137" t="s">
        <v>437</v>
      </c>
      <c r="D77" s="81" t="str">
        <f>IFERROR(IF(C77="No CAS","",INDEX('DEQ Pollutant List'!$C$7:$C$611,MATCH('5. Pollutant Emissions - MB'!C77,'DEQ Pollutant List'!$B$7:$B$611,0))),"")</f>
        <v>Propylene glycol monomethyl ether acetate</v>
      </c>
      <c r="E77" s="115"/>
      <c r="F77" s="138" t="s">
        <v>430</v>
      </c>
      <c r="G77" s="139" t="s">
        <v>430</v>
      </c>
      <c r="H77" s="104" t="s">
        <v>431</v>
      </c>
      <c r="I77" s="102" t="s">
        <v>214</v>
      </c>
      <c r="J77" s="105">
        <v>0</v>
      </c>
      <c r="K77" s="83">
        <v>0</v>
      </c>
      <c r="L77" s="102" t="s">
        <v>214</v>
      </c>
      <c r="M77" s="105">
        <v>0</v>
      </c>
      <c r="N77" s="83">
        <v>0</v>
      </c>
    </row>
    <row r="78" spans="1:14" x14ac:dyDescent="0.25">
      <c r="A78" s="79" t="s">
        <v>107</v>
      </c>
      <c r="B78" s="133" t="s">
        <v>234</v>
      </c>
      <c r="C78" s="137" t="s">
        <v>180</v>
      </c>
      <c r="D78" s="81" t="str">
        <f>IFERROR(IF(C78="No CAS","",INDEX('DEQ Pollutant List'!$C$7:$C$611,MATCH('5. Pollutant Emissions - MB'!C78,'DEQ Pollutant List'!$B$7:$B$611,0))),"")</f>
        <v>Chromium VI, chromate and dichromate particulate</v>
      </c>
      <c r="E78" s="115"/>
      <c r="F78" s="138">
        <f>1-(1-0.75)*(1-0.992)</f>
        <v>0.998</v>
      </c>
      <c r="G78" s="139" t="s">
        <v>430</v>
      </c>
      <c r="H78" s="104" t="s">
        <v>431</v>
      </c>
      <c r="I78" s="102" t="s">
        <v>214</v>
      </c>
      <c r="J78" s="105">
        <v>6.1710452558537066</v>
      </c>
      <c r="K78" s="83">
        <v>6.1710452558537066</v>
      </c>
      <c r="L78" s="102" t="s">
        <v>214</v>
      </c>
      <c r="M78" s="105">
        <f>J78/365</f>
        <v>1.6906973303708786E-2</v>
      </c>
      <c r="N78" s="83">
        <f>K78/365</f>
        <v>1.6906973303708786E-2</v>
      </c>
    </row>
    <row r="79" spans="1:14" x14ac:dyDescent="0.25">
      <c r="A79" s="79" t="s">
        <v>107</v>
      </c>
      <c r="B79" s="133" t="s">
        <v>234</v>
      </c>
      <c r="C79" s="137" t="s">
        <v>428</v>
      </c>
      <c r="D79" s="81" t="str">
        <f>IFERROR(IF(C79="No CAS","",INDEX('DEQ Pollutant List'!$C$7:$C$611,MATCH('5. Pollutant Emissions - MB'!C79,'DEQ Pollutant List'!$B$7:$B$611,0))),"")</f>
        <v>2-Butanone (methyl ethyl ketone)</v>
      </c>
      <c r="E79" s="115"/>
      <c r="F79" s="138" t="s">
        <v>430</v>
      </c>
      <c r="G79" s="139" t="s">
        <v>430</v>
      </c>
      <c r="H79" s="104" t="s">
        <v>431</v>
      </c>
      <c r="I79" s="102" t="s">
        <v>214</v>
      </c>
      <c r="J79" s="105">
        <v>61913.424743742544</v>
      </c>
      <c r="K79" s="83">
        <v>61913.424743742544</v>
      </c>
      <c r="L79" s="102" t="s">
        <v>214</v>
      </c>
      <c r="M79" s="105">
        <f>J79/365</f>
        <v>169.625821215733</v>
      </c>
      <c r="N79" s="83">
        <f>K79/365</f>
        <v>169.625821215733</v>
      </c>
    </row>
    <row r="80" spans="1:14" x14ac:dyDescent="0.25">
      <c r="A80" s="79" t="s">
        <v>107</v>
      </c>
      <c r="B80" s="133" t="s">
        <v>234</v>
      </c>
      <c r="C80" s="137" t="s">
        <v>438</v>
      </c>
      <c r="D80" s="81" t="str">
        <f>IFERROR(IF(C80="No CAS","",INDEX('DEQ Pollutant List'!$C$7:$C$611,MATCH('5. Pollutant Emissions - MB'!C80,'DEQ Pollutant List'!$B$7:$B$611,0))),"")</f>
        <v>t-Butyl acetate</v>
      </c>
      <c r="E80" s="115"/>
      <c r="F80" s="138" t="s">
        <v>430</v>
      </c>
      <c r="G80" s="139" t="s">
        <v>430</v>
      </c>
      <c r="H80" s="104" t="s">
        <v>431</v>
      </c>
      <c r="I80" s="102" t="s">
        <v>214</v>
      </c>
      <c r="J80" s="105">
        <v>0</v>
      </c>
      <c r="K80" s="83">
        <v>0</v>
      </c>
      <c r="L80" s="102" t="s">
        <v>214</v>
      </c>
      <c r="M80" s="105">
        <v>0</v>
      </c>
      <c r="N80" s="83">
        <v>0</v>
      </c>
    </row>
    <row r="81" spans="1:14" x14ac:dyDescent="0.25">
      <c r="A81" s="79" t="s">
        <v>107</v>
      </c>
      <c r="B81" s="133" t="s">
        <v>234</v>
      </c>
      <c r="C81" s="137" t="s">
        <v>187</v>
      </c>
      <c r="D81" s="81" t="str">
        <f>IFERROR(IF(C81="No CAS","",INDEX('DEQ Pollutant List'!$C$7:$C$611,MATCH('5. Pollutant Emissions - MB'!C81,'DEQ Pollutant List'!$B$7:$B$611,0))),"")</f>
        <v>Mercury and compounds</v>
      </c>
      <c r="E81" s="115"/>
      <c r="F81" s="138">
        <f>1-(1-0.75)*(1-0.992)</f>
        <v>0.998</v>
      </c>
      <c r="G81" s="139" t="s">
        <v>430</v>
      </c>
      <c r="H81" s="104" t="s">
        <v>431</v>
      </c>
      <c r="I81" s="102" t="s">
        <v>214</v>
      </c>
      <c r="J81" s="105">
        <v>0</v>
      </c>
      <c r="K81" s="83">
        <v>0</v>
      </c>
      <c r="L81" s="102" t="s">
        <v>214</v>
      </c>
      <c r="M81" s="105">
        <v>0</v>
      </c>
      <c r="N81" s="83">
        <v>0</v>
      </c>
    </row>
    <row r="82" spans="1:14" x14ac:dyDescent="0.25">
      <c r="A82" s="79" t="s">
        <v>107</v>
      </c>
      <c r="B82" s="133" t="s">
        <v>234</v>
      </c>
      <c r="C82" s="137" t="s">
        <v>185</v>
      </c>
      <c r="D82" s="81" t="str">
        <f>IFERROR(IF(C82="No CAS","",INDEX('DEQ Pollutant List'!$C$7:$C$611,MATCH('5. Pollutant Emissions - MB'!C82,'DEQ Pollutant List'!$B$7:$B$611,0))),"")</f>
        <v>Lead and compounds</v>
      </c>
      <c r="E82" s="115"/>
      <c r="F82" s="138">
        <f>1-(1-0.75)*(1-0.992)</f>
        <v>0.998</v>
      </c>
      <c r="G82" s="139" t="s">
        <v>430</v>
      </c>
      <c r="H82" s="104" t="s">
        <v>431</v>
      </c>
      <c r="I82" s="102" t="s">
        <v>214</v>
      </c>
      <c r="J82" s="105">
        <v>0</v>
      </c>
      <c r="K82" s="83">
        <v>0</v>
      </c>
      <c r="L82" s="102" t="s">
        <v>214</v>
      </c>
      <c r="M82" s="105">
        <v>0</v>
      </c>
      <c r="N82" s="83">
        <v>0</v>
      </c>
    </row>
    <row r="83" spans="1:14" x14ac:dyDescent="0.25">
      <c r="A83" s="79" t="s">
        <v>107</v>
      </c>
      <c r="B83" s="133" t="s">
        <v>234</v>
      </c>
      <c r="C83" s="137" t="s">
        <v>425</v>
      </c>
      <c r="D83" s="81" t="str">
        <f>IFERROR(IF(C83="No CAS","",INDEX('DEQ Pollutant List'!$C$7:$C$611,MATCH('5. Pollutant Emissions - MB'!C83,'DEQ Pollutant List'!$B$7:$B$611,0))),"")</f>
        <v>Isopropyl alcohol</v>
      </c>
      <c r="E83" s="115"/>
      <c r="F83" s="138" t="s">
        <v>430</v>
      </c>
      <c r="G83" s="139" t="s">
        <v>430</v>
      </c>
      <c r="H83" s="104" t="s">
        <v>431</v>
      </c>
      <c r="I83" s="102" t="s">
        <v>214</v>
      </c>
      <c r="J83" s="105">
        <v>30582.974282686726</v>
      </c>
      <c r="K83" s="83">
        <v>30582.974282686726</v>
      </c>
      <c r="L83" s="102" t="s">
        <v>214</v>
      </c>
      <c r="M83" s="105">
        <f t="shared" ref="M83:N87" si="0">J83/365</f>
        <v>83.788970637497883</v>
      </c>
      <c r="N83" s="83">
        <f t="shared" si="0"/>
        <v>83.788970637497883</v>
      </c>
    </row>
    <row r="84" spans="1:14" x14ac:dyDescent="0.25">
      <c r="A84" s="79" t="s">
        <v>107</v>
      </c>
      <c r="B84" s="133" t="s">
        <v>234</v>
      </c>
      <c r="C84" s="137" t="s">
        <v>420</v>
      </c>
      <c r="D84" s="81" t="str">
        <f>IFERROR(IF(C84="No CAS","",INDEX('DEQ Pollutant List'!$C$7:$C$611,MATCH('5. Pollutant Emissions - MB'!C84,'DEQ Pollutant List'!$B$7:$B$611,0))),"")</f>
        <v>Acetone</v>
      </c>
      <c r="E84" s="115"/>
      <c r="F84" s="138" t="s">
        <v>430</v>
      </c>
      <c r="G84" s="139" t="s">
        <v>430</v>
      </c>
      <c r="H84" s="104" t="s">
        <v>431</v>
      </c>
      <c r="I84" s="102" t="s">
        <v>214</v>
      </c>
      <c r="J84" s="105">
        <v>406594.84736188792</v>
      </c>
      <c r="K84" s="83">
        <v>406594.84736188792</v>
      </c>
      <c r="L84" s="102" t="s">
        <v>214</v>
      </c>
      <c r="M84" s="105">
        <f t="shared" si="0"/>
        <v>1113.9584859229806</v>
      </c>
      <c r="N84" s="83">
        <f t="shared" si="0"/>
        <v>1113.9584859229806</v>
      </c>
    </row>
    <row r="85" spans="1:14" x14ac:dyDescent="0.25">
      <c r="A85" s="79" t="s">
        <v>107</v>
      </c>
      <c r="B85" s="133" t="s">
        <v>234</v>
      </c>
      <c r="C85" s="137" t="s">
        <v>422</v>
      </c>
      <c r="D85" s="81" t="str">
        <f>IFERROR(IF(C85="No CAS","",INDEX('DEQ Pollutant List'!$C$7:$C$611,MATCH('5. Pollutant Emissions - MB'!C85,'DEQ Pollutant List'!$B$7:$B$611,0))),"")</f>
        <v>Propylene glycol monomethyl ether</v>
      </c>
      <c r="E85" s="115"/>
      <c r="F85" s="138" t="s">
        <v>430</v>
      </c>
      <c r="G85" s="139" t="s">
        <v>430</v>
      </c>
      <c r="H85" s="104" t="s">
        <v>431</v>
      </c>
      <c r="I85" s="102" t="s">
        <v>214</v>
      </c>
      <c r="J85" s="105">
        <v>103021.45194462487</v>
      </c>
      <c r="K85" s="83">
        <v>103021.45194462487</v>
      </c>
      <c r="L85" s="102" t="s">
        <v>214</v>
      </c>
      <c r="M85" s="105">
        <f t="shared" si="0"/>
        <v>282.25055327294484</v>
      </c>
      <c r="N85" s="83">
        <f t="shared" si="0"/>
        <v>282.25055327294484</v>
      </c>
    </row>
    <row r="86" spans="1:14" x14ac:dyDescent="0.25">
      <c r="A86" s="79" t="s">
        <v>107</v>
      </c>
      <c r="B86" s="133" t="s">
        <v>234</v>
      </c>
      <c r="C86" s="137" t="s">
        <v>181</v>
      </c>
      <c r="D86" s="81" t="str">
        <f>IFERROR(IF(C86="No CAS","",INDEX('DEQ Pollutant List'!$C$7:$C$611,MATCH('5. Pollutant Emissions - MB'!C86,'DEQ Pollutant List'!$B$7:$B$611,0))),"")</f>
        <v>Cobalt and compounds</v>
      </c>
      <c r="E86" s="115"/>
      <c r="F86" s="138">
        <f>1-(1-0.75)*(1-0.992)</f>
        <v>0.998</v>
      </c>
      <c r="G86" s="139" t="s">
        <v>430</v>
      </c>
      <c r="H86" s="104" t="s">
        <v>431</v>
      </c>
      <c r="I86" s="102" t="s">
        <v>214</v>
      </c>
      <c r="J86" s="105">
        <v>6.1619701893009795</v>
      </c>
      <c r="K86" s="83">
        <v>6.1619701893009795</v>
      </c>
      <c r="L86" s="102" t="s">
        <v>214</v>
      </c>
      <c r="M86" s="105">
        <f t="shared" si="0"/>
        <v>1.6882110107673917E-2</v>
      </c>
      <c r="N86" s="83">
        <f t="shared" si="0"/>
        <v>1.6882110107673917E-2</v>
      </c>
    </row>
    <row r="87" spans="1:14" x14ac:dyDescent="0.25">
      <c r="A87" s="79" t="s">
        <v>107</v>
      </c>
      <c r="B87" s="133" t="s">
        <v>234</v>
      </c>
      <c r="C87" s="137" t="s">
        <v>439</v>
      </c>
      <c r="D87" s="81" t="str">
        <f>IFERROR(IF(C87="No CAS","",INDEX('DEQ Pollutant List'!$C$7:$C$611,MATCH('5. Pollutant Emissions - MB'!C87,'DEQ Pollutant List'!$B$7:$B$611,0))),"")</f>
        <v>Sulfuric acid</v>
      </c>
      <c r="E87" s="115"/>
      <c r="F87" s="138" t="s">
        <v>430</v>
      </c>
      <c r="G87" s="139" t="s">
        <v>430</v>
      </c>
      <c r="H87" s="104" t="s">
        <v>431</v>
      </c>
      <c r="I87" s="102" t="s">
        <v>214</v>
      </c>
      <c r="J87" s="105">
        <v>0</v>
      </c>
      <c r="K87" s="83">
        <v>0</v>
      </c>
      <c r="L87" s="102" t="s">
        <v>214</v>
      </c>
      <c r="M87" s="105">
        <f t="shared" si="0"/>
        <v>0</v>
      </c>
      <c r="N87" s="83">
        <f t="shared" si="0"/>
        <v>0</v>
      </c>
    </row>
    <row r="88" spans="1:14" x14ac:dyDescent="0.25">
      <c r="A88" s="79" t="s">
        <v>107</v>
      </c>
      <c r="B88" s="133" t="s">
        <v>234</v>
      </c>
      <c r="C88" s="137" t="s">
        <v>440</v>
      </c>
      <c r="D88" s="81" t="str">
        <f>IFERROR(IF(C88="No CAS","",INDEX('DEQ Pollutant List'!$C$7:$C$611,MATCH('5. Pollutant Emissions - MB'!C88,'DEQ Pollutant List'!$B$7:$B$611,0))),"")</f>
        <v>Hexachlorobenzene</v>
      </c>
      <c r="E88" s="115"/>
      <c r="F88" s="138" t="s">
        <v>430</v>
      </c>
      <c r="G88" s="139" t="s">
        <v>430</v>
      </c>
      <c r="H88" s="104" t="s">
        <v>431</v>
      </c>
      <c r="I88" s="102" t="s">
        <v>214</v>
      </c>
      <c r="J88" s="105">
        <v>0</v>
      </c>
      <c r="K88" s="83">
        <v>0</v>
      </c>
      <c r="L88" s="102" t="s">
        <v>214</v>
      </c>
      <c r="M88" s="105">
        <f t="shared" ref="M88:M91" si="1">J88/365</f>
        <v>0</v>
      </c>
      <c r="N88" s="83">
        <f t="shared" ref="N88:N91" si="2">K88/365</f>
        <v>0</v>
      </c>
    </row>
    <row r="89" spans="1:14" x14ac:dyDescent="0.25">
      <c r="A89" s="79" t="s">
        <v>107</v>
      </c>
      <c r="B89" s="133" t="s">
        <v>234</v>
      </c>
      <c r="C89" s="137" t="s">
        <v>182</v>
      </c>
      <c r="D89" s="81" t="str">
        <f>IFERROR(IF(C89="No CAS","",INDEX('DEQ Pollutant List'!$C$7:$C$611,MATCH('5. Pollutant Emissions - MB'!C89,'DEQ Pollutant List'!$B$7:$B$611,0))),"")</f>
        <v>Copper and compounds</v>
      </c>
      <c r="E89" s="115"/>
      <c r="F89" s="138">
        <f>1-(1-0.75)*(1-0.992)</f>
        <v>0.998</v>
      </c>
      <c r="G89" s="139" t="s">
        <v>430</v>
      </c>
      <c r="H89" s="104" t="s">
        <v>431</v>
      </c>
      <c r="I89" s="102" t="s">
        <v>214</v>
      </c>
      <c r="J89" s="105">
        <v>0</v>
      </c>
      <c r="K89" s="83">
        <v>0</v>
      </c>
      <c r="L89" s="102" t="s">
        <v>214</v>
      </c>
      <c r="M89" s="105">
        <f t="shared" si="1"/>
        <v>0</v>
      </c>
      <c r="N89" s="83">
        <f t="shared" si="2"/>
        <v>0</v>
      </c>
    </row>
    <row r="90" spans="1:14" x14ac:dyDescent="0.25">
      <c r="A90" s="79" t="s">
        <v>107</v>
      </c>
      <c r="B90" s="133" t="s">
        <v>234</v>
      </c>
      <c r="C90" s="137" t="s">
        <v>186</v>
      </c>
      <c r="D90" s="81" t="str">
        <f>IFERROR(IF(C90="No CAS","",INDEX('DEQ Pollutant List'!$C$7:$C$611,MATCH('5. Pollutant Emissions - MB'!C90,'DEQ Pollutant List'!$B$7:$B$611,0))),"")</f>
        <v>Manganese and compounds</v>
      </c>
      <c r="E90" s="115"/>
      <c r="F90" s="138">
        <f>1-(1-0.75)*(1-0.992)</f>
        <v>0.998</v>
      </c>
      <c r="G90" s="139" t="s">
        <v>430</v>
      </c>
      <c r="H90" s="104" t="s">
        <v>431</v>
      </c>
      <c r="I90" s="102" t="s">
        <v>214</v>
      </c>
      <c r="J90" s="105">
        <v>0</v>
      </c>
      <c r="K90" s="83">
        <v>0</v>
      </c>
      <c r="L90" s="102" t="s">
        <v>214</v>
      </c>
      <c r="M90" s="105">
        <f t="shared" si="1"/>
        <v>0</v>
      </c>
      <c r="N90" s="83">
        <f t="shared" si="2"/>
        <v>0</v>
      </c>
    </row>
    <row r="91" spans="1:14" x14ac:dyDescent="0.25">
      <c r="A91" s="79" t="s">
        <v>107</v>
      </c>
      <c r="B91" s="133" t="s">
        <v>234</v>
      </c>
      <c r="C91" s="137" t="s">
        <v>441</v>
      </c>
      <c r="D91" s="81" t="str">
        <f>IFERROR(IF(C91="No CAS","",INDEX('DEQ Pollutant List'!$C$7:$C$611,MATCH('5. Pollutant Emissions - MB'!C91,'DEQ Pollutant List'!$B$7:$B$611,0))),"")</f>
        <v>1,2,3-Trimethylbenzene</v>
      </c>
      <c r="E91" s="115"/>
      <c r="F91" s="138" t="s">
        <v>430</v>
      </c>
      <c r="G91" s="139" t="s">
        <v>430</v>
      </c>
      <c r="H91" s="104" t="s">
        <v>431</v>
      </c>
      <c r="I91" s="102" t="s">
        <v>214</v>
      </c>
      <c r="J91" s="105">
        <v>0</v>
      </c>
      <c r="K91" s="83">
        <v>0</v>
      </c>
      <c r="L91" s="102" t="s">
        <v>214</v>
      </c>
      <c r="M91" s="105">
        <f t="shared" si="1"/>
        <v>0</v>
      </c>
      <c r="N91" s="83">
        <f t="shared" si="2"/>
        <v>0</v>
      </c>
    </row>
    <row r="92" spans="1:14" x14ac:dyDescent="0.25">
      <c r="A92" s="79" t="s">
        <v>236</v>
      </c>
      <c r="B92" s="133" t="s">
        <v>238</v>
      </c>
      <c r="C92" s="137" t="s">
        <v>436</v>
      </c>
      <c r="D92" s="81" t="str">
        <f>IFERROR(IF(C92="No CAS","",INDEX('DEQ Pollutant List'!$C$7:$C$611,MATCH('5. Pollutant Emissions - MB'!C92,'DEQ Pollutant List'!$B$7:$B$611,0))),"")</f>
        <v>1,2,4-Trimethylbenzene</v>
      </c>
      <c r="E92" s="115"/>
      <c r="F92" s="138">
        <v>0</v>
      </c>
      <c r="G92" s="139">
        <v>7.4899999999999994E-2</v>
      </c>
      <c r="H92" s="104"/>
      <c r="I92" s="102" cm="1">
        <f t="array" ref="I92">((_xlfn.XLOOKUP(B92,'4. Material Balance Activities'!$C$35:$C$88,'4. Material Balance Activities'!$G$35:$G$88,NA,0,1)-_xlfn.XLOOKUP(B92,'4. Material Balance Activities'!$C$35:$C$88,'4. Material Balance Activities'!$M$35:$M$88,NA,0,1))*G92)*(1-F92)</f>
        <v>6.8733033599999995</v>
      </c>
      <c r="J92" s="105" t="s">
        <v>214</v>
      </c>
      <c r="K92" s="83" t="s">
        <v>214</v>
      </c>
      <c r="L92" s="102" cm="1">
        <f t="array" ref="L92">((_xlfn.XLOOKUP(B92,'4. Material Balance Activities'!$C$35:$C$88,'4. Material Balance Activities'!$J$35:$J$88,NA,0,1)-_xlfn.XLOOKUP(B92,'4. Material Balance Activities'!$C$35:$C$88,'4. Material Balance Activities'!$P$35:$P$88,NA,0,1))*G92)*(1-F92)</f>
        <v>2.7714932903225808E-2</v>
      </c>
      <c r="M92" s="105" t="s">
        <v>214</v>
      </c>
      <c r="N92" s="83" t="s">
        <v>214</v>
      </c>
    </row>
    <row r="93" spans="1:14" x14ac:dyDescent="0.25">
      <c r="A93" s="79" t="s">
        <v>236</v>
      </c>
      <c r="B93" s="133" t="s">
        <v>240</v>
      </c>
      <c r="C93" s="137" t="s">
        <v>183</v>
      </c>
      <c r="D93" s="81" t="str">
        <f>IFERROR(IF(C93="No CAS","",INDEX('DEQ Pollutant List'!$C$7:$C$611,MATCH('5. Pollutant Emissions - MB'!C93,'DEQ Pollutant List'!$B$7:$B$611,0))),"")</f>
        <v>Ethyl benzene</v>
      </c>
      <c r="E93" s="115"/>
      <c r="F93" s="138">
        <v>0</v>
      </c>
      <c r="G93" s="139">
        <v>2.3999999999999998E-3</v>
      </c>
      <c r="H93" s="104"/>
      <c r="I93" s="102" cm="1">
        <f t="array" ref="I93">((_xlfn.XLOOKUP(B93,'4. Material Balance Activities'!$C$35:$C$88,'4. Material Balance Activities'!$G$35:$G$88,NA,0,1)-_xlfn.XLOOKUP(B93,'4. Material Balance Activities'!$C$35:$C$88,'4. Material Balance Activities'!$M$35:$M$88,NA,0,1))*G93)*(1-F93)</f>
        <v>0.61578791999999993</v>
      </c>
      <c r="J93" s="105" t="s">
        <v>214</v>
      </c>
      <c r="K93" s="83" t="s">
        <v>214</v>
      </c>
      <c r="L93" s="102" cm="1">
        <f t="array" ref="L93">((_xlfn.XLOOKUP(B93,'4. Material Balance Activities'!$C$35:$C$88,'4. Material Balance Activities'!$J$35:$J$88,NA,0,1)-_xlfn.XLOOKUP(B93,'4. Material Balance Activities'!$C$35:$C$88,'4. Material Balance Activities'!$P$35:$P$88,NA,0,1))*G93)*(1-F93)</f>
        <v>2.4830158064516128E-3</v>
      </c>
      <c r="M93" s="105" t="s">
        <v>214</v>
      </c>
      <c r="N93" s="83" t="s">
        <v>214</v>
      </c>
    </row>
    <row r="94" spans="1:14" x14ac:dyDescent="0.25">
      <c r="A94" s="79" t="s">
        <v>236</v>
      </c>
      <c r="B94" s="133" t="s">
        <v>240</v>
      </c>
      <c r="C94" s="137" t="s">
        <v>428</v>
      </c>
      <c r="D94" s="81" t="str">
        <f>IFERROR(IF(C94="No CAS","",INDEX('DEQ Pollutant List'!$C$7:$C$611,MATCH('5. Pollutant Emissions - MB'!C94,'DEQ Pollutant List'!$B$7:$B$611,0))),"")</f>
        <v>2-Butanone (methyl ethyl ketone)</v>
      </c>
      <c r="E94" s="115"/>
      <c r="F94" s="138">
        <v>0</v>
      </c>
      <c r="G94" s="139">
        <v>6.6199999999999995E-2</v>
      </c>
      <c r="H94" s="104"/>
      <c r="I94" s="102" cm="1">
        <f t="array" ref="I94">((_xlfn.XLOOKUP(B94,'4. Material Balance Activities'!$C$35:$C$88,'4. Material Balance Activities'!$G$35:$G$88,NA,0,1)-_xlfn.XLOOKUP(B94,'4. Material Balance Activities'!$C$35:$C$88,'4. Material Balance Activities'!$M$35:$M$88,NA,0,1))*G94)*(1-F94)</f>
        <v>16.985483460000001</v>
      </c>
      <c r="J94" s="105"/>
      <c r="K94" s="83"/>
      <c r="L94" s="102" cm="1">
        <f t="array" ref="L94">((_xlfn.XLOOKUP(B94,'4. Material Balance Activities'!$C$35:$C$88,'4. Material Balance Activities'!$J$35:$J$88,NA,0,1)-_xlfn.XLOOKUP(B94,'4. Material Balance Activities'!$C$35:$C$88,'4. Material Balance Activities'!$P$35:$P$88,NA,0,1))*G94)*(1-F94)</f>
        <v>6.8489852661290318E-2</v>
      </c>
      <c r="M94" s="105"/>
      <c r="N94" s="83"/>
    </row>
    <row r="95" spans="1:14" x14ac:dyDescent="0.25">
      <c r="A95" s="79" t="s">
        <v>236</v>
      </c>
      <c r="B95" s="133" t="s">
        <v>241</v>
      </c>
      <c r="C95" s="137" t="s">
        <v>436</v>
      </c>
      <c r="D95" s="81" t="str">
        <f>IFERROR(IF(C95="No CAS","",INDEX('DEQ Pollutant List'!$C$7:$C$611,MATCH('5. Pollutant Emissions - MB'!C95,'DEQ Pollutant List'!$B$7:$B$611,0))),"")</f>
        <v>1,2,4-Trimethylbenzene</v>
      </c>
      <c r="E95" s="115"/>
      <c r="F95" s="138">
        <v>0</v>
      </c>
      <c r="G95" s="139">
        <v>6.0299999999999999E-2</v>
      </c>
      <c r="H95" s="104"/>
      <c r="I95" s="102" cm="1">
        <f t="array" ref="I95">((_xlfn.XLOOKUP(B95,'4. Material Balance Activities'!$C$35:$C$88,'4. Material Balance Activities'!$G$35:$G$88,NA,0,1)-_xlfn.XLOOKUP(B95,'4. Material Balance Activities'!$C$35:$C$88,'4. Material Balance Activities'!$M$35:$M$88,NA,0,1))*G95)*(1-F95)</f>
        <v>9.3774037499999991</v>
      </c>
      <c r="J95" s="105" t="s">
        <v>214</v>
      </c>
      <c r="K95" s="83" t="s">
        <v>214</v>
      </c>
      <c r="L95" s="102" cm="1">
        <f t="array" ref="L95">((_xlfn.XLOOKUP(B95,'4. Material Balance Activities'!$C$35:$C$88,'4. Material Balance Activities'!$J$35:$J$88,NA,0,1)-_xlfn.XLOOKUP(B95,'4. Material Balance Activities'!$C$35:$C$88,'4. Material Balance Activities'!$P$35:$P$88,NA,0,1))*G95)*(1-F95)</f>
        <v>3.7812111895161288E-2</v>
      </c>
      <c r="M95" s="105" t="s">
        <v>214</v>
      </c>
      <c r="N95" s="83" t="s">
        <v>214</v>
      </c>
    </row>
    <row r="96" spans="1:14" x14ac:dyDescent="0.25">
      <c r="A96" s="79" t="s">
        <v>236</v>
      </c>
      <c r="B96" s="133" t="s">
        <v>242</v>
      </c>
      <c r="C96" s="137" t="s">
        <v>420</v>
      </c>
      <c r="D96" s="81" t="str">
        <f>IFERROR(IF(C96="No CAS","",INDEX('DEQ Pollutant List'!$C$7:$C$611,MATCH('5. Pollutant Emissions - MB'!C96,'DEQ Pollutant List'!$B$7:$B$611,0))),"")</f>
        <v>Acetone</v>
      </c>
      <c r="E96" s="115"/>
      <c r="F96" s="138">
        <v>0</v>
      </c>
      <c r="G96" s="139">
        <v>0.253</v>
      </c>
      <c r="H96" s="104"/>
      <c r="I96" s="102" cm="1">
        <f t="array" ref="I96">((_xlfn.XLOOKUP(B96,'4. Material Balance Activities'!$C$35:$C$88,'4. Material Balance Activities'!$G$35:$G$88,NA,0,1)-_xlfn.XLOOKUP(B96,'4. Material Balance Activities'!$C$35:$C$88,'4. Material Balance Activities'!$M$35:$M$88,NA,0,1))*G96)*(1-F96)</f>
        <v>25.934665680000005</v>
      </c>
      <c r="J96" s="105" t="s">
        <v>214</v>
      </c>
      <c r="K96" s="83" t="s">
        <v>214</v>
      </c>
      <c r="L96" s="102" cm="1">
        <f t="array" ref="L96">((_xlfn.XLOOKUP(B96,'4. Material Balance Activities'!$C$35:$C$88,'4. Material Balance Activities'!$J$35:$J$88,NA,0,1)-_xlfn.XLOOKUP(B96,'4. Material Balance Activities'!$C$35:$C$88,'4. Material Balance Activities'!$P$35:$P$88,NA,0,1))*G96)*(1-F96)</f>
        <v>0.1045752648387097</v>
      </c>
      <c r="M96" s="105" t="s">
        <v>214</v>
      </c>
      <c r="N96" s="83" t="s">
        <v>214</v>
      </c>
    </row>
    <row r="97" spans="1:14" x14ac:dyDescent="0.25">
      <c r="A97" s="79" t="s">
        <v>236</v>
      </c>
      <c r="B97" s="133" t="s">
        <v>242</v>
      </c>
      <c r="C97" s="137" t="s">
        <v>422</v>
      </c>
      <c r="D97" s="81" t="str">
        <f>IFERROR(IF(C97="No CAS","",INDEX('DEQ Pollutant List'!$C$7:$C$611,MATCH('5. Pollutant Emissions - MB'!C97,'DEQ Pollutant List'!$B$7:$B$611,0))),"")</f>
        <v>Propylene glycol monomethyl ether</v>
      </c>
      <c r="E97" s="115"/>
      <c r="F97" s="138">
        <v>0</v>
      </c>
      <c r="G97" s="139">
        <v>0.42930000000000001</v>
      </c>
      <c r="H97" s="104"/>
      <c r="I97" s="102" cm="1">
        <f t="array" ref="I97">((_xlfn.XLOOKUP(B97,'4. Material Balance Activities'!$C$35:$C$88,'4. Material Balance Activities'!$G$35:$G$88,NA,0,1)-_xlfn.XLOOKUP(B97,'4. Material Balance Activities'!$C$35:$C$88,'4. Material Balance Activities'!$M$35:$M$88,NA,0,1))*G97)*(1-F97)</f>
        <v>44.006924808000008</v>
      </c>
      <c r="J97" s="105" t="s">
        <v>214</v>
      </c>
      <c r="K97" s="83" t="s">
        <v>214</v>
      </c>
      <c r="L97" s="102" cm="1">
        <f t="array" ref="L97">((_xlfn.XLOOKUP(B97,'4. Material Balance Activities'!$C$35:$C$88,'4. Material Balance Activities'!$J$35:$J$88,NA,0,1)-_xlfn.XLOOKUP(B97,'4. Material Balance Activities'!$C$35:$C$88,'4. Material Balance Activities'!$P$35:$P$88,NA,0,1))*G97)*(1-F97)</f>
        <v>0.17744727745161296</v>
      </c>
      <c r="M97" s="105" t="s">
        <v>214</v>
      </c>
      <c r="N97" s="83" t="s">
        <v>214</v>
      </c>
    </row>
    <row r="98" spans="1:14" x14ac:dyDescent="0.25">
      <c r="A98" s="79" t="s">
        <v>236</v>
      </c>
      <c r="B98" s="133" t="s">
        <v>243</v>
      </c>
      <c r="C98" s="137" t="s">
        <v>436</v>
      </c>
      <c r="D98" s="81" t="str">
        <f>IFERROR(IF(C98="No CAS","",INDEX('DEQ Pollutant List'!$C$7:$C$611,MATCH('5. Pollutant Emissions - MB'!C98,'DEQ Pollutant List'!$B$7:$B$611,0))),"")</f>
        <v>1,2,4-Trimethylbenzene</v>
      </c>
      <c r="E98" s="115"/>
      <c r="F98" s="138">
        <v>0</v>
      </c>
      <c r="G98" s="139">
        <v>6.3E-2</v>
      </c>
      <c r="H98" s="104"/>
      <c r="I98" s="102" cm="1">
        <f t="array" ref="I98">((_xlfn.XLOOKUP(B98,'4. Material Balance Activities'!$C$35:$C$88,'4. Material Balance Activities'!$G$35:$G$88,NA,0,1)-_xlfn.XLOOKUP(B98,'4. Material Balance Activities'!$C$35:$C$88,'4. Material Balance Activities'!$M$35:$M$88,NA,0,1))*G98)*(1-F98)</f>
        <v>6.5572699500000011</v>
      </c>
      <c r="J98" s="105" t="s">
        <v>214</v>
      </c>
      <c r="K98" s="83" t="s">
        <v>214</v>
      </c>
      <c r="L98" s="102" cm="1">
        <f t="array" ref="L98">((_xlfn.XLOOKUP(B98,'4. Material Balance Activities'!$C$35:$C$88,'4. Material Balance Activities'!$J$35:$J$88,NA,0,1)-_xlfn.XLOOKUP(B98,'4. Material Balance Activities'!$C$35:$C$88,'4. Material Balance Activities'!$P$35:$P$88,NA,0,1))*G98)*(1-F98)</f>
        <v>2.6440604637096781E-2</v>
      </c>
      <c r="M98" s="105" t="s">
        <v>214</v>
      </c>
      <c r="N98" s="83" t="s">
        <v>214</v>
      </c>
    </row>
    <row r="99" spans="1:14" x14ac:dyDescent="0.25">
      <c r="A99" s="79" t="s">
        <v>236</v>
      </c>
      <c r="B99" s="133" t="s">
        <v>244</v>
      </c>
      <c r="C99" s="137" t="s">
        <v>437</v>
      </c>
      <c r="D99" s="81" t="str">
        <f>IFERROR(IF(C99="No CAS","",INDEX('DEQ Pollutant List'!$C$7:$C$611,MATCH('5. Pollutant Emissions - MB'!C99,'DEQ Pollutant List'!$B$7:$B$611,0))),"")</f>
        <v>Propylene glycol monomethyl ether acetate</v>
      </c>
      <c r="E99" s="115"/>
      <c r="F99" s="138">
        <v>0</v>
      </c>
      <c r="G99" s="139">
        <v>0.20569999999999999</v>
      </c>
      <c r="H99" s="104"/>
      <c r="I99" s="102" cm="1">
        <f t="array" ref="I99">((_xlfn.XLOOKUP(B99,'4. Material Balance Activities'!$C$35:$C$88,'4. Material Balance Activities'!$G$35:$G$88,NA,0,1)-_xlfn.XLOOKUP(B99,'4. Material Balance Activities'!$C$35:$C$88,'4. Material Balance Activities'!$M$35:$M$88,NA,0,1))*G99)*(1-F99)</f>
        <v>49.550414759999995</v>
      </c>
      <c r="J99" s="105" t="s">
        <v>214</v>
      </c>
      <c r="K99" s="83" t="s">
        <v>214</v>
      </c>
      <c r="L99" s="102" cm="1">
        <f t="array" ref="L99">((_xlfn.XLOOKUP(B99,'4. Material Balance Activities'!$C$35:$C$88,'4. Material Balance Activities'!$J$35:$J$88,NA,0,1)-_xlfn.XLOOKUP(B99,'4. Material Balance Activities'!$C$35:$C$88,'4. Material Balance Activities'!$P$35:$P$88,NA,0,1))*G99)*(1-F99)</f>
        <v>0.199800059516129</v>
      </c>
      <c r="M99" s="105" t="s">
        <v>214</v>
      </c>
      <c r="N99" s="83" t="s">
        <v>214</v>
      </c>
    </row>
    <row r="100" spans="1:14" x14ac:dyDescent="0.25">
      <c r="A100" s="79" t="s">
        <v>236</v>
      </c>
      <c r="B100" s="133" t="s">
        <v>244</v>
      </c>
      <c r="C100" s="137" t="s">
        <v>428</v>
      </c>
      <c r="D100" s="81" t="str">
        <f>IFERROR(IF(C100="No CAS","",INDEX('DEQ Pollutant List'!$C$7:$C$611,MATCH('5. Pollutant Emissions - MB'!C100,'DEQ Pollutant List'!$B$7:$B$611,0))),"")</f>
        <v>2-Butanone (methyl ethyl ketone)</v>
      </c>
      <c r="E100" s="115"/>
      <c r="F100" s="138">
        <v>0</v>
      </c>
      <c r="G100" s="139">
        <v>0.77510000000000001</v>
      </c>
      <c r="H100" s="104"/>
      <c r="I100" s="102" cm="1">
        <f t="array" ref="I100">((_xlfn.XLOOKUP(B100,'4. Material Balance Activities'!$C$35:$C$88,'4. Material Balance Activities'!$G$35:$G$88,NA,0,1)-_xlfn.XLOOKUP(B100,'4. Material Balance Activities'!$C$35:$C$88,'4. Material Balance Activities'!$M$35:$M$88,NA,0,1))*G100)*(1-F100)</f>
        <v>186.71135867999999</v>
      </c>
      <c r="J100" s="105" t="s">
        <v>214</v>
      </c>
      <c r="K100" s="83" t="s">
        <v>214</v>
      </c>
      <c r="L100" s="102" cm="1">
        <f t="array" ref="L100">((_xlfn.XLOOKUP(B100,'4. Material Balance Activities'!$C$35:$C$88,'4. Material Balance Activities'!$J$35:$J$88,NA,0,1)-_xlfn.XLOOKUP(B100,'4. Material Balance Activities'!$C$35:$C$88,'4. Material Balance Activities'!$P$35:$P$88,NA,0,1))*G100)*(1-F100)</f>
        <v>0.75286838177419346</v>
      </c>
      <c r="M100" s="105" t="s">
        <v>214</v>
      </c>
      <c r="N100" s="83" t="s">
        <v>214</v>
      </c>
    </row>
    <row r="101" spans="1:14" x14ac:dyDescent="0.25">
      <c r="A101" s="79" t="s">
        <v>236</v>
      </c>
      <c r="B101" s="133" t="s">
        <v>245</v>
      </c>
      <c r="C101" s="137" t="s">
        <v>181</v>
      </c>
      <c r="D101" s="81" t="str">
        <f>IFERROR(IF(C101="No CAS","",INDEX('DEQ Pollutant List'!$C$7:$C$611,MATCH('5. Pollutant Emissions - MB'!C101,'DEQ Pollutant List'!$B$7:$B$611,0))),"")</f>
        <v>Cobalt and compounds</v>
      </c>
      <c r="E101" s="115"/>
      <c r="F101" s="138">
        <f>1-(1-0.75)*(1-0.992)</f>
        <v>0.998</v>
      </c>
      <c r="G101" s="139">
        <v>1E-3</v>
      </c>
      <c r="H101" s="104" t="s">
        <v>421</v>
      </c>
      <c r="I101" s="102" cm="1">
        <f t="array" ref="I101">((_xlfn.XLOOKUP(B101,'4. Material Balance Activities'!$C$35:$C$88,'4. Material Balance Activities'!$G$35:$G$88,NA,0,1)-_xlfn.XLOOKUP(B101,'4. Material Balance Activities'!$C$35:$C$88,'4. Material Balance Activities'!$M$35:$M$88,NA,0,1))*G101)*(1-F101)</f>
        <v>6.2663040000000055E-4</v>
      </c>
      <c r="J101" s="105" t="s">
        <v>214</v>
      </c>
      <c r="K101" s="83" t="s">
        <v>214</v>
      </c>
      <c r="L101" s="102" cm="1">
        <f t="array" ref="L101">((_xlfn.XLOOKUP(B101,'4. Material Balance Activities'!$C$35:$C$88,'4. Material Balance Activities'!$J$35:$J$88,NA,0,1)-_xlfn.XLOOKUP(B101,'4. Material Balance Activities'!$C$35:$C$88,'4. Material Balance Activities'!$P$35:$P$88,NA,0,1))*G101)*(1-F101)</f>
        <v>2.5267354838709701E-6</v>
      </c>
      <c r="M101" s="105" t="s">
        <v>214</v>
      </c>
      <c r="N101" s="83" t="s">
        <v>214</v>
      </c>
    </row>
    <row r="102" spans="1:14" x14ac:dyDescent="0.25">
      <c r="A102" s="79" t="s">
        <v>236</v>
      </c>
      <c r="B102" s="133" t="s">
        <v>246</v>
      </c>
      <c r="C102" s="137" t="s">
        <v>437</v>
      </c>
      <c r="D102" s="81" t="str">
        <f>IFERROR(IF(C102="No CAS","",INDEX('DEQ Pollutant List'!$C$7:$C$611,MATCH('5. Pollutant Emissions - MB'!C102,'DEQ Pollutant List'!$B$7:$B$611,0))),"")</f>
        <v>Propylene glycol monomethyl ether acetate</v>
      </c>
      <c r="E102" s="115"/>
      <c r="F102" s="138">
        <v>0</v>
      </c>
      <c r="G102" s="139">
        <v>0.02</v>
      </c>
      <c r="H102" s="104"/>
      <c r="I102" s="102" cm="1">
        <f t="array" ref="I102">((_xlfn.XLOOKUP(B102,'4. Material Balance Activities'!$C$35:$C$88,'4. Material Balance Activities'!$G$35:$G$88,NA,0,1)-_xlfn.XLOOKUP(B102,'4. Material Balance Activities'!$C$35:$C$88,'4. Material Balance Activities'!$M$35:$M$88,NA,0,1))*G102)*(1-F102)</f>
        <v>33.976470000000006</v>
      </c>
      <c r="J102" s="105" t="s">
        <v>214</v>
      </c>
      <c r="K102" s="83" t="s">
        <v>214</v>
      </c>
      <c r="L102" s="102" cm="1">
        <f t="array" ref="L102">((_xlfn.XLOOKUP(B102,'4. Material Balance Activities'!$C$35:$C$88,'4. Material Balance Activities'!$J$35:$J$88,NA,0,1)-_xlfn.XLOOKUP(B102,'4. Material Balance Activities'!$C$35:$C$88,'4. Material Balance Activities'!$P$35:$P$88,NA,0,1))*G102)*(1-F102)</f>
        <v>0.13700189516129035</v>
      </c>
      <c r="M102" s="105" t="s">
        <v>214</v>
      </c>
      <c r="N102" s="83" t="s">
        <v>214</v>
      </c>
    </row>
    <row r="103" spans="1:14" x14ac:dyDescent="0.25">
      <c r="A103" s="79" t="s">
        <v>236</v>
      </c>
      <c r="B103" s="133" t="s">
        <v>247</v>
      </c>
      <c r="C103" s="137" t="s">
        <v>437</v>
      </c>
      <c r="D103" s="81" t="str">
        <f>IFERROR(IF(C103="No CAS","",INDEX('DEQ Pollutant List'!$C$7:$C$611,MATCH('5. Pollutant Emissions - MB'!C103,'DEQ Pollutant List'!$B$7:$B$611,0))),"")</f>
        <v>Propylene glycol monomethyl ether acetate</v>
      </c>
      <c r="E103" s="115"/>
      <c r="F103" s="138">
        <v>0</v>
      </c>
      <c r="G103" s="139">
        <v>0.01</v>
      </c>
      <c r="H103" s="104"/>
      <c r="I103" s="102" cm="1">
        <f t="array" ref="I103">((_xlfn.XLOOKUP(B103,'4. Material Balance Activities'!$C$35:$C$88,'4. Material Balance Activities'!$G$35:$G$88,NA,0,1)-_xlfn.XLOOKUP(B103,'4. Material Balance Activities'!$C$35:$C$88,'4. Material Balance Activities'!$M$35:$M$88,NA,0,1))*G103)*(1-F103)</f>
        <v>6.9347850000000006</v>
      </c>
      <c r="J103" s="105" t="s">
        <v>214</v>
      </c>
      <c r="K103" s="83" t="s">
        <v>214</v>
      </c>
      <c r="L103" s="102" cm="1">
        <f t="array" ref="L103">((_xlfn.XLOOKUP(B103,'4. Material Balance Activities'!$C$35:$C$88,'4. Material Balance Activities'!$J$35:$J$88,NA,0,1)-_xlfn.XLOOKUP(B103,'4. Material Balance Activities'!$C$35:$C$88,'4. Material Balance Activities'!$P$35:$P$88,NA,0,1))*G103)*(1-F103)</f>
        <v>2.7962842741935487E-2</v>
      </c>
      <c r="M103" s="105" t="s">
        <v>214</v>
      </c>
      <c r="N103" s="83" t="s">
        <v>214</v>
      </c>
    </row>
    <row r="104" spans="1:14" x14ac:dyDescent="0.25">
      <c r="A104" s="79" t="s">
        <v>236</v>
      </c>
      <c r="B104" s="133" t="s">
        <v>247</v>
      </c>
      <c r="C104" s="137" t="s">
        <v>181</v>
      </c>
      <c r="D104" s="81" t="str">
        <f>IFERROR(IF(C104="No CAS","",INDEX('DEQ Pollutant List'!$C$7:$C$611,MATCH('5. Pollutant Emissions - MB'!C104,'DEQ Pollutant List'!$B$7:$B$611,0))),"")</f>
        <v>Cobalt and compounds</v>
      </c>
      <c r="E104" s="115"/>
      <c r="F104" s="138">
        <f>1-(1-0.75)*(1-0.992)</f>
        <v>0.998</v>
      </c>
      <c r="G104" s="139">
        <v>1E-3</v>
      </c>
      <c r="H104" s="104" t="s">
        <v>421</v>
      </c>
      <c r="I104" s="102" cm="1">
        <f t="array" ref="I104">((_xlfn.XLOOKUP(B104,'4. Material Balance Activities'!$C$35:$C$88,'4. Material Balance Activities'!$G$35:$G$88,NA,0,1)-_xlfn.XLOOKUP(B104,'4. Material Balance Activities'!$C$35:$C$88,'4. Material Balance Activities'!$M$35:$M$88,NA,0,1))*G104)*(1-F104)</f>
        <v>1.3869570000000014E-3</v>
      </c>
      <c r="J104" s="105" t="s">
        <v>214</v>
      </c>
      <c r="K104" s="83" t="s">
        <v>214</v>
      </c>
      <c r="L104" s="102" cm="1">
        <f t="array" ref="L104">((_xlfn.XLOOKUP(B104,'4. Material Balance Activities'!$C$35:$C$88,'4. Material Balance Activities'!$J$35:$J$88,NA,0,1)-_xlfn.XLOOKUP(B104,'4. Material Balance Activities'!$C$35:$C$88,'4. Material Balance Activities'!$P$35:$P$88,NA,0,1))*G104)*(1-F104)</f>
        <v>5.5925685483871028E-6</v>
      </c>
      <c r="M104" s="105" t="s">
        <v>214</v>
      </c>
      <c r="N104" s="83" t="s">
        <v>214</v>
      </c>
    </row>
    <row r="105" spans="1:14" x14ac:dyDescent="0.25">
      <c r="A105" s="79" t="s">
        <v>236</v>
      </c>
      <c r="B105" s="133" t="s">
        <v>248</v>
      </c>
      <c r="C105" s="137" t="s">
        <v>437</v>
      </c>
      <c r="D105" s="81" t="str">
        <f>IFERROR(IF(C105="No CAS","",INDEX('DEQ Pollutant List'!$C$7:$C$611,MATCH('5. Pollutant Emissions - MB'!C105,'DEQ Pollutant List'!$B$7:$B$611,0))),"")</f>
        <v>Propylene glycol monomethyl ether acetate</v>
      </c>
      <c r="E105" s="115"/>
      <c r="F105" s="138">
        <v>0</v>
      </c>
      <c r="G105" s="139">
        <v>0.02</v>
      </c>
      <c r="H105" s="104"/>
      <c r="I105" s="102" cm="1">
        <f t="array" ref="I105">((_xlfn.XLOOKUP(B105,'4. Material Balance Activities'!$C$35:$C$88,'4. Material Balance Activities'!$G$35:$G$88,NA,0,1)-_xlfn.XLOOKUP(B105,'4. Material Balance Activities'!$C$35:$C$88,'4. Material Balance Activities'!$M$35:$M$88,NA,0,1))*G105)*(1-F105)</f>
        <v>5.2522800000000007</v>
      </c>
      <c r="J105" s="105" t="s">
        <v>214</v>
      </c>
      <c r="K105" s="83" t="s">
        <v>214</v>
      </c>
      <c r="L105" s="102" cm="1">
        <f t="array" ref="L105">((_xlfn.XLOOKUP(B105,'4. Material Balance Activities'!$C$35:$C$88,'4. Material Balance Activities'!$J$35:$J$88,NA,0,1)-_xlfn.XLOOKUP(B105,'4. Material Balance Activities'!$C$35:$C$88,'4. Material Balance Activities'!$P$35:$P$88,NA,0,1))*G105)*(1-F105)</f>
        <v>2.1178548387096777E-2</v>
      </c>
      <c r="M105" s="105" t="s">
        <v>214</v>
      </c>
      <c r="N105" s="83" t="s">
        <v>214</v>
      </c>
    </row>
    <row r="106" spans="1:14" x14ac:dyDescent="0.25">
      <c r="A106" s="79" t="s">
        <v>236</v>
      </c>
      <c r="B106" s="133" t="s">
        <v>249</v>
      </c>
      <c r="C106" s="137" t="s">
        <v>437</v>
      </c>
      <c r="D106" s="81" t="str">
        <f>IFERROR(IF(C106="No CAS","",INDEX('DEQ Pollutant List'!$C$7:$C$611,MATCH('5. Pollutant Emissions - MB'!C106,'DEQ Pollutant List'!$B$7:$B$611,0))),"")</f>
        <v>Propylene glycol monomethyl ether acetate</v>
      </c>
      <c r="E106" s="115"/>
      <c r="F106" s="138">
        <v>0</v>
      </c>
      <c r="G106" s="139">
        <v>0.03</v>
      </c>
      <c r="H106" s="104"/>
      <c r="I106" s="102" cm="1">
        <f t="array" ref="I106">((_xlfn.XLOOKUP(B106,'4. Material Balance Activities'!$C$35:$C$88,'4. Material Balance Activities'!$G$35:$G$88,NA,0,1)-_xlfn.XLOOKUP(B106,'4. Material Balance Activities'!$C$35:$C$88,'4. Material Balance Activities'!$M$35:$M$88,NA,0,1))*G106)*(1-F106)</f>
        <v>8.5016249999999989</v>
      </c>
      <c r="J106" s="105" t="s">
        <v>214</v>
      </c>
      <c r="K106" s="83" t="s">
        <v>214</v>
      </c>
      <c r="L106" s="102" cm="1">
        <f t="array" ref="L106">((_xlfn.XLOOKUP(B106,'4. Material Balance Activities'!$C$35:$C$88,'4. Material Balance Activities'!$J$35:$J$88,NA,0,1)-_xlfn.XLOOKUP(B106,'4. Material Balance Activities'!$C$35:$C$88,'4. Material Balance Activities'!$P$35:$P$88,NA,0,1))*G106)*(1-F106)</f>
        <v>3.428074596774193E-2</v>
      </c>
      <c r="M106" s="105" t="s">
        <v>214</v>
      </c>
      <c r="N106" s="83" t="s">
        <v>214</v>
      </c>
    </row>
    <row r="107" spans="1:14" x14ac:dyDescent="0.25">
      <c r="A107" s="79" t="s">
        <v>236</v>
      </c>
      <c r="B107" s="133" t="s">
        <v>250</v>
      </c>
      <c r="C107" s="137" t="s">
        <v>183</v>
      </c>
      <c r="D107" s="81" t="str">
        <f>IFERROR(IF(C107="No CAS","",INDEX('DEQ Pollutant List'!$C$7:$C$611,MATCH('5. Pollutant Emissions - MB'!C107,'DEQ Pollutant List'!$B$7:$B$611,0))),"")</f>
        <v>Ethyl benzene</v>
      </c>
      <c r="E107" s="115"/>
      <c r="F107" s="138">
        <v>0</v>
      </c>
      <c r="G107" s="139">
        <v>1E-3</v>
      </c>
      <c r="H107" s="104"/>
      <c r="I107" s="102" cm="1">
        <f t="array" ref="I107">((_xlfn.XLOOKUP(B107,'4. Material Balance Activities'!$C$35:$C$88,'4. Material Balance Activities'!$G$35:$G$88,NA,0,1)-_xlfn.XLOOKUP(B107,'4. Material Balance Activities'!$C$35:$C$88,'4. Material Balance Activities'!$M$35:$M$88,NA,0,1))*G107)*(1-F107)</f>
        <v>0.37065600000000004</v>
      </c>
      <c r="J107" s="105" t="s">
        <v>214</v>
      </c>
      <c r="K107" s="83" t="s">
        <v>214</v>
      </c>
      <c r="L107" s="102" cm="1">
        <f t="array" ref="L107">((_xlfn.XLOOKUP(B107,'4. Material Balance Activities'!$C$35:$C$88,'4. Material Balance Activities'!$J$35:$J$88,NA,0,1)-_xlfn.XLOOKUP(B107,'4. Material Balance Activities'!$C$35:$C$88,'4. Material Balance Activities'!$P$35:$P$88,NA,0,1))*G107)*(1-F107)</f>
        <v>1.4945806451612904E-3</v>
      </c>
      <c r="M107" s="105" t="s">
        <v>214</v>
      </c>
      <c r="N107" s="83" t="s">
        <v>214</v>
      </c>
    </row>
    <row r="108" spans="1:14" x14ac:dyDescent="0.25">
      <c r="A108" s="79" t="s">
        <v>236</v>
      </c>
      <c r="B108" s="133" t="s">
        <v>250</v>
      </c>
      <c r="C108" s="137" t="s">
        <v>437</v>
      </c>
      <c r="D108" s="81" t="str">
        <f>IFERROR(IF(C108="No CAS","",INDEX('DEQ Pollutant List'!$C$7:$C$611,MATCH('5. Pollutant Emissions - MB'!C108,'DEQ Pollutant List'!$B$7:$B$611,0))),"")</f>
        <v>Propylene glycol monomethyl ether acetate</v>
      </c>
      <c r="E108" s="115"/>
      <c r="F108" s="138">
        <v>0</v>
      </c>
      <c r="G108" s="139">
        <v>0.02</v>
      </c>
      <c r="H108" s="104"/>
      <c r="I108" s="102" cm="1">
        <f t="array" ref="I108">((_xlfn.XLOOKUP(B108,'4. Material Balance Activities'!$C$35:$C$88,'4. Material Balance Activities'!$G$35:$G$88,NA,0,1)-_xlfn.XLOOKUP(B108,'4. Material Balance Activities'!$C$35:$C$88,'4. Material Balance Activities'!$M$35:$M$88,NA,0,1))*G108)*(1-F108)</f>
        <v>7.4131200000000002</v>
      </c>
      <c r="J108" s="105" t="s">
        <v>214</v>
      </c>
      <c r="K108" s="83" t="s">
        <v>214</v>
      </c>
      <c r="L108" s="102" cm="1">
        <f t="array" ref="L108">((_xlfn.XLOOKUP(B108,'4. Material Balance Activities'!$C$35:$C$88,'4. Material Balance Activities'!$J$35:$J$88,NA,0,1)-_xlfn.XLOOKUP(B108,'4. Material Balance Activities'!$C$35:$C$88,'4. Material Balance Activities'!$P$35:$P$88,NA,0,1))*G108)*(1-F108)</f>
        <v>2.9891612903225808E-2</v>
      </c>
      <c r="M108" s="105" t="s">
        <v>214</v>
      </c>
      <c r="N108" s="83" t="s">
        <v>214</v>
      </c>
    </row>
    <row r="109" spans="1:14" x14ac:dyDescent="0.25">
      <c r="A109" s="79" t="s">
        <v>236</v>
      </c>
      <c r="B109" s="133" t="s">
        <v>250</v>
      </c>
      <c r="C109" s="137" t="s">
        <v>181</v>
      </c>
      <c r="D109" s="81" t="str">
        <f>IFERROR(IF(C109="No CAS","",INDEX('DEQ Pollutant List'!$C$7:$C$611,MATCH('5. Pollutant Emissions - MB'!C109,'DEQ Pollutant List'!$B$7:$B$611,0))),"")</f>
        <v>Cobalt and compounds</v>
      </c>
      <c r="E109" s="115"/>
      <c r="F109" s="138">
        <f>1-(1-0.75)*(1-0.992)</f>
        <v>0.998</v>
      </c>
      <c r="G109" s="139">
        <v>1E-3</v>
      </c>
      <c r="H109" s="104" t="s">
        <v>421</v>
      </c>
      <c r="I109" s="102" cm="1">
        <f t="array" ref="I109">((_xlfn.XLOOKUP(B109,'4. Material Balance Activities'!$C$35:$C$88,'4. Material Balance Activities'!$G$35:$G$88,NA,0,1)-_xlfn.XLOOKUP(B109,'4. Material Balance Activities'!$C$35:$C$88,'4. Material Balance Activities'!$M$35:$M$88,NA,0,1))*G109)*(1-F109)</f>
        <v>7.413120000000007E-4</v>
      </c>
      <c r="J109" s="105" t="s">
        <v>214</v>
      </c>
      <c r="K109" s="83" t="s">
        <v>214</v>
      </c>
      <c r="L109" s="102" cm="1">
        <f t="array" ref="L109">((_xlfn.XLOOKUP(B109,'4. Material Balance Activities'!$C$35:$C$88,'4. Material Balance Activities'!$J$35:$J$88,NA,0,1)-_xlfn.XLOOKUP(B109,'4. Material Balance Activities'!$C$35:$C$88,'4. Material Balance Activities'!$P$35:$P$88,NA,0,1))*G109)*(1-F109)</f>
        <v>2.9891612903225833E-6</v>
      </c>
      <c r="M109" s="105" t="s">
        <v>214</v>
      </c>
      <c r="N109" s="83" t="s">
        <v>214</v>
      </c>
    </row>
    <row r="110" spans="1:14" x14ac:dyDescent="0.25">
      <c r="A110" s="79" t="s">
        <v>236</v>
      </c>
      <c r="B110" s="133" t="s">
        <v>251</v>
      </c>
      <c r="C110" s="137" t="s">
        <v>183</v>
      </c>
      <c r="D110" s="81" t="str">
        <f>IFERROR(IF(C110="No CAS","",INDEX('DEQ Pollutant List'!$C$7:$C$611,MATCH('5. Pollutant Emissions - MB'!C110,'DEQ Pollutant List'!$B$7:$B$611,0))),"")</f>
        <v>Ethyl benzene</v>
      </c>
      <c r="E110" s="115"/>
      <c r="F110" s="138">
        <v>0</v>
      </c>
      <c r="G110" s="139">
        <v>1E-3</v>
      </c>
      <c r="H110" s="104"/>
      <c r="I110" s="102" cm="1">
        <f t="array" ref="I110">((_xlfn.XLOOKUP(B110,'4. Material Balance Activities'!$C$35:$C$88,'4. Material Balance Activities'!$G$35:$G$88,NA,0,1)-_xlfn.XLOOKUP(B110,'4. Material Balance Activities'!$C$35:$C$88,'4. Material Balance Activities'!$M$35:$M$88,NA,0,1))*G110)*(1-F110)</f>
        <v>0.35269080000000003</v>
      </c>
      <c r="J110" s="105" t="s">
        <v>214</v>
      </c>
      <c r="K110" s="83" t="s">
        <v>214</v>
      </c>
      <c r="L110" s="102" cm="1">
        <f t="array" ref="L110">((_xlfn.XLOOKUP(B110,'4. Material Balance Activities'!$C$35:$C$88,'4. Material Balance Activities'!$J$35:$J$88,NA,0,1)-_xlfn.XLOOKUP(B110,'4. Material Balance Activities'!$C$35:$C$88,'4. Material Balance Activities'!$P$35:$P$88,NA,0,1))*G110)*(1-F110)</f>
        <v>1.4221403225806453E-3</v>
      </c>
      <c r="M110" s="105" t="s">
        <v>214</v>
      </c>
      <c r="N110" s="83" t="s">
        <v>214</v>
      </c>
    </row>
    <row r="111" spans="1:14" x14ac:dyDescent="0.25">
      <c r="A111" s="79" t="s">
        <v>236</v>
      </c>
      <c r="B111" s="133" t="s">
        <v>251</v>
      </c>
      <c r="C111" s="137" t="s">
        <v>437</v>
      </c>
      <c r="D111" s="81" t="str">
        <f>IFERROR(IF(C111="No CAS","",INDEX('DEQ Pollutant List'!$C$7:$C$611,MATCH('5. Pollutant Emissions - MB'!C111,'DEQ Pollutant List'!$B$7:$B$611,0))),"")</f>
        <v>Propylene glycol monomethyl ether acetate</v>
      </c>
      <c r="E111" s="115"/>
      <c r="F111" s="138">
        <v>0</v>
      </c>
      <c r="G111" s="139">
        <v>0.01</v>
      </c>
      <c r="H111" s="104"/>
      <c r="I111" s="102" cm="1">
        <f t="array" ref="I111">((_xlfn.XLOOKUP(B111,'4. Material Balance Activities'!$C$35:$C$88,'4. Material Balance Activities'!$G$35:$G$88,NA,0,1)-_xlfn.XLOOKUP(B111,'4. Material Balance Activities'!$C$35:$C$88,'4. Material Balance Activities'!$M$35:$M$88,NA,0,1))*G111)*(1-F111)</f>
        <v>3.5269080000000002</v>
      </c>
      <c r="J111" s="105" t="s">
        <v>214</v>
      </c>
      <c r="K111" s="83" t="s">
        <v>214</v>
      </c>
      <c r="L111" s="102" cm="1">
        <f t="array" ref="L111">((_xlfn.XLOOKUP(B111,'4. Material Balance Activities'!$C$35:$C$88,'4. Material Balance Activities'!$J$35:$J$88,NA,0,1)-_xlfn.XLOOKUP(B111,'4. Material Balance Activities'!$C$35:$C$88,'4. Material Balance Activities'!$P$35:$P$88,NA,0,1))*G111)*(1-F111)</f>
        <v>1.4221403225806452E-2</v>
      </c>
      <c r="M111" s="105" t="s">
        <v>214</v>
      </c>
      <c r="N111" s="83" t="s">
        <v>214</v>
      </c>
    </row>
    <row r="112" spans="1:14" x14ac:dyDescent="0.25">
      <c r="A112" s="79" t="s">
        <v>236</v>
      </c>
      <c r="B112" s="133" t="s">
        <v>251</v>
      </c>
      <c r="C112" s="137" t="s">
        <v>181</v>
      </c>
      <c r="D112" s="81" t="str">
        <f>IFERROR(IF(C112="No CAS","",INDEX('DEQ Pollutant List'!$C$7:$C$611,MATCH('5. Pollutant Emissions - MB'!C112,'DEQ Pollutant List'!$B$7:$B$611,0))),"")</f>
        <v>Cobalt and compounds</v>
      </c>
      <c r="E112" s="115"/>
      <c r="F112" s="138">
        <f>1-(1-0.75)*(1-0.992)</f>
        <v>0.998</v>
      </c>
      <c r="G112" s="139">
        <v>1E-3</v>
      </c>
      <c r="H112" s="104" t="s">
        <v>421</v>
      </c>
      <c r="I112" s="102" cm="1">
        <f t="array" ref="I112">((_xlfn.XLOOKUP(B112,'4. Material Balance Activities'!$C$35:$C$88,'4. Material Balance Activities'!$G$35:$G$88,NA,0,1)-_xlfn.XLOOKUP(B112,'4. Material Balance Activities'!$C$35:$C$88,'4. Material Balance Activities'!$M$35:$M$88,NA,0,1))*G112)*(1-F112)</f>
        <v>7.0538160000000068E-4</v>
      </c>
      <c r="J112" s="105" t="s">
        <v>214</v>
      </c>
      <c r="K112" s="83" t="s">
        <v>214</v>
      </c>
      <c r="L112" s="102" cm="1">
        <f t="array" ref="L112">((_xlfn.XLOOKUP(B112,'4. Material Balance Activities'!$C$35:$C$88,'4. Material Balance Activities'!$J$35:$J$88,NA,0,1)-_xlfn.XLOOKUP(B112,'4. Material Balance Activities'!$C$35:$C$88,'4. Material Balance Activities'!$P$35:$P$88,NA,0,1))*G112)*(1-F112)</f>
        <v>2.8442806451612929E-6</v>
      </c>
      <c r="M112" s="105" t="s">
        <v>214</v>
      </c>
      <c r="N112" s="83" t="s">
        <v>214</v>
      </c>
    </row>
    <row r="113" spans="1:14" x14ac:dyDescent="0.25">
      <c r="A113" s="79" t="s">
        <v>236</v>
      </c>
      <c r="B113" s="133" t="s">
        <v>252</v>
      </c>
      <c r="C113" s="137" t="s">
        <v>437</v>
      </c>
      <c r="D113" s="81" t="str">
        <f>IFERROR(IF(C113="No CAS","",INDEX('DEQ Pollutant List'!$C$7:$C$611,MATCH('5. Pollutant Emissions - MB'!C113,'DEQ Pollutant List'!$B$7:$B$611,0))),"")</f>
        <v>Propylene glycol monomethyl ether acetate</v>
      </c>
      <c r="E113" s="115"/>
      <c r="F113" s="138">
        <v>0</v>
      </c>
      <c r="G113" s="139">
        <v>0.01</v>
      </c>
      <c r="H113" s="104"/>
      <c r="I113" s="102" cm="1">
        <f t="array" ref="I113">((_xlfn.XLOOKUP(B113,'4. Material Balance Activities'!$C$35:$C$88,'4. Material Balance Activities'!$G$35:$G$88,NA,0,1)-_xlfn.XLOOKUP(B113,'4. Material Balance Activities'!$C$35:$C$88,'4. Material Balance Activities'!$M$35:$M$88,NA,0,1))*G113)*(1-F113)</f>
        <v>0.22671000000000002</v>
      </c>
      <c r="J113" s="105" t="s">
        <v>214</v>
      </c>
      <c r="K113" s="83" t="s">
        <v>214</v>
      </c>
      <c r="L113" s="102" cm="1">
        <f t="array" ref="L113">((_xlfn.XLOOKUP(B113,'4. Material Balance Activities'!$C$35:$C$88,'4. Material Balance Activities'!$J$35:$J$88,NA,0,1)-_xlfn.XLOOKUP(B113,'4. Material Balance Activities'!$C$35:$C$88,'4. Material Balance Activities'!$P$35:$P$88,NA,0,1))*G113)*(1-F113)</f>
        <v>9.1415322580645178E-4</v>
      </c>
      <c r="M113" s="105" t="s">
        <v>214</v>
      </c>
      <c r="N113" s="83" t="s">
        <v>214</v>
      </c>
    </row>
    <row r="114" spans="1:14" x14ac:dyDescent="0.25">
      <c r="A114" s="79" t="s">
        <v>236</v>
      </c>
      <c r="B114" s="133" t="s">
        <v>253</v>
      </c>
      <c r="C114" s="137" t="s">
        <v>191</v>
      </c>
      <c r="D114" s="81" t="str">
        <f>IFERROR(IF(C114="No CAS","",INDEX('DEQ Pollutant List'!$C$7:$C$611,MATCH('5. Pollutant Emissions - MB'!C114,'DEQ Pollutant List'!$B$7:$B$611,0))),"")</f>
        <v>Toluene</v>
      </c>
      <c r="E114" s="115"/>
      <c r="F114" s="138">
        <v>0</v>
      </c>
      <c r="G114" s="139">
        <v>0.01</v>
      </c>
      <c r="H114" s="104"/>
      <c r="I114" s="102" cm="1">
        <f t="array" ref="I114">((_xlfn.XLOOKUP(B114,'4. Material Balance Activities'!$C$35:$C$88,'4. Material Balance Activities'!$G$35:$G$88,NA,0,1)-_xlfn.XLOOKUP(B114,'4. Material Balance Activities'!$C$35:$C$88,'4. Material Balance Activities'!$M$35:$M$88,NA,0,1))*G114)*(1-F114)</f>
        <v>4.1289600000000002</v>
      </c>
      <c r="J114" s="105" t="s">
        <v>214</v>
      </c>
      <c r="K114" s="83" t="s">
        <v>214</v>
      </c>
      <c r="L114" s="102" cm="1">
        <f t="array" ref="L114">((_xlfn.XLOOKUP(B114,'4. Material Balance Activities'!$C$35:$C$88,'4. Material Balance Activities'!$J$35:$J$88,NA,0,1)-_xlfn.XLOOKUP(B114,'4. Material Balance Activities'!$C$35:$C$88,'4. Material Balance Activities'!$P$35:$P$88,NA,0,1))*G114)*(1-F114)</f>
        <v>1.6649032258064519E-2</v>
      </c>
      <c r="M114" s="105" t="s">
        <v>214</v>
      </c>
      <c r="N114" s="83" t="s">
        <v>214</v>
      </c>
    </row>
    <row r="115" spans="1:14" x14ac:dyDescent="0.25">
      <c r="A115" s="79" t="s">
        <v>236</v>
      </c>
      <c r="B115" s="133" t="s">
        <v>253</v>
      </c>
      <c r="C115" s="137" t="s">
        <v>432</v>
      </c>
      <c r="D115" s="81" t="str">
        <f>IFERROR(IF(C115="No CAS","",INDEX('DEQ Pollutant List'!$C$7:$C$611,MATCH('5. Pollutant Emissions - MB'!C115,'DEQ Pollutant List'!$B$7:$B$611,0))),"")</f>
        <v>Methyl isobutyl ketone (MIBK, hexone)</v>
      </c>
      <c r="E115" s="115"/>
      <c r="F115" s="138">
        <v>0</v>
      </c>
      <c r="G115" s="139">
        <v>1E-3</v>
      </c>
      <c r="H115" s="104"/>
      <c r="I115" s="102" cm="1">
        <f t="array" ref="I115">((_xlfn.XLOOKUP(B115,'4. Material Balance Activities'!$C$35:$C$88,'4. Material Balance Activities'!$G$35:$G$88,NA,0,1)-_xlfn.XLOOKUP(B115,'4. Material Balance Activities'!$C$35:$C$88,'4. Material Balance Activities'!$M$35:$M$88,NA,0,1))*G115)*(1-F115)</f>
        <v>0.41289600000000004</v>
      </c>
      <c r="J115" s="105" t="s">
        <v>214</v>
      </c>
      <c r="K115" s="83" t="s">
        <v>214</v>
      </c>
      <c r="L115" s="102" cm="1">
        <f t="array" ref="L115">((_xlfn.XLOOKUP(B115,'4. Material Balance Activities'!$C$35:$C$88,'4. Material Balance Activities'!$J$35:$J$88,NA,0,1)-_xlfn.XLOOKUP(B115,'4. Material Balance Activities'!$C$35:$C$88,'4. Material Balance Activities'!$P$35:$P$88,NA,0,1))*G115)*(1-F115)</f>
        <v>1.6649032258064518E-3</v>
      </c>
      <c r="M115" s="105" t="s">
        <v>214</v>
      </c>
      <c r="N115" s="83" t="s">
        <v>214</v>
      </c>
    </row>
    <row r="116" spans="1:14" x14ac:dyDescent="0.25">
      <c r="A116" s="79" t="s">
        <v>236</v>
      </c>
      <c r="B116" s="133" t="s">
        <v>253</v>
      </c>
      <c r="C116" s="137" t="s">
        <v>425</v>
      </c>
      <c r="D116" s="81" t="str">
        <f>IFERROR(IF(C116="No CAS","",INDEX('DEQ Pollutant List'!$C$7:$C$611,MATCH('5. Pollutant Emissions - MB'!C116,'DEQ Pollutant List'!$B$7:$B$611,0))),"")</f>
        <v>Isopropyl alcohol</v>
      </c>
      <c r="E116" s="115"/>
      <c r="F116" s="138">
        <v>0</v>
      </c>
      <c r="G116" s="139">
        <v>0.08</v>
      </c>
      <c r="H116" s="104"/>
      <c r="I116" s="102" cm="1">
        <f t="array" ref="I116">((_xlfn.XLOOKUP(B116,'4. Material Balance Activities'!$C$35:$C$88,'4. Material Balance Activities'!$G$35:$G$88,NA,0,1)-_xlfn.XLOOKUP(B116,'4. Material Balance Activities'!$C$35:$C$88,'4. Material Balance Activities'!$M$35:$M$88,NA,0,1))*G116)*(1-F116)</f>
        <v>33.031680000000001</v>
      </c>
      <c r="J116" s="105" t="s">
        <v>214</v>
      </c>
      <c r="K116" s="83" t="s">
        <v>214</v>
      </c>
      <c r="L116" s="102" cm="1">
        <f t="array" ref="L116">((_xlfn.XLOOKUP(B116,'4. Material Balance Activities'!$C$35:$C$88,'4. Material Balance Activities'!$J$35:$J$88,NA,0,1)-_xlfn.XLOOKUP(B116,'4. Material Balance Activities'!$C$35:$C$88,'4. Material Balance Activities'!$P$35:$P$88,NA,0,1))*G116)*(1-F116)</f>
        <v>0.13319225806451615</v>
      </c>
      <c r="M116" s="105" t="s">
        <v>214</v>
      </c>
      <c r="N116" s="83" t="s">
        <v>214</v>
      </c>
    </row>
    <row r="117" spans="1:14" x14ac:dyDescent="0.25">
      <c r="A117" s="79" t="s">
        <v>236</v>
      </c>
      <c r="B117" s="133" t="s">
        <v>253</v>
      </c>
      <c r="C117" s="137" t="s">
        <v>420</v>
      </c>
      <c r="D117" s="81" t="str">
        <f>IFERROR(IF(C117="No CAS","",INDEX('DEQ Pollutant List'!$C$7:$C$611,MATCH('5. Pollutant Emissions - MB'!C117,'DEQ Pollutant List'!$B$7:$B$611,0))),"")</f>
        <v>Acetone</v>
      </c>
      <c r="E117" s="115"/>
      <c r="F117" s="138">
        <v>0</v>
      </c>
      <c r="G117" s="139">
        <v>0.5</v>
      </c>
      <c r="H117" s="104"/>
      <c r="I117" s="102" cm="1">
        <f t="array" ref="I117">((_xlfn.XLOOKUP(B117,'4. Material Balance Activities'!$C$35:$C$88,'4. Material Balance Activities'!$G$35:$G$88,NA,0,1)-_xlfn.XLOOKUP(B117,'4. Material Balance Activities'!$C$35:$C$88,'4. Material Balance Activities'!$M$35:$M$88,NA,0,1))*G117)*(1-F117)</f>
        <v>206.44800000000001</v>
      </c>
      <c r="J117" s="105" t="s">
        <v>214</v>
      </c>
      <c r="K117" s="83" t="s">
        <v>214</v>
      </c>
      <c r="L117" s="102" cm="1">
        <f t="array" ref="L117">((_xlfn.XLOOKUP(B117,'4. Material Balance Activities'!$C$35:$C$88,'4. Material Balance Activities'!$J$35:$J$88,NA,0,1)-_xlfn.XLOOKUP(B117,'4. Material Balance Activities'!$C$35:$C$88,'4. Material Balance Activities'!$P$35:$P$88,NA,0,1))*G117)*(1-F117)</f>
        <v>0.83245161290322589</v>
      </c>
      <c r="M117" s="105" t="s">
        <v>214</v>
      </c>
      <c r="N117" s="83" t="s">
        <v>214</v>
      </c>
    </row>
    <row r="118" spans="1:14" x14ac:dyDescent="0.25">
      <c r="A118" s="79" t="s">
        <v>236</v>
      </c>
      <c r="B118" s="133" t="s">
        <v>254</v>
      </c>
      <c r="C118" s="137" t="s">
        <v>425</v>
      </c>
      <c r="D118" s="81" t="str">
        <f>IFERROR(IF(C118="No CAS","",INDEX('DEQ Pollutant List'!$C$7:$C$611,MATCH('5. Pollutant Emissions - MB'!C118,'DEQ Pollutant List'!$B$7:$B$611,0))),"")</f>
        <v>Isopropyl alcohol</v>
      </c>
      <c r="E118" s="115"/>
      <c r="F118" s="138">
        <v>0</v>
      </c>
      <c r="G118" s="139">
        <v>7.0000000000000007E-2</v>
      </c>
      <c r="H118" s="104"/>
      <c r="I118" s="102" cm="1">
        <f t="array" ref="I118">((_xlfn.XLOOKUP(B118,'4. Material Balance Activities'!$C$35:$C$88,'4. Material Balance Activities'!$G$35:$G$88,NA,0,1)-_xlfn.XLOOKUP(B118,'4. Material Balance Activities'!$C$35:$C$88,'4. Material Balance Activities'!$M$35:$M$88,NA,0,1))*G118)*(1-F118)</f>
        <v>21.991200000000003</v>
      </c>
      <c r="J118" s="105" t="s">
        <v>214</v>
      </c>
      <c r="K118" s="83" t="s">
        <v>214</v>
      </c>
      <c r="L118" s="102" cm="1">
        <f t="array" ref="L118">((_xlfn.XLOOKUP(B118,'4. Material Balance Activities'!$C$35:$C$88,'4. Material Balance Activities'!$J$35:$J$88,NA,0,1)-_xlfn.XLOOKUP(B118,'4. Material Balance Activities'!$C$35:$C$88,'4. Material Balance Activities'!$P$35:$P$88,NA,0,1))*G118)*(1-F118)</f>
        <v>8.8674193548387112E-2</v>
      </c>
      <c r="M118" s="105" t="s">
        <v>214</v>
      </c>
      <c r="N118" s="83" t="s">
        <v>214</v>
      </c>
    </row>
    <row r="119" spans="1:14" x14ac:dyDescent="0.25">
      <c r="A119" s="79" t="s">
        <v>236</v>
      </c>
      <c r="B119" s="133" t="s">
        <v>254</v>
      </c>
      <c r="C119" s="137" t="s">
        <v>420</v>
      </c>
      <c r="D119" s="81" t="str">
        <f>IFERROR(IF(C119="No CAS","",INDEX('DEQ Pollutant List'!$C$7:$C$611,MATCH('5. Pollutant Emissions - MB'!C119,'DEQ Pollutant List'!$B$7:$B$611,0))),"")</f>
        <v>Acetone</v>
      </c>
      <c r="E119" s="115"/>
      <c r="F119" s="138">
        <v>0</v>
      </c>
      <c r="G119" s="139">
        <v>0.53</v>
      </c>
      <c r="H119" s="104"/>
      <c r="I119" s="102" cm="1">
        <f t="array" ref="I119">((_xlfn.XLOOKUP(B119,'4. Material Balance Activities'!$C$35:$C$88,'4. Material Balance Activities'!$G$35:$G$88,NA,0,1)-_xlfn.XLOOKUP(B119,'4. Material Balance Activities'!$C$35:$C$88,'4. Material Balance Activities'!$M$35:$M$88,NA,0,1))*G119)*(1-F119)</f>
        <v>166.50480000000002</v>
      </c>
      <c r="J119" s="105" t="s">
        <v>214</v>
      </c>
      <c r="K119" s="83" t="s">
        <v>214</v>
      </c>
      <c r="L119" s="102" cm="1">
        <f t="array" ref="L119">((_xlfn.XLOOKUP(B119,'4. Material Balance Activities'!$C$35:$C$88,'4. Material Balance Activities'!$J$35:$J$88,NA,0,1)-_xlfn.XLOOKUP(B119,'4. Material Balance Activities'!$C$35:$C$88,'4. Material Balance Activities'!$P$35:$P$88,NA,0,1))*G119)*(1-F119)</f>
        <v>0.67139032258064524</v>
      </c>
      <c r="M119" s="105" t="s">
        <v>214</v>
      </c>
      <c r="N119" s="83" t="s">
        <v>214</v>
      </c>
    </row>
    <row r="120" spans="1:14" x14ac:dyDescent="0.25">
      <c r="A120" s="79" t="s">
        <v>236</v>
      </c>
      <c r="B120" s="133" t="s">
        <v>255</v>
      </c>
      <c r="C120" s="137" t="s">
        <v>425</v>
      </c>
      <c r="D120" s="81" t="str">
        <f>IFERROR(IF(C120="No CAS","",INDEX('DEQ Pollutant List'!$C$7:$C$611,MATCH('5. Pollutant Emissions - MB'!C120,'DEQ Pollutant List'!$B$7:$B$611,0))),"")</f>
        <v>Isopropyl alcohol</v>
      </c>
      <c r="E120" s="115"/>
      <c r="F120" s="138">
        <v>0</v>
      </c>
      <c r="G120" s="139">
        <v>7.0000000000000007E-2</v>
      </c>
      <c r="H120" s="104"/>
      <c r="I120" s="102" cm="1">
        <f t="array" ref="I120">((_xlfn.XLOOKUP(B120,'4. Material Balance Activities'!$C$35:$C$88,'4. Material Balance Activities'!$G$35:$G$88,NA,0,1)-_xlfn.XLOOKUP(B120,'4. Material Balance Activities'!$C$35:$C$88,'4. Material Balance Activities'!$M$35:$M$88,NA,0,1))*G120)*(1-F120)</f>
        <v>196.86882600000004</v>
      </c>
      <c r="J120" s="105" t="s">
        <v>214</v>
      </c>
      <c r="K120" s="83" t="s">
        <v>214</v>
      </c>
      <c r="L120" s="102" cm="1">
        <f t="array" ref="L120">((_xlfn.XLOOKUP(B120,'4. Material Balance Activities'!$C$35:$C$88,'4. Material Balance Activities'!$J$35:$J$88,NA,0,1)-_xlfn.XLOOKUP(B120,'4. Material Balance Activities'!$C$35:$C$88,'4. Material Balance Activities'!$P$35:$P$88,NA,0,1))*G120)*(1-F120)</f>
        <v>0.79382591129032276</v>
      </c>
      <c r="M120" s="105" t="s">
        <v>214</v>
      </c>
      <c r="N120" s="83" t="s">
        <v>214</v>
      </c>
    </row>
    <row r="121" spans="1:14" x14ac:dyDescent="0.25">
      <c r="A121" s="79" t="s">
        <v>236</v>
      </c>
      <c r="B121" s="133" t="s">
        <v>255</v>
      </c>
      <c r="C121" s="137" t="s">
        <v>420</v>
      </c>
      <c r="D121" s="81" t="str">
        <f>IFERROR(IF(C121="No CAS","",INDEX('DEQ Pollutant List'!$C$7:$C$611,MATCH('5. Pollutant Emissions - MB'!C121,'DEQ Pollutant List'!$B$7:$B$611,0))),"")</f>
        <v>Acetone</v>
      </c>
      <c r="E121" s="115"/>
      <c r="F121" s="138">
        <v>0</v>
      </c>
      <c r="G121" s="139">
        <v>0.55000000000000004</v>
      </c>
      <c r="H121" s="104"/>
      <c r="I121" s="102" cm="1">
        <f t="array" ref="I121">((_xlfn.XLOOKUP(B121,'4. Material Balance Activities'!$C$35:$C$88,'4. Material Balance Activities'!$G$35:$G$88,NA,0,1)-_xlfn.XLOOKUP(B121,'4. Material Balance Activities'!$C$35:$C$88,'4. Material Balance Activities'!$M$35:$M$88,NA,0,1))*G121)*(1-F121)</f>
        <v>1546.8264900000004</v>
      </c>
      <c r="J121" s="105" t="s">
        <v>214</v>
      </c>
      <c r="K121" s="83" t="s">
        <v>214</v>
      </c>
      <c r="L121" s="102" cm="1">
        <f t="array" ref="L121">((_xlfn.XLOOKUP(B121,'4. Material Balance Activities'!$C$35:$C$88,'4. Material Balance Activities'!$J$35:$J$88,NA,0,1)-_xlfn.XLOOKUP(B121,'4. Material Balance Activities'!$C$35:$C$88,'4. Material Balance Activities'!$P$35:$P$88,NA,0,1))*G121)*(1-F121)</f>
        <v>6.2372035887096784</v>
      </c>
      <c r="M121" s="105" t="s">
        <v>214</v>
      </c>
      <c r="N121" s="83" t="s">
        <v>214</v>
      </c>
    </row>
    <row r="122" spans="1:14" x14ac:dyDescent="0.25">
      <c r="A122" s="79" t="s">
        <v>236</v>
      </c>
      <c r="B122" s="133" t="s">
        <v>256</v>
      </c>
      <c r="C122" s="137" t="s">
        <v>425</v>
      </c>
      <c r="D122" s="81" t="str">
        <f>IFERROR(IF(C122="No CAS","",INDEX('DEQ Pollutant List'!$C$7:$C$611,MATCH('5. Pollutant Emissions - MB'!C122,'DEQ Pollutant List'!$B$7:$B$611,0))),"")</f>
        <v>Isopropyl alcohol</v>
      </c>
      <c r="E122" s="115"/>
      <c r="F122" s="138">
        <v>0</v>
      </c>
      <c r="G122" s="139">
        <v>7.0000000000000007E-2</v>
      </c>
      <c r="H122" s="104"/>
      <c r="I122" s="102" cm="1">
        <f t="array" ref="I122">((_xlfn.XLOOKUP(B122,'4. Material Balance Activities'!$C$35:$C$88,'4. Material Balance Activities'!$G$35:$G$88,NA,0,1)-_xlfn.XLOOKUP(B122,'4. Material Balance Activities'!$C$35:$C$88,'4. Material Balance Activities'!$M$35:$M$88,NA,0,1))*G122)*(1-F122)</f>
        <v>88.740960000000015</v>
      </c>
      <c r="J122" s="105" t="s">
        <v>214</v>
      </c>
      <c r="K122" s="83" t="s">
        <v>214</v>
      </c>
      <c r="L122" s="102" cm="1">
        <f t="array" ref="L122">((_xlfn.XLOOKUP(B122,'4. Material Balance Activities'!$C$35:$C$88,'4. Material Balance Activities'!$J$35:$J$88,NA,0,1)-_xlfn.XLOOKUP(B122,'4. Material Balance Activities'!$C$35:$C$88,'4. Material Balance Activities'!$P$35:$P$88,NA,0,1))*G122)*(1-F122)</f>
        <v>0.35782645161290327</v>
      </c>
      <c r="M122" s="105" t="s">
        <v>214</v>
      </c>
      <c r="N122" s="83" t="s">
        <v>214</v>
      </c>
    </row>
    <row r="123" spans="1:14" x14ac:dyDescent="0.25">
      <c r="A123" s="79" t="s">
        <v>236</v>
      </c>
      <c r="B123" s="133" t="s">
        <v>256</v>
      </c>
      <c r="C123" s="137" t="s">
        <v>420</v>
      </c>
      <c r="D123" s="81" t="str">
        <f>IFERROR(IF(C123="No CAS","",INDEX('DEQ Pollutant List'!$C$7:$C$611,MATCH('5. Pollutant Emissions - MB'!C123,'DEQ Pollutant List'!$B$7:$B$611,0))),"")</f>
        <v>Acetone</v>
      </c>
      <c r="E123" s="115"/>
      <c r="F123" s="138">
        <v>0</v>
      </c>
      <c r="G123" s="139">
        <v>0.53</v>
      </c>
      <c r="H123" s="104"/>
      <c r="I123" s="102" cm="1">
        <f t="array" ref="I123">((_xlfn.XLOOKUP(B123,'4. Material Balance Activities'!$C$35:$C$88,'4. Material Balance Activities'!$G$35:$G$88,NA,0,1)-_xlfn.XLOOKUP(B123,'4. Material Balance Activities'!$C$35:$C$88,'4. Material Balance Activities'!$M$35:$M$88,NA,0,1))*G123)*(1-F123)</f>
        <v>671.89584000000002</v>
      </c>
      <c r="J123" s="105" t="s">
        <v>214</v>
      </c>
      <c r="K123" s="83" t="s">
        <v>214</v>
      </c>
      <c r="L123" s="102" cm="1">
        <f t="array" ref="L123">((_xlfn.XLOOKUP(B123,'4. Material Balance Activities'!$C$35:$C$88,'4. Material Balance Activities'!$J$35:$J$88,NA,0,1)-_xlfn.XLOOKUP(B123,'4. Material Balance Activities'!$C$35:$C$88,'4. Material Balance Activities'!$P$35:$P$88,NA,0,1))*G123)*(1-F123)</f>
        <v>2.7092574193548389</v>
      </c>
      <c r="M123" s="105" t="s">
        <v>214</v>
      </c>
      <c r="N123" s="83" t="s">
        <v>214</v>
      </c>
    </row>
    <row r="124" spans="1:14" x14ac:dyDescent="0.25">
      <c r="A124" s="79" t="s">
        <v>236</v>
      </c>
      <c r="B124" s="133" t="s">
        <v>257</v>
      </c>
      <c r="C124" s="137" t="s">
        <v>425</v>
      </c>
      <c r="D124" s="81" t="str">
        <f>IFERROR(IF(C124="No CAS","",INDEX('DEQ Pollutant List'!$C$7:$C$611,MATCH('5. Pollutant Emissions - MB'!C124,'DEQ Pollutant List'!$B$7:$B$611,0))),"")</f>
        <v>Isopropyl alcohol</v>
      </c>
      <c r="E124" s="115"/>
      <c r="F124" s="138">
        <v>0</v>
      </c>
      <c r="G124" s="139">
        <v>0.06</v>
      </c>
      <c r="H124" s="104"/>
      <c r="I124" s="102" cm="1">
        <f t="array" ref="I124">((_xlfn.XLOOKUP(B124,'4. Material Balance Activities'!$C$35:$C$88,'4. Material Balance Activities'!$G$35:$G$88,NA,0,1)-_xlfn.XLOOKUP(B124,'4. Material Balance Activities'!$C$35:$C$88,'4. Material Balance Activities'!$M$35:$M$88,NA,0,1))*G124)*(1-F124)</f>
        <v>17.850888000000001</v>
      </c>
      <c r="J124" s="105" t="s">
        <v>214</v>
      </c>
      <c r="K124" s="83" t="s">
        <v>214</v>
      </c>
      <c r="L124" s="102" cm="1">
        <f t="array" ref="L124">((_xlfn.XLOOKUP(B124,'4. Material Balance Activities'!$C$35:$C$88,'4. Material Balance Activities'!$J$35:$J$88,NA,0,1)-_xlfn.XLOOKUP(B124,'4. Material Balance Activities'!$C$35:$C$88,'4. Material Balance Activities'!$P$35:$P$88,NA,0,1))*G124)*(1-F124)</f>
        <v>7.1979387096774192E-2</v>
      </c>
      <c r="M124" s="105" t="s">
        <v>214</v>
      </c>
      <c r="N124" s="83" t="s">
        <v>214</v>
      </c>
    </row>
    <row r="125" spans="1:14" x14ac:dyDescent="0.25">
      <c r="A125" s="79" t="s">
        <v>236</v>
      </c>
      <c r="B125" s="133" t="s">
        <v>257</v>
      </c>
      <c r="C125" s="137" t="s">
        <v>420</v>
      </c>
      <c r="D125" s="81" t="str">
        <f>IFERROR(IF(C125="No CAS","",INDEX('DEQ Pollutant List'!$C$7:$C$611,MATCH('5. Pollutant Emissions - MB'!C125,'DEQ Pollutant List'!$B$7:$B$611,0))),"")</f>
        <v>Acetone</v>
      </c>
      <c r="E125" s="115"/>
      <c r="F125" s="138">
        <v>0</v>
      </c>
      <c r="G125" s="139">
        <v>0.56999999999999995</v>
      </c>
      <c r="H125" s="104"/>
      <c r="I125" s="102" cm="1">
        <f t="array" ref="I125">((_xlfn.XLOOKUP(B125,'4. Material Balance Activities'!$C$35:$C$88,'4. Material Balance Activities'!$G$35:$G$88,NA,0,1)-_xlfn.XLOOKUP(B125,'4. Material Balance Activities'!$C$35:$C$88,'4. Material Balance Activities'!$M$35:$M$88,NA,0,1))*G125)*(1-F125)</f>
        <v>169.58343600000001</v>
      </c>
      <c r="J125" s="105" t="s">
        <v>214</v>
      </c>
      <c r="K125" s="83" t="s">
        <v>214</v>
      </c>
      <c r="L125" s="102" cm="1">
        <f t="array" ref="L125">((_xlfn.XLOOKUP(B125,'4. Material Balance Activities'!$C$35:$C$88,'4. Material Balance Activities'!$J$35:$J$88,NA,0,1)-_xlfn.XLOOKUP(B125,'4. Material Balance Activities'!$C$35:$C$88,'4. Material Balance Activities'!$P$35:$P$88,NA,0,1))*G125)*(1-F125)</f>
        <v>0.68380417741935484</v>
      </c>
      <c r="M125" s="105" t="s">
        <v>214</v>
      </c>
      <c r="N125" s="83" t="s">
        <v>214</v>
      </c>
    </row>
    <row r="126" spans="1:14" x14ac:dyDescent="0.25">
      <c r="A126" s="79" t="s">
        <v>236</v>
      </c>
      <c r="B126" s="133" t="s">
        <v>258</v>
      </c>
      <c r="C126" s="137" t="s">
        <v>425</v>
      </c>
      <c r="D126" s="81" t="str">
        <f>IFERROR(IF(C126="No CAS","",INDEX('DEQ Pollutant List'!$C$7:$C$611,MATCH('5. Pollutant Emissions - MB'!C126,'DEQ Pollutant List'!$B$7:$B$611,0))),"")</f>
        <v>Isopropyl alcohol</v>
      </c>
      <c r="E126" s="115"/>
      <c r="F126" s="138">
        <v>0</v>
      </c>
      <c r="G126" s="139">
        <v>0.06</v>
      </c>
      <c r="H126" s="104"/>
      <c r="I126" s="102" cm="1">
        <f t="array" ref="I126">((_xlfn.XLOOKUP(B126,'4. Material Balance Activities'!$C$35:$C$88,'4. Material Balance Activities'!$G$35:$G$88,NA,0,1)-_xlfn.XLOOKUP(B126,'4. Material Balance Activities'!$C$35:$C$88,'4. Material Balance Activities'!$M$35:$M$88,NA,0,1))*G126)*(1-F126)</f>
        <v>30.693960000000001</v>
      </c>
      <c r="J126" s="105" t="s">
        <v>214</v>
      </c>
      <c r="K126" s="83" t="s">
        <v>214</v>
      </c>
      <c r="L126" s="102" cm="1">
        <f t="array" ref="L126">((_xlfn.XLOOKUP(B126,'4. Material Balance Activities'!$C$35:$C$88,'4. Material Balance Activities'!$J$35:$J$88,NA,0,1)-_xlfn.XLOOKUP(B126,'4. Material Balance Activities'!$C$35:$C$88,'4. Material Balance Activities'!$P$35:$P$88,NA,0,1))*G126)*(1-F126)</f>
        <v>0.12376596774193548</v>
      </c>
      <c r="M126" s="105" t="s">
        <v>214</v>
      </c>
      <c r="N126" s="83" t="s">
        <v>214</v>
      </c>
    </row>
    <row r="127" spans="1:14" x14ac:dyDescent="0.25">
      <c r="A127" s="79" t="s">
        <v>236</v>
      </c>
      <c r="B127" s="133" t="s">
        <v>258</v>
      </c>
      <c r="C127" s="137" t="s">
        <v>420</v>
      </c>
      <c r="D127" s="81" t="str">
        <f>IFERROR(IF(C127="No CAS","",INDEX('DEQ Pollutant List'!$C$7:$C$611,MATCH('5. Pollutant Emissions - MB'!C127,'DEQ Pollutant List'!$B$7:$B$611,0))),"")</f>
        <v>Acetone</v>
      </c>
      <c r="E127" s="115"/>
      <c r="F127" s="138">
        <v>0</v>
      </c>
      <c r="G127" s="139">
        <v>0.6</v>
      </c>
      <c r="H127" s="104"/>
      <c r="I127" s="102" cm="1">
        <f t="array" ref="I127">((_xlfn.XLOOKUP(B127,'4. Material Balance Activities'!$C$35:$C$88,'4. Material Balance Activities'!$G$35:$G$88,NA,0,1)-_xlfn.XLOOKUP(B127,'4. Material Balance Activities'!$C$35:$C$88,'4. Material Balance Activities'!$M$35:$M$88,NA,0,1))*G127)*(1-F127)</f>
        <v>306.93959999999998</v>
      </c>
      <c r="J127" s="105" t="s">
        <v>214</v>
      </c>
      <c r="K127" s="83" t="s">
        <v>214</v>
      </c>
      <c r="L127" s="102" cm="1">
        <f t="array" ref="L127">((_xlfn.XLOOKUP(B127,'4. Material Balance Activities'!$C$35:$C$88,'4. Material Balance Activities'!$J$35:$J$88,NA,0,1)-_xlfn.XLOOKUP(B127,'4. Material Balance Activities'!$C$35:$C$88,'4. Material Balance Activities'!$P$35:$P$88,NA,0,1))*G127)*(1-F127)</f>
        <v>1.2376596774193549</v>
      </c>
      <c r="M127" s="105" t="s">
        <v>214</v>
      </c>
      <c r="N127" s="83" t="s">
        <v>214</v>
      </c>
    </row>
    <row r="128" spans="1:14" x14ac:dyDescent="0.25">
      <c r="A128" s="79" t="s">
        <v>236</v>
      </c>
      <c r="B128" s="133" t="s">
        <v>259</v>
      </c>
      <c r="C128" s="137" t="s">
        <v>180</v>
      </c>
      <c r="D128" s="81" t="str">
        <f>IFERROR(IF(C128="No CAS","",INDEX('DEQ Pollutant List'!$C$7:$C$611,MATCH('5. Pollutant Emissions - MB'!C128,'DEQ Pollutant List'!$B$7:$B$611,0))),"")</f>
        <v>Chromium VI, chromate and dichromate particulate</v>
      </c>
      <c r="E128" s="115"/>
      <c r="F128" s="138">
        <f>1-(1-0.75)*(1-0.992)</f>
        <v>0.998</v>
      </c>
      <c r="G128" s="139">
        <v>3.0000000000000001E-3</v>
      </c>
      <c r="H128" s="104" t="s">
        <v>421</v>
      </c>
      <c r="I128" s="102" cm="1">
        <f t="array" ref="I128">((_xlfn.XLOOKUP(B128,'4. Material Balance Activities'!$C$35:$C$88,'4. Material Balance Activities'!$G$35:$G$88,NA,0,1)-_xlfn.XLOOKUP(B128,'4. Material Balance Activities'!$C$35:$C$88,'4. Material Balance Activities'!$M$35:$M$88,NA,0,1))*G128)*(1-F128)</f>
        <v>8.4419280000000065E-3</v>
      </c>
      <c r="J128" s="105" t="s">
        <v>214</v>
      </c>
      <c r="K128" s="83" t="s">
        <v>214</v>
      </c>
      <c r="L128" s="102" cm="1">
        <f t="array" ref="L128">((_xlfn.XLOOKUP(B128,'4. Material Balance Activities'!$C$35:$C$88,'4. Material Balance Activities'!$J$35:$J$88,NA,0,1)-_xlfn.XLOOKUP(B128,'4. Material Balance Activities'!$C$35:$C$88,'4. Material Balance Activities'!$P$35:$P$88,NA,0,1))*G128)*(1-F128)</f>
        <v>3.4040032258064539E-5</v>
      </c>
      <c r="M128" s="105" t="s">
        <v>214</v>
      </c>
      <c r="N128" s="83" t="s">
        <v>214</v>
      </c>
    </row>
    <row r="129" spans="1:14" x14ac:dyDescent="0.25">
      <c r="A129" s="79" t="s">
        <v>236</v>
      </c>
      <c r="B129" s="133" t="s">
        <v>259</v>
      </c>
      <c r="C129" s="137" t="s">
        <v>425</v>
      </c>
      <c r="D129" s="81" t="str">
        <f>IFERROR(IF(C129="No CAS","",INDEX('DEQ Pollutant List'!$C$7:$C$611,MATCH('5. Pollutant Emissions - MB'!C129,'DEQ Pollutant List'!$B$7:$B$611,0))),"")</f>
        <v>Isopropyl alcohol</v>
      </c>
      <c r="E129" s="115"/>
      <c r="F129" s="138">
        <v>0</v>
      </c>
      <c r="G129" s="139">
        <v>0.09</v>
      </c>
      <c r="H129" s="104"/>
      <c r="I129" s="102" cm="1">
        <f t="array" ref="I129">((_xlfn.XLOOKUP(B129,'4. Material Balance Activities'!$C$35:$C$88,'4. Material Balance Activities'!$G$35:$G$88,NA,0,1)-_xlfn.XLOOKUP(B129,'4. Material Balance Activities'!$C$35:$C$88,'4. Material Balance Activities'!$M$35:$M$88,NA,0,1))*G129)*(1-F129)</f>
        <v>126.62891999999998</v>
      </c>
      <c r="J129" s="105" t="s">
        <v>214</v>
      </c>
      <c r="K129" s="83" t="s">
        <v>214</v>
      </c>
      <c r="L129" s="102" cm="1">
        <f t="array" ref="L129">((_xlfn.XLOOKUP(B129,'4. Material Balance Activities'!$C$35:$C$88,'4. Material Balance Activities'!$J$35:$J$88,NA,0,1)-_xlfn.XLOOKUP(B129,'4. Material Balance Activities'!$C$35:$C$88,'4. Material Balance Activities'!$P$35:$P$88,NA,0,1))*G129)*(1-F129)</f>
        <v>0.51060048387096768</v>
      </c>
      <c r="M129" s="105" t="s">
        <v>214</v>
      </c>
      <c r="N129" s="83" t="s">
        <v>214</v>
      </c>
    </row>
    <row r="130" spans="1:14" x14ac:dyDescent="0.25">
      <c r="A130" s="79" t="s">
        <v>236</v>
      </c>
      <c r="B130" s="133" t="s">
        <v>260</v>
      </c>
      <c r="C130" s="137" t="s">
        <v>437</v>
      </c>
      <c r="D130" s="81" t="str">
        <f>IFERROR(IF(C130="No CAS","",INDEX('DEQ Pollutant List'!$C$7:$C$611,MATCH('5. Pollutant Emissions - MB'!C130,'DEQ Pollutant List'!$B$7:$B$611,0))),"")</f>
        <v>Propylene glycol monomethyl ether acetate</v>
      </c>
      <c r="E130" s="115"/>
      <c r="F130" s="138">
        <v>0</v>
      </c>
      <c r="G130" s="139">
        <v>0.02</v>
      </c>
      <c r="H130" s="104"/>
      <c r="I130" s="102" cm="1">
        <f t="array" ref="I130">((_xlfn.XLOOKUP(B130,'4. Material Balance Activities'!$C$35:$C$88,'4. Material Balance Activities'!$G$35:$G$88,NA,0,1)-_xlfn.XLOOKUP(B130,'4. Material Balance Activities'!$C$35:$C$88,'4. Material Balance Activities'!$M$35:$M$88,NA,0,1))*G130)*(1-F130)</f>
        <v>2.7601200000000001</v>
      </c>
      <c r="J130" s="105" t="s">
        <v>214</v>
      </c>
      <c r="K130" s="83" t="s">
        <v>214</v>
      </c>
      <c r="L130" s="102" cm="1">
        <f t="array" ref="L130">((_xlfn.XLOOKUP(B130,'4. Material Balance Activities'!$C$35:$C$88,'4. Material Balance Activities'!$J$35:$J$88,NA,0,1)-_xlfn.XLOOKUP(B130,'4. Material Balance Activities'!$C$35:$C$88,'4. Material Balance Activities'!$P$35:$P$88,NA,0,1))*G130)*(1-F130)</f>
        <v>1.1129516129032258E-2</v>
      </c>
      <c r="M130" s="105" t="s">
        <v>214</v>
      </c>
      <c r="N130" s="83" t="s">
        <v>214</v>
      </c>
    </row>
    <row r="131" spans="1:14" x14ac:dyDescent="0.25">
      <c r="A131" s="79" t="s">
        <v>236</v>
      </c>
      <c r="B131" s="133" t="s">
        <v>260</v>
      </c>
      <c r="C131" s="137" t="s">
        <v>425</v>
      </c>
      <c r="D131" s="81" t="str">
        <f>IFERROR(IF(C131="No CAS","",INDEX('DEQ Pollutant List'!$C$7:$C$611,MATCH('5. Pollutant Emissions - MB'!C131,'DEQ Pollutant List'!$B$7:$B$611,0))),"")</f>
        <v>Isopropyl alcohol</v>
      </c>
      <c r="E131" s="115"/>
      <c r="F131" s="138">
        <v>0</v>
      </c>
      <c r="G131" s="139">
        <v>7.0000000000000007E-2</v>
      </c>
      <c r="H131" s="104"/>
      <c r="I131" s="102" cm="1">
        <f t="array" ref="I131">((_xlfn.XLOOKUP(B131,'4. Material Balance Activities'!$C$35:$C$88,'4. Material Balance Activities'!$G$35:$G$88,NA,0,1)-_xlfn.XLOOKUP(B131,'4. Material Balance Activities'!$C$35:$C$88,'4. Material Balance Activities'!$M$35:$M$88,NA,0,1))*G131)*(1-F131)</f>
        <v>9.6604200000000002</v>
      </c>
      <c r="J131" s="105" t="s">
        <v>214</v>
      </c>
      <c r="K131" s="83" t="s">
        <v>214</v>
      </c>
      <c r="L131" s="102" cm="1">
        <f t="array" ref="L131">((_xlfn.XLOOKUP(B131,'4. Material Balance Activities'!$C$35:$C$88,'4. Material Balance Activities'!$J$35:$J$88,NA,0,1)-_xlfn.XLOOKUP(B131,'4. Material Balance Activities'!$C$35:$C$88,'4. Material Balance Activities'!$P$35:$P$88,NA,0,1))*G131)*(1-F131)</f>
        <v>3.8953306451612907E-2</v>
      </c>
      <c r="M131" s="105" t="s">
        <v>214</v>
      </c>
      <c r="N131" s="83" t="s">
        <v>214</v>
      </c>
    </row>
    <row r="132" spans="1:14" x14ac:dyDescent="0.25">
      <c r="A132" s="79" t="s">
        <v>236</v>
      </c>
      <c r="B132" s="133" t="s">
        <v>260</v>
      </c>
      <c r="C132" s="137" t="s">
        <v>420</v>
      </c>
      <c r="D132" s="81" t="str">
        <f>IFERROR(IF(C132="No CAS","",INDEX('DEQ Pollutant List'!$C$7:$C$611,MATCH('5. Pollutant Emissions - MB'!C132,'DEQ Pollutant List'!$B$7:$B$611,0))),"")</f>
        <v>Acetone</v>
      </c>
      <c r="E132" s="115"/>
      <c r="F132" s="138">
        <v>0</v>
      </c>
      <c r="G132" s="139">
        <v>0.51</v>
      </c>
      <c r="H132" s="104"/>
      <c r="I132" s="102" cm="1">
        <f t="array" ref="I132">((_xlfn.XLOOKUP(B132,'4. Material Balance Activities'!$C$35:$C$88,'4. Material Balance Activities'!$G$35:$G$88,NA,0,1)-_xlfn.XLOOKUP(B132,'4. Material Balance Activities'!$C$35:$C$88,'4. Material Balance Activities'!$M$35:$M$88,NA,0,1))*G132)*(1-F132)</f>
        <v>70.38306</v>
      </c>
      <c r="J132" s="105" t="s">
        <v>214</v>
      </c>
      <c r="K132" s="83" t="s">
        <v>214</v>
      </c>
      <c r="L132" s="102" cm="1">
        <f t="array" ref="L132">((_xlfn.XLOOKUP(B132,'4. Material Balance Activities'!$C$35:$C$88,'4. Material Balance Activities'!$J$35:$J$88,NA,0,1)-_xlfn.XLOOKUP(B132,'4. Material Balance Activities'!$C$35:$C$88,'4. Material Balance Activities'!$P$35:$P$88,NA,0,1))*G132)*(1-F132)</f>
        <v>0.28380266129032256</v>
      </c>
      <c r="M132" s="105" t="s">
        <v>214</v>
      </c>
      <c r="N132" s="83" t="s">
        <v>214</v>
      </c>
    </row>
    <row r="133" spans="1:14" x14ac:dyDescent="0.25">
      <c r="A133" s="79" t="s">
        <v>236</v>
      </c>
      <c r="B133" s="133" t="s">
        <v>261</v>
      </c>
      <c r="C133" s="137" t="s">
        <v>183</v>
      </c>
      <c r="D133" s="81" t="str">
        <f>IFERROR(IF(C133="No CAS","",INDEX('DEQ Pollutant List'!$C$7:$C$611,MATCH('5. Pollutant Emissions - MB'!C133,'DEQ Pollutant List'!$B$7:$B$611,0))),"")</f>
        <v>Ethyl benzene</v>
      </c>
      <c r="E133" s="115"/>
      <c r="F133" s="138">
        <v>0</v>
      </c>
      <c r="G133" s="139">
        <v>1E-3</v>
      </c>
      <c r="H133" s="104"/>
      <c r="I133" s="102" cm="1">
        <f t="array" ref="I133">((_xlfn.XLOOKUP(B133,'4. Material Balance Activities'!$C$35:$C$88,'4. Material Balance Activities'!$G$35:$G$88,NA,0,1)-_xlfn.XLOOKUP(B133,'4. Material Balance Activities'!$C$35:$C$88,'4. Material Balance Activities'!$M$35:$M$88,NA,0,1))*G133)*(1-F133)</f>
        <v>0.14500199999999999</v>
      </c>
      <c r="J133" s="105" t="s">
        <v>214</v>
      </c>
      <c r="K133" s="83" t="s">
        <v>214</v>
      </c>
      <c r="L133" s="102" cm="1">
        <f t="array" ref="L133">((_xlfn.XLOOKUP(B133,'4. Material Balance Activities'!$C$35:$C$88,'4. Material Balance Activities'!$J$35:$J$88,NA,0,1)-_xlfn.XLOOKUP(B133,'4. Material Balance Activities'!$C$35:$C$88,'4. Material Balance Activities'!$P$35:$P$88,NA,0,1))*G133)*(1-F133)</f>
        <v>5.8468548387096764E-4</v>
      </c>
      <c r="M133" s="105" t="s">
        <v>214</v>
      </c>
      <c r="N133" s="83" t="s">
        <v>214</v>
      </c>
    </row>
    <row r="134" spans="1:14" x14ac:dyDescent="0.25">
      <c r="A134" s="79" t="s">
        <v>236</v>
      </c>
      <c r="B134" s="133" t="s">
        <v>261</v>
      </c>
      <c r="C134" s="137" t="s">
        <v>185</v>
      </c>
      <c r="D134" s="81" t="str">
        <f>IFERROR(IF(C134="No CAS","",INDEX('DEQ Pollutant List'!$C$7:$C$611,MATCH('5. Pollutant Emissions - MB'!C134,'DEQ Pollutant List'!$B$7:$B$611,0))),"")</f>
        <v>Lead and compounds</v>
      </c>
      <c r="E134" s="115"/>
      <c r="F134" s="138">
        <f>1-(1-0.75)*(1-0.992)</f>
        <v>0.998</v>
      </c>
      <c r="G134" s="139">
        <v>3.9999999999999998E-7</v>
      </c>
      <c r="H134" s="104" t="s">
        <v>421</v>
      </c>
      <c r="I134" s="102" cm="1">
        <f t="array" ref="I134">((_xlfn.XLOOKUP(B134,'4. Material Balance Activities'!$C$35:$C$88,'4. Material Balance Activities'!$G$35:$G$88,NA,0,1)-_xlfn.XLOOKUP(B134,'4. Material Balance Activities'!$C$35:$C$88,'4. Material Balance Activities'!$M$35:$M$88,NA,0,1))*G134)*(1-F134)</f>
        <v>1.1600160000000008E-7</v>
      </c>
      <c r="J134" s="105" t="s">
        <v>214</v>
      </c>
      <c r="K134" s="83" t="s">
        <v>214</v>
      </c>
      <c r="L134" s="102" cm="1">
        <f t="array" ref="L134">((_xlfn.XLOOKUP(B134,'4. Material Balance Activities'!$C$35:$C$88,'4. Material Balance Activities'!$J$35:$J$88,NA,0,1)-_xlfn.XLOOKUP(B134,'4. Material Balance Activities'!$C$35:$C$88,'4. Material Balance Activities'!$P$35:$P$88,NA,0,1))*G134)*(1-F134)</f>
        <v>4.6774838709677454E-10</v>
      </c>
      <c r="M134" s="105" t="s">
        <v>214</v>
      </c>
      <c r="N134" s="83" t="s">
        <v>214</v>
      </c>
    </row>
    <row r="135" spans="1:14" x14ac:dyDescent="0.25">
      <c r="A135" s="79" t="s">
        <v>236</v>
      </c>
      <c r="B135" s="133" t="s">
        <v>261</v>
      </c>
      <c r="C135" s="137" t="s">
        <v>181</v>
      </c>
      <c r="D135" s="81" t="str">
        <f>IFERROR(IF(C135="No CAS","",INDEX('DEQ Pollutant List'!$C$7:$C$611,MATCH('5. Pollutant Emissions - MB'!C135,'DEQ Pollutant List'!$B$7:$B$611,0))),"")</f>
        <v>Cobalt and compounds</v>
      </c>
      <c r="E135" s="115"/>
      <c r="F135" s="138">
        <f>1-(1-0.75)*(1-0.992)</f>
        <v>0.998</v>
      </c>
      <c r="G135" s="139">
        <v>1E-3</v>
      </c>
      <c r="H135" s="104" t="s">
        <v>421</v>
      </c>
      <c r="I135" s="102" cm="1">
        <f t="array" ref="I135">((_xlfn.XLOOKUP(B135,'4. Material Balance Activities'!$C$35:$C$88,'4. Material Balance Activities'!$G$35:$G$88,NA,0,1)-_xlfn.XLOOKUP(B135,'4. Material Balance Activities'!$C$35:$C$88,'4. Material Balance Activities'!$M$35:$M$88,NA,0,1))*G135)*(1-F135)</f>
        <v>2.9000400000000023E-4</v>
      </c>
      <c r="J135" s="105" t="s">
        <v>214</v>
      </c>
      <c r="K135" s="83" t="s">
        <v>214</v>
      </c>
      <c r="L135" s="102" cm="1">
        <f t="array" ref="L135">((_xlfn.XLOOKUP(B135,'4. Material Balance Activities'!$C$35:$C$88,'4. Material Balance Activities'!$J$35:$J$88,NA,0,1)-_xlfn.XLOOKUP(B135,'4. Material Balance Activities'!$C$35:$C$88,'4. Material Balance Activities'!$P$35:$P$88,NA,0,1))*G135)*(1-F135)</f>
        <v>1.1693709677419363E-6</v>
      </c>
      <c r="M135" s="105" t="s">
        <v>214</v>
      </c>
      <c r="N135" s="83" t="s">
        <v>214</v>
      </c>
    </row>
    <row r="136" spans="1:14" x14ac:dyDescent="0.25">
      <c r="A136" s="79" t="s">
        <v>236</v>
      </c>
      <c r="B136" s="133" t="s">
        <v>262</v>
      </c>
      <c r="C136" s="137" t="s">
        <v>193</v>
      </c>
      <c r="D136" s="81" t="str">
        <f>IFERROR(IF(C136="No CAS","",INDEX('DEQ Pollutant List'!$C$7:$C$611,MATCH('5. Pollutant Emissions - MB'!C136,'DEQ Pollutant List'!$B$7:$B$611,0))),"")</f>
        <v>Xylene (mixture), including m-xylene, o-xylene, p-xylene</v>
      </c>
      <c r="E136" s="115"/>
      <c r="F136" s="138">
        <v>0</v>
      </c>
      <c r="G136" s="139">
        <v>1.2999999999999999E-2</v>
      </c>
      <c r="H136" s="104"/>
      <c r="I136" s="102" cm="1">
        <f t="array" ref="I136">((_xlfn.XLOOKUP(B136,'4. Material Balance Activities'!$C$35:$C$88,'4. Material Balance Activities'!$G$35:$G$88,NA,0,1)-_xlfn.XLOOKUP(B136,'4. Material Balance Activities'!$C$35:$C$88,'4. Material Balance Activities'!$M$35:$M$88,NA,0,1))*G136)*(1-F136)</f>
        <v>2.1949012800000003</v>
      </c>
      <c r="J136" s="105" t="s">
        <v>214</v>
      </c>
      <c r="K136" s="83" t="s">
        <v>214</v>
      </c>
      <c r="L136" s="102" cm="1">
        <f t="array" ref="L136">((_xlfn.XLOOKUP(B136,'4. Material Balance Activities'!$C$35:$C$88,'4. Material Balance Activities'!$J$35:$J$88,NA,0,1)-_xlfn.XLOOKUP(B136,'4. Material Balance Activities'!$C$35:$C$88,'4. Material Balance Activities'!$P$35:$P$88,NA,0,1))*G136)*(1-F136)</f>
        <v>8.8504083870967754E-3</v>
      </c>
      <c r="M136" s="105" t="s">
        <v>214</v>
      </c>
      <c r="N136" s="83" t="s">
        <v>214</v>
      </c>
    </row>
    <row r="137" spans="1:14" x14ac:dyDescent="0.25">
      <c r="A137" s="79" t="s">
        <v>236</v>
      </c>
      <c r="B137" s="133" t="s">
        <v>262</v>
      </c>
      <c r="C137" s="137" t="s">
        <v>183</v>
      </c>
      <c r="D137" s="81" t="str">
        <f>IFERROR(IF(C137="No CAS","",INDEX('DEQ Pollutant List'!$C$7:$C$611,MATCH('5. Pollutant Emissions - MB'!C137,'DEQ Pollutant List'!$B$7:$B$611,0))),"")</f>
        <v>Ethyl benzene</v>
      </c>
      <c r="E137" s="115"/>
      <c r="F137" s="138">
        <v>0</v>
      </c>
      <c r="G137" s="139">
        <v>3.3E-3</v>
      </c>
      <c r="H137" s="104"/>
      <c r="I137" s="102" cm="1">
        <f t="array" ref="I137">((_xlfn.XLOOKUP(B137,'4. Material Balance Activities'!$C$35:$C$88,'4. Material Balance Activities'!$G$35:$G$88,NA,0,1)-_xlfn.XLOOKUP(B137,'4. Material Balance Activities'!$C$35:$C$88,'4. Material Balance Activities'!$M$35:$M$88,NA,0,1))*G137)*(1-F137)</f>
        <v>0.55716724800000006</v>
      </c>
      <c r="J137" s="105" t="s">
        <v>214</v>
      </c>
      <c r="K137" s="83" t="s">
        <v>214</v>
      </c>
      <c r="L137" s="102" cm="1">
        <f t="array" ref="L137">((_xlfn.XLOOKUP(B137,'4. Material Balance Activities'!$C$35:$C$88,'4. Material Balance Activities'!$J$35:$J$88,NA,0,1)-_xlfn.XLOOKUP(B137,'4. Material Balance Activities'!$C$35:$C$88,'4. Material Balance Activities'!$P$35:$P$88,NA,0,1))*G137)*(1-F137)</f>
        <v>2.2466421290322585E-3</v>
      </c>
      <c r="M137" s="105" t="s">
        <v>214</v>
      </c>
      <c r="N137" s="83" t="s">
        <v>214</v>
      </c>
    </row>
    <row r="138" spans="1:14" x14ac:dyDescent="0.25">
      <c r="A138" s="79" t="s">
        <v>236</v>
      </c>
      <c r="B138" s="133" t="s">
        <v>262</v>
      </c>
      <c r="C138" s="137" t="s">
        <v>437</v>
      </c>
      <c r="D138" s="81" t="str">
        <f>IFERROR(IF(C138="No CAS","",INDEX('DEQ Pollutant List'!$C$7:$C$611,MATCH('5. Pollutant Emissions - MB'!C138,'DEQ Pollutant List'!$B$7:$B$611,0))),"")</f>
        <v>Propylene glycol monomethyl ether acetate</v>
      </c>
      <c r="E138" s="115"/>
      <c r="F138" s="138">
        <v>0</v>
      </c>
      <c r="G138" s="139">
        <v>1.11E-2</v>
      </c>
      <c r="H138" s="104"/>
      <c r="I138" s="102" cm="1">
        <f t="array" ref="I138">((_xlfn.XLOOKUP(B138,'4. Material Balance Activities'!$C$35:$C$88,'4. Material Balance Activities'!$G$35:$G$88,NA,0,1)-_xlfn.XLOOKUP(B138,'4. Material Balance Activities'!$C$35:$C$88,'4. Material Balance Activities'!$M$35:$M$88,NA,0,1))*G138)*(1-F138)</f>
        <v>1.8741080160000003</v>
      </c>
      <c r="J138" s="105" t="s">
        <v>214</v>
      </c>
      <c r="K138" s="83" t="s">
        <v>214</v>
      </c>
      <c r="L138" s="102" cm="1">
        <f t="array" ref="L138">((_xlfn.XLOOKUP(B138,'4. Material Balance Activities'!$C$35:$C$88,'4. Material Balance Activities'!$J$35:$J$88,NA,0,1)-_xlfn.XLOOKUP(B138,'4. Material Balance Activities'!$C$35:$C$88,'4. Material Balance Activities'!$P$35:$P$88,NA,0,1))*G138)*(1-F138)</f>
        <v>7.5568871612903248E-3</v>
      </c>
      <c r="M138" s="105" t="s">
        <v>214</v>
      </c>
      <c r="N138" s="83" t="s">
        <v>214</v>
      </c>
    </row>
    <row r="139" spans="1:14" x14ac:dyDescent="0.25">
      <c r="A139" s="79" t="s">
        <v>236</v>
      </c>
      <c r="B139" s="133" t="s">
        <v>262</v>
      </c>
      <c r="C139" s="137" t="s">
        <v>428</v>
      </c>
      <c r="D139" s="81" t="str">
        <f>IFERROR(IF(C139="No CAS","",INDEX('DEQ Pollutant List'!$C$7:$C$611,MATCH('5. Pollutant Emissions - MB'!C139,'DEQ Pollutant List'!$B$7:$B$611,0))),"")</f>
        <v>2-Butanone (methyl ethyl ketone)</v>
      </c>
      <c r="E139" s="115"/>
      <c r="F139" s="138">
        <v>0</v>
      </c>
      <c r="G139" s="139">
        <v>8.1000000000000003E-2</v>
      </c>
      <c r="H139" s="104"/>
      <c r="I139" s="102" cm="1">
        <f t="array" ref="I139">((_xlfn.XLOOKUP(B139,'4. Material Balance Activities'!$C$35:$C$88,'4. Material Balance Activities'!$G$35:$G$88,NA,0,1)-_xlfn.XLOOKUP(B139,'4. Material Balance Activities'!$C$35:$C$88,'4. Material Balance Activities'!$M$35:$M$88,NA,0,1))*G139)*(1-F139)</f>
        <v>13.675923360000002</v>
      </c>
      <c r="J139" s="105" t="s">
        <v>214</v>
      </c>
      <c r="K139" s="83" t="s">
        <v>214</v>
      </c>
      <c r="L139" s="102" cm="1">
        <f t="array" ref="L139">((_xlfn.XLOOKUP(B139,'4. Material Balance Activities'!$C$35:$C$88,'4. Material Balance Activities'!$J$35:$J$88,NA,0,1)-_xlfn.XLOOKUP(B139,'4. Material Balance Activities'!$C$35:$C$88,'4. Material Balance Activities'!$P$35:$P$88,NA,0,1))*G139)*(1-F139)</f>
        <v>5.5144852258064529E-2</v>
      </c>
      <c r="M139" s="105" t="s">
        <v>214</v>
      </c>
      <c r="N139" s="83" t="s">
        <v>214</v>
      </c>
    </row>
    <row r="140" spans="1:14" x14ac:dyDescent="0.25">
      <c r="A140" s="79" t="s">
        <v>236</v>
      </c>
      <c r="B140" s="133" t="s">
        <v>262</v>
      </c>
      <c r="C140" s="137" t="s">
        <v>420</v>
      </c>
      <c r="D140" s="81" t="str">
        <f>IFERROR(IF(C140="No CAS","",INDEX('DEQ Pollutant List'!$C$7:$C$611,MATCH('5. Pollutant Emissions - MB'!C140,'DEQ Pollutant List'!$B$7:$B$611,0))),"")</f>
        <v>Acetone</v>
      </c>
      <c r="E140" s="115"/>
      <c r="F140" s="138">
        <v>0</v>
      </c>
      <c r="G140" s="139">
        <v>1.0500000000000001E-2</v>
      </c>
      <c r="H140" s="104"/>
      <c r="I140" s="102" cm="1">
        <f t="array" ref="I140">((_xlfn.XLOOKUP(B140,'4. Material Balance Activities'!$C$35:$C$88,'4. Material Balance Activities'!$G$35:$G$88,NA,0,1)-_xlfn.XLOOKUP(B140,'4. Material Balance Activities'!$C$35:$C$88,'4. Material Balance Activities'!$M$35:$M$88,NA,0,1))*G140)*(1-F140)</f>
        <v>1.7728048800000005</v>
      </c>
      <c r="J140" s="105" t="s">
        <v>214</v>
      </c>
      <c r="K140" s="83" t="s">
        <v>214</v>
      </c>
      <c r="L140" s="102" cm="1">
        <f t="array" ref="L140">((_xlfn.XLOOKUP(B140,'4. Material Balance Activities'!$C$35:$C$88,'4. Material Balance Activities'!$J$35:$J$88,NA,0,1)-_xlfn.XLOOKUP(B140,'4. Material Balance Activities'!$C$35:$C$88,'4. Material Balance Activities'!$P$35:$P$88,NA,0,1))*G140)*(1-F140)</f>
        <v>7.1484067741935499E-3</v>
      </c>
      <c r="M140" s="105" t="s">
        <v>214</v>
      </c>
      <c r="N140" s="83" t="s">
        <v>214</v>
      </c>
    </row>
    <row r="141" spans="1:14" x14ac:dyDescent="0.25">
      <c r="A141" s="79" t="s">
        <v>236</v>
      </c>
      <c r="B141" s="133" t="s">
        <v>263</v>
      </c>
      <c r="C141" s="137" t="s">
        <v>193</v>
      </c>
      <c r="D141" s="81" t="str">
        <f>IFERROR(IF(C141="No CAS","",INDEX('DEQ Pollutant List'!$C$7:$C$611,MATCH('5. Pollutant Emissions - MB'!C141,'DEQ Pollutant List'!$B$7:$B$611,0))),"")</f>
        <v>Xylene (mixture), including m-xylene, o-xylene, p-xylene</v>
      </c>
      <c r="E141" s="115"/>
      <c r="F141" s="138">
        <v>0</v>
      </c>
      <c r="G141" s="139">
        <v>0.01</v>
      </c>
      <c r="H141" s="104"/>
      <c r="I141" s="102" cm="1">
        <f t="array" ref="I141">((_xlfn.XLOOKUP(B141,'4. Material Balance Activities'!$C$35:$C$88,'4. Material Balance Activities'!$G$35:$G$88,NA,0,1)-_xlfn.XLOOKUP(B141,'4. Material Balance Activities'!$C$35:$C$88,'4. Material Balance Activities'!$M$35:$M$88,NA,0,1))*G141)*(1-F141)</f>
        <v>1.76715</v>
      </c>
      <c r="J141" s="105" t="s">
        <v>214</v>
      </c>
      <c r="K141" s="83" t="s">
        <v>214</v>
      </c>
      <c r="L141" s="102" cm="1">
        <f t="array" ref="L141">((_xlfn.XLOOKUP(B141,'4. Material Balance Activities'!$C$35:$C$88,'4. Material Balance Activities'!$J$35:$J$88,NA,0,1)-_xlfn.XLOOKUP(B141,'4. Material Balance Activities'!$C$35:$C$88,'4. Material Balance Activities'!$P$35:$P$88,NA,0,1))*G141)*(1-F141)</f>
        <v>7.125604838709677E-3</v>
      </c>
      <c r="M141" s="105" t="s">
        <v>214</v>
      </c>
      <c r="N141" s="83" t="s">
        <v>214</v>
      </c>
    </row>
    <row r="142" spans="1:14" x14ac:dyDescent="0.25">
      <c r="A142" s="79" t="s">
        <v>236</v>
      </c>
      <c r="B142" s="133" t="s">
        <v>263</v>
      </c>
      <c r="C142" s="137" t="s">
        <v>183</v>
      </c>
      <c r="D142" s="81" t="str">
        <f>IFERROR(IF(C142="No CAS","",INDEX('DEQ Pollutant List'!$C$7:$C$611,MATCH('5. Pollutant Emissions - MB'!C142,'DEQ Pollutant List'!$B$7:$B$611,0))),"")</f>
        <v>Ethyl benzene</v>
      </c>
      <c r="E142" s="115"/>
      <c r="F142" s="138">
        <v>0</v>
      </c>
      <c r="G142" s="139">
        <v>1E-3</v>
      </c>
      <c r="H142" s="104"/>
      <c r="I142" s="102" cm="1">
        <f t="array" ref="I142">((_xlfn.XLOOKUP(B142,'4. Material Balance Activities'!$C$35:$C$88,'4. Material Balance Activities'!$G$35:$G$88,NA,0,1)-_xlfn.XLOOKUP(B142,'4. Material Balance Activities'!$C$35:$C$88,'4. Material Balance Activities'!$M$35:$M$88,NA,0,1))*G142)*(1-F142)</f>
        <v>0.17671500000000001</v>
      </c>
      <c r="J142" s="105" t="s">
        <v>214</v>
      </c>
      <c r="K142" s="83" t="s">
        <v>214</v>
      </c>
      <c r="L142" s="102" cm="1">
        <f t="array" ref="L142">((_xlfn.XLOOKUP(B142,'4. Material Balance Activities'!$C$35:$C$88,'4. Material Balance Activities'!$J$35:$J$88,NA,0,1)-_xlfn.XLOOKUP(B142,'4. Material Balance Activities'!$C$35:$C$88,'4. Material Balance Activities'!$P$35:$P$88,NA,0,1))*G142)*(1-F142)</f>
        <v>7.125604838709677E-4</v>
      </c>
      <c r="M142" s="105" t="s">
        <v>214</v>
      </c>
      <c r="N142" s="83" t="s">
        <v>214</v>
      </c>
    </row>
    <row r="143" spans="1:14" x14ac:dyDescent="0.25">
      <c r="A143" s="79" t="s">
        <v>236</v>
      </c>
      <c r="B143" s="133" t="s">
        <v>263</v>
      </c>
      <c r="C143" s="137" t="s">
        <v>191</v>
      </c>
      <c r="D143" s="81" t="str">
        <f>IFERROR(IF(C143="No CAS","",INDEX('DEQ Pollutant List'!$C$7:$C$611,MATCH('5. Pollutant Emissions - MB'!C143,'DEQ Pollutant List'!$B$7:$B$611,0))),"")</f>
        <v>Toluene</v>
      </c>
      <c r="E143" s="115"/>
      <c r="F143" s="138">
        <v>0</v>
      </c>
      <c r="G143" s="139">
        <v>0.01</v>
      </c>
      <c r="H143" s="104"/>
      <c r="I143" s="102" cm="1">
        <f t="array" ref="I143">((_xlfn.XLOOKUP(B143,'4. Material Balance Activities'!$C$35:$C$88,'4. Material Balance Activities'!$G$35:$G$88,NA,0,1)-_xlfn.XLOOKUP(B143,'4. Material Balance Activities'!$C$35:$C$88,'4. Material Balance Activities'!$M$35:$M$88,NA,0,1))*G143)*(1-F143)</f>
        <v>1.76715</v>
      </c>
      <c r="J143" s="105" t="s">
        <v>214</v>
      </c>
      <c r="K143" s="83" t="s">
        <v>214</v>
      </c>
      <c r="L143" s="102" cm="1">
        <f t="array" ref="L143">((_xlfn.XLOOKUP(B143,'4. Material Balance Activities'!$C$35:$C$88,'4. Material Balance Activities'!$J$35:$J$88,NA,0,1)-_xlfn.XLOOKUP(B143,'4. Material Balance Activities'!$C$35:$C$88,'4. Material Balance Activities'!$P$35:$P$88,NA,0,1))*G143)*(1-F143)</f>
        <v>7.125604838709677E-3</v>
      </c>
      <c r="M143" s="105" t="s">
        <v>214</v>
      </c>
      <c r="N143" s="83" t="s">
        <v>214</v>
      </c>
    </row>
    <row r="144" spans="1:14" x14ac:dyDescent="0.25">
      <c r="A144" s="79" t="s">
        <v>236</v>
      </c>
      <c r="B144" s="133" t="s">
        <v>263</v>
      </c>
      <c r="C144" s="137" t="s">
        <v>428</v>
      </c>
      <c r="D144" s="81" t="str">
        <f>IFERROR(IF(C144="No CAS","",INDEX('DEQ Pollutant List'!$C$7:$C$611,MATCH('5. Pollutant Emissions - MB'!C144,'DEQ Pollutant List'!$B$7:$B$611,0))),"")</f>
        <v>2-Butanone (methyl ethyl ketone)</v>
      </c>
      <c r="E144" s="115"/>
      <c r="F144" s="138">
        <v>0</v>
      </c>
      <c r="G144" s="139">
        <v>0.04</v>
      </c>
      <c r="H144" s="104"/>
      <c r="I144" s="102" cm="1">
        <f t="array" ref="I144">((_xlfn.XLOOKUP(B144,'4. Material Balance Activities'!$C$35:$C$88,'4. Material Balance Activities'!$G$35:$G$88,NA,0,1)-_xlfn.XLOOKUP(B144,'4. Material Balance Activities'!$C$35:$C$88,'4. Material Balance Activities'!$M$35:$M$88,NA,0,1))*G144)*(1-F144)</f>
        <v>7.0686</v>
      </c>
      <c r="J144" s="105" t="s">
        <v>214</v>
      </c>
      <c r="K144" s="83" t="s">
        <v>214</v>
      </c>
      <c r="L144" s="102" cm="1">
        <f t="array" ref="L144">((_xlfn.XLOOKUP(B144,'4. Material Balance Activities'!$C$35:$C$88,'4. Material Balance Activities'!$J$35:$J$88,NA,0,1)-_xlfn.XLOOKUP(B144,'4. Material Balance Activities'!$C$35:$C$88,'4. Material Balance Activities'!$P$35:$P$88,NA,0,1))*G144)*(1-F144)</f>
        <v>2.8502419354838708E-2</v>
      </c>
      <c r="M144" s="105" t="s">
        <v>214</v>
      </c>
      <c r="N144" s="83" t="s">
        <v>214</v>
      </c>
    </row>
    <row r="145" spans="1:14" x14ac:dyDescent="0.25">
      <c r="A145" s="79" t="s">
        <v>236</v>
      </c>
      <c r="B145" s="133" t="s">
        <v>263</v>
      </c>
      <c r="C145" s="137" t="s">
        <v>425</v>
      </c>
      <c r="D145" s="81" t="str">
        <f>IFERROR(IF(C145="No CAS","",INDEX('DEQ Pollutant List'!$C$7:$C$611,MATCH('5. Pollutant Emissions - MB'!C145,'DEQ Pollutant List'!$B$7:$B$611,0))),"")</f>
        <v>Isopropyl alcohol</v>
      </c>
      <c r="E145" s="115"/>
      <c r="F145" s="138">
        <v>0</v>
      </c>
      <c r="G145" s="139">
        <v>0.03</v>
      </c>
      <c r="H145" s="104"/>
      <c r="I145" s="102" cm="1">
        <f t="array" ref="I145">((_xlfn.XLOOKUP(B145,'4. Material Balance Activities'!$C$35:$C$88,'4. Material Balance Activities'!$G$35:$G$88,NA,0,1)-_xlfn.XLOOKUP(B145,'4. Material Balance Activities'!$C$35:$C$88,'4. Material Balance Activities'!$M$35:$M$88,NA,0,1))*G145)*(1-F145)</f>
        <v>5.30145</v>
      </c>
      <c r="J145" s="105" t="s">
        <v>214</v>
      </c>
      <c r="K145" s="83" t="s">
        <v>214</v>
      </c>
      <c r="L145" s="102" cm="1">
        <f t="array" ref="L145">((_xlfn.XLOOKUP(B145,'4. Material Balance Activities'!$C$35:$C$88,'4. Material Balance Activities'!$J$35:$J$88,NA,0,1)-_xlfn.XLOOKUP(B145,'4. Material Balance Activities'!$C$35:$C$88,'4. Material Balance Activities'!$P$35:$P$88,NA,0,1))*G145)*(1-F145)</f>
        <v>2.1376814516129029E-2</v>
      </c>
      <c r="M145" s="105" t="s">
        <v>214</v>
      </c>
      <c r="N145" s="83" t="s">
        <v>214</v>
      </c>
    </row>
    <row r="146" spans="1:14" x14ac:dyDescent="0.25">
      <c r="A146" s="79" t="s">
        <v>236</v>
      </c>
      <c r="B146" s="133" t="s">
        <v>263</v>
      </c>
      <c r="C146" s="137" t="s">
        <v>420</v>
      </c>
      <c r="D146" s="81" t="str">
        <f>IFERROR(IF(C146="No CAS","",INDEX('DEQ Pollutant List'!$C$7:$C$611,MATCH('5. Pollutant Emissions - MB'!C146,'DEQ Pollutant List'!$B$7:$B$611,0))),"")</f>
        <v>Acetone</v>
      </c>
      <c r="E146" s="115"/>
      <c r="F146" s="138">
        <v>0</v>
      </c>
      <c r="G146" s="139">
        <v>0.55000000000000004</v>
      </c>
      <c r="H146" s="104"/>
      <c r="I146" s="102" cm="1">
        <f t="array" ref="I146">((_xlfn.XLOOKUP(B146,'4. Material Balance Activities'!$C$35:$C$88,'4. Material Balance Activities'!$G$35:$G$88,NA,0,1)-_xlfn.XLOOKUP(B146,'4. Material Balance Activities'!$C$35:$C$88,'4. Material Balance Activities'!$M$35:$M$88,NA,0,1))*G146)*(1-F146)</f>
        <v>97.193250000000006</v>
      </c>
      <c r="J146" s="105" t="s">
        <v>214</v>
      </c>
      <c r="K146" s="83" t="s">
        <v>214</v>
      </c>
      <c r="L146" s="102" cm="1">
        <f t="array" ref="L146">((_xlfn.XLOOKUP(B146,'4. Material Balance Activities'!$C$35:$C$88,'4. Material Balance Activities'!$J$35:$J$88,NA,0,1)-_xlfn.XLOOKUP(B146,'4. Material Balance Activities'!$C$35:$C$88,'4. Material Balance Activities'!$P$35:$P$88,NA,0,1))*G146)*(1-F146)</f>
        <v>0.39190826612903229</v>
      </c>
      <c r="M146" s="105" t="s">
        <v>214</v>
      </c>
      <c r="N146" s="83" t="s">
        <v>214</v>
      </c>
    </row>
    <row r="147" spans="1:14" x14ac:dyDescent="0.25">
      <c r="A147" s="79" t="s">
        <v>236</v>
      </c>
      <c r="B147" s="133" t="s">
        <v>264</v>
      </c>
      <c r="C147" s="137" t="s">
        <v>183</v>
      </c>
      <c r="D147" s="81" t="str">
        <f>IFERROR(IF(C147="No CAS","",INDEX('DEQ Pollutant List'!$C$7:$C$611,MATCH('5. Pollutant Emissions - MB'!C147,'DEQ Pollutant List'!$B$7:$B$611,0))),"")</f>
        <v>Ethyl benzene</v>
      </c>
      <c r="E147" s="115"/>
      <c r="F147" s="138">
        <v>0</v>
      </c>
      <c r="G147" s="139">
        <v>1E-3</v>
      </c>
      <c r="H147" s="104"/>
      <c r="I147" s="102" cm="1">
        <f t="array" ref="I147">((_xlfn.XLOOKUP(B147,'4. Material Balance Activities'!$C$35:$C$88,'4. Material Balance Activities'!$G$35:$G$88,NA,0,1)-_xlfn.XLOOKUP(B147,'4. Material Balance Activities'!$C$35:$C$88,'4. Material Balance Activities'!$M$35:$M$88,NA,0,1))*G147)*(1-F147)</f>
        <v>3.29406</v>
      </c>
      <c r="J147" s="105" t="s">
        <v>214</v>
      </c>
      <c r="K147" s="83" t="s">
        <v>214</v>
      </c>
      <c r="L147" s="102" cm="1">
        <f t="array" ref="L147">((_xlfn.XLOOKUP(B147,'4. Material Balance Activities'!$C$35:$C$88,'4. Material Balance Activities'!$J$35:$J$88,NA,0,1)-_xlfn.XLOOKUP(B147,'4. Material Balance Activities'!$C$35:$C$88,'4. Material Balance Activities'!$P$35:$P$88,NA,0,1))*G147)*(1-F147)</f>
        <v>1.3282500000000001E-2</v>
      </c>
      <c r="M147" s="105" t="s">
        <v>214</v>
      </c>
      <c r="N147" s="83" t="s">
        <v>214</v>
      </c>
    </row>
    <row r="148" spans="1:14" x14ac:dyDescent="0.25">
      <c r="A148" s="79" t="s">
        <v>236</v>
      </c>
      <c r="B148" s="133" t="s">
        <v>264</v>
      </c>
      <c r="C148" s="137" t="s">
        <v>191</v>
      </c>
      <c r="D148" s="81" t="str">
        <f>IFERROR(IF(C148="No CAS","",INDEX('DEQ Pollutant List'!$C$7:$C$611,MATCH('5. Pollutant Emissions - MB'!C148,'DEQ Pollutant List'!$B$7:$B$611,0))),"")</f>
        <v>Toluene</v>
      </c>
      <c r="E148" s="115"/>
      <c r="F148" s="138">
        <v>0</v>
      </c>
      <c r="G148" s="139">
        <v>0.01</v>
      </c>
      <c r="H148" s="104"/>
      <c r="I148" s="102" cm="1">
        <f t="array" ref="I148">((_xlfn.XLOOKUP(B148,'4. Material Balance Activities'!$C$35:$C$88,'4. Material Balance Activities'!$G$35:$G$88,NA,0,1)-_xlfn.XLOOKUP(B148,'4. Material Balance Activities'!$C$35:$C$88,'4. Material Balance Activities'!$M$35:$M$88,NA,0,1))*G148)*(1-F148)</f>
        <v>32.940600000000003</v>
      </c>
      <c r="J148" s="105" t="s">
        <v>214</v>
      </c>
      <c r="K148" s="83" t="s">
        <v>214</v>
      </c>
      <c r="L148" s="102" cm="1">
        <f t="array" ref="L148">((_xlfn.XLOOKUP(B148,'4. Material Balance Activities'!$C$35:$C$88,'4. Material Balance Activities'!$J$35:$J$88,NA,0,1)-_xlfn.XLOOKUP(B148,'4. Material Balance Activities'!$C$35:$C$88,'4. Material Balance Activities'!$P$35:$P$88,NA,0,1))*G148)*(1-F148)</f>
        <v>0.132825</v>
      </c>
      <c r="M148" s="105" t="s">
        <v>214</v>
      </c>
      <c r="N148" s="83" t="s">
        <v>214</v>
      </c>
    </row>
    <row r="149" spans="1:14" x14ac:dyDescent="0.25">
      <c r="A149" s="79" t="s">
        <v>236</v>
      </c>
      <c r="B149" s="133" t="s">
        <v>264</v>
      </c>
      <c r="C149" s="137" t="s">
        <v>428</v>
      </c>
      <c r="D149" s="81" t="str">
        <f>IFERROR(IF(C149="No CAS","",INDEX('DEQ Pollutant List'!$C$7:$C$611,MATCH('5. Pollutant Emissions - MB'!C149,'DEQ Pollutant List'!$B$7:$B$611,0))),"")</f>
        <v>2-Butanone (methyl ethyl ketone)</v>
      </c>
      <c r="E149" s="115"/>
      <c r="F149" s="138">
        <v>0</v>
      </c>
      <c r="G149" s="139">
        <v>0.04</v>
      </c>
      <c r="H149" s="104"/>
      <c r="I149" s="102" cm="1">
        <f t="array" ref="I149">((_xlfn.XLOOKUP(B149,'4. Material Balance Activities'!$C$35:$C$88,'4. Material Balance Activities'!$G$35:$G$88,NA,0,1)-_xlfn.XLOOKUP(B149,'4. Material Balance Activities'!$C$35:$C$88,'4. Material Balance Activities'!$M$35:$M$88,NA,0,1))*G149)*(1-F149)</f>
        <v>131.76240000000001</v>
      </c>
      <c r="J149" s="105" t="s">
        <v>214</v>
      </c>
      <c r="K149" s="83" t="s">
        <v>214</v>
      </c>
      <c r="L149" s="102" cm="1">
        <f t="array" ref="L149">((_xlfn.XLOOKUP(B149,'4. Material Balance Activities'!$C$35:$C$88,'4. Material Balance Activities'!$J$35:$J$88,NA,0,1)-_xlfn.XLOOKUP(B149,'4. Material Balance Activities'!$C$35:$C$88,'4. Material Balance Activities'!$P$35:$P$88,NA,0,1))*G149)*(1-F149)</f>
        <v>0.53129999999999999</v>
      </c>
      <c r="M149" s="105" t="s">
        <v>214</v>
      </c>
      <c r="N149" s="83" t="s">
        <v>214</v>
      </c>
    </row>
    <row r="150" spans="1:14" x14ac:dyDescent="0.25">
      <c r="A150" s="79" t="s">
        <v>236</v>
      </c>
      <c r="B150" s="133" t="s">
        <v>264</v>
      </c>
      <c r="C150" s="137" t="s">
        <v>425</v>
      </c>
      <c r="D150" s="81" t="str">
        <f>IFERROR(IF(C150="No CAS","",INDEX('DEQ Pollutant List'!$C$7:$C$611,MATCH('5. Pollutant Emissions - MB'!C150,'DEQ Pollutant List'!$B$7:$B$611,0))),"")</f>
        <v>Isopropyl alcohol</v>
      </c>
      <c r="E150" s="115"/>
      <c r="F150" s="138">
        <v>0</v>
      </c>
      <c r="G150" s="139">
        <v>0.03</v>
      </c>
      <c r="H150" s="104"/>
      <c r="I150" s="102" cm="1">
        <f t="array" ref="I150">((_xlfn.XLOOKUP(B150,'4. Material Balance Activities'!$C$35:$C$88,'4. Material Balance Activities'!$G$35:$G$88,NA,0,1)-_xlfn.XLOOKUP(B150,'4. Material Balance Activities'!$C$35:$C$88,'4. Material Balance Activities'!$M$35:$M$88,NA,0,1))*G150)*(1-F150)</f>
        <v>98.821799999999996</v>
      </c>
      <c r="J150" s="105" t="s">
        <v>214</v>
      </c>
      <c r="K150" s="83" t="s">
        <v>214</v>
      </c>
      <c r="L150" s="102" cm="1">
        <f t="array" ref="L150">((_xlfn.XLOOKUP(B150,'4. Material Balance Activities'!$C$35:$C$88,'4. Material Balance Activities'!$J$35:$J$88,NA,0,1)-_xlfn.XLOOKUP(B150,'4. Material Balance Activities'!$C$35:$C$88,'4. Material Balance Activities'!$P$35:$P$88,NA,0,1))*G150)*(1-F150)</f>
        <v>0.39847500000000002</v>
      </c>
      <c r="M150" s="105" t="s">
        <v>214</v>
      </c>
      <c r="N150" s="83" t="s">
        <v>214</v>
      </c>
    </row>
    <row r="151" spans="1:14" x14ac:dyDescent="0.25">
      <c r="A151" s="79" t="s">
        <v>236</v>
      </c>
      <c r="B151" s="133" t="s">
        <v>264</v>
      </c>
      <c r="C151" s="137" t="s">
        <v>420</v>
      </c>
      <c r="D151" s="81" t="str">
        <f>IFERROR(IF(C151="No CAS","",INDEX('DEQ Pollutant List'!$C$7:$C$611,MATCH('5. Pollutant Emissions - MB'!C151,'DEQ Pollutant List'!$B$7:$B$611,0))),"")</f>
        <v>Acetone</v>
      </c>
      <c r="E151" s="115"/>
      <c r="F151" s="138">
        <v>0</v>
      </c>
      <c r="G151" s="139">
        <v>0.55000000000000004</v>
      </c>
      <c r="H151" s="104"/>
      <c r="I151" s="102" cm="1">
        <f t="array" ref="I151">((_xlfn.XLOOKUP(B151,'4. Material Balance Activities'!$C$35:$C$88,'4. Material Balance Activities'!$G$35:$G$88,NA,0,1)-_xlfn.XLOOKUP(B151,'4. Material Balance Activities'!$C$35:$C$88,'4. Material Balance Activities'!$M$35:$M$88,NA,0,1))*G151)*(1-F151)</f>
        <v>1811.7330000000002</v>
      </c>
      <c r="J151" s="105" t="s">
        <v>214</v>
      </c>
      <c r="K151" s="83" t="s">
        <v>214</v>
      </c>
      <c r="L151" s="102" cm="1">
        <f t="array" ref="L151">((_xlfn.XLOOKUP(B151,'4. Material Balance Activities'!$C$35:$C$88,'4. Material Balance Activities'!$J$35:$J$88,NA,0,1)-_xlfn.XLOOKUP(B151,'4. Material Balance Activities'!$C$35:$C$88,'4. Material Balance Activities'!$P$35:$P$88,NA,0,1))*G151)*(1-F151)</f>
        <v>7.3053750000000006</v>
      </c>
      <c r="M151" s="105" t="s">
        <v>214</v>
      </c>
      <c r="N151" s="83" t="s">
        <v>214</v>
      </c>
    </row>
    <row r="152" spans="1:14" x14ac:dyDescent="0.25">
      <c r="A152" s="79" t="s">
        <v>236</v>
      </c>
      <c r="B152" s="133" t="s">
        <v>265</v>
      </c>
      <c r="C152" s="137" t="s">
        <v>193</v>
      </c>
      <c r="D152" s="81" t="str">
        <f>IFERROR(IF(C152="No CAS","",INDEX('DEQ Pollutant List'!$C$7:$C$611,MATCH('5. Pollutant Emissions - MB'!C152,'DEQ Pollutant List'!$B$7:$B$611,0))),"")</f>
        <v>Xylene (mixture), including m-xylene, o-xylene, p-xylene</v>
      </c>
      <c r="E152" s="115"/>
      <c r="F152" s="138">
        <v>0</v>
      </c>
      <c r="G152" s="139">
        <v>0.01</v>
      </c>
      <c r="H152" s="104"/>
      <c r="I152" s="102" cm="1">
        <f t="array" ref="I152">((_xlfn.XLOOKUP(B152,'4. Material Balance Activities'!$C$35:$C$88,'4. Material Balance Activities'!$G$35:$G$88,NA,0,1)-_xlfn.XLOOKUP(B152,'4. Material Balance Activities'!$C$35:$C$88,'4. Material Balance Activities'!$M$35:$M$88,NA,0,1))*G152)*(1-F152)</f>
        <v>6.7983300000000009</v>
      </c>
      <c r="J152" s="105" t="s">
        <v>214</v>
      </c>
      <c r="K152" s="83" t="s">
        <v>214</v>
      </c>
      <c r="L152" s="102" cm="1">
        <f t="array" ref="L152">((_xlfn.XLOOKUP(B152,'4. Material Balance Activities'!$C$35:$C$88,'4. Material Balance Activities'!$J$35:$J$88,NA,0,1)-_xlfn.XLOOKUP(B152,'4. Material Balance Activities'!$C$35:$C$88,'4. Material Balance Activities'!$P$35:$P$88,NA,0,1))*G152)*(1-F152)</f>
        <v>2.7412620967741941E-2</v>
      </c>
      <c r="M152" s="105" t="s">
        <v>214</v>
      </c>
      <c r="N152" s="83" t="s">
        <v>214</v>
      </c>
    </row>
    <row r="153" spans="1:14" x14ac:dyDescent="0.25">
      <c r="A153" s="79" t="s">
        <v>236</v>
      </c>
      <c r="B153" s="133" t="s">
        <v>265</v>
      </c>
      <c r="C153" s="137" t="s">
        <v>183</v>
      </c>
      <c r="D153" s="81" t="str">
        <f>IFERROR(IF(C153="No CAS","",INDEX('DEQ Pollutant List'!$C$7:$C$611,MATCH('5. Pollutant Emissions - MB'!C153,'DEQ Pollutant List'!$B$7:$B$611,0))),"")</f>
        <v>Ethyl benzene</v>
      </c>
      <c r="E153" s="115"/>
      <c r="F153" s="138">
        <v>0</v>
      </c>
      <c r="G153" s="139">
        <v>3.0000000000000001E-3</v>
      </c>
      <c r="H153" s="104"/>
      <c r="I153" s="102" cm="1">
        <f t="array" ref="I153">((_xlfn.XLOOKUP(B153,'4. Material Balance Activities'!$C$35:$C$88,'4. Material Balance Activities'!$G$35:$G$88,NA,0,1)-_xlfn.XLOOKUP(B153,'4. Material Balance Activities'!$C$35:$C$88,'4. Material Balance Activities'!$M$35:$M$88,NA,0,1))*G153)*(1-F153)</f>
        <v>2.0394990000000002</v>
      </c>
      <c r="J153" s="105" t="s">
        <v>214</v>
      </c>
      <c r="K153" s="83" t="s">
        <v>214</v>
      </c>
      <c r="L153" s="102" cm="1">
        <f t="array" ref="L153">((_xlfn.XLOOKUP(B153,'4. Material Balance Activities'!$C$35:$C$88,'4. Material Balance Activities'!$J$35:$J$88,NA,0,1)-_xlfn.XLOOKUP(B153,'4. Material Balance Activities'!$C$35:$C$88,'4. Material Balance Activities'!$P$35:$P$88,NA,0,1))*G153)*(1-F153)</f>
        <v>8.2237862903225822E-3</v>
      </c>
      <c r="M153" s="105" t="s">
        <v>214</v>
      </c>
      <c r="N153" s="83" t="s">
        <v>214</v>
      </c>
    </row>
    <row r="154" spans="1:14" x14ac:dyDescent="0.25">
      <c r="A154" s="79" t="s">
        <v>236</v>
      </c>
      <c r="B154" s="133" t="s">
        <v>265</v>
      </c>
      <c r="C154" s="137" t="s">
        <v>191</v>
      </c>
      <c r="D154" s="81" t="str">
        <f>IFERROR(IF(C154="No CAS","",INDEX('DEQ Pollutant List'!$C$7:$C$611,MATCH('5. Pollutant Emissions - MB'!C154,'DEQ Pollutant List'!$B$7:$B$611,0))),"")</f>
        <v>Toluene</v>
      </c>
      <c r="E154" s="115"/>
      <c r="F154" s="138">
        <v>0</v>
      </c>
      <c r="G154" s="139">
        <v>0.02</v>
      </c>
      <c r="H154" s="104"/>
      <c r="I154" s="102" cm="1">
        <f t="array" ref="I154">((_xlfn.XLOOKUP(B154,'4. Material Balance Activities'!$C$35:$C$88,'4. Material Balance Activities'!$G$35:$G$88,NA,0,1)-_xlfn.XLOOKUP(B154,'4. Material Balance Activities'!$C$35:$C$88,'4. Material Balance Activities'!$M$35:$M$88,NA,0,1))*G154)*(1-F154)</f>
        <v>13.596660000000002</v>
      </c>
      <c r="J154" s="105" t="s">
        <v>214</v>
      </c>
      <c r="K154" s="83" t="s">
        <v>214</v>
      </c>
      <c r="L154" s="102" cm="1">
        <f t="array" ref="L154">((_xlfn.XLOOKUP(B154,'4. Material Balance Activities'!$C$35:$C$88,'4. Material Balance Activities'!$J$35:$J$88,NA,0,1)-_xlfn.XLOOKUP(B154,'4. Material Balance Activities'!$C$35:$C$88,'4. Material Balance Activities'!$P$35:$P$88,NA,0,1))*G154)*(1-F154)</f>
        <v>5.4825241935483882E-2</v>
      </c>
      <c r="M154" s="105" t="s">
        <v>214</v>
      </c>
      <c r="N154" s="83" t="s">
        <v>214</v>
      </c>
    </row>
    <row r="155" spans="1:14" x14ac:dyDescent="0.25">
      <c r="A155" s="79" t="s">
        <v>236</v>
      </c>
      <c r="B155" s="133" t="s">
        <v>265</v>
      </c>
      <c r="C155" s="137" t="s">
        <v>428</v>
      </c>
      <c r="D155" s="81" t="str">
        <f>IFERROR(IF(C155="No CAS","",INDEX('DEQ Pollutant List'!$C$7:$C$611,MATCH('5. Pollutant Emissions - MB'!C155,'DEQ Pollutant List'!$B$7:$B$611,0))),"")</f>
        <v>2-Butanone (methyl ethyl ketone)</v>
      </c>
      <c r="E155" s="115"/>
      <c r="F155" s="138">
        <v>0</v>
      </c>
      <c r="G155" s="139">
        <v>0.08</v>
      </c>
      <c r="H155" s="104"/>
      <c r="I155" s="102" cm="1">
        <f t="array" ref="I155">((_xlfn.XLOOKUP(B155,'4. Material Balance Activities'!$C$35:$C$88,'4. Material Balance Activities'!$G$35:$G$88,NA,0,1)-_xlfn.XLOOKUP(B155,'4. Material Balance Activities'!$C$35:$C$88,'4. Material Balance Activities'!$M$35:$M$88,NA,0,1))*G155)*(1-F155)</f>
        <v>54.386640000000007</v>
      </c>
      <c r="J155" s="105" t="s">
        <v>214</v>
      </c>
      <c r="K155" s="83" t="s">
        <v>214</v>
      </c>
      <c r="L155" s="102" cm="1">
        <f t="array" ref="L155">((_xlfn.XLOOKUP(B155,'4. Material Balance Activities'!$C$35:$C$88,'4. Material Balance Activities'!$J$35:$J$88,NA,0,1)-_xlfn.XLOOKUP(B155,'4. Material Balance Activities'!$C$35:$C$88,'4. Material Balance Activities'!$P$35:$P$88,NA,0,1))*G155)*(1-F155)</f>
        <v>0.21930096774193553</v>
      </c>
      <c r="M155" s="105" t="s">
        <v>214</v>
      </c>
      <c r="N155" s="83" t="s">
        <v>214</v>
      </c>
    </row>
    <row r="156" spans="1:14" x14ac:dyDescent="0.25">
      <c r="A156" s="79" t="s">
        <v>236</v>
      </c>
      <c r="B156" s="133" t="s">
        <v>265</v>
      </c>
      <c r="C156" s="137" t="s">
        <v>425</v>
      </c>
      <c r="D156" s="81" t="str">
        <f>IFERROR(IF(C156="No CAS","",INDEX('DEQ Pollutant List'!$C$7:$C$611,MATCH('5. Pollutant Emissions - MB'!C156,'DEQ Pollutant List'!$B$7:$B$611,0))),"")</f>
        <v>Isopropyl alcohol</v>
      </c>
      <c r="E156" s="115"/>
      <c r="F156" s="138">
        <v>0</v>
      </c>
      <c r="G156" s="139">
        <v>0.02</v>
      </c>
      <c r="H156" s="104"/>
      <c r="I156" s="102" cm="1">
        <f t="array" ref="I156">((_xlfn.XLOOKUP(B156,'4. Material Balance Activities'!$C$35:$C$88,'4. Material Balance Activities'!$G$35:$G$88,NA,0,1)-_xlfn.XLOOKUP(B156,'4. Material Balance Activities'!$C$35:$C$88,'4. Material Balance Activities'!$M$35:$M$88,NA,0,1))*G156)*(1-F156)</f>
        <v>13.596660000000002</v>
      </c>
      <c r="J156" s="105" t="s">
        <v>214</v>
      </c>
      <c r="K156" s="83" t="s">
        <v>214</v>
      </c>
      <c r="L156" s="102" cm="1">
        <f t="array" ref="L156">((_xlfn.XLOOKUP(B156,'4. Material Balance Activities'!$C$35:$C$88,'4. Material Balance Activities'!$J$35:$J$88,NA,0,1)-_xlfn.XLOOKUP(B156,'4. Material Balance Activities'!$C$35:$C$88,'4. Material Balance Activities'!$P$35:$P$88,NA,0,1))*G156)*(1-F156)</f>
        <v>5.4825241935483882E-2</v>
      </c>
      <c r="M156" s="105" t="s">
        <v>214</v>
      </c>
      <c r="N156" s="83" t="s">
        <v>214</v>
      </c>
    </row>
    <row r="157" spans="1:14" x14ac:dyDescent="0.25">
      <c r="A157" s="79" t="s">
        <v>236</v>
      </c>
      <c r="B157" s="133" t="s">
        <v>265</v>
      </c>
      <c r="C157" s="137" t="s">
        <v>420</v>
      </c>
      <c r="D157" s="81" t="str">
        <f>IFERROR(IF(C157="No CAS","",INDEX('DEQ Pollutant List'!$C$7:$C$611,MATCH('5. Pollutant Emissions - MB'!C157,'DEQ Pollutant List'!$B$7:$B$611,0))),"")</f>
        <v>Acetone</v>
      </c>
      <c r="E157" s="115"/>
      <c r="F157" s="138">
        <v>0</v>
      </c>
      <c r="G157" s="139">
        <v>0.34</v>
      </c>
      <c r="H157" s="104"/>
      <c r="I157" s="102" cm="1">
        <f t="array" ref="I157">((_xlfn.XLOOKUP(B157,'4. Material Balance Activities'!$C$35:$C$88,'4. Material Balance Activities'!$G$35:$G$88,NA,0,1)-_xlfn.XLOOKUP(B157,'4. Material Balance Activities'!$C$35:$C$88,'4. Material Balance Activities'!$M$35:$M$88,NA,0,1))*G157)*(1-F157)</f>
        <v>231.14322000000004</v>
      </c>
      <c r="J157" s="105" t="s">
        <v>214</v>
      </c>
      <c r="K157" s="83" t="s">
        <v>214</v>
      </c>
      <c r="L157" s="102" cm="1">
        <f t="array" ref="L157">((_xlfn.XLOOKUP(B157,'4. Material Balance Activities'!$C$35:$C$88,'4. Material Balance Activities'!$J$35:$J$88,NA,0,1)-_xlfn.XLOOKUP(B157,'4. Material Balance Activities'!$C$35:$C$88,'4. Material Balance Activities'!$P$35:$P$88,NA,0,1))*G157)*(1-F157)</f>
        <v>0.93202911290322599</v>
      </c>
      <c r="M157" s="105" t="s">
        <v>214</v>
      </c>
      <c r="N157" s="83" t="s">
        <v>214</v>
      </c>
    </row>
    <row r="158" spans="1:14" x14ac:dyDescent="0.25">
      <c r="A158" s="79" t="s">
        <v>236</v>
      </c>
      <c r="B158" s="133" t="s">
        <v>266</v>
      </c>
      <c r="C158" s="137" t="s">
        <v>193</v>
      </c>
      <c r="D158" s="81" t="str">
        <f>IFERROR(IF(C158="No CAS","",INDEX('DEQ Pollutant List'!$C$7:$C$611,MATCH('5. Pollutant Emissions - MB'!C158,'DEQ Pollutant List'!$B$7:$B$611,0))),"")</f>
        <v>Xylene (mixture), including m-xylene, o-xylene, p-xylene</v>
      </c>
      <c r="E158" s="115"/>
      <c r="F158" s="138">
        <v>0</v>
      </c>
      <c r="G158" s="139">
        <v>0.01</v>
      </c>
      <c r="H158" s="104"/>
      <c r="I158" s="102" cm="1">
        <f t="array" ref="I158">((_xlfn.XLOOKUP(B158,'4. Material Balance Activities'!$C$35:$C$88,'4. Material Balance Activities'!$G$35:$G$88,NA,0,1)-_xlfn.XLOOKUP(B158,'4. Material Balance Activities'!$C$35:$C$88,'4. Material Balance Activities'!$M$35:$M$88,NA,0,1))*G158)*(1-F158)</f>
        <v>0.11550000000000001</v>
      </c>
      <c r="J158" s="105" t="s">
        <v>214</v>
      </c>
      <c r="K158" s="83" t="s">
        <v>214</v>
      </c>
      <c r="L158" s="102" cm="1">
        <f t="array" ref="L158">((_xlfn.XLOOKUP(B158,'4. Material Balance Activities'!$C$35:$C$88,'4. Material Balance Activities'!$J$35:$J$88,NA,0,1)-_xlfn.XLOOKUP(B158,'4. Material Balance Activities'!$C$35:$C$88,'4. Material Balance Activities'!$P$35:$P$88,NA,0,1))*G158)*(1-F158)</f>
        <v>4.6572580645161296E-4</v>
      </c>
      <c r="M158" s="105" t="s">
        <v>214</v>
      </c>
      <c r="N158" s="83" t="s">
        <v>214</v>
      </c>
    </row>
    <row r="159" spans="1:14" x14ac:dyDescent="0.25">
      <c r="A159" s="79" t="s">
        <v>236</v>
      </c>
      <c r="B159" s="133" t="s">
        <v>266</v>
      </c>
      <c r="C159" s="137" t="s">
        <v>183</v>
      </c>
      <c r="D159" s="81" t="str">
        <f>IFERROR(IF(C159="No CAS","",INDEX('DEQ Pollutant List'!$C$7:$C$611,MATCH('5. Pollutant Emissions - MB'!C159,'DEQ Pollutant List'!$B$7:$B$611,0))),"")</f>
        <v>Ethyl benzene</v>
      </c>
      <c r="E159" s="115"/>
      <c r="F159" s="138">
        <v>0</v>
      </c>
      <c r="G159" s="139">
        <v>2E-3</v>
      </c>
      <c r="H159" s="104"/>
      <c r="I159" s="102" cm="1">
        <f t="array" ref="I159">((_xlfn.XLOOKUP(B159,'4. Material Balance Activities'!$C$35:$C$88,'4. Material Balance Activities'!$G$35:$G$88,NA,0,1)-_xlfn.XLOOKUP(B159,'4. Material Balance Activities'!$C$35:$C$88,'4. Material Balance Activities'!$M$35:$M$88,NA,0,1))*G159)*(1-F159)</f>
        <v>2.3100000000000002E-2</v>
      </c>
      <c r="J159" s="105" t="s">
        <v>214</v>
      </c>
      <c r="K159" s="83" t="s">
        <v>214</v>
      </c>
      <c r="L159" s="102" cm="1">
        <f t="array" ref="L159">((_xlfn.XLOOKUP(B159,'4. Material Balance Activities'!$C$35:$C$88,'4. Material Balance Activities'!$J$35:$J$88,NA,0,1)-_xlfn.XLOOKUP(B159,'4. Material Balance Activities'!$C$35:$C$88,'4. Material Balance Activities'!$P$35:$P$88,NA,0,1))*G159)*(1-F159)</f>
        <v>9.3145161290322586E-5</v>
      </c>
      <c r="M159" s="105" t="s">
        <v>214</v>
      </c>
      <c r="N159" s="83" t="s">
        <v>214</v>
      </c>
    </row>
    <row r="160" spans="1:14" x14ac:dyDescent="0.25">
      <c r="A160" s="79" t="s">
        <v>236</v>
      </c>
      <c r="B160" s="133" t="s">
        <v>266</v>
      </c>
      <c r="C160" s="137" t="s">
        <v>191</v>
      </c>
      <c r="D160" s="81" t="str">
        <f>IFERROR(IF(C160="No CAS","",INDEX('DEQ Pollutant List'!$C$7:$C$611,MATCH('5. Pollutant Emissions - MB'!C160,'DEQ Pollutant List'!$B$7:$B$611,0))),"")</f>
        <v>Toluene</v>
      </c>
      <c r="E160" s="115"/>
      <c r="F160" s="138">
        <v>0</v>
      </c>
      <c r="G160" s="139">
        <v>0.03</v>
      </c>
      <c r="H160" s="104"/>
      <c r="I160" s="102" cm="1">
        <f t="array" ref="I160">((_xlfn.XLOOKUP(B160,'4. Material Balance Activities'!$C$35:$C$88,'4. Material Balance Activities'!$G$35:$G$88,NA,0,1)-_xlfn.XLOOKUP(B160,'4. Material Balance Activities'!$C$35:$C$88,'4. Material Balance Activities'!$M$35:$M$88,NA,0,1))*G160)*(1-F160)</f>
        <v>0.34650000000000003</v>
      </c>
      <c r="J160" s="105" t="s">
        <v>214</v>
      </c>
      <c r="K160" s="83" t="s">
        <v>214</v>
      </c>
      <c r="L160" s="102" cm="1">
        <f t="array" ref="L160">((_xlfn.XLOOKUP(B160,'4. Material Balance Activities'!$C$35:$C$88,'4. Material Balance Activities'!$J$35:$J$88,NA,0,1)-_xlfn.XLOOKUP(B160,'4. Material Balance Activities'!$C$35:$C$88,'4. Material Balance Activities'!$P$35:$P$88,NA,0,1))*G160)*(1-F160)</f>
        <v>1.3971774193548387E-3</v>
      </c>
      <c r="M160" s="105" t="s">
        <v>214</v>
      </c>
      <c r="N160" s="83" t="s">
        <v>214</v>
      </c>
    </row>
    <row r="161" spans="1:14" x14ac:dyDescent="0.25">
      <c r="A161" s="79" t="s">
        <v>236</v>
      </c>
      <c r="B161" s="133" t="s">
        <v>266</v>
      </c>
      <c r="C161" s="137" t="s">
        <v>428</v>
      </c>
      <c r="D161" s="81" t="str">
        <f>IFERROR(IF(C161="No CAS","",INDEX('DEQ Pollutant List'!$C$7:$C$611,MATCH('5. Pollutant Emissions - MB'!C161,'DEQ Pollutant List'!$B$7:$B$611,0))),"")</f>
        <v>2-Butanone (methyl ethyl ketone)</v>
      </c>
      <c r="E161" s="115"/>
      <c r="F161" s="138">
        <v>0</v>
      </c>
      <c r="G161" s="139">
        <v>0.03</v>
      </c>
      <c r="H161" s="104"/>
      <c r="I161" s="102" cm="1">
        <f t="array" ref="I161">((_xlfn.XLOOKUP(B161,'4. Material Balance Activities'!$C$35:$C$88,'4. Material Balance Activities'!$G$35:$G$88,NA,0,1)-_xlfn.XLOOKUP(B161,'4. Material Balance Activities'!$C$35:$C$88,'4. Material Balance Activities'!$M$35:$M$88,NA,0,1))*G161)*(1-F161)</f>
        <v>0.34650000000000003</v>
      </c>
      <c r="J161" s="105" t="s">
        <v>214</v>
      </c>
      <c r="K161" s="83" t="s">
        <v>214</v>
      </c>
      <c r="L161" s="102" cm="1">
        <f t="array" ref="L161">((_xlfn.XLOOKUP(B161,'4. Material Balance Activities'!$C$35:$C$88,'4. Material Balance Activities'!$J$35:$J$88,NA,0,1)-_xlfn.XLOOKUP(B161,'4. Material Balance Activities'!$C$35:$C$88,'4. Material Balance Activities'!$P$35:$P$88,NA,0,1))*G161)*(1-F161)</f>
        <v>1.3971774193548387E-3</v>
      </c>
      <c r="M161" s="105" t="s">
        <v>214</v>
      </c>
      <c r="N161" s="83" t="s">
        <v>214</v>
      </c>
    </row>
    <row r="162" spans="1:14" x14ac:dyDescent="0.25">
      <c r="A162" s="79" t="s">
        <v>236</v>
      </c>
      <c r="B162" s="133" t="s">
        <v>266</v>
      </c>
      <c r="C162" s="137" t="s">
        <v>425</v>
      </c>
      <c r="D162" s="81" t="str">
        <f>IFERROR(IF(C162="No CAS","",INDEX('DEQ Pollutant List'!$C$7:$C$611,MATCH('5. Pollutant Emissions - MB'!C162,'DEQ Pollutant List'!$B$7:$B$611,0))),"")</f>
        <v>Isopropyl alcohol</v>
      </c>
      <c r="E162" s="115"/>
      <c r="F162" s="138">
        <v>0</v>
      </c>
      <c r="G162" s="139">
        <v>0.06</v>
      </c>
      <c r="H162" s="104"/>
      <c r="I162" s="102" cm="1">
        <f t="array" ref="I162">((_xlfn.XLOOKUP(B162,'4. Material Balance Activities'!$C$35:$C$88,'4. Material Balance Activities'!$G$35:$G$88,NA,0,1)-_xlfn.XLOOKUP(B162,'4. Material Balance Activities'!$C$35:$C$88,'4. Material Balance Activities'!$M$35:$M$88,NA,0,1))*G162)*(1-F162)</f>
        <v>0.69300000000000006</v>
      </c>
      <c r="J162" s="105" t="s">
        <v>214</v>
      </c>
      <c r="K162" s="83" t="s">
        <v>214</v>
      </c>
      <c r="L162" s="102" cm="1">
        <f t="array" ref="L162">((_xlfn.XLOOKUP(B162,'4. Material Balance Activities'!$C$35:$C$88,'4. Material Balance Activities'!$J$35:$J$88,NA,0,1)-_xlfn.XLOOKUP(B162,'4. Material Balance Activities'!$C$35:$C$88,'4. Material Balance Activities'!$P$35:$P$88,NA,0,1))*G162)*(1-F162)</f>
        <v>2.7943548387096774E-3</v>
      </c>
      <c r="M162" s="105" t="s">
        <v>214</v>
      </c>
      <c r="N162" s="83" t="s">
        <v>214</v>
      </c>
    </row>
    <row r="163" spans="1:14" x14ac:dyDescent="0.25">
      <c r="A163" s="79" t="s">
        <v>236</v>
      </c>
      <c r="B163" s="133" t="s">
        <v>266</v>
      </c>
      <c r="C163" s="137" t="s">
        <v>420</v>
      </c>
      <c r="D163" s="81" t="str">
        <f>IFERROR(IF(C163="No CAS","",INDEX('DEQ Pollutant List'!$C$7:$C$611,MATCH('5. Pollutant Emissions - MB'!C163,'DEQ Pollutant List'!$B$7:$B$611,0))),"")</f>
        <v>Acetone</v>
      </c>
      <c r="E163" s="115"/>
      <c r="F163" s="138">
        <v>0</v>
      </c>
      <c r="G163" s="139">
        <v>0.45</v>
      </c>
      <c r="H163" s="104"/>
      <c r="I163" s="102" cm="1">
        <f t="array" ref="I163">((_xlfn.XLOOKUP(B163,'4. Material Balance Activities'!$C$35:$C$88,'4. Material Balance Activities'!$G$35:$G$88,NA,0,1)-_xlfn.XLOOKUP(B163,'4. Material Balance Activities'!$C$35:$C$88,'4. Material Balance Activities'!$M$35:$M$88,NA,0,1))*G163)*(1-F163)</f>
        <v>5.1975000000000007</v>
      </c>
      <c r="J163" s="105" t="s">
        <v>214</v>
      </c>
      <c r="K163" s="83" t="s">
        <v>214</v>
      </c>
      <c r="L163" s="102" cm="1">
        <f t="array" ref="L163">((_xlfn.XLOOKUP(B163,'4. Material Balance Activities'!$C$35:$C$88,'4. Material Balance Activities'!$J$35:$J$88,NA,0,1)-_xlfn.XLOOKUP(B163,'4. Material Balance Activities'!$C$35:$C$88,'4. Material Balance Activities'!$P$35:$P$88,NA,0,1))*G163)*(1-F163)</f>
        <v>2.0957661290322584E-2</v>
      </c>
      <c r="M163" s="105" t="s">
        <v>214</v>
      </c>
      <c r="N163" s="83" t="s">
        <v>214</v>
      </c>
    </row>
    <row r="164" spans="1:14" x14ac:dyDescent="0.25">
      <c r="A164" s="79" t="s">
        <v>236</v>
      </c>
      <c r="B164" s="133" t="s">
        <v>267</v>
      </c>
      <c r="C164" s="137" t="s">
        <v>193</v>
      </c>
      <c r="D164" s="81" t="str">
        <f>IFERROR(IF(C164="No CAS","",INDEX('DEQ Pollutant List'!$C$7:$C$611,MATCH('5. Pollutant Emissions - MB'!C164,'DEQ Pollutant List'!$B$7:$B$611,0))),"")</f>
        <v>Xylene (mixture), including m-xylene, o-xylene, p-xylene</v>
      </c>
      <c r="E164" s="115"/>
      <c r="F164" s="138">
        <v>0</v>
      </c>
      <c r="G164" s="139">
        <v>0.02</v>
      </c>
      <c r="H164" s="104"/>
      <c r="I164" s="102" cm="1">
        <f t="array" ref="I164">((_xlfn.XLOOKUP(B164,'4. Material Balance Activities'!$C$35:$C$88,'4. Material Balance Activities'!$G$35:$G$88,NA,0,1)-_xlfn.XLOOKUP(B164,'4. Material Balance Activities'!$C$35:$C$88,'4. Material Balance Activities'!$M$35:$M$88,NA,0,1))*G164)*(1-F164)</f>
        <v>11.07414</v>
      </c>
      <c r="J164" s="105" t="s">
        <v>214</v>
      </c>
      <c r="K164" s="83" t="s">
        <v>214</v>
      </c>
      <c r="L164" s="102" cm="1">
        <f t="array" ref="L164">((_xlfn.XLOOKUP(B164,'4. Material Balance Activities'!$C$35:$C$88,'4. Material Balance Activities'!$J$35:$J$88,NA,0,1)-_xlfn.XLOOKUP(B164,'4. Material Balance Activities'!$C$35:$C$88,'4. Material Balance Activities'!$P$35:$P$88,NA,0,1))*G164)*(1-F164)</f>
        <v>4.4653790322580642E-2</v>
      </c>
      <c r="M164" s="105" t="s">
        <v>214</v>
      </c>
      <c r="N164" s="83" t="s">
        <v>214</v>
      </c>
    </row>
    <row r="165" spans="1:14" x14ac:dyDescent="0.25">
      <c r="A165" s="79" t="s">
        <v>236</v>
      </c>
      <c r="B165" s="133" t="s">
        <v>267</v>
      </c>
      <c r="C165" s="137" t="s">
        <v>183</v>
      </c>
      <c r="D165" s="81" t="str">
        <f>IFERROR(IF(C165="No CAS","",INDEX('DEQ Pollutant List'!$C$7:$C$611,MATCH('5. Pollutant Emissions - MB'!C165,'DEQ Pollutant List'!$B$7:$B$611,0))),"")</f>
        <v>Ethyl benzene</v>
      </c>
      <c r="E165" s="115"/>
      <c r="F165" s="138">
        <v>0</v>
      </c>
      <c r="G165" s="139">
        <v>3.0000000000000001E-3</v>
      </c>
      <c r="H165" s="104"/>
      <c r="I165" s="102" cm="1">
        <f t="array" ref="I165">((_xlfn.XLOOKUP(B165,'4. Material Balance Activities'!$C$35:$C$88,'4. Material Balance Activities'!$G$35:$G$88,NA,0,1)-_xlfn.XLOOKUP(B165,'4. Material Balance Activities'!$C$35:$C$88,'4. Material Balance Activities'!$M$35:$M$88,NA,0,1))*G165)*(1-F165)</f>
        <v>1.6611210000000001</v>
      </c>
      <c r="J165" s="105" t="s">
        <v>214</v>
      </c>
      <c r="K165" s="83" t="s">
        <v>214</v>
      </c>
      <c r="L165" s="102" cm="1">
        <f t="array" ref="L165">((_xlfn.XLOOKUP(B165,'4. Material Balance Activities'!$C$35:$C$88,'4. Material Balance Activities'!$J$35:$J$88,NA,0,1)-_xlfn.XLOOKUP(B165,'4. Material Balance Activities'!$C$35:$C$88,'4. Material Balance Activities'!$P$35:$P$88,NA,0,1))*G165)*(1-F165)</f>
        <v>6.6980685483870967E-3</v>
      </c>
      <c r="M165" s="105" t="s">
        <v>214</v>
      </c>
      <c r="N165" s="83" t="s">
        <v>214</v>
      </c>
    </row>
    <row r="166" spans="1:14" x14ac:dyDescent="0.25">
      <c r="A166" s="79" t="s">
        <v>236</v>
      </c>
      <c r="B166" s="133" t="s">
        <v>267</v>
      </c>
      <c r="C166" s="137" t="s">
        <v>191</v>
      </c>
      <c r="D166" s="81" t="str">
        <f>IFERROR(IF(C166="No CAS","",INDEX('DEQ Pollutant List'!$C$7:$C$611,MATCH('5. Pollutant Emissions - MB'!C166,'DEQ Pollutant List'!$B$7:$B$611,0))),"")</f>
        <v>Toluene</v>
      </c>
      <c r="E166" s="115"/>
      <c r="F166" s="138">
        <v>0</v>
      </c>
      <c r="G166" s="139">
        <v>0.03</v>
      </c>
      <c r="H166" s="104"/>
      <c r="I166" s="102" cm="1">
        <f t="array" ref="I166">((_xlfn.XLOOKUP(B166,'4. Material Balance Activities'!$C$35:$C$88,'4. Material Balance Activities'!$G$35:$G$88,NA,0,1)-_xlfn.XLOOKUP(B166,'4. Material Balance Activities'!$C$35:$C$88,'4. Material Balance Activities'!$M$35:$M$88,NA,0,1))*G166)*(1-F166)</f>
        <v>16.61121</v>
      </c>
      <c r="J166" s="105" t="s">
        <v>214</v>
      </c>
      <c r="K166" s="83" t="s">
        <v>214</v>
      </c>
      <c r="L166" s="102" cm="1">
        <f t="array" ref="L166">((_xlfn.XLOOKUP(B166,'4. Material Balance Activities'!$C$35:$C$88,'4. Material Balance Activities'!$J$35:$J$88,NA,0,1)-_xlfn.XLOOKUP(B166,'4. Material Balance Activities'!$C$35:$C$88,'4. Material Balance Activities'!$P$35:$P$88,NA,0,1))*G166)*(1-F166)</f>
        <v>6.6980685483870955E-2</v>
      </c>
      <c r="M166" s="105" t="s">
        <v>214</v>
      </c>
      <c r="N166" s="83" t="s">
        <v>214</v>
      </c>
    </row>
    <row r="167" spans="1:14" x14ac:dyDescent="0.25">
      <c r="A167" s="79" t="s">
        <v>236</v>
      </c>
      <c r="B167" s="133" t="s">
        <v>267</v>
      </c>
      <c r="C167" s="137" t="s">
        <v>428</v>
      </c>
      <c r="D167" s="81" t="str">
        <f>IFERROR(IF(C167="No CAS","",INDEX('DEQ Pollutant List'!$C$7:$C$611,MATCH('5. Pollutant Emissions - MB'!C167,'DEQ Pollutant List'!$B$7:$B$611,0))),"")</f>
        <v>2-Butanone (methyl ethyl ketone)</v>
      </c>
      <c r="E167" s="115"/>
      <c r="F167" s="138">
        <v>0</v>
      </c>
      <c r="G167" s="139">
        <v>0.11</v>
      </c>
      <c r="H167" s="104"/>
      <c r="I167" s="102" cm="1">
        <f t="array" ref="I167">((_xlfn.XLOOKUP(B167,'4. Material Balance Activities'!$C$35:$C$88,'4. Material Balance Activities'!$G$35:$G$88,NA,0,1)-_xlfn.XLOOKUP(B167,'4. Material Balance Activities'!$C$35:$C$88,'4. Material Balance Activities'!$M$35:$M$88,NA,0,1))*G167)*(1-F167)</f>
        <v>60.907769999999999</v>
      </c>
      <c r="J167" s="105" t="s">
        <v>214</v>
      </c>
      <c r="K167" s="83" t="s">
        <v>214</v>
      </c>
      <c r="L167" s="102" cm="1">
        <f t="array" ref="L167">((_xlfn.XLOOKUP(B167,'4. Material Balance Activities'!$C$35:$C$88,'4. Material Balance Activities'!$J$35:$J$88,NA,0,1)-_xlfn.XLOOKUP(B167,'4. Material Balance Activities'!$C$35:$C$88,'4. Material Balance Activities'!$P$35:$P$88,NA,0,1))*G167)*(1-F167)</f>
        <v>0.24559584677419352</v>
      </c>
      <c r="M167" s="105" t="s">
        <v>214</v>
      </c>
      <c r="N167" s="83" t="s">
        <v>214</v>
      </c>
    </row>
    <row r="168" spans="1:14" x14ac:dyDescent="0.25">
      <c r="A168" s="79" t="s">
        <v>236</v>
      </c>
      <c r="B168" s="133" t="s">
        <v>267</v>
      </c>
      <c r="C168" s="137" t="s">
        <v>425</v>
      </c>
      <c r="D168" s="81" t="str">
        <f>IFERROR(IF(C168="No CAS","",INDEX('DEQ Pollutant List'!$C$7:$C$611,MATCH('5. Pollutant Emissions - MB'!C168,'DEQ Pollutant List'!$B$7:$B$611,0))),"")</f>
        <v>Isopropyl alcohol</v>
      </c>
      <c r="E168" s="115"/>
      <c r="F168" s="138">
        <v>0</v>
      </c>
      <c r="G168" s="139">
        <v>0.01</v>
      </c>
      <c r="H168" s="104"/>
      <c r="I168" s="102" cm="1">
        <f t="array" ref="I168">((_xlfn.XLOOKUP(B168,'4. Material Balance Activities'!$C$35:$C$88,'4. Material Balance Activities'!$G$35:$G$88,NA,0,1)-_xlfn.XLOOKUP(B168,'4. Material Balance Activities'!$C$35:$C$88,'4. Material Balance Activities'!$M$35:$M$88,NA,0,1))*G168)*(1-F168)</f>
        <v>5.5370699999999999</v>
      </c>
      <c r="J168" s="105" t="s">
        <v>214</v>
      </c>
      <c r="K168" s="83" t="s">
        <v>214</v>
      </c>
      <c r="L168" s="102" cm="1">
        <f t="array" ref="L168">((_xlfn.XLOOKUP(B168,'4. Material Balance Activities'!$C$35:$C$88,'4. Material Balance Activities'!$J$35:$J$88,NA,0,1)-_xlfn.XLOOKUP(B168,'4. Material Balance Activities'!$C$35:$C$88,'4. Material Balance Activities'!$P$35:$P$88,NA,0,1))*G168)*(1-F168)</f>
        <v>2.2326895161290321E-2</v>
      </c>
      <c r="M168" s="105" t="s">
        <v>214</v>
      </c>
      <c r="N168" s="83" t="s">
        <v>214</v>
      </c>
    </row>
    <row r="169" spans="1:14" x14ac:dyDescent="0.25">
      <c r="A169" s="79" t="s">
        <v>236</v>
      </c>
      <c r="B169" s="133" t="s">
        <v>267</v>
      </c>
      <c r="C169" s="137" t="s">
        <v>420</v>
      </c>
      <c r="D169" s="81" t="str">
        <f>IFERROR(IF(C169="No CAS","",INDEX('DEQ Pollutant List'!$C$7:$C$611,MATCH('5. Pollutant Emissions - MB'!C169,'DEQ Pollutant List'!$B$7:$B$611,0))),"")</f>
        <v>Acetone</v>
      </c>
      <c r="E169" s="115"/>
      <c r="F169" s="138">
        <v>0</v>
      </c>
      <c r="G169" s="139">
        <v>0.21</v>
      </c>
      <c r="H169" s="104"/>
      <c r="I169" s="102" cm="1">
        <f t="array" ref="I169">((_xlfn.XLOOKUP(B169,'4. Material Balance Activities'!$C$35:$C$88,'4. Material Balance Activities'!$G$35:$G$88,NA,0,1)-_xlfn.XLOOKUP(B169,'4. Material Balance Activities'!$C$35:$C$88,'4. Material Balance Activities'!$M$35:$M$88,NA,0,1))*G169)*(1-F169)</f>
        <v>116.27847</v>
      </c>
      <c r="J169" s="105" t="s">
        <v>214</v>
      </c>
      <c r="K169" s="83" t="s">
        <v>214</v>
      </c>
      <c r="L169" s="102" cm="1">
        <f t="array" ref="L169">((_xlfn.XLOOKUP(B169,'4. Material Balance Activities'!$C$35:$C$88,'4. Material Balance Activities'!$J$35:$J$88,NA,0,1)-_xlfn.XLOOKUP(B169,'4. Material Balance Activities'!$C$35:$C$88,'4. Material Balance Activities'!$P$35:$P$88,NA,0,1))*G169)*(1-F169)</f>
        <v>0.46886479838709672</v>
      </c>
      <c r="M169" s="105" t="s">
        <v>214</v>
      </c>
      <c r="N169" s="83" t="s">
        <v>214</v>
      </c>
    </row>
    <row r="170" spans="1:14" x14ac:dyDescent="0.25">
      <c r="A170" s="79" t="s">
        <v>236</v>
      </c>
      <c r="B170" s="133" t="s">
        <v>268</v>
      </c>
      <c r="C170" s="137" t="s">
        <v>180</v>
      </c>
      <c r="D170" s="81" t="str">
        <f>IFERROR(IF(C170="No CAS","",INDEX('DEQ Pollutant List'!$C$7:$C$611,MATCH('5. Pollutant Emissions - MB'!C170,'DEQ Pollutant List'!$B$7:$B$611,0))),"")</f>
        <v>Chromium VI, chromate and dichromate particulate</v>
      </c>
      <c r="E170" s="115"/>
      <c r="F170" s="138">
        <f>1-(1-0.75)*(1-0.992)</f>
        <v>0.998</v>
      </c>
      <c r="G170" s="139">
        <v>2E-3</v>
      </c>
      <c r="H170" s="104" t="s">
        <v>421</v>
      </c>
      <c r="I170" s="102" cm="1">
        <f t="array" ref="I170">((_xlfn.XLOOKUP(B170,'4. Material Balance Activities'!$C$35:$C$88,'4. Material Balance Activities'!$G$35:$G$88,NA,0,1)-_xlfn.XLOOKUP(B170,'4. Material Balance Activities'!$C$35:$C$88,'4. Material Balance Activities'!$M$35:$M$88,NA,0,1))*G170)*(1-F170)</f>
        <v>1.3266000000000013E-4</v>
      </c>
      <c r="J170" s="105" t="s">
        <v>214</v>
      </c>
      <c r="K170" s="83" t="s">
        <v>214</v>
      </c>
      <c r="L170" s="102" cm="1">
        <f t="array" ref="L170">((_xlfn.XLOOKUP(B170,'4. Material Balance Activities'!$C$35:$C$88,'4. Material Balance Activities'!$J$35:$J$88,NA,0,1)-_xlfn.XLOOKUP(B170,'4. Material Balance Activities'!$C$35:$C$88,'4. Material Balance Activities'!$P$35:$P$88,NA,0,1))*G170)*(1-F170)</f>
        <v>5.3491935483871017E-7</v>
      </c>
      <c r="M170" s="105" t="s">
        <v>214</v>
      </c>
      <c r="N170" s="83" t="s">
        <v>214</v>
      </c>
    </row>
    <row r="171" spans="1:14" x14ac:dyDescent="0.25">
      <c r="A171" s="79" t="s">
        <v>236</v>
      </c>
      <c r="B171" s="133" t="s">
        <v>268</v>
      </c>
      <c r="C171" s="137" t="s">
        <v>420</v>
      </c>
      <c r="D171" s="81" t="str">
        <f>IFERROR(IF(C171="No CAS","",INDEX('DEQ Pollutant List'!$C$7:$C$611,MATCH('5. Pollutant Emissions - MB'!C171,'DEQ Pollutant List'!$B$7:$B$611,0))),"")</f>
        <v>Acetone</v>
      </c>
      <c r="E171" s="115"/>
      <c r="F171" s="138">
        <v>0</v>
      </c>
      <c r="G171" s="139">
        <v>0.78</v>
      </c>
      <c r="H171" s="104"/>
      <c r="I171" s="102" cm="1">
        <f t="array" ref="I171">((_xlfn.XLOOKUP(B171,'4. Material Balance Activities'!$C$35:$C$88,'4. Material Balance Activities'!$G$35:$G$88,NA,0,1)-_xlfn.XLOOKUP(B171,'4. Material Balance Activities'!$C$35:$C$88,'4. Material Balance Activities'!$M$35:$M$88,NA,0,1))*G171)*(1-F171)</f>
        <v>25.8687</v>
      </c>
      <c r="J171" s="105" t="s">
        <v>214</v>
      </c>
      <c r="K171" s="83" t="s">
        <v>214</v>
      </c>
      <c r="L171" s="102" cm="1">
        <f t="array" ref="L171">((_xlfn.XLOOKUP(B171,'4. Material Balance Activities'!$C$35:$C$88,'4. Material Balance Activities'!$J$35:$J$88,NA,0,1)-_xlfn.XLOOKUP(B171,'4. Material Balance Activities'!$C$35:$C$88,'4. Material Balance Activities'!$P$35:$P$88,NA,0,1))*G171)*(1-F171)</f>
        <v>0.10430927419354839</v>
      </c>
      <c r="M171" s="105" t="s">
        <v>214</v>
      </c>
      <c r="N171" s="83" t="s">
        <v>214</v>
      </c>
    </row>
    <row r="172" spans="1:14" x14ac:dyDescent="0.25">
      <c r="A172" s="79" t="s">
        <v>236</v>
      </c>
      <c r="B172" s="133" t="s">
        <v>268</v>
      </c>
      <c r="C172" s="137" t="s">
        <v>422</v>
      </c>
      <c r="D172" s="81" t="str">
        <f>IFERROR(IF(C172="No CAS","",INDEX('DEQ Pollutant List'!$C$7:$C$611,MATCH('5. Pollutant Emissions - MB'!C172,'DEQ Pollutant List'!$B$7:$B$611,0))),"")</f>
        <v>Propylene glycol monomethyl ether</v>
      </c>
      <c r="E172" s="115"/>
      <c r="F172" s="138">
        <v>0</v>
      </c>
      <c r="G172" s="139">
        <v>0.06</v>
      </c>
      <c r="H172" s="104"/>
      <c r="I172" s="102" cm="1">
        <f t="array" ref="I172">((_xlfn.XLOOKUP(B172,'4. Material Balance Activities'!$C$35:$C$88,'4. Material Balance Activities'!$G$35:$G$88,NA,0,1)-_xlfn.XLOOKUP(B172,'4. Material Balance Activities'!$C$35:$C$88,'4. Material Balance Activities'!$M$35:$M$88,NA,0,1))*G172)*(1-F172)</f>
        <v>1.9898999999999998</v>
      </c>
      <c r="J172" s="105" t="s">
        <v>214</v>
      </c>
      <c r="K172" s="83" t="s">
        <v>214</v>
      </c>
      <c r="L172" s="102" cm="1">
        <f t="array" ref="L172">((_xlfn.XLOOKUP(B172,'4. Material Balance Activities'!$C$35:$C$88,'4. Material Balance Activities'!$J$35:$J$88,NA,0,1)-_xlfn.XLOOKUP(B172,'4. Material Balance Activities'!$C$35:$C$88,'4. Material Balance Activities'!$P$35:$P$88,NA,0,1))*G172)*(1-F172)</f>
        <v>8.0237903225806456E-3</v>
      </c>
      <c r="M172" s="105" t="s">
        <v>214</v>
      </c>
      <c r="N172" s="83" t="s">
        <v>214</v>
      </c>
    </row>
    <row r="173" spans="1:14" x14ac:dyDescent="0.25">
      <c r="A173" s="79" t="s">
        <v>236</v>
      </c>
      <c r="B173" s="133" t="s">
        <v>268</v>
      </c>
      <c r="C173" s="137" t="s">
        <v>181</v>
      </c>
      <c r="D173" s="81" t="str">
        <f>IFERROR(IF(C173="No CAS","",INDEX('DEQ Pollutant List'!$C$7:$C$611,MATCH('5. Pollutant Emissions - MB'!C173,'DEQ Pollutant List'!$B$7:$B$611,0))),"")</f>
        <v>Cobalt and compounds</v>
      </c>
      <c r="E173" s="115"/>
      <c r="F173" s="138">
        <f>1-(1-0.75)*(1-0.992)</f>
        <v>0.998</v>
      </c>
      <c r="G173" s="139">
        <v>2E-3</v>
      </c>
      <c r="H173" s="104" t="s">
        <v>421</v>
      </c>
      <c r="I173" s="102" cm="1">
        <f t="array" ref="I173">((_xlfn.XLOOKUP(B173,'4. Material Balance Activities'!$C$35:$C$88,'4. Material Balance Activities'!$G$35:$G$88,NA,0,1)-_xlfn.XLOOKUP(B173,'4. Material Balance Activities'!$C$35:$C$88,'4. Material Balance Activities'!$M$35:$M$88,NA,0,1))*G173)*(1-F173)</f>
        <v>1.3266000000000013E-4</v>
      </c>
      <c r="J173" s="105" t="s">
        <v>214</v>
      </c>
      <c r="K173" s="83" t="s">
        <v>214</v>
      </c>
      <c r="L173" s="102" cm="1">
        <f t="array" ref="L173">((_xlfn.XLOOKUP(B173,'4. Material Balance Activities'!$C$35:$C$88,'4. Material Balance Activities'!$J$35:$J$88,NA,0,1)-_xlfn.XLOOKUP(B173,'4. Material Balance Activities'!$C$35:$C$88,'4. Material Balance Activities'!$P$35:$P$88,NA,0,1))*G173)*(1-F173)</f>
        <v>5.3491935483871017E-7</v>
      </c>
      <c r="M173" s="105" t="s">
        <v>214</v>
      </c>
      <c r="N173" s="83" t="s">
        <v>214</v>
      </c>
    </row>
    <row r="174" spans="1:14" x14ac:dyDescent="0.25">
      <c r="A174" s="79" t="s">
        <v>236</v>
      </c>
      <c r="B174" s="133" t="s">
        <v>269</v>
      </c>
      <c r="C174" s="137" t="s">
        <v>193</v>
      </c>
      <c r="D174" s="81" t="str">
        <f>IFERROR(IF(C174="No CAS","",INDEX('DEQ Pollutant List'!$C$7:$C$611,MATCH('5. Pollutant Emissions - MB'!C174,'DEQ Pollutant List'!$B$7:$B$611,0))),"")</f>
        <v>Xylene (mixture), including m-xylene, o-xylene, p-xylene</v>
      </c>
      <c r="E174" s="115"/>
      <c r="F174" s="138">
        <v>0</v>
      </c>
      <c r="G174" s="139">
        <v>0.01</v>
      </c>
      <c r="H174" s="104"/>
      <c r="I174" s="102" cm="1">
        <f t="array" ref="I174">((_xlfn.XLOOKUP(B174,'4. Material Balance Activities'!$C$35:$C$88,'4. Material Balance Activities'!$G$35:$G$88,NA,0,1)-_xlfn.XLOOKUP(B174,'4. Material Balance Activities'!$C$35:$C$88,'4. Material Balance Activities'!$M$35:$M$88,NA,0,1))*G174)*(1-F174)</f>
        <v>1.6452150000000001</v>
      </c>
      <c r="J174" s="105" t="s">
        <v>214</v>
      </c>
      <c r="K174" s="83" t="s">
        <v>214</v>
      </c>
      <c r="L174" s="102" cm="1">
        <f t="array" ref="L174">((_xlfn.XLOOKUP(B174,'4. Material Balance Activities'!$C$35:$C$88,'4. Material Balance Activities'!$J$35:$J$88,NA,0,1)-_xlfn.XLOOKUP(B174,'4. Material Balance Activities'!$C$35:$C$88,'4. Material Balance Activities'!$P$35:$P$88,NA,0,1))*G174)*(1-F174)</f>
        <v>6.6339314516129034E-3</v>
      </c>
      <c r="M174" s="105" t="s">
        <v>214</v>
      </c>
      <c r="N174" s="83" t="s">
        <v>214</v>
      </c>
    </row>
    <row r="175" spans="1:14" x14ac:dyDescent="0.25">
      <c r="A175" s="79" t="s">
        <v>236</v>
      </c>
      <c r="B175" s="133" t="s">
        <v>269</v>
      </c>
      <c r="C175" s="137" t="s">
        <v>183</v>
      </c>
      <c r="D175" s="81" t="str">
        <f>IFERROR(IF(C175="No CAS","",INDEX('DEQ Pollutant List'!$C$7:$C$611,MATCH('5. Pollutant Emissions - MB'!C175,'DEQ Pollutant List'!$B$7:$B$611,0))),"")</f>
        <v>Ethyl benzene</v>
      </c>
      <c r="E175" s="115"/>
      <c r="F175" s="138">
        <v>0</v>
      </c>
      <c r="G175" s="139">
        <v>3.0000000000000001E-3</v>
      </c>
      <c r="H175" s="104"/>
      <c r="I175" s="102" cm="1">
        <f t="array" ref="I175">((_xlfn.XLOOKUP(B175,'4. Material Balance Activities'!$C$35:$C$88,'4. Material Balance Activities'!$G$35:$G$88,NA,0,1)-_xlfn.XLOOKUP(B175,'4. Material Balance Activities'!$C$35:$C$88,'4. Material Balance Activities'!$M$35:$M$88,NA,0,1))*G175)*(1-F175)</f>
        <v>0.49356450000000002</v>
      </c>
      <c r="J175" s="105" t="s">
        <v>214</v>
      </c>
      <c r="K175" s="83" t="s">
        <v>214</v>
      </c>
      <c r="L175" s="102" cm="1">
        <f t="array" ref="L175">((_xlfn.XLOOKUP(B175,'4. Material Balance Activities'!$C$35:$C$88,'4. Material Balance Activities'!$J$35:$J$88,NA,0,1)-_xlfn.XLOOKUP(B175,'4. Material Balance Activities'!$C$35:$C$88,'4. Material Balance Activities'!$P$35:$P$88,NA,0,1))*G175)*(1-F175)</f>
        <v>1.9901794354838711E-3</v>
      </c>
      <c r="M175" s="105" t="s">
        <v>214</v>
      </c>
      <c r="N175" s="83" t="s">
        <v>214</v>
      </c>
    </row>
    <row r="176" spans="1:14" x14ac:dyDescent="0.25">
      <c r="A176" s="79" t="s">
        <v>236</v>
      </c>
      <c r="B176" s="133" t="s">
        <v>269</v>
      </c>
      <c r="C176" s="137" t="s">
        <v>191</v>
      </c>
      <c r="D176" s="81" t="str">
        <f>IFERROR(IF(C176="No CAS","",INDEX('DEQ Pollutant List'!$C$7:$C$611,MATCH('5. Pollutant Emissions - MB'!C176,'DEQ Pollutant List'!$B$7:$B$611,0))),"")</f>
        <v>Toluene</v>
      </c>
      <c r="E176" s="115"/>
      <c r="F176" s="138">
        <v>0</v>
      </c>
      <c r="G176" s="139">
        <v>0.03</v>
      </c>
      <c r="H176" s="104"/>
      <c r="I176" s="102" cm="1">
        <f t="array" ref="I176">((_xlfn.XLOOKUP(B176,'4. Material Balance Activities'!$C$35:$C$88,'4. Material Balance Activities'!$G$35:$G$88,NA,0,1)-_xlfn.XLOOKUP(B176,'4. Material Balance Activities'!$C$35:$C$88,'4. Material Balance Activities'!$M$35:$M$88,NA,0,1))*G176)*(1-F176)</f>
        <v>4.9356450000000001</v>
      </c>
      <c r="J176" s="105" t="s">
        <v>214</v>
      </c>
      <c r="K176" s="83" t="s">
        <v>214</v>
      </c>
      <c r="L176" s="102" cm="1">
        <f t="array" ref="L176">((_xlfn.XLOOKUP(B176,'4. Material Balance Activities'!$C$35:$C$88,'4. Material Balance Activities'!$J$35:$J$88,NA,0,1)-_xlfn.XLOOKUP(B176,'4. Material Balance Activities'!$C$35:$C$88,'4. Material Balance Activities'!$P$35:$P$88,NA,0,1))*G176)*(1-F176)</f>
        <v>1.9901794354838711E-2</v>
      </c>
      <c r="M176" s="105" t="s">
        <v>214</v>
      </c>
      <c r="N176" s="83" t="s">
        <v>214</v>
      </c>
    </row>
    <row r="177" spans="1:14" x14ac:dyDescent="0.25">
      <c r="A177" s="79" t="s">
        <v>236</v>
      </c>
      <c r="B177" s="133" t="s">
        <v>269</v>
      </c>
      <c r="C177" s="137" t="s">
        <v>432</v>
      </c>
      <c r="D177" s="81" t="str">
        <f>IFERROR(IF(C177="No CAS","",INDEX('DEQ Pollutant List'!$C$7:$C$611,MATCH('5. Pollutant Emissions - MB'!C177,'DEQ Pollutant List'!$B$7:$B$611,0))),"")</f>
        <v>Methyl isobutyl ketone (MIBK, hexone)</v>
      </c>
      <c r="E177" s="115"/>
      <c r="F177" s="138">
        <v>0</v>
      </c>
      <c r="G177" s="139">
        <v>1E-3</v>
      </c>
      <c r="H177" s="104"/>
      <c r="I177" s="102" cm="1">
        <f t="array" ref="I177">((_xlfn.XLOOKUP(B177,'4. Material Balance Activities'!$C$35:$C$88,'4. Material Balance Activities'!$G$35:$G$88,NA,0,1)-_xlfn.XLOOKUP(B177,'4. Material Balance Activities'!$C$35:$C$88,'4. Material Balance Activities'!$M$35:$M$88,NA,0,1))*G177)*(1-F177)</f>
        <v>0.16452150000000001</v>
      </c>
      <c r="J177" s="105" t="s">
        <v>214</v>
      </c>
      <c r="K177" s="83" t="s">
        <v>214</v>
      </c>
      <c r="L177" s="102" cm="1">
        <f t="array" ref="L177">((_xlfn.XLOOKUP(B177,'4. Material Balance Activities'!$C$35:$C$88,'4. Material Balance Activities'!$J$35:$J$88,NA,0,1)-_xlfn.XLOOKUP(B177,'4. Material Balance Activities'!$C$35:$C$88,'4. Material Balance Activities'!$P$35:$P$88,NA,0,1))*G177)*(1-F177)</f>
        <v>6.6339314516129029E-4</v>
      </c>
      <c r="M177" s="105" t="s">
        <v>214</v>
      </c>
      <c r="N177" s="83" t="s">
        <v>214</v>
      </c>
    </row>
    <row r="178" spans="1:14" x14ac:dyDescent="0.25">
      <c r="A178" s="79" t="s">
        <v>236</v>
      </c>
      <c r="B178" s="133" t="s">
        <v>269</v>
      </c>
      <c r="C178" s="137" t="s">
        <v>428</v>
      </c>
      <c r="D178" s="81" t="str">
        <f>IFERROR(IF(C178="No CAS","",INDEX('DEQ Pollutant List'!$C$7:$C$611,MATCH('5. Pollutant Emissions - MB'!C178,'DEQ Pollutant List'!$B$7:$B$611,0))),"")</f>
        <v>2-Butanone (methyl ethyl ketone)</v>
      </c>
      <c r="E178" s="115"/>
      <c r="F178" s="138">
        <v>0</v>
      </c>
      <c r="G178" s="139">
        <v>0.09</v>
      </c>
      <c r="H178" s="104"/>
      <c r="I178" s="102" cm="1">
        <f t="array" ref="I178">((_xlfn.XLOOKUP(B178,'4. Material Balance Activities'!$C$35:$C$88,'4. Material Balance Activities'!$G$35:$G$88,NA,0,1)-_xlfn.XLOOKUP(B178,'4. Material Balance Activities'!$C$35:$C$88,'4. Material Balance Activities'!$M$35:$M$88,NA,0,1))*G178)*(1-F178)</f>
        <v>14.806934999999999</v>
      </c>
      <c r="J178" s="105" t="s">
        <v>214</v>
      </c>
      <c r="K178" s="83" t="s">
        <v>214</v>
      </c>
      <c r="L178" s="102" cm="1">
        <f t="array" ref="L178">((_xlfn.XLOOKUP(B178,'4. Material Balance Activities'!$C$35:$C$88,'4. Material Balance Activities'!$J$35:$J$88,NA,0,1)-_xlfn.XLOOKUP(B178,'4. Material Balance Activities'!$C$35:$C$88,'4. Material Balance Activities'!$P$35:$P$88,NA,0,1))*G178)*(1-F178)</f>
        <v>5.9705383064516129E-2</v>
      </c>
      <c r="M178" s="105" t="s">
        <v>214</v>
      </c>
      <c r="N178" s="83" t="s">
        <v>214</v>
      </c>
    </row>
    <row r="179" spans="1:14" x14ac:dyDescent="0.25">
      <c r="A179" s="79" t="s">
        <v>236</v>
      </c>
      <c r="B179" s="133" t="s">
        <v>269</v>
      </c>
      <c r="C179" s="137" t="s">
        <v>425</v>
      </c>
      <c r="D179" s="81" t="str">
        <f>IFERROR(IF(C179="No CAS","",INDEX('DEQ Pollutant List'!$C$7:$C$611,MATCH('5. Pollutant Emissions - MB'!C179,'DEQ Pollutant List'!$B$7:$B$611,0))),"")</f>
        <v>Isopropyl alcohol</v>
      </c>
      <c r="E179" s="115"/>
      <c r="F179" s="138">
        <v>0</v>
      </c>
      <c r="G179" s="139">
        <v>0.02</v>
      </c>
      <c r="H179" s="104"/>
      <c r="I179" s="102" cm="1">
        <f t="array" ref="I179">((_xlfn.XLOOKUP(B179,'4. Material Balance Activities'!$C$35:$C$88,'4. Material Balance Activities'!$G$35:$G$88,NA,0,1)-_xlfn.XLOOKUP(B179,'4. Material Balance Activities'!$C$35:$C$88,'4. Material Balance Activities'!$M$35:$M$88,NA,0,1))*G179)*(1-F179)</f>
        <v>3.2904300000000002</v>
      </c>
      <c r="J179" s="105" t="s">
        <v>214</v>
      </c>
      <c r="K179" s="83" t="s">
        <v>214</v>
      </c>
      <c r="L179" s="102" cm="1">
        <f t="array" ref="L179">((_xlfn.XLOOKUP(B179,'4. Material Balance Activities'!$C$35:$C$88,'4. Material Balance Activities'!$J$35:$J$88,NA,0,1)-_xlfn.XLOOKUP(B179,'4. Material Balance Activities'!$C$35:$C$88,'4. Material Balance Activities'!$P$35:$P$88,NA,0,1))*G179)*(1-F179)</f>
        <v>1.3267862903225807E-2</v>
      </c>
      <c r="M179" s="105" t="s">
        <v>214</v>
      </c>
      <c r="N179" s="83" t="s">
        <v>214</v>
      </c>
    </row>
    <row r="180" spans="1:14" x14ac:dyDescent="0.25">
      <c r="A180" s="79" t="s">
        <v>236</v>
      </c>
      <c r="B180" s="133" t="s">
        <v>269</v>
      </c>
      <c r="C180" s="137" t="s">
        <v>420</v>
      </c>
      <c r="D180" s="81" t="str">
        <f>IFERROR(IF(C180="No CAS","",INDEX('DEQ Pollutant List'!$C$7:$C$611,MATCH('5. Pollutant Emissions - MB'!C180,'DEQ Pollutant List'!$B$7:$B$611,0))),"")</f>
        <v>Acetone</v>
      </c>
      <c r="E180" s="115"/>
      <c r="F180" s="138">
        <v>0</v>
      </c>
      <c r="G180" s="139">
        <v>0.28999999999999998</v>
      </c>
      <c r="H180" s="104"/>
      <c r="I180" s="102" cm="1">
        <f t="array" ref="I180">((_xlfn.XLOOKUP(B180,'4. Material Balance Activities'!$C$35:$C$88,'4. Material Balance Activities'!$G$35:$G$88,NA,0,1)-_xlfn.XLOOKUP(B180,'4. Material Balance Activities'!$C$35:$C$88,'4. Material Balance Activities'!$M$35:$M$88,NA,0,1))*G180)*(1-F180)</f>
        <v>47.711234999999995</v>
      </c>
      <c r="J180" s="105" t="s">
        <v>214</v>
      </c>
      <c r="K180" s="83" t="s">
        <v>214</v>
      </c>
      <c r="L180" s="102" cm="1">
        <f t="array" ref="L180">((_xlfn.XLOOKUP(B180,'4. Material Balance Activities'!$C$35:$C$88,'4. Material Balance Activities'!$J$35:$J$88,NA,0,1)-_xlfn.XLOOKUP(B180,'4. Material Balance Activities'!$C$35:$C$88,'4. Material Balance Activities'!$P$35:$P$88,NA,0,1))*G180)*(1-F180)</f>
        <v>0.19238401209677419</v>
      </c>
      <c r="M180" s="105" t="s">
        <v>214</v>
      </c>
      <c r="N180" s="83" t="s">
        <v>214</v>
      </c>
    </row>
    <row r="181" spans="1:14" x14ac:dyDescent="0.25">
      <c r="A181" s="79" t="s">
        <v>236</v>
      </c>
      <c r="B181" s="133" t="s">
        <v>270</v>
      </c>
      <c r="C181" s="137" t="s">
        <v>193</v>
      </c>
      <c r="D181" s="81" t="str">
        <f>IFERROR(IF(C181="No CAS","",INDEX('DEQ Pollutant List'!$C$7:$C$611,MATCH('5. Pollutant Emissions - MB'!C181,'DEQ Pollutant List'!$B$7:$B$611,0))),"")</f>
        <v>Xylene (mixture), including m-xylene, o-xylene, p-xylene</v>
      </c>
      <c r="E181" s="115"/>
      <c r="F181" s="138">
        <v>0</v>
      </c>
      <c r="G181" s="139">
        <v>0.02</v>
      </c>
      <c r="H181" s="104"/>
      <c r="I181" s="102" cm="1">
        <f t="array" ref="I181">((_xlfn.XLOOKUP(B181,'4. Material Balance Activities'!$C$35:$C$88,'4. Material Balance Activities'!$G$35:$G$88,NA,0,1)-_xlfn.XLOOKUP(B181,'4. Material Balance Activities'!$C$35:$C$88,'4. Material Balance Activities'!$M$35:$M$88,NA,0,1))*G181)*(1-F181)</f>
        <v>10.810799999999999</v>
      </c>
      <c r="J181" s="105" t="s">
        <v>214</v>
      </c>
      <c r="K181" s="83" t="s">
        <v>214</v>
      </c>
      <c r="L181" s="102" cm="1">
        <f t="array" ref="L181">((_xlfn.XLOOKUP(B181,'4. Material Balance Activities'!$C$35:$C$88,'4. Material Balance Activities'!$J$35:$J$88,NA,0,1)-_xlfn.XLOOKUP(B181,'4. Material Balance Activities'!$C$35:$C$88,'4. Material Balance Activities'!$P$35:$P$88,NA,0,1))*G181)*(1-F181)</f>
        <v>4.3591935483870962E-2</v>
      </c>
      <c r="M181" s="105" t="s">
        <v>214</v>
      </c>
      <c r="N181" s="83" t="s">
        <v>214</v>
      </c>
    </row>
    <row r="182" spans="1:14" x14ac:dyDescent="0.25">
      <c r="A182" s="79" t="s">
        <v>236</v>
      </c>
      <c r="B182" s="133" t="s">
        <v>270</v>
      </c>
      <c r="C182" s="137" t="s">
        <v>183</v>
      </c>
      <c r="D182" s="81" t="str">
        <f>IFERROR(IF(C182="No CAS","",INDEX('DEQ Pollutant List'!$C$7:$C$611,MATCH('5. Pollutant Emissions - MB'!C182,'DEQ Pollutant List'!$B$7:$B$611,0))),"")</f>
        <v>Ethyl benzene</v>
      </c>
      <c r="E182" s="115"/>
      <c r="F182" s="138">
        <v>0</v>
      </c>
      <c r="G182" s="139">
        <v>3.0000000000000001E-3</v>
      </c>
      <c r="H182" s="104"/>
      <c r="I182" s="102" cm="1">
        <f t="array" ref="I182">((_xlfn.XLOOKUP(B182,'4. Material Balance Activities'!$C$35:$C$88,'4. Material Balance Activities'!$G$35:$G$88,NA,0,1)-_xlfn.XLOOKUP(B182,'4. Material Balance Activities'!$C$35:$C$88,'4. Material Balance Activities'!$M$35:$M$88,NA,0,1))*G182)*(1-F182)</f>
        <v>1.6216199999999998</v>
      </c>
      <c r="J182" s="105" t="s">
        <v>214</v>
      </c>
      <c r="K182" s="83" t="s">
        <v>214</v>
      </c>
      <c r="L182" s="102" cm="1">
        <f t="array" ref="L182">((_xlfn.XLOOKUP(B182,'4. Material Balance Activities'!$C$35:$C$88,'4. Material Balance Activities'!$J$35:$J$88,NA,0,1)-_xlfn.XLOOKUP(B182,'4. Material Balance Activities'!$C$35:$C$88,'4. Material Balance Activities'!$P$35:$P$88,NA,0,1))*G182)*(1-F182)</f>
        <v>6.5387903225806445E-3</v>
      </c>
      <c r="M182" s="105" t="s">
        <v>214</v>
      </c>
      <c r="N182" s="83" t="s">
        <v>214</v>
      </c>
    </row>
    <row r="183" spans="1:14" x14ac:dyDescent="0.25">
      <c r="A183" s="79" t="s">
        <v>236</v>
      </c>
      <c r="B183" s="133" t="s">
        <v>270</v>
      </c>
      <c r="C183" s="137" t="s">
        <v>191</v>
      </c>
      <c r="D183" s="81" t="str">
        <f>IFERROR(IF(C183="No CAS","",INDEX('DEQ Pollutant List'!$C$7:$C$611,MATCH('5. Pollutant Emissions - MB'!C183,'DEQ Pollutant List'!$B$7:$B$611,0))),"")</f>
        <v>Toluene</v>
      </c>
      <c r="E183" s="115"/>
      <c r="F183" s="138">
        <v>0</v>
      </c>
      <c r="G183" s="139">
        <v>0.03</v>
      </c>
      <c r="H183" s="104"/>
      <c r="I183" s="102" cm="1">
        <f t="array" ref="I183">((_xlfn.XLOOKUP(B183,'4. Material Balance Activities'!$C$35:$C$88,'4. Material Balance Activities'!$G$35:$G$88,NA,0,1)-_xlfn.XLOOKUP(B183,'4. Material Balance Activities'!$C$35:$C$88,'4. Material Balance Activities'!$M$35:$M$88,NA,0,1))*G183)*(1-F183)</f>
        <v>16.216199999999997</v>
      </c>
      <c r="J183" s="105" t="s">
        <v>214</v>
      </c>
      <c r="K183" s="83" t="s">
        <v>214</v>
      </c>
      <c r="L183" s="102" cm="1">
        <f t="array" ref="L183">((_xlfn.XLOOKUP(B183,'4. Material Balance Activities'!$C$35:$C$88,'4. Material Balance Activities'!$J$35:$J$88,NA,0,1)-_xlfn.XLOOKUP(B183,'4. Material Balance Activities'!$C$35:$C$88,'4. Material Balance Activities'!$P$35:$P$88,NA,0,1))*G183)*(1-F183)</f>
        <v>6.538790322580644E-2</v>
      </c>
      <c r="M183" s="105" t="s">
        <v>214</v>
      </c>
      <c r="N183" s="83" t="s">
        <v>214</v>
      </c>
    </row>
    <row r="184" spans="1:14" x14ac:dyDescent="0.25">
      <c r="A184" s="79" t="s">
        <v>236</v>
      </c>
      <c r="B184" s="133" t="s">
        <v>270</v>
      </c>
      <c r="C184" s="137" t="s">
        <v>428</v>
      </c>
      <c r="D184" s="81" t="str">
        <f>IFERROR(IF(C184="No CAS","",INDEX('DEQ Pollutant List'!$C$7:$C$611,MATCH('5. Pollutant Emissions - MB'!C184,'DEQ Pollutant List'!$B$7:$B$611,0))),"")</f>
        <v>2-Butanone (methyl ethyl ketone)</v>
      </c>
      <c r="E184" s="115"/>
      <c r="F184" s="138">
        <v>0</v>
      </c>
      <c r="G184" s="139">
        <v>0.1</v>
      </c>
      <c r="H184" s="104"/>
      <c r="I184" s="102" cm="1">
        <f t="array" ref="I184">((_xlfn.XLOOKUP(B184,'4. Material Balance Activities'!$C$35:$C$88,'4. Material Balance Activities'!$G$35:$G$88,NA,0,1)-_xlfn.XLOOKUP(B184,'4. Material Balance Activities'!$C$35:$C$88,'4. Material Balance Activities'!$M$35:$M$88,NA,0,1))*G184)*(1-F184)</f>
        <v>54.054000000000002</v>
      </c>
      <c r="J184" s="105" t="s">
        <v>214</v>
      </c>
      <c r="K184" s="83" t="s">
        <v>214</v>
      </c>
      <c r="L184" s="102" cm="1">
        <f t="array" ref="L184">((_xlfn.XLOOKUP(B184,'4. Material Balance Activities'!$C$35:$C$88,'4. Material Balance Activities'!$J$35:$J$88,NA,0,1)-_xlfn.XLOOKUP(B184,'4. Material Balance Activities'!$C$35:$C$88,'4. Material Balance Activities'!$P$35:$P$88,NA,0,1))*G184)*(1-F184)</f>
        <v>0.21795967741935482</v>
      </c>
      <c r="M184" s="105" t="s">
        <v>214</v>
      </c>
      <c r="N184" s="83" t="s">
        <v>214</v>
      </c>
    </row>
    <row r="185" spans="1:14" x14ac:dyDescent="0.25">
      <c r="A185" s="79" t="s">
        <v>236</v>
      </c>
      <c r="B185" s="133" t="s">
        <v>270</v>
      </c>
      <c r="C185" s="137" t="s">
        <v>425</v>
      </c>
      <c r="D185" s="81" t="str">
        <f>IFERROR(IF(C185="No CAS","",INDEX('DEQ Pollutant List'!$C$7:$C$611,MATCH('5. Pollutant Emissions - MB'!C185,'DEQ Pollutant List'!$B$7:$B$611,0))),"")</f>
        <v>Isopropyl alcohol</v>
      </c>
      <c r="E185" s="115"/>
      <c r="F185" s="138">
        <v>0</v>
      </c>
      <c r="G185" s="139">
        <v>0.01</v>
      </c>
      <c r="H185" s="104"/>
      <c r="I185" s="102" cm="1">
        <f t="array" ref="I185">((_xlfn.XLOOKUP(B185,'4. Material Balance Activities'!$C$35:$C$88,'4. Material Balance Activities'!$G$35:$G$88,NA,0,1)-_xlfn.XLOOKUP(B185,'4. Material Balance Activities'!$C$35:$C$88,'4. Material Balance Activities'!$M$35:$M$88,NA,0,1))*G185)*(1-F185)</f>
        <v>5.4053999999999993</v>
      </c>
      <c r="J185" s="105" t="s">
        <v>214</v>
      </c>
      <c r="K185" s="83" t="s">
        <v>214</v>
      </c>
      <c r="L185" s="102" cm="1">
        <f t="array" ref="L185">((_xlfn.XLOOKUP(B185,'4. Material Balance Activities'!$C$35:$C$88,'4. Material Balance Activities'!$J$35:$J$88,NA,0,1)-_xlfn.XLOOKUP(B185,'4. Material Balance Activities'!$C$35:$C$88,'4. Material Balance Activities'!$P$35:$P$88,NA,0,1))*G185)*(1-F185)</f>
        <v>2.1795967741935481E-2</v>
      </c>
      <c r="M185" s="105" t="s">
        <v>214</v>
      </c>
      <c r="N185" s="83" t="s">
        <v>214</v>
      </c>
    </row>
    <row r="186" spans="1:14" x14ac:dyDescent="0.25">
      <c r="A186" s="79" t="s">
        <v>236</v>
      </c>
      <c r="B186" s="133" t="s">
        <v>270</v>
      </c>
      <c r="C186" s="137" t="s">
        <v>420</v>
      </c>
      <c r="D186" s="81" t="str">
        <f>IFERROR(IF(C186="No CAS","",INDEX('DEQ Pollutant List'!$C$7:$C$611,MATCH('5. Pollutant Emissions - MB'!C186,'DEQ Pollutant List'!$B$7:$B$611,0))),"")</f>
        <v>Acetone</v>
      </c>
      <c r="E186" s="115"/>
      <c r="F186" s="138">
        <v>0</v>
      </c>
      <c r="G186" s="139">
        <v>0.27</v>
      </c>
      <c r="H186" s="104"/>
      <c r="I186" s="102" cm="1">
        <f t="array" ref="I186">((_xlfn.XLOOKUP(B186,'4. Material Balance Activities'!$C$35:$C$88,'4. Material Balance Activities'!$G$35:$G$88,NA,0,1)-_xlfn.XLOOKUP(B186,'4. Material Balance Activities'!$C$35:$C$88,'4. Material Balance Activities'!$M$35:$M$88,NA,0,1))*G186)*(1-F186)</f>
        <v>145.94579999999999</v>
      </c>
      <c r="J186" s="105" t="s">
        <v>214</v>
      </c>
      <c r="K186" s="83" t="s">
        <v>214</v>
      </c>
      <c r="L186" s="102" cm="1">
        <f t="array" ref="L186">((_xlfn.XLOOKUP(B186,'4. Material Balance Activities'!$C$35:$C$88,'4. Material Balance Activities'!$J$35:$J$88,NA,0,1)-_xlfn.XLOOKUP(B186,'4. Material Balance Activities'!$C$35:$C$88,'4. Material Balance Activities'!$P$35:$P$88,NA,0,1))*G186)*(1-F186)</f>
        <v>0.58849112903225798</v>
      </c>
      <c r="M186" s="105" t="s">
        <v>214</v>
      </c>
      <c r="N186" s="83" t="s">
        <v>214</v>
      </c>
    </row>
    <row r="187" spans="1:14" x14ac:dyDescent="0.25">
      <c r="A187" s="79" t="s">
        <v>236</v>
      </c>
      <c r="B187" s="133" t="s">
        <v>271</v>
      </c>
      <c r="C187" s="137" t="s">
        <v>193</v>
      </c>
      <c r="D187" s="81" t="str">
        <f>IFERROR(IF(C187="No CAS","",INDEX('DEQ Pollutant List'!$C$7:$C$611,MATCH('5. Pollutant Emissions - MB'!C187,'DEQ Pollutant List'!$B$7:$B$611,0))),"")</f>
        <v>Xylene (mixture), including m-xylene, o-xylene, p-xylene</v>
      </c>
      <c r="E187" s="115"/>
      <c r="F187" s="138">
        <v>0</v>
      </c>
      <c r="G187" s="139">
        <v>0.01</v>
      </c>
      <c r="H187" s="104"/>
      <c r="I187" s="102" cm="1">
        <f t="array" ref="I187">((_xlfn.XLOOKUP(B187,'4. Material Balance Activities'!$C$35:$C$88,'4. Material Balance Activities'!$G$35:$G$88,NA,0,1)-_xlfn.XLOOKUP(B187,'4. Material Balance Activities'!$C$35:$C$88,'4. Material Balance Activities'!$M$35:$M$88,NA,0,1))*G187)*(1-F187)</f>
        <v>3.4326600000000003</v>
      </c>
      <c r="J187" s="105" t="s">
        <v>214</v>
      </c>
      <c r="K187" s="83" t="s">
        <v>214</v>
      </c>
      <c r="L187" s="102" cm="1">
        <f t="array" ref="L187">((_xlfn.XLOOKUP(B187,'4. Material Balance Activities'!$C$35:$C$88,'4. Material Balance Activities'!$J$35:$J$88,NA,0,1)-_xlfn.XLOOKUP(B187,'4. Material Balance Activities'!$C$35:$C$88,'4. Material Balance Activities'!$P$35:$P$88,NA,0,1))*G187)*(1-F187)</f>
        <v>1.3841370967741937E-2</v>
      </c>
      <c r="M187" s="105" t="s">
        <v>214</v>
      </c>
      <c r="N187" s="83" t="s">
        <v>214</v>
      </c>
    </row>
    <row r="188" spans="1:14" x14ac:dyDescent="0.25">
      <c r="A188" s="79" t="s">
        <v>236</v>
      </c>
      <c r="B188" s="133" t="s">
        <v>271</v>
      </c>
      <c r="C188" s="137" t="s">
        <v>183</v>
      </c>
      <c r="D188" s="81" t="str">
        <f>IFERROR(IF(C188="No CAS","",INDEX('DEQ Pollutant List'!$C$7:$C$611,MATCH('5. Pollutant Emissions - MB'!C188,'DEQ Pollutant List'!$B$7:$B$611,0))),"")</f>
        <v>Ethyl benzene</v>
      </c>
      <c r="E188" s="115"/>
      <c r="F188" s="138">
        <v>0</v>
      </c>
      <c r="G188" s="139">
        <v>2E-3</v>
      </c>
      <c r="H188" s="104"/>
      <c r="I188" s="102" cm="1">
        <f t="array" ref="I188">((_xlfn.XLOOKUP(B188,'4. Material Balance Activities'!$C$35:$C$88,'4. Material Balance Activities'!$G$35:$G$88,NA,0,1)-_xlfn.XLOOKUP(B188,'4. Material Balance Activities'!$C$35:$C$88,'4. Material Balance Activities'!$M$35:$M$88,NA,0,1))*G188)*(1-F188)</f>
        <v>0.68653200000000003</v>
      </c>
      <c r="J188" s="105" t="s">
        <v>214</v>
      </c>
      <c r="K188" s="83" t="s">
        <v>214</v>
      </c>
      <c r="L188" s="102" cm="1">
        <f t="array" ref="L188">((_xlfn.XLOOKUP(B188,'4. Material Balance Activities'!$C$35:$C$88,'4. Material Balance Activities'!$J$35:$J$88,NA,0,1)-_xlfn.XLOOKUP(B188,'4. Material Balance Activities'!$C$35:$C$88,'4. Material Balance Activities'!$P$35:$P$88,NA,0,1))*G188)*(1-F188)</f>
        <v>2.7682741935483876E-3</v>
      </c>
      <c r="M188" s="105" t="s">
        <v>214</v>
      </c>
      <c r="N188" s="83" t="s">
        <v>214</v>
      </c>
    </row>
    <row r="189" spans="1:14" x14ac:dyDescent="0.25">
      <c r="A189" s="79" t="s">
        <v>236</v>
      </c>
      <c r="B189" s="133" t="s">
        <v>271</v>
      </c>
      <c r="C189" s="137" t="s">
        <v>191</v>
      </c>
      <c r="D189" s="81" t="str">
        <f>IFERROR(IF(C189="No CAS","",INDEX('DEQ Pollutant List'!$C$7:$C$611,MATCH('5. Pollutant Emissions - MB'!C189,'DEQ Pollutant List'!$B$7:$B$611,0))),"")</f>
        <v>Toluene</v>
      </c>
      <c r="E189" s="115"/>
      <c r="F189" s="138">
        <v>0</v>
      </c>
      <c r="G189" s="139">
        <v>0.02</v>
      </c>
      <c r="H189" s="104"/>
      <c r="I189" s="102" cm="1">
        <f t="array" ref="I189">((_xlfn.XLOOKUP(B189,'4. Material Balance Activities'!$C$35:$C$88,'4. Material Balance Activities'!$G$35:$G$88,NA,0,1)-_xlfn.XLOOKUP(B189,'4. Material Balance Activities'!$C$35:$C$88,'4. Material Balance Activities'!$M$35:$M$88,NA,0,1))*G189)*(1-F189)</f>
        <v>6.8653200000000005</v>
      </c>
      <c r="J189" s="105" t="s">
        <v>214</v>
      </c>
      <c r="K189" s="83" t="s">
        <v>214</v>
      </c>
      <c r="L189" s="102" cm="1">
        <f t="array" ref="L189">((_xlfn.XLOOKUP(B189,'4. Material Balance Activities'!$C$35:$C$88,'4. Material Balance Activities'!$J$35:$J$88,NA,0,1)-_xlfn.XLOOKUP(B189,'4. Material Balance Activities'!$C$35:$C$88,'4. Material Balance Activities'!$P$35:$P$88,NA,0,1))*G189)*(1-F189)</f>
        <v>2.7682741935483875E-2</v>
      </c>
      <c r="M189" s="105" t="s">
        <v>214</v>
      </c>
      <c r="N189" s="83" t="s">
        <v>214</v>
      </c>
    </row>
    <row r="190" spans="1:14" x14ac:dyDescent="0.25">
      <c r="A190" s="79" t="s">
        <v>236</v>
      </c>
      <c r="B190" s="133" t="s">
        <v>271</v>
      </c>
      <c r="C190" s="137" t="s">
        <v>432</v>
      </c>
      <c r="D190" s="81" t="str">
        <f>IFERROR(IF(C190="No CAS","",INDEX('DEQ Pollutant List'!$C$7:$C$611,MATCH('5. Pollutant Emissions - MB'!C190,'DEQ Pollutant List'!$B$7:$B$611,0))),"")</f>
        <v>Methyl isobutyl ketone (MIBK, hexone)</v>
      </c>
      <c r="E190" s="115"/>
      <c r="F190" s="138">
        <v>0</v>
      </c>
      <c r="G190" s="139">
        <v>1E-3</v>
      </c>
      <c r="H190" s="104"/>
      <c r="I190" s="102" cm="1">
        <f t="array" ref="I190">((_xlfn.XLOOKUP(B190,'4. Material Balance Activities'!$C$35:$C$88,'4. Material Balance Activities'!$G$35:$G$88,NA,0,1)-_xlfn.XLOOKUP(B190,'4. Material Balance Activities'!$C$35:$C$88,'4. Material Balance Activities'!$M$35:$M$88,NA,0,1))*G190)*(1-F190)</f>
        <v>0.34326600000000002</v>
      </c>
      <c r="J190" s="105" t="s">
        <v>214</v>
      </c>
      <c r="K190" s="83" t="s">
        <v>214</v>
      </c>
      <c r="L190" s="102" cm="1">
        <f t="array" ref="L190">((_xlfn.XLOOKUP(B190,'4. Material Balance Activities'!$C$35:$C$88,'4. Material Balance Activities'!$J$35:$J$88,NA,0,1)-_xlfn.XLOOKUP(B190,'4. Material Balance Activities'!$C$35:$C$88,'4. Material Balance Activities'!$P$35:$P$88,NA,0,1))*G190)*(1-F190)</f>
        <v>1.3841370967741938E-3</v>
      </c>
      <c r="M190" s="105" t="s">
        <v>214</v>
      </c>
      <c r="N190" s="83" t="s">
        <v>214</v>
      </c>
    </row>
    <row r="191" spans="1:14" x14ac:dyDescent="0.25">
      <c r="A191" s="79" t="s">
        <v>236</v>
      </c>
      <c r="B191" s="133" t="s">
        <v>271</v>
      </c>
      <c r="C191" s="137" t="s">
        <v>428</v>
      </c>
      <c r="D191" s="81" t="str">
        <f>IFERROR(IF(C191="No CAS","",INDEX('DEQ Pollutant List'!$C$7:$C$611,MATCH('5. Pollutant Emissions - MB'!C191,'DEQ Pollutant List'!$B$7:$B$611,0))),"")</f>
        <v>2-Butanone (methyl ethyl ketone)</v>
      </c>
      <c r="E191" s="115"/>
      <c r="F191" s="138">
        <v>0</v>
      </c>
      <c r="G191" s="139">
        <v>7.0000000000000007E-2</v>
      </c>
      <c r="H191" s="104"/>
      <c r="I191" s="102" cm="1">
        <f t="array" ref="I191">((_xlfn.XLOOKUP(B191,'4. Material Balance Activities'!$C$35:$C$88,'4. Material Balance Activities'!$G$35:$G$88,NA,0,1)-_xlfn.XLOOKUP(B191,'4. Material Balance Activities'!$C$35:$C$88,'4. Material Balance Activities'!$M$35:$M$88,NA,0,1))*G191)*(1-F191)</f>
        <v>24.028620000000004</v>
      </c>
      <c r="J191" s="105" t="s">
        <v>214</v>
      </c>
      <c r="K191" s="83" t="s">
        <v>214</v>
      </c>
      <c r="L191" s="102" cm="1">
        <f t="array" ref="L191">((_xlfn.XLOOKUP(B191,'4. Material Balance Activities'!$C$35:$C$88,'4. Material Balance Activities'!$J$35:$J$88,NA,0,1)-_xlfn.XLOOKUP(B191,'4. Material Balance Activities'!$C$35:$C$88,'4. Material Balance Activities'!$P$35:$P$88,NA,0,1))*G191)*(1-F191)</f>
        <v>9.6889596774193565E-2</v>
      </c>
      <c r="M191" s="105" t="s">
        <v>214</v>
      </c>
      <c r="N191" s="83" t="s">
        <v>214</v>
      </c>
    </row>
    <row r="192" spans="1:14" x14ac:dyDescent="0.25">
      <c r="A192" s="79" t="s">
        <v>236</v>
      </c>
      <c r="B192" s="133" t="s">
        <v>271</v>
      </c>
      <c r="C192" s="137" t="s">
        <v>425</v>
      </c>
      <c r="D192" s="81" t="str">
        <f>IFERROR(IF(C192="No CAS","",INDEX('DEQ Pollutant List'!$C$7:$C$611,MATCH('5. Pollutant Emissions - MB'!C192,'DEQ Pollutant List'!$B$7:$B$611,0))),"")</f>
        <v>Isopropyl alcohol</v>
      </c>
      <c r="E192" s="115"/>
      <c r="F192" s="138">
        <v>0</v>
      </c>
      <c r="G192" s="139">
        <v>0.02</v>
      </c>
      <c r="H192" s="104"/>
      <c r="I192" s="102" cm="1">
        <f t="array" ref="I192">((_xlfn.XLOOKUP(B192,'4. Material Balance Activities'!$C$35:$C$88,'4. Material Balance Activities'!$G$35:$G$88,NA,0,1)-_xlfn.XLOOKUP(B192,'4. Material Balance Activities'!$C$35:$C$88,'4. Material Balance Activities'!$M$35:$M$88,NA,0,1))*G192)*(1-F192)</f>
        <v>6.8653200000000005</v>
      </c>
      <c r="J192" s="105" t="s">
        <v>214</v>
      </c>
      <c r="K192" s="83" t="s">
        <v>214</v>
      </c>
      <c r="L192" s="102" cm="1">
        <f t="array" ref="L192">((_xlfn.XLOOKUP(B192,'4. Material Balance Activities'!$C$35:$C$88,'4. Material Balance Activities'!$J$35:$J$88,NA,0,1)-_xlfn.XLOOKUP(B192,'4. Material Balance Activities'!$C$35:$C$88,'4. Material Balance Activities'!$P$35:$P$88,NA,0,1))*G192)*(1-F192)</f>
        <v>2.7682741935483875E-2</v>
      </c>
      <c r="M192" s="105" t="s">
        <v>214</v>
      </c>
      <c r="N192" s="83" t="s">
        <v>214</v>
      </c>
    </row>
    <row r="193" spans="1:14" x14ac:dyDescent="0.25">
      <c r="A193" s="79" t="s">
        <v>236</v>
      </c>
      <c r="B193" s="133" t="s">
        <v>271</v>
      </c>
      <c r="C193" s="137" t="s">
        <v>420</v>
      </c>
      <c r="D193" s="81" t="str">
        <f>IFERROR(IF(C193="No CAS","",INDEX('DEQ Pollutant List'!$C$7:$C$611,MATCH('5. Pollutant Emissions - MB'!C193,'DEQ Pollutant List'!$B$7:$B$611,0))),"")</f>
        <v>Acetone</v>
      </c>
      <c r="E193" s="115"/>
      <c r="F193" s="138">
        <v>0</v>
      </c>
      <c r="G193" s="139">
        <v>0.41</v>
      </c>
      <c r="H193" s="104"/>
      <c r="I193" s="102" cm="1">
        <f t="array" ref="I193">((_xlfn.XLOOKUP(B193,'4. Material Balance Activities'!$C$35:$C$88,'4. Material Balance Activities'!$G$35:$G$88,NA,0,1)-_xlfn.XLOOKUP(B193,'4. Material Balance Activities'!$C$35:$C$88,'4. Material Balance Activities'!$M$35:$M$88,NA,0,1))*G193)*(1-F193)</f>
        <v>140.73905999999999</v>
      </c>
      <c r="J193" s="105" t="s">
        <v>214</v>
      </c>
      <c r="K193" s="83" t="s">
        <v>214</v>
      </c>
      <c r="L193" s="102" cm="1">
        <f t="array" ref="L193">((_xlfn.XLOOKUP(B193,'4. Material Balance Activities'!$C$35:$C$88,'4. Material Balance Activities'!$J$35:$J$88,NA,0,1)-_xlfn.XLOOKUP(B193,'4. Material Balance Activities'!$C$35:$C$88,'4. Material Balance Activities'!$P$35:$P$88,NA,0,1))*G193)*(1-F193)</f>
        <v>0.56749620967741943</v>
      </c>
      <c r="M193" s="105" t="s">
        <v>214</v>
      </c>
      <c r="N193" s="83" t="s">
        <v>214</v>
      </c>
    </row>
    <row r="194" spans="1:14" x14ac:dyDescent="0.25">
      <c r="A194" s="79" t="s">
        <v>236</v>
      </c>
      <c r="B194" s="133" t="s">
        <v>272</v>
      </c>
      <c r="C194" s="137" t="s">
        <v>193</v>
      </c>
      <c r="D194" s="81" t="str">
        <f>IFERROR(IF(C194="No CAS","",INDEX('DEQ Pollutant List'!$C$7:$C$611,MATCH('5. Pollutant Emissions - MB'!C194,'DEQ Pollutant List'!$B$7:$B$611,0))),"")</f>
        <v>Xylene (mixture), including m-xylene, o-xylene, p-xylene</v>
      </c>
      <c r="E194" s="115"/>
      <c r="F194" s="138">
        <v>0</v>
      </c>
      <c r="G194" s="139">
        <v>0.02</v>
      </c>
      <c r="H194" s="104"/>
      <c r="I194" s="102" cm="1">
        <f t="array" ref="I194">((_xlfn.XLOOKUP(B194,'4. Material Balance Activities'!$C$35:$C$88,'4. Material Balance Activities'!$G$35:$G$88,NA,0,1)-_xlfn.XLOOKUP(B194,'4. Material Balance Activities'!$C$35:$C$88,'4. Material Balance Activities'!$M$35:$M$88,NA,0,1))*G194)*(1-F194)</f>
        <v>13.887060000000002</v>
      </c>
      <c r="J194" s="105" t="s">
        <v>214</v>
      </c>
      <c r="K194" s="83" t="s">
        <v>214</v>
      </c>
      <c r="L194" s="102" cm="1">
        <f t="array" ref="L194">((_xlfn.XLOOKUP(B194,'4. Material Balance Activities'!$C$35:$C$88,'4. Material Balance Activities'!$J$35:$J$88,NA,0,1)-_xlfn.XLOOKUP(B194,'4. Material Balance Activities'!$C$35:$C$88,'4. Material Balance Activities'!$P$35:$P$88,NA,0,1))*G194)*(1-F194)</f>
        <v>5.5996209677419362E-2</v>
      </c>
      <c r="M194" s="105" t="s">
        <v>214</v>
      </c>
      <c r="N194" s="83" t="s">
        <v>214</v>
      </c>
    </row>
    <row r="195" spans="1:14" x14ac:dyDescent="0.25">
      <c r="A195" s="79" t="s">
        <v>236</v>
      </c>
      <c r="B195" s="133" t="s">
        <v>272</v>
      </c>
      <c r="C195" s="137" t="s">
        <v>183</v>
      </c>
      <c r="D195" s="81" t="str">
        <f>IFERROR(IF(C195="No CAS","",INDEX('DEQ Pollutant List'!$C$7:$C$611,MATCH('5. Pollutant Emissions - MB'!C195,'DEQ Pollutant List'!$B$7:$B$611,0))),"")</f>
        <v>Ethyl benzene</v>
      </c>
      <c r="E195" s="115"/>
      <c r="F195" s="138">
        <v>0</v>
      </c>
      <c r="G195" s="139">
        <v>3.0000000000000001E-3</v>
      </c>
      <c r="H195" s="104"/>
      <c r="I195" s="102" cm="1">
        <f t="array" ref="I195">((_xlfn.XLOOKUP(B195,'4. Material Balance Activities'!$C$35:$C$88,'4. Material Balance Activities'!$G$35:$G$88,NA,0,1)-_xlfn.XLOOKUP(B195,'4. Material Balance Activities'!$C$35:$C$88,'4. Material Balance Activities'!$M$35:$M$88,NA,0,1))*G195)*(1-F195)</f>
        <v>2.0830590000000004</v>
      </c>
      <c r="J195" s="105" t="s">
        <v>214</v>
      </c>
      <c r="K195" s="83" t="s">
        <v>214</v>
      </c>
      <c r="L195" s="102" cm="1">
        <f t="array" ref="L195">((_xlfn.XLOOKUP(B195,'4. Material Balance Activities'!$C$35:$C$88,'4. Material Balance Activities'!$J$35:$J$88,NA,0,1)-_xlfn.XLOOKUP(B195,'4. Material Balance Activities'!$C$35:$C$88,'4. Material Balance Activities'!$P$35:$P$88,NA,0,1))*G195)*(1-F195)</f>
        <v>8.3994314516129039E-3</v>
      </c>
      <c r="M195" s="105" t="s">
        <v>214</v>
      </c>
      <c r="N195" s="83" t="s">
        <v>214</v>
      </c>
    </row>
    <row r="196" spans="1:14" x14ac:dyDescent="0.25">
      <c r="A196" s="79" t="s">
        <v>236</v>
      </c>
      <c r="B196" s="133" t="s">
        <v>272</v>
      </c>
      <c r="C196" s="137" t="s">
        <v>191</v>
      </c>
      <c r="D196" s="81" t="str">
        <f>IFERROR(IF(C196="No CAS","",INDEX('DEQ Pollutant List'!$C$7:$C$611,MATCH('5. Pollutant Emissions - MB'!C196,'DEQ Pollutant List'!$B$7:$B$611,0))),"")</f>
        <v>Toluene</v>
      </c>
      <c r="E196" s="115"/>
      <c r="F196" s="138">
        <v>0</v>
      </c>
      <c r="G196" s="139">
        <v>0.03</v>
      </c>
      <c r="H196" s="104"/>
      <c r="I196" s="102" cm="1">
        <f t="array" ref="I196">((_xlfn.XLOOKUP(B196,'4. Material Balance Activities'!$C$35:$C$88,'4. Material Balance Activities'!$G$35:$G$88,NA,0,1)-_xlfn.XLOOKUP(B196,'4. Material Balance Activities'!$C$35:$C$88,'4. Material Balance Activities'!$M$35:$M$88,NA,0,1))*G196)*(1-F196)</f>
        <v>20.830590000000001</v>
      </c>
      <c r="J196" s="105" t="s">
        <v>214</v>
      </c>
      <c r="K196" s="83" t="s">
        <v>214</v>
      </c>
      <c r="L196" s="102" cm="1">
        <f t="array" ref="L196">((_xlfn.XLOOKUP(B196,'4. Material Balance Activities'!$C$35:$C$88,'4. Material Balance Activities'!$J$35:$J$88,NA,0,1)-_xlfn.XLOOKUP(B196,'4. Material Balance Activities'!$C$35:$C$88,'4. Material Balance Activities'!$P$35:$P$88,NA,0,1))*G196)*(1-F196)</f>
        <v>8.3994314516129043E-2</v>
      </c>
      <c r="M196" s="105" t="s">
        <v>214</v>
      </c>
      <c r="N196" s="83" t="s">
        <v>214</v>
      </c>
    </row>
    <row r="197" spans="1:14" x14ac:dyDescent="0.25">
      <c r="A197" s="79" t="s">
        <v>236</v>
      </c>
      <c r="B197" s="133" t="s">
        <v>272</v>
      </c>
      <c r="C197" s="137" t="s">
        <v>428</v>
      </c>
      <c r="D197" s="81" t="str">
        <f>IFERROR(IF(C197="No CAS","",INDEX('DEQ Pollutant List'!$C$7:$C$611,MATCH('5. Pollutant Emissions - MB'!C197,'DEQ Pollutant List'!$B$7:$B$611,0))),"")</f>
        <v>2-Butanone (methyl ethyl ketone)</v>
      </c>
      <c r="E197" s="115"/>
      <c r="F197" s="138">
        <v>0</v>
      </c>
      <c r="G197" s="139">
        <v>0.11</v>
      </c>
      <c r="H197" s="104"/>
      <c r="I197" s="102" cm="1">
        <f t="array" ref="I197">((_xlfn.XLOOKUP(B197,'4. Material Balance Activities'!$C$35:$C$88,'4. Material Balance Activities'!$G$35:$G$88,NA,0,1)-_xlfn.XLOOKUP(B197,'4. Material Balance Activities'!$C$35:$C$88,'4. Material Balance Activities'!$M$35:$M$88,NA,0,1))*G197)*(1-F197)</f>
        <v>76.378830000000008</v>
      </c>
      <c r="J197" s="105" t="s">
        <v>214</v>
      </c>
      <c r="K197" s="83" t="s">
        <v>214</v>
      </c>
      <c r="L197" s="102" cm="1">
        <f t="array" ref="L197">((_xlfn.XLOOKUP(B197,'4. Material Balance Activities'!$C$35:$C$88,'4. Material Balance Activities'!$J$35:$J$88,NA,0,1)-_xlfn.XLOOKUP(B197,'4. Material Balance Activities'!$C$35:$C$88,'4. Material Balance Activities'!$P$35:$P$88,NA,0,1))*G197)*(1-F197)</f>
        <v>0.30797915322580649</v>
      </c>
      <c r="M197" s="105" t="s">
        <v>214</v>
      </c>
      <c r="N197" s="83" t="s">
        <v>214</v>
      </c>
    </row>
    <row r="198" spans="1:14" x14ac:dyDescent="0.25">
      <c r="A198" s="79" t="s">
        <v>236</v>
      </c>
      <c r="B198" s="133" t="s">
        <v>272</v>
      </c>
      <c r="C198" s="137" t="s">
        <v>425</v>
      </c>
      <c r="D198" s="81" t="str">
        <f>IFERROR(IF(C198="No CAS","",INDEX('DEQ Pollutant List'!$C$7:$C$611,MATCH('5. Pollutant Emissions - MB'!C198,'DEQ Pollutant List'!$B$7:$B$611,0))),"")</f>
        <v>Isopropyl alcohol</v>
      </c>
      <c r="E198" s="115"/>
      <c r="F198" s="138">
        <v>0</v>
      </c>
      <c r="G198" s="139">
        <v>0.01</v>
      </c>
      <c r="H198" s="104"/>
      <c r="I198" s="102" cm="1">
        <f t="array" ref="I198">((_xlfn.XLOOKUP(B198,'4. Material Balance Activities'!$C$35:$C$88,'4. Material Balance Activities'!$G$35:$G$88,NA,0,1)-_xlfn.XLOOKUP(B198,'4. Material Balance Activities'!$C$35:$C$88,'4. Material Balance Activities'!$M$35:$M$88,NA,0,1))*G198)*(1-F198)</f>
        <v>6.9435300000000009</v>
      </c>
      <c r="J198" s="105" t="s">
        <v>214</v>
      </c>
      <c r="K198" s="83" t="s">
        <v>214</v>
      </c>
      <c r="L198" s="102" cm="1">
        <f t="array" ref="L198">((_xlfn.XLOOKUP(B198,'4. Material Balance Activities'!$C$35:$C$88,'4. Material Balance Activities'!$J$35:$J$88,NA,0,1)-_xlfn.XLOOKUP(B198,'4. Material Balance Activities'!$C$35:$C$88,'4. Material Balance Activities'!$P$35:$P$88,NA,0,1))*G198)*(1-F198)</f>
        <v>2.7998104838709681E-2</v>
      </c>
      <c r="M198" s="105" t="s">
        <v>214</v>
      </c>
      <c r="N198" s="83" t="s">
        <v>214</v>
      </c>
    </row>
    <row r="199" spans="1:14" x14ac:dyDescent="0.25">
      <c r="A199" s="79" t="s">
        <v>236</v>
      </c>
      <c r="B199" s="133" t="s">
        <v>272</v>
      </c>
      <c r="C199" s="137" t="s">
        <v>420</v>
      </c>
      <c r="D199" s="81" t="str">
        <f>IFERROR(IF(C199="No CAS","",INDEX('DEQ Pollutant List'!$C$7:$C$611,MATCH('5. Pollutant Emissions - MB'!C199,'DEQ Pollutant List'!$B$7:$B$611,0))),"")</f>
        <v>Acetone</v>
      </c>
      <c r="E199" s="115"/>
      <c r="F199" s="138">
        <v>0</v>
      </c>
      <c r="G199" s="139">
        <v>0.23</v>
      </c>
      <c r="H199" s="104"/>
      <c r="I199" s="102" cm="1">
        <f t="array" ref="I199">((_xlfn.XLOOKUP(B199,'4. Material Balance Activities'!$C$35:$C$88,'4. Material Balance Activities'!$G$35:$G$88,NA,0,1)-_xlfn.XLOOKUP(B199,'4. Material Balance Activities'!$C$35:$C$88,'4. Material Balance Activities'!$M$35:$M$88,NA,0,1))*G199)*(1-F199)</f>
        <v>159.70119000000003</v>
      </c>
      <c r="J199" s="105" t="s">
        <v>214</v>
      </c>
      <c r="K199" s="83" t="s">
        <v>214</v>
      </c>
      <c r="L199" s="102" cm="1">
        <f t="array" ref="L199">((_xlfn.XLOOKUP(B199,'4. Material Balance Activities'!$C$35:$C$88,'4. Material Balance Activities'!$J$35:$J$88,NA,0,1)-_xlfn.XLOOKUP(B199,'4. Material Balance Activities'!$C$35:$C$88,'4. Material Balance Activities'!$P$35:$P$88,NA,0,1))*G199)*(1-F199)</f>
        <v>0.64395641129032266</v>
      </c>
      <c r="M199" s="105" t="s">
        <v>214</v>
      </c>
      <c r="N199" s="83" t="s">
        <v>214</v>
      </c>
    </row>
    <row r="200" spans="1:14" x14ac:dyDescent="0.25">
      <c r="A200" s="79" t="s">
        <v>236</v>
      </c>
      <c r="B200" s="133" t="s">
        <v>273</v>
      </c>
      <c r="C200" s="137" t="s">
        <v>437</v>
      </c>
      <c r="D200" s="81" t="str">
        <f>IFERROR(IF(C200="No CAS","",INDEX('DEQ Pollutant List'!$C$7:$C$611,MATCH('5. Pollutant Emissions - MB'!C200,'DEQ Pollutant List'!$B$7:$B$611,0))),"")</f>
        <v>Propylene glycol monomethyl ether acetate</v>
      </c>
      <c r="E200" s="115"/>
      <c r="F200" s="138">
        <v>0</v>
      </c>
      <c r="G200" s="139">
        <v>0.28999999999999998</v>
      </c>
      <c r="H200" s="104"/>
      <c r="I200" s="102" cm="1">
        <f t="array" ref="I200">((_xlfn.XLOOKUP(B200,'4. Material Balance Activities'!$C$35:$C$88,'4. Material Balance Activities'!$G$35:$G$88,NA,0,1)-_xlfn.XLOOKUP(B200,'4. Material Balance Activities'!$C$35:$C$88,'4. Material Balance Activities'!$M$35:$M$88,NA,0,1))*G200)*(1-F200)</f>
        <v>1.806816</v>
      </c>
      <c r="J200" s="105" t="s">
        <v>214</v>
      </c>
      <c r="K200" s="83" t="s">
        <v>214</v>
      </c>
      <c r="L200" s="102" cm="1">
        <f t="array" ref="L200">((_xlfn.XLOOKUP(B200,'4. Material Balance Activities'!$C$35:$C$88,'4. Material Balance Activities'!$J$35:$J$88,NA,0,1)-_xlfn.XLOOKUP(B200,'4. Material Balance Activities'!$C$35:$C$88,'4. Material Balance Activities'!$P$35:$P$88,NA,0,1))*G200)*(1-F200)</f>
        <v>7.2855483870967741E-3</v>
      </c>
      <c r="M200" s="105" t="s">
        <v>214</v>
      </c>
      <c r="N200" s="83" t="s">
        <v>214</v>
      </c>
    </row>
    <row r="201" spans="1:14" x14ac:dyDescent="0.25">
      <c r="A201" s="79" t="s">
        <v>236</v>
      </c>
      <c r="B201" s="133" t="s">
        <v>275</v>
      </c>
      <c r="C201" s="137" t="s">
        <v>437</v>
      </c>
      <c r="D201" s="81" t="str">
        <f>IFERROR(IF(C201="No CAS","",INDEX('DEQ Pollutant List'!$C$7:$C$611,MATCH('5. Pollutant Emissions - MB'!C201,'DEQ Pollutant List'!$B$7:$B$611,0))),"")</f>
        <v>Propylene glycol monomethyl ether acetate</v>
      </c>
      <c r="E201" s="115"/>
      <c r="F201" s="138">
        <v>0</v>
      </c>
      <c r="G201" s="139">
        <v>0.32</v>
      </c>
      <c r="H201" s="104"/>
      <c r="I201" s="102" cm="1">
        <f t="array" ref="I201">((_xlfn.XLOOKUP(B201,'4. Material Balance Activities'!$C$35:$C$88,'4. Material Balance Activities'!$G$35:$G$88,NA,0,1)-_xlfn.XLOOKUP(B201,'4. Material Balance Activities'!$C$35:$C$88,'4. Material Balance Activities'!$M$35:$M$88,NA,0,1))*G201)*(1-F201)</f>
        <v>1.9198080000000002</v>
      </c>
      <c r="J201" s="105" t="s">
        <v>214</v>
      </c>
      <c r="K201" s="83" t="s">
        <v>214</v>
      </c>
      <c r="L201" s="102" cm="1">
        <f t="array" ref="L201">((_xlfn.XLOOKUP(B201,'4. Material Balance Activities'!$C$35:$C$88,'4. Material Balance Activities'!$J$35:$J$88,NA,0,1)-_xlfn.XLOOKUP(B201,'4. Material Balance Activities'!$C$35:$C$88,'4. Material Balance Activities'!$P$35:$P$88,NA,0,1))*G201)*(1-F201)</f>
        <v>7.7411612903225818E-3</v>
      </c>
      <c r="M201" s="105" t="s">
        <v>214</v>
      </c>
      <c r="N201" s="83" t="s">
        <v>214</v>
      </c>
    </row>
    <row r="202" spans="1:14" x14ac:dyDescent="0.25">
      <c r="A202" s="79" t="s">
        <v>236</v>
      </c>
      <c r="B202" s="133" t="s">
        <v>275</v>
      </c>
      <c r="C202" s="137" t="s">
        <v>182</v>
      </c>
      <c r="D202" s="81" t="str">
        <f>IFERROR(IF(C202="No CAS","",INDEX('DEQ Pollutant List'!$C$7:$C$611,MATCH('5. Pollutant Emissions - MB'!C202,'DEQ Pollutant List'!$B$7:$B$611,0))),"")</f>
        <v>Copper and compounds</v>
      </c>
      <c r="E202" s="115"/>
      <c r="F202" s="138">
        <f>1-(1-0.75)*(1-0.992)</f>
        <v>0.998</v>
      </c>
      <c r="G202" s="139">
        <v>0.03</v>
      </c>
      <c r="H202" s="104" t="s">
        <v>421</v>
      </c>
      <c r="I202" s="102" cm="1">
        <f t="array" ref="I202">((_xlfn.XLOOKUP(B202,'4. Material Balance Activities'!$C$35:$C$88,'4. Material Balance Activities'!$G$35:$G$88,NA,0,1)-_xlfn.XLOOKUP(B202,'4. Material Balance Activities'!$C$35:$C$88,'4. Material Balance Activities'!$M$35:$M$88,NA,0,1))*G202)*(1-F202)</f>
        <v>3.5996400000000032E-4</v>
      </c>
      <c r="J202" s="105" t="s">
        <v>214</v>
      </c>
      <c r="K202" s="83" t="s">
        <v>214</v>
      </c>
      <c r="L202" s="102" cm="1">
        <f t="array" ref="L202">((_xlfn.XLOOKUP(B202,'4. Material Balance Activities'!$C$35:$C$88,'4. Material Balance Activities'!$J$35:$J$88,NA,0,1)-_xlfn.XLOOKUP(B202,'4. Material Balance Activities'!$C$35:$C$88,'4. Material Balance Activities'!$P$35:$P$88,NA,0,1))*G202)*(1-F202)</f>
        <v>1.4514677419354852E-6</v>
      </c>
      <c r="M202" s="105" t="s">
        <v>214</v>
      </c>
      <c r="N202" s="83" t="s">
        <v>214</v>
      </c>
    </row>
    <row r="203" spans="1:14" x14ac:dyDescent="0.25">
      <c r="A203" s="79" t="s">
        <v>236</v>
      </c>
      <c r="B203" s="133" t="s">
        <v>276</v>
      </c>
      <c r="C203" s="137" t="s">
        <v>437</v>
      </c>
      <c r="D203" s="81" t="str">
        <f>IFERROR(IF(C203="No CAS","",INDEX('DEQ Pollutant List'!$C$7:$C$611,MATCH('5. Pollutant Emissions - MB'!C203,'DEQ Pollutant List'!$B$7:$B$611,0))),"")</f>
        <v>Propylene glycol monomethyl ether acetate</v>
      </c>
      <c r="E203" s="115"/>
      <c r="F203" s="138">
        <v>0</v>
      </c>
      <c r="G203" s="139">
        <v>0.14000000000000001</v>
      </c>
      <c r="H203" s="104"/>
      <c r="I203" s="102" cm="1">
        <f t="array" ref="I203">((_xlfn.XLOOKUP(B203,'4. Material Balance Activities'!$C$35:$C$88,'4. Material Balance Activities'!$G$35:$G$88,NA,0,1)-_xlfn.XLOOKUP(B203,'4. Material Balance Activities'!$C$35:$C$88,'4. Material Balance Activities'!$M$35:$M$88,NA,0,1))*G203)*(1-F203)</f>
        <v>4.43058</v>
      </c>
      <c r="J203" s="105" t="s">
        <v>214</v>
      </c>
      <c r="K203" s="83" t="s">
        <v>214</v>
      </c>
      <c r="L203" s="102" cm="1">
        <f t="array" ref="L203">((_xlfn.XLOOKUP(B203,'4. Material Balance Activities'!$C$35:$C$88,'4. Material Balance Activities'!$J$35:$J$88,NA,0,1)-_xlfn.XLOOKUP(B203,'4. Material Balance Activities'!$C$35:$C$88,'4. Material Balance Activities'!$P$35:$P$88,NA,0,1))*G203)*(1-F203)</f>
        <v>1.7865241935483871E-2</v>
      </c>
      <c r="M203" s="105" t="s">
        <v>214</v>
      </c>
      <c r="N203" s="83" t="s">
        <v>214</v>
      </c>
    </row>
    <row r="204" spans="1:14" x14ac:dyDescent="0.25">
      <c r="A204" s="79" t="s">
        <v>236</v>
      </c>
      <c r="B204" s="133" t="s">
        <v>277</v>
      </c>
      <c r="C204" s="137" t="s">
        <v>437</v>
      </c>
      <c r="D204" s="81" t="str">
        <f>IFERROR(IF(C204="No CAS","",INDEX('DEQ Pollutant List'!$C$7:$C$611,MATCH('5. Pollutant Emissions - MB'!C204,'DEQ Pollutant List'!$B$7:$B$611,0))),"")</f>
        <v>Propylene glycol monomethyl ether acetate</v>
      </c>
      <c r="E204" s="115"/>
      <c r="F204" s="138">
        <v>0</v>
      </c>
      <c r="G204" s="139">
        <v>0.28000000000000003</v>
      </c>
      <c r="H204" s="104"/>
      <c r="I204" s="102" cm="1">
        <f t="array" ref="I204">((_xlfn.XLOOKUP(B204,'4. Material Balance Activities'!$C$35:$C$88,'4. Material Balance Activities'!$G$35:$G$88,NA,0,1)-_xlfn.XLOOKUP(B204,'4. Material Balance Activities'!$C$35:$C$88,'4. Material Balance Activities'!$M$35:$M$88,NA,0,1))*G204)*(1-F204)</f>
        <v>7.7255640000000012</v>
      </c>
      <c r="J204" s="105" t="s">
        <v>214</v>
      </c>
      <c r="K204" s="83" t="s">
        <v>214</v>
      </c>
      <c r="L204" s="102" cm="1">
        <f t="array" ref="L204">((_xlfn.XLOOKUP(B204,'4. Material Balance Activities'!$C$35:$C$88,'4. Material Balance Activities'!$J$35:$J$88,NA,0,1)-_xlfn.XLOOKUP(B204,'4. Material Balance Activities'!$C$35:$C$88,'4. Material Balance Activities'!$P$35:$P$88,NA,0,1))*G204)*(1-F204)</f>
        <v>3.1151467741935487E-2</v>
      </c>
      <c r="M204" s="105" t="s">
        <v>214</v>
      </c>
      <c r="N204" s="83" t="s">
        <v>214</v>
      </c>
    </row>
    <row r="205" spans="1:14" x14ac:dyDescent="0.25">
      <c r="A205" s="79" t="s">
        <v>236</v>
      </c>
      <c r="B205" s="133" t="s">
        <v>277</v>
      </c>
      <c r="C205" s="137" t="s">
        <v>185</v>
      </c>
      <c r="D205" s="81" t="str">
        <f>IFERROR(IF(C205="No CAS","",INDEX('DEQ Pollutant List'!$C$7:$C$611,MATCH('5. Pollutant Emissions - MB'!C205,'DEQ Pollutant List'!$B$7:$B$611,0))),"")</f>
        <v>Lead and compounds</v>
      </c>
      <c r="E205" s="115"/>
      <c r="F205" s="138">
        <f>1-(1-0.75)*(1-0.992)</f>
        <v>0.998</v>
      </c>
      <c r="G205" s="139">
        <v>4.0000000000000001E-8</v>
      </c>
      <c r="H205" s="104" t="s">
        <v>421</v>
      </c>
      <c r="I205" s="102" cm="1">
        <f t="array" ref="I205">((_xlfn.XLOOKUP(B205,'4. Material Balance Activities'!$C$35:$C$88,'4. Material Balance Activities'!$G$35:$G$88,NA,0,1)-_xlfn.XLOOKUP(B205,'4. Material Balance Activities'!$C$35:$C$88,'4. Material Balance Activities'!$M$35:$M$88,NA,0,1))*G205)*(1-F205)</f>
        <v>2.2073040000000021E-9</v>
      </c>
      <c r="J205" s="105" t="s">
        <v>214</v>
      </c>
      <c r="K205" s="83" t="s">
        <v>214</v>
      </c>
      <c r="L205" s="102" cm="1">
        <f t="array" ref="L205">((_xlfn.XLOOKUP(B205,'4. Material Balance Activities'!$C$35:$C$88,'4. Material Balance Activities'!$J$35:$J$88,NA,0,1)-_xlfn.XLOOKUP(B205,'4. Material Balance Activities'!$C$35:$C$88,'4. Material Balance Activities'!$P$35:$P$88,NA,0,1))*G205)*(1-F205)</f>
        <v>8.9004193548387168E-12</v>
      </c>
      <c r="M205" s="105" t="s">
        <v>214</v>
      </c>
      <c r="N205" s="83" t="s">
        <v>214</v>
      </c>
    </row>
    <row r="206" spans="1:14" x14ac:dyDescent="0.25">
      <c r="A206" s="79" t="s">
        <v>236</v>
      </c>
      <c r="B206" s="133" t="s">
        <v>278</v>
      </c>
      <c r="C206" s="137" t="s">
        <v>437</v>
      </c>
      <c r="D206" s="81" t="str">
        <f>IFERROR(IF(C206="No CAS","",INDEX('DEQ Pollutant List'!$C$7:$C$611,MATCH('5. Pollutant Emissions - MB'!C206,'DEQ Pollutant List'!$B$7:$B$611,0))),"")</f>
        <v>Propylene glycol monomethyl ether acetate</v>
      </c>
      <c r="E206" s="115"/>
      <c r="F206" s="138">
        <v>0</v>
      </c>
      <c r="G206" s="139">
        <v>0.13</v>
      </c>
      <c r="H206" s="104"/>
      <c r="I206" s="102" cm="1">
        <f t="array" ref="I206">((_xlfn.XLOOKUP(B206,'4. Material Balance Activities'!$C$35:$C$88,'4. Material Balance Activities'!$G$35:$G$88,NA,0,1)-_xlfn.XLOOKUP(B206,'4. Material Balance Activities'!$C$35:$C$88,'4. Material Balance Activities'!$M$35:$M$88,NA,0,1))*G206)*(1-F206)</f>
        <v>6.3359010000000007</v>
      </c>
      <c r="J206" s="105" t="s">
        <v>214</v>
      </c>
      <c r="K206" s="83" t="s">
        <v>214</v>
      </c>
      <c r="L206" s="102" cm="1">
        <f t="array" ref="L206">((_xlfn.XLOOKUP(B206,'4. Material Balance Activities'!$C$35:$C$88,'4. Material Balance Activities'!$J$35:$J$88,NA,0,1)-_xlfn.XLOOKUP(B206,'4. Material Balance Activities'!$C$35:$C$88,'4. Material Balance Activities'!$P$35:$P$88,NA,0,1))*G206)*(1-F206)</f>
        <v>2.5547987903225808E-2</v>
      </c>
      <c r="M206" s="105" t="s">
        <v>214</v>
      </c>
      <c r="N206" s="83" t="s">
        <v>214</v>
      </c>
    </row>
    <row r="207" spans="1:14" x14ac:dyDescent="0.25">
      <c r="A207" s="79" t="s">
        <v>236</v>
      </c>
      <c r="B207" s="133" t="s">
        <v>278</v>
      </c>
      <c r="C207" s="137" t="s">
        <v>187</v>
      </c>
      <c r="D207" s="81" t="str">
        <f>IFERROR(IF(C207="No CAS","",INDEX('DEQ Pollutant List'!$C$7:$C$611,MATCH('5. Pollutant Emissions - MB'!C207,'DEQ Pollutant List'!$B$7:$B$611,0))),"")</f>
        <v>Mercury and compounds</v>
      </c>
      <c r="E207" s="115"/>
      <c r="F207" s="138">
        <f>1-(1-0.75)*(1-0.992)</f>
        <v>0.998</v>
      </c>
      <c r="G207" s="139">
        <v>1.0000000000000001E-9</v>
      </c>
      <c r="H207" s="104" t="s">
        <v>421</v>
      </c>
      <c r="I207" s="102" cm="1">
        <f t="array" ref="I207">((_xlfn.XLOOKUP(B207,'4. Material Balance Activities'!$C$35:$C$88,'4. Material Balance Activities'!$G$35:$G$88,NA,0,1)-_xlfn.XLOOKUP(B207,'4. Material Balance Activities'!$C$35:$C$88,'4. Material Balance Activities'!$M$35:$M$88,NA,0,1))*G207)*(1-F207)</f>
        <v>9.7475400000000093E-11</v>
      </c>
      <c r="J207" s="105" t="s">
        <v>214</v>
      </c>
      <c r="K207" s="83" t="s">
        <v>214</v>
      </c>
      <c r="L207" s="102" cm="1">
        <f t="array" ref="L207">((_xlfn.XLOOKUP(B207,'4. Material Balance Activities'!$C$35:$C$88,'4. Material Balance Activities'!$J$35:$J$88,NA,0,1)-_xlfn.XLOOKUP(B207,'4. Material Balance Activities'!$C$35:$C$88,'4. Material Balance Activities'!$P$35:$P$88,NA,0,1))*G207)*(1-F207)</f>
        <v>3.9304596774193585E-13</v>
      </c>
      <c r="M207" s="105" t="s">
        <v>214</v>
      </c>
      <c r="N207" s="83" t="s">
        <v>214</v>
      </c>
    </row>
    <row r="208" spans="1:14" x14ac:dyDescent="0.25">
      <c r="A208" s="79" t="s">
        <v>236</v>
      </c>
      <c r="B208" s="133" t="s">
        <v>278</v>
      </c>
      <c r="C208" s="137" t="s">
        <v>185</v>
      </c>
      <c r="D208" s="81" t="str">
        <f>IFERROR(IF(C208="No CAS","",INDEX('DEQ Pollutant List'!$C$7:$C$611,MATCH('5. Pollutant Emissions - MB'!C208,'DEQ Pollutant List'!$B$7:$B$611,0))),"")</f>
        <v>Lead and compounds</v>
      </c>
      <c r="E208" s="115"/>
      <c r="F208" s="138">
        <f>1-(1-0.75)*(1-0.992)</f>
        <v>0.998</v>
      </c>
      <c r="G208" s="139">
        <v>1E-8</v>
      </c>
      <c r="H208" s="104" t="s">
        <v>421</v>
      </c>
      <c r="I208" s="102" cm="1">
        <f t="array" ref="I208">((_xlfn.XLOOKUP(B208,'4. Material Balance Activities'!$C$35:$C$88,'4. Material Balance Activities'!$G$35:$G$88,NA,0,1)-_xlfn.XLOOKUP(B208,'4. Material Balance Activities'!$C$35:$C$88,'4. Material Balance Activities'!$M$35:$M$88,NA,0,1))*G208)*(1-F208)</f>
        <v>9.7475400000000104E-10</v>
      </c>
      <c r="J208" s="105" t="s">
        <v>214</v>
      </c>
      <c r="K208" s="83" t="s">
        <v>214</v>
      </c>
      <c r="L208" s="102" cm="1">
        <f t="array" ref="L208">((_xlfn.XLOOKUP(B208,'4. Material Balance Activities'!$C$35:$C$88,'4. Material Balance Activities'!$J$35:$J$88,NA,0,1)-_xlfn.XLOOKUP(B208,'4. Material Balance Activities'!$C$35:$C$88,'4. Material Balance Activities'!$P$35:$P$88,NA,0,1))*G208)*(1-F208)</f>
        <v>3.9304596774193587E-12</v>
      </c>
      <c r="M208" s="105" t="s">
        <v>214</v>
      </c>
      <c r="N208" s="83" t="s">
        <v>214</v>
      </c>
    </row>
    <row r="209" spans="1:14" x14ac:dyDescent="0.25">
      <c r="A209" s="79" t="s">
        <v>236</v>
      </c>
      <c r="B209" s="133" t="s">
        <v>279</v>
      </c>
      <c r="C209" s="137" t="s">
        <v>437</v>
      </c>
      <c r="D209" s="81" t="str">
        <f>IFERROR(IF(C209="No CAS","",INDEX('DEQ Pollutant List'!$C$7:$C$611,MATCH('5. Pollutant Emissions - MB'!C209,'DEQ Pollutant List'!$B$7:$B$611,0))),"")</f>
        <v>Propylene glycol monomethyl ether acetate</v>
      </c>
      <c r="E209" s="115"/>
      <c r="F209" s="138">
        <v>0</v>
      </c>
      <c r="G209" s="139">
        <v>0.12</v>
      </c>
      <c r="H209" s="104"/>
      <c r="I209" s="102" cm="1">
        <f t="array" ref="I209">((_xlfn.XLOOKUP(B209,'4. Material Balance Activities'!$C$35:$C$88,'4. Material Balance Activities'!$G$35:$G$88,NA,0,1)-_xlfn.XLOOKUP(B209,'4. Material Balance Activities'!$C$35:$C$88,'4. Material Balance Activities'!$M$35:$M$88,NA,0,1))*G209)*(1-F209)</f>
        <v>0.35521200000000003</v>
      </c>
      <c r="J209" s="105" t="s">
        <v>214</v>
      </c>
      <c r="K209" s="83" t="s">
        <v>214</v>
      </c>
      <c r="L209" s="102" cm="1">
        <f t="array" ref="L209">((_xlfn.XLOOKUP(B209,'4. Material Balance Activities'!$C$35:$C$88,'4. Material Balance Activities'!$J$35:$J$88,NA,0,1)-_xlfn.XLOOKUP(B209,'4. Material Balance Activities'!$C$35:$C$88,'4. Material Balance Activities'!$P$35:$P$88,NA,0,1))*G209)*(1-F209)</f>
        <v>1.4323064516129033E-3</v>
      </c>
      <c r="M209" s="105" t="s">
        <v>214</v>
      </c>
      <c r="N209" s="83" t="s">
        <v>214</v>
      </c>
    </row>
    <row r="210" spans="1:14" x14ac:dyDescent="0.25">
      <c r="A210" s="79" t="s">
        <v>236</v>
      </c>
      <c r="B210" s="133" t="s">
        <v>279</v>
      </c>
      <c r="C210" s="137" t="s">
        <v>187</v>
      </c>
      <c r="D210" s="81" t="str">
        <f>IFERROR(IF(C210="No CAS","",INDEX('DEQ Pollutant List'!$C$7:$C$611,MATCH('5. Pollutant Emissions - MB'!C210,'DEQ Pollutant List'!$B$7:$B$611,0))),"")</f>
        <v>Mercury and compounds</v>
      </c>
      <c r="E210" s="115"/>
      <c r="F210" s="138">
        <f>1-(1-0.75)*(1-0.992)</f>
        <v>0.998</v>
      </c>
      <c r="G210" s="139">
        <v>3.9999999999999998E-6</v>
      </c>
      <c r="H210" s="104" t="s">
        <v>421</v>
      </c>
      <c r="I210" s="102" cm="1">
        <f t="array" ref="I210">((_xlfn.XLOOKUP(B210,'4. Material Balance Activities'!$C$35:$C$88,'4. Material Balance Activities'!$G$35:$G$88,NA,0,1)-_xlfn.XLOOKUP(B210,'4. Material Balance Activities'!$C$35:$C$88,'4. Material Balance Activities'!$M$35:$M$88,NA,0,1))*G210)*(1-F210)</f>
        <v>2.3680800000000021E-8</v>
      </c>
      <c r="J210" s="105" t="s">
        <v>214</v>
      </c>
      <c r="K210" s="83" t="s">
        <v>214</v>
      </c>
      <c r="L210" s="102" cm="1">
        <f t="array" ref="L210">((_xlfn.XLOOKUP(B210,'4. Material Balance Activities'!$C$35:$C$88,'4. Material Balance Activities'!$J$35:$J$88,NA,0,1)-_xlfn.XLOOKUP(B210,'4. Material Balance Activities'!$C$35:$C$88,'4. Material Balance Activities'!$P$35:$P$88,NA,0,1))*G210)*(1-F210)</f>
        <v>9.5487096774193634E-11</v>
      </c>
      <c r="M210" s="105" t="s">
        <v>214</v>
      </c>
      <c r="N210" s="83" t="s">
        <v>214</v>
      </c>
    </row>
    <row r="211" spans="1:14" x14ac:dyDescent="0.25">
      <c r="A211" s="79" t="s">
        <v>236</v>
      </c>
      <c r="B211" s="133" t="s">
        <v>279</v>
      </c>
      <c r="C211" s="137" t="s">
        <v>185</v>
      </c>
      <c r="D211" s="81" t="str">
        <f>IFERROR(IF(C211="No CAS","",INDEX('DEQ Pollutant List'!$C$7:$C$611,MATCH('5. Pollutant Emissions - MB'!C211,'DEQ Pollutant List'!$B$7:$B$611,0))),"")</f>
        <v>Lead and compounds</v>
      </c>
      <c r="E211" s="115"/>
      <c r="F211" s="138">
        <f>1-(1-0.75)*(1-0.992)</f>
        <v>0.998</v>
      </c>
      <c r="G211" s="139">
        <v>3.9999999999999998E-6</v>
      </c>
      <c r="H211" s="104" t="s">
        <v>421</v>
      </c>
      <c r="I211" s="102" cm="1">
        <f t="array" ref="I211">((_xlfn.XLOOKUP(B211,'4. Material Balance Activities'!$C$35:$C$88,'4. Material Balance Activities'!$G$35:$G$88,NA,0,1)-_xlfn.XLOOKUP(B211,'4. Material Balance Activities'!$C$35:$C$88,'4. Material Balance Activities'!$M$35:$M$88,NA,0,1))*G211)*(1-F211)</f>
        <v>2.3680800000000021E-8</v>
      </c>
      <c r="J211" s="105" t="s">
        <v>214</v>
      </c>
      <c r="K211" s="83" t="s">
        <v>214</v>
      </c>
      <c r="L211" s="102" cm="1">
        <f t="array" ref="L211">((_xlfn.XLOOKUP(B211,'4. Material Balance Activities'!$C$35:$C$88,'4. Material Balance Activities'!$J$35:$J$88,NA,0,1)-_xlfn.XLOOKUP(B211,'4. Material Balance Activities'!$C$35:$C$88,'4. Material Balance Activities'!$P$35:$P$88,NA,0,1))*G211)*(1-F211)</f>
        <v>9.5487096774193634E-11</v>
      </c>
      <c r="M211" s="105" t="s">
        <v>214</v>
      </c>
      <c r="N211" s="83" t="s">
        <v>214</v>
      </c>
    </row>
    <row r="212" spans="1:14" x14ac:dyDescent="0.25">
      <c r="A212" s="79" t="s">
        <v>236</v>
      </c>
      <c r="B212" s="133" t="s">
        <v>279</v>
      </c>
      <c r="C212" s="137" t="s">
        <v>440</v>
      </c>
      <c r="D212" s="81" t="str">
        <f>IFERROR(IF(C212="No CAS","",INDEX('DEQ Pollutant List'!$C$7:$C$611,MATCH('5. Pollutant Emissions - MB'!C212,'DEQ Pollutant List'!$B$7:$B$611,0))),"")</f>
        <v>Hexachlorobenzene</v>
      </c>
      <c r="E212" s="115"/>
      <c r="F212" s="138">
        <v>0</v>
      </c>
      <c r="G212" s="139">
        <v>8.9999999999999996E-7</v>
      </c>
      <c r="H212" s="104"/>
      <c r="I212" s="102" cm="1">
        <f t="array" ref="I212">((_xlfn.XLOOKUP(B212,'4. Material Balance Activities'!$C$35:$C$88,'4. Material Balance Activities'!$G$35:$G$88,NA,0,1)-_xlfn.XLOOKUP(B212,'4. Material Balance Activities'!$C$35:$C$88,'4. Material Balance Activities'!$M$35:$M$88,NA,0,1))*G212)*(1-F212)</f>
        <v>2.6640900000000002E-6</v>
      </c>
      <c r="J212" s="105" t="s">
        <v>214</v>
      </c>
      <c r="K212" s="83" t="s">
        <v>214</v>
      </c>
      <c r="L212" s="102" cm="1">
        <f t="array" ref="L212">((_xlfn.XLOOKUP(B212,'4. Material Balance Activities'!$C$35:$C$88,'4. Material Balance Activities'!$J$35:$J$88,NA,0,1)-_xlfn.XLOOKUP(B212,'4. Material Balance Activities'!$C$35:$C$88,'4. Material Balance Activities'!$P$35:$P$88,NA,0,1))*G212)*(1-F212)</f>
        <v>1.0742298387096774E-8</v>
      </c>
      <c r="M212" s="105" t="s">
        <v>214</v>
      </c>
      <c r="N212" s="83" t="s">
        <v>214</v>
      </c>
    </row>
    <row r="213" spans="1:14" x14ac:dyDescent="0.25">
      <c r="A213" s="79" t="s">
        <v>236</v>
      </c>
      <c r="B213" s="133" t="s">
        <v>280</v>
      </c>
      <c r="C213" s="137" t="s">
        <v>437</v>
      </c>
      <c r="D213" s="81" t="str">
        <f>IFERROR(IF(C213="No CAS","",INDEX('DEQ Pollutant List'!$C$7:$C$611,MATCH('5. Pollutant Emissions - MB'!C213,'DEQ Pollutant List'!$B$7:$B$611,0))),"")</f>
        <v>Propylene glycol monomethyl ether acetate</v>
      </c>
      <c r="E213" s="115"/>
      <c r="F213" s="138">
        <v>0</v>
      </c>
      <c r="G213" s="139">
        <v>0.21</v>
      </c>
      <c r="H213" s="104"/>
      <c r="I213" s="102" cm="1">
        <f t="array" ref="I213">((_xlfn.XLOOKUP(B213,'4. Material Balance Activities'!$C$35:$C$88,'4. Material Balance Activities'!$G$35:$G$88,NA,0,1)-_xlfn.XLOOKUP(B213,'4. Material Balance Activities'!$C$35:$C$88,'4. Material Balance Activities'!$M$35:$M$88,NA,0,1))*G213)*(1-F213)</f>
        <v>2.5925129999999998</v>
      </c>
      <c r="J213" s="105" t="s">
        <v>214</v>
      </c>
      <c r="K213" s="83" t="s">
        <v>214</v>
      </c>
      <c r="L213" s="102" cm="1">
        <f t="array" ref="L213">((_xlfn.XLOOKUP(B213,'4. Material Balance Activities'!$C$35:$C$88,'4. Material Balance Activities'!$J$35:$J$88,NA,0,1)-_xlfn.XLOOKUP(B213,'4. Material Balance Activities'!$C$35:$C$88,'4. Material Balance Activities'!$P$35:$P$88,NA,0,1))*G213)*(1-F213)</f>
        <v>1.0453681451612903E-2</v>
      </c>
      <c r="M213" s="105" t="s">
        <v>214</v>
      </c>
      <c r="N213" s="83" t="s">
        <v>214</v>
      </c>
    </row>
    <row r="214" spans="1:14" x14ac:dyDescent="0.25">
      <c r="A214" s="79" t="s">
        <v>236</v>
      </c>
      <c r="B214" s="133" t="s">
        <v>280</v>
      </c>
      <c r="C214" s="137" t="s">
        <v>187</v>
      </c>
      <c r="D214" s="81" t="str">
        <f>IFERROR(IF(C214="No CAS","",INDEX('DEQ Pollutant List'!$C$7:$C$611,MATCH('5. Pollutant Emissions - MB'!C214,'DEQ Pollutant List'!$B$7:$B$611,0))),"")</f>
        <v>Mercury and compounds</v>
      </c>
      <c r="E214" s="115"/>
      <c r="F214" s="138">
        <f>1-(1-0.75)*(1-0.992)</f>
        <v>0.998</v>
      </c>
      <c r="G214" s="139">
        <v>4.9999999999999998E-8</v>
      </c>
      <c r="H214" s="104" t="s">
        <v>421</v>
      </c>
      <c r="I214" s="102" cm="1">
        <f t="array" ref="I214">((_xlfn.XLOOKUP(B214,'4. Material Balance Activities'!$C$35:$C$88,'4. Material Balance Activities'!$G$35:$G$88,NA,0,1)-_xlfn.XLOOKUP(B214,'4. Material Balance Activities'!$C$35:$C$88,'4. Material Balance Activities'!$M$35:$M$88,NA,0,1))*G214)*(1-F214)</f>
        <v>1.2345300000000011E-9</v>
      </c>
      <c r="J214" s="105" t="s">
        <v>214</v>
      </c>
      <c r="K214" s="83" t="s">
        <v>214</v>
      </c>
      <c r="L214" s="102" cm="1">
        <f t="array" ref="L214">((_xlfn.XLOOKUP(B214,'4. Material Balance Activities'!$C$35:$C$88,'4. Material Balance Activities'!$J$35:$J$88,NA,0,1)-_xlfn.XLOOKUP(B214,'4. Material Balance Activities'!$C$35:$C$88,'4. Material Balance Activities'!$P$35:$P$88,NA,0,1))*G214)*(1-F214)</f>
        <v>4.9779435483871009E-12</v>
      </c>
      <c r="M214" s="105" t="s">
        <v>214</v>
      </c>
      <c r="N214" s="83" t="s">
        <v>214</v>
      </c>
    </row>
    <row r="215" spans="1:14" x14ac:dyDescent="0.25">
      <c r="A215" s="79" t="s">
        <v>236</v>
      </c>
      <c r="B215" s="133" t="s">
        <v>280</v>
      </c>
      <c r="C215" s="137" t="s">
        <v>185</v>
      </c>
      <c r="D215" s="81" t="str">
        <f>IFERROR(IF(C215="No CAS","",INDEX('DEQ Pollutant List'!$C$7:$C$611,MATCH('5. Pollutant Emissions - MB'!C215,'DEQ Pollutant List'!$B$7:$B$611,0))),"")</f>
        <v>Lead and compounds</v>
      </c>
      <c r="E215" s="115"/>
      <c r="F215" s="138">
        <f>1-(1-0.75)*(1-0.992)</f>
        <v>0.998</v>
      </c>
      <c r="G215" s="139">
        <v>5.0000000000000004E-6</v>
      </c>
      <c r="H215" s="104" t="s">
        <v>421</v>
      </c>
      <c r="I215" s="102" cm="1">
        <f t="array" ref="I215">((_xlfn.XLOOKUP(B215,'4. Material Balance Activities'!$C$35:$C$88,'4. Material Balance Activities'!$G$35:$G$88,NA,0,1)-_xlfn.XLOOKUP(B215,'4. Material Balance Activities'!$C$35:$C$88,'4. Material Balance Activities'!$M$35:$M$88,NA,0,1))*G215)*(1-F215)</f>
        <v>1.2345300000000012E-7</v>
      </c>
      <c r="J215" s="105" t="s">
        <v>214</v>
      </c>
      <c r="K215" s="83" t="s">
        <v>214</v>
      </c>
      <c r="L215" s="102" cm="1">
        <f t="array" ref="L215">((_xlfn.XLOOKUP(B215,'4. Material Balance Activities'!$C$35:$C$88,'4. Material Balance Activities'!$J$35:$J$88,NA,0,1)-_xlfn.XLOOKUP(B215,'4. Material Balance Activities'!$C$35:$C$88,'4. Material Balance Activities'!$P$35:$P$88,NA,0,1))*G215)*(1-F215)</f>
        <v>4.9779435483871018E-10</v>
      </c>
      <c r="M215" s="105" t="s">
        <v>214</v>
      </c>
      <c r="N215" s="83" t="s">
        <v>214</v>
      </c>
    </row>
    <row r="216" spans="1:14" x14ac:dyDescent="0.25">
      <c r="A216" s="79" t="s">
        <v>236</v>
      </c>
      <c r="B216" s="133" t="s">
        <v>281</v>
      </c>
      <c r="C216" s="137" t="s">
        <v>193</v>
      </c>
      <c r="D216" s="81" t="str">
        <f>IFERROR(IF(C216="No CAS","",INDEX('DEQ Pollutant List'!$C$7:$C$611,MATCH('5. Pollutant Emissions - MB'!C216,'DEQ Pollutant List'!$B$7:$B$611,0))),"")</f>
        <v>Xylene (mixture), including m-xylene, o-xylene, p-xylene</v>
      </c>
      <c r="E216" s="115"/>
      <c r="F216" s="138">
        <v>0</v>
      </c>
      <c r="G216" s="139">
        <v>0.03</v>
      </c>
      <c r="H216" s="104"/>
      <c r="I216" s="102" cm="1">
        <f t="array" ref="I216">((_xlfn.XLOOKUP(B216,'4. Material Balance Activities'!$C$35:$C$88,'4. Material Balance Activities'!$G$35:$G$88,NA,0,1)-_xlfn.XLOOKUP(B216,'4. Material Balance Activities'!$C$35:$C$88,'4. Material Balance Activities'!$M$35:$M$88,NA,0,1))*G216)*(1-F216)</f>
        <v>0.42768000000000006</v>
      </c>
      <c r="J216" s="105" t="s">
        <v>214</v>
      </c>
      <c r="K216" s="83" t="s">
        <v>214</v>
      </c>
      <c r="L216" s="102" cm="1">
        <f t="array" ref="L216">((_xlfn.XLOOKUP(B216,'4. Material Balance Activities'!$C$35:$C$88,'4. Material Balance Activities'!$J$35:$J$88,NA,0,1)-_xlfn.XLOOKUP(B216,'4. Material Balance Activities'!$C$35:$C$88,'4. Material Balance Activities'!$P$35:$P$88,NA,0,1))*G216)*(1-F216)</f>
        <v>1.7245161290322581E-3</v>
      </c>
      <c r="M216" s="105" t="s">
        <v>214</v>
      </c>
      <c r="N216" s="83" t="s">
        <v>214</v>
      </c>
    </row>
    <row r="217" spans="1:14" x14ac:dyDescent="0.25">
      <c r="A217" s="79" t="s">
        <v>236</v>
      </c>
      <c r="B217" s="133" t="s">
        <v>281</v>
      </c>
      <c r="C217" s="137" t="s">
        <v>183</v>
      </c>
      <c r="D217" s="81" t="str">
        <f>IFERROR(IF(C217="No CAS","",INDEX('DEQ Pollutant List'!$C$7:$C$611,MATCH('5. Pollutant Emissions - MB'!C217,'DEQ Pollutant List'!$B$7:$B$611,0))),"")</f>
        <v>Ethyl benzene</v>
      </c>
      <c r="E217" s="115"/>
      <c r="F217" s="138">
        <v>0</v>
      </c>
      <c r="G217" s="139">
        <v>5.0000000000000001E-3</v>
      </c>
      <c r="H217" s="104"/>
      <c r="I217" s="102" cm="1">
        <f t="array" ref="I217">((_xlfn.XLOOKUP(B217,'4. Material Balance Activities'!$C$35:$C$88,'4. Material Balance Activities'!$G$35:$G$88,NA,0,1)-_xlfn.XLOOKUP(B217,'4. Material Balance Activities'!$C$35:$C$88,'4. Material Balance Activities'!$M$35:$M$88,NA,0,1))*G217)*(1-F217)</f>
        <v>7.128000000000001E-2</v>
      </c>
      <c r="J217" s="105" t="s">
        <v>214</v>
      </c>
      <c r="K217" s="83" t="s">
        <v>214</v>
      </c>
      <c r="L217" s="102" cm="1">
        <f t="array" ref="L217">((_xlfn.XLOOKUP(B217,'4. Material Balance Activities'!$C$35:$C$88,'4. Material Balance Activities'!$J$35:$J$88,NA,0,1)-_xlfn.XLOOKUP(B217,'4. Material Balance Activities'!$C$35:$C$88,'4. Material Balance Activities'!$P$35:$P$88,NA,0,1))*G217)*(1-F217)</f>
        <v>2.8741935483870971E-4</v>
      </c>
      <c r="M217" s="105" t="s">
        <v>214</v>
      </c>
      <c r="N217" s="83" t="s">
        <v>214</v>
      </c>
    </row>
    <row r="218" spans="1:14" x14ac:dyDescent="0.25">
      <c r="A218" s="79" t="s">
        <v>236</v>
      </c>
      <c r="B218" s="133" t="s">
        <v>281</v>
      </c>
      <c r="C218" s="137" t="s">
        <v>191</v>
      </c>
      <c r="D218" s="81" t="str">
        <f>IFERROR(IF(C218="No CAS","",INDEX('DEQ Pollutant List'!$C$7:$C$611,MATCH('5. Pollutant Emissions - MB'!C218,'DEQ Pollutant List'!$B$7:$B$611,0))),"")</f>
        <v>Toluene</v>
      </c>
      <c r="E218" s="115"/>
      <c r="F218" s="138">
        <v>0</v>
      </c>
      <c r="G218" s="139">
        <v>0.04</v>
      </c>
      <c r="H218" s="104"/>
      <c r="I218" s="102" cm="1">
        <f t="array" ref="I218">((_xlfn.XLOOKUP(B218,'4. Material Balance Activities'!$C$35:$C$88,'4. Material Balance Activities'!$G$35:$G$88,NA,0,1)-_xlfn.XLOOKUP(B218,'4. Material Balance Activities'!$C$35:$C$88,'4. Material Balance Activities'!$M$35:$M$88,NA,0,1))*G218)*(1-F218)</f>
        <v>0.57024000000000008</v>
      </c>
      <c r="J218" s="105" t="s">
        <v>214</v>
      </c>
      <c r="K218" s="83" t="s">
        <v>214</v>
      </c>
      <c r="L218" s="102" cm="1">
        <f t="array" ref="L218">((_xlfn.XLOOKUP(B218,'4. Material Balance Activities'!$C$35:$C$88,'4. Material Balance Activities'!$J$35:$J$88,NA,0,1)-_xlfn.XLOOKUP(B218,'4. Material Balance Activities'!$C$35:$C$88,'4. Material Balance Activities'!$P$35:$P$88,NA,0,1))*G218)*(1-F218)</f>
        <v>2.2993548387096776E-3</v>
      </c>
      <c r="M218" s="105" t="s">
        <v>214</v>
      </c>
      <c r="N218" s="83" t="s">
        <v>214</v>
      </c>
    </row>
    <row r="219" spans="1:14" x14ac:dyDescent="0.25">
      <c r="A219" s="79" t="s">
        <v>236</v>
      </c>
      <c r="B219" s="133" t="s">
        <v>281</v>
      </c>
      <c r="C219" s="137" t="s">
        <v>428</v>
      </c>
      <c r="D219" s="81" t="str">
        <f>IFERROR(IF(C219="No CAS","",INDEX('DEQ Pollutant List'!$C$7:$C$611,MATCH('5. Pollutant Emissions - MB'!C219,'DEQ Pollutant List'!$B$7:$B$611,0))),"")</f>
        <v>2-Butanone (methyl ethyl ketone)</v>
      </c>
      <c r="E219" s="115"/>
      <c r="F219" s="138">
        <v>0</v>
      </c>
      <c r="G219" s="139">
        <v>0.15</v>
      </c>
      <c r="H219" s="104"/>
      <c r="I219" s="102" cm="1">
        <f t="array" ref="I219">((_xlfn.XLOOKUP(B219,'4. Material Balance Activities'!$C$35:$C$88,'4. Material Balance Activities'!$G$35:$G$88,NA,0,1)-_xlfn.XLOOKUP(B219,'4. Material Balance Activities'!$C$35:$C$88,'4. Material Balance Activities'!$M$35:$M$88,NA,0,1))*G219)*(1-F219)</f>
        <v>2.1384000000000003</v>
      </c>
      <c r="J219" s="105" t="s">
        <v>214</v>
      </c>
      <c r="K219" s="83" t="s">
        <v>214</v>
      </c>
      <c r="L219" s="102" cm="1">
        <f t="array" ref="L219">((_xlfn.XLOOKUP(B219,'4. Material Balance Activities'!$C$35:$C$88,'4. Material Balance Activities'!$J$35:$J$88,NA,0,1)-_xlfn.XLOOKUP(B219,'4. Material Balance Activities'!$C$35:$C$88,'4. Material Balance Activities'!$P$35:$P$88,NA,0,1))*G219)*(1-F219)</f>
        <v>8.6225806451612902E-3</v>
      </c>
      <c r="M219" s="105" t="s">
        <v>214</v>
      </c>
      <c r="N219" s="83" t="s">
        <v>214</v>
      </c>
    </row>
    <row r="220" spans="1:14" x14ac:dyDescent="0.25">
      <c r="A220" s="79" t="s">
        <v>236</v>
      </c>
      <c r="B220" s="133" t="s">
        <v>281</v>
      </c>
      <c r="C220" s="137" t="s">
        <v>187</v>
      </c>
      <c r="D220" s="81" t="str">
        <f>IFERROR(IF(C220="No CAS","",INDEX('DEQ Pollutant List'!$C$7:$C$611,MATCH('5. Pollutant Emissions - MB'!C220,'DEQ Pollutant List'!$B$7:$B$611,0))),"")</f>
        <v>Mercury and compounds</v>
      </c>
      <c r="E220" s="115"/>
      <c r="F220" s="138">
        <f>1-(1-0.75)*(1-0.992)</f>
        <v>0.998</v>
      </c>
      <c r="G220" s="139">
        <v>5.9999999999999995E-8</v>
      </c>
      <c r="H220" s="104" t="s">
        <v>421</v>
      </c>
      <c r="I220" s="102" cm="1">
        <f t="array" ref="I220">((_xlfn.XLOOKUP(B220,'4. Material Balance Activities'!$C$35:$C$88,'4. Material Balance Activities'!$G$35:$G$88,NA,0,1)-_xlfn.XLOOKUP(B220,'4. Material Balance Activities'!$C$35:$C$88,'4. Material Balance Activities'!$M$35:$M$88,NA,0,1))*G220)*(1-F220)</f>
        <v>1.7107200000000017E-9</v>
      </c>
      <c r="J220" s="105" t="s">
        <v>214</v>
      </c>
      <c r="K220" s="83" t="s">
        <v>214</v>
      </c>
      <c r="L220" s="102" cm="1">
        <f t="array" ref="L220">((_xlfn.XLOOKUP(B220,'4. Material Balance Activities'!$C$35:$C$88,'4. Material Balance Activities'!$J$35:$J$88,NA,0,1)-_xlfn.XLOOKUP(B220,'4. Material Balance Activities'!$C$35:$C$88,'4. Material Balance Activities'!$P$35:$P$88,NA,0,1))*G220)*(1-F220)</f>
        <v>6.8980645161290388E-12</v>
      </c>
      <c r="M220" s="105" t="s">
        <v>214</v>
      </c>
      <c r="N220" s="83" t="s">
        <v>214</v>
      </c>
    </row>
    <row r="221" spans="1:14" x14ac:dyDescent="0.25">
      <c r="A221" s="79" t="s">
        <v>236</v>
      </c>
      <c r="B221" s="133" t="s">
        <v>281</v>
      </c>
      <c r="C221" s="137" t="s">
        <v>185</v>
      </c>
      <c r="D221" s="81" t="str">
        <f>IFERROR(IF(C221="No CAS","",INDEX('DEQ Pollutant List'!$C$7:$C$611,MATCH('5. Pollutant Emissions - MB'!C221,'DEQ Pollutant List'!$B$7:$B$611,0))),"")</f>
        <v>Lead and compounds</v>
      </c>
      <c r="E221" s="115"/>
      <c r="F221" s="138">
        <f>1-(1-0.75)*(1-0.992)</f>
        <v>0.998</v>
      </c>
      <c r="G221" s="139">
        <v>1.9999999999999999E-7</v>
      </c>
      <c r="H221" s="104" t="s">
        <v>421</v>
      </c>
      <c r="I221" s="102" cm="1">
        <f t="array" ref="I221">((_xlfn.XLOOKUP(B221,'4. Material Balance Activities'!$C$35:$C$88,'4. Material Balance Activities'!$G$35:$G$88,NA,0,1)-_xlfn.XLOOKUP(B221,'4. Material Balance Activities'!$C$35:$C$88,'4. Material Balance Activities'!$M$35:$M$88,NA,0,1))*G221)*(1-F221)</f>
        <v>5.7024000000000055E-9</v>
      </c>
      <c r="J221" s="105" t="s">
        <v>214</v>
      </c>
      <c r="K221" s="83" t="s">
        <v>214</v>
      </c>
      <c r="L221" s="102" cm="1">
        <f t="array" ref="L221">((_xlfn.XLOOKUP(B221,'4. Material Balance Activities'!$C$35:$C$88,'4. Material Balance Activities'!$J$35:$J$88,NA,0,1)-_xlfn.XLOOKUP(B221,'4. Material Balance Activities'!$C$35:$C$88,'4. Material Balance Activities'!$P$35:$P$88,NA,0,1))*G221)*(1-F221)</f>
        <v>2.2993548387096796E-11</v>
      </c>
      <c r="M221" s="105" t="s">
        <v>214</v>
      </c>
      <c r="N221" s="83" t="s">
        <v>214</v>
      </c>
    </row>
    <row r="222" spans="1:14" x14ac:dyDescent="0.25">
      <c r="A222" s="79" t="s">
        <v>236</v>
      </c>
      <c r="B222" s="133" t="s">
        <v>282</v>
      </c>
      <c r="C222" s="137" t="s">
        <v>180</v>
      </c>
      <c r="D222" s="81" t="str">
        <f>IFERROR(IF(C222="No CAS","",INDEX('DEQ Pollutant List'!$C$7:$C$611,MATCH('5. Pollutant Emissions - MB'!C222,'DEQ Pollutant List'!$B$7:$B$611,0))),"")</f>
        <v>Chromium VI, chromate and dichromate particulate</v>
      </c>
      <c r="E222" s="115"/>
      <c r="F222" s="138">
        <f>1-(1-0.75)*(1-0.992)</f>
        <v>0.998</v>
      </c>
      <c r="G222" s="139">
        <v>7.0000000000000001E-3</v>
      </c>
      <c r="H222" s="104" t="s">
        <v>421</v>
      </c>
      <c r="I222" s="102" cm="1">
        <f t="array" ref="I222">((_xlfn.XLOOKUP(B222,'4. Material Balance Activities'!$C$35:$C$88,'4. Material Balance Activities'!$G$35:$G$88,NA,0,1)-_xlfn.XLOOKUP(B222,'4. Material Balance Activities'!$C$35:$C$88,'4. Material Balance Activities'!$M$35:$M$88,NA,0,1))*G222)*(1-F222)</f>
        <v>1.6484160000000014E-4</v>
      </c>
      <c r="J222" s="105" t="s">
        <v>214</v>
      </c>
      <c r="K222" s="83" t="s">
        <v>214</v>
      </c>
      <c r="L222" s="102" cm="1">
        <f t="array" ref="L222">((_xlfn.XLOOKUP(B222,'4. Material Balance Activities'!$C$35:$C$88,'4. Material Balance Activities'!$J$35:$J$88,NA,0,1)-_xlfn.XLOOKUP(B222,'4. Material Balance Activities'!$C$35:$C$88,'4. Material Balance Activities'!$P$35:$P$88,NA,0,1))*G222)*(1-F222)</f>
        <v>6.6468387096774256E-7</v>
      </c>
      <c r="M222" s="105" t="s">
        <v>214</v>
      </c>
      <c r="N222" s="83" t="s">
        <v>214</v>
      </c>
    </row>
    <row r="223" spans="1:14" x14ac:dyDescent="0.25">
      <c r="A223" s="79" t="s">
        <v>236</v>
      </c>
      <c r="B223" s="133" t="s">
        <v>282</v>
      </c>
      <c r="C223" s="137" t="s">
        <v>422</v>
      </c>
      <c r="D223" s="81" t="str">
        <f>IFERROR(IF(C223="No CAS","",INDEX('DEQ Pollutant List'!$C$7:$C$611,MATCH('5. Pollutant Emissions - MB'!C223,'DEQ Pollutant List'!$B$7:$B$611,0))),"")</f>
        <v>Propylene glycol monomethyl ether</v>
      </c>
      <c r="E223" s="115"/>
      <c r="F223" s="138">
        <v>0</v>
      </c>
      <c r="G223" s="139">
        <v>0.64</v>
      </c>
      <c r="H223" s="104"/>
      <c r="I223" s="102" cm="1">
        <f t="array" ref="I223">((_xlfn.XLOOKUP(B223,'4. Material Balance Activities'!$C$35:$C$88,'4. Material Balance Activities'!$G$35:$G$88,NA,0,1)-_xlfn.XLOOKUP(B223,'4. Material Balance Activities'!$C$35:$C$88,'4. Material Balance Activities'!$M$35:$M$88,NA,0,1))*G223)*(1-F223)</f>
        <v>7.5356160000000001</v>
      </c>
      <c r="J223" s="105" t="s">
        <v>214</v>
      </c>
      <c r="K223" s="83" t="s">
        <v>214</v>
      </c>
      <c r="L223" s="102" cm="1">
        <f t="array" ref="L223">((_xlfn.XLOOKUP(B223,'4. Material Balance Activities'!$C$35:$C$88,'4. Material Balance Activities'!$J$35:$J$88,NA,0,1)-_xlfn.XLOOKUP(B223,'4. Material Balance Activities'!$C$35:$C$88,'4. Material Balance Activities'!$P$35:$P$88,NA,0,1))*G223)*(1-F223)</f>
        <v>3.0385548387096773E-2</v>
      </c>
      <c r="M223" s="105" t="s">
        <v>214</v>
      </c>
      <c r="N223" s="83" t="s">
        <v>214</v>
      </c>
    </row>
    <row r="224" spans="1:14" x14ac:dyDescent="0.25">
      <c r="A224" s="79" t="s">
        <v>236</v>
      </c>
      <c r="B224" s="133" t="s">
        <v>283</v>
      </c>
      <c r="C224" s="137" t="s">
        <v>180</v>
      </c>
      <c r="D224" s="81" t="str">
        <f>IFERROR(IF(C224="No CAS","",INDEX('DEQ Pollutant List'!$C$7:$C$611,MATCH('5. Pollutant Emissions - MB'!C224,'DEQ Pollutant List'!$B$7:$B$611,0))),"")</f>
        <v>Chromium VI, chromate and dichromate particulate</v>
      </c>
      <c r="E224" s="115"/>
      <c r="F224" s="138">
        <f>1-(1-0.75)*(1-0.992)</f>
        <v>0.998</v>
      </c>
      <c r="G224" s="139">
        <v>6.0000000000000001E-3</v>
      </c>
      <c r="H224" s="104" t="s">
        <v>421</v>
      </c>
      <c r="I224" s="102" cm="1">
        <f t="array" ref="I224">((_xlfn.XLOOKUP(B224,'4. Material Balance Activities'!$C$35:$C$88,'4. Material Balance Activities'!$G$35:$G$88,NA,0,1)-_xlfn.XLOOKUP(B224,'4. Material Balance Activities'!$C$35:$C$88,'4. Material Balance Activities'!$M$35:$M$88,NA,0,1))*G224)*(1-F224)</f>
        <v>3.5640000000000038E-5</v>
      </c>
      <c r="J224" s="105" t="s">
        <v>214</v>
      </c>
      <c r="K224" s="83" t="s">
        <v>214</v>
      </c>
      <c r="L224" s="102" cm="1">
        <f t="array" ref="L224">((_xlfn.XLOOKUP(B224,'4. Material Balance Activities'!$C$35:$C$88,'4. Material Balance Activities'!$J$35:$J$88,NA,0,1)-_xlfn.XLOOKUP(B224,'4. Material Balance Activities'!$C$35:$C$88,'4. Material Balance Activities'!$P$35:$P$88,NA,0,1))*G224)*(1-F224)</f>
        <v>1.4370967741935497E-7</v>
      </c>
      <c r="M224" s="105" t="s">
        <v>214</v>
      </c>
      <c r="N224" s="83" t="s">
        <v>214</v>
      </c>
    </row>
    <row r="225" spans="1:14" x14ac:dyDescent="0.25">
      <c r="A225" s="79" t="s">
        <v>236</v>
      </c>
      <c r="B225" s="133" t="s">
        <v>283</v>
      </c>
      <c r="C225" s="137" t="s">
        <v>422</v>
      </c>
      <c r="D225" s="81" t="str">
        <f>IFERROR(IF(C225="No CAS","",INDEX('DEQ Pollutant List'!$C$7:$C$611,MATCH('5. Pollutant Emissions - MB'!C225,'DEQ Pollutant List'!$B$7:$B$611,0))),"")</f>
        <v>Propylene glycol monomethyl ether</v>
      </c>
      <c r="E225" s="115"/>
      <c r="F225" s="138">
        <v>0</v>
      </c>
      <c r="G225" s="139">
        <v>0.21</v>
      </c>
      <c r="H225" s="104"/>
      <c r="I225" s="102" cm="1">
        <f t="array" ref="I225">((_xlfn.XLOOKUP(B225,'4. Material Balance Activities'!$C$35:$C$88,'4. Material Balance Activities'!$G$35:$G$88,NA,0,1)-_xlfn.XLOOKUP(B225,'4. Material Balance Activities'!$C$35:$C$88,'4. Material Balance Activities'!$M$35:$M$88,NA,0,1))*G225)*(1-F225)</f>
        <v>0.62370000000000003</v>
      </c>
      <c r="J225" s="105" t="s">
        <v>214</v>
      </c>
      <c r="K225" s="83" t="s">
        <v>214</v>
      </c>
      <c r="L225" s="102" cm="1">
        <f t="array" ref="L225">((_xlfn.XLOOKUP(B225,'4. Material Balance Activities'!$C$35:$C$88,'4. Material Balance Activities'!$J$35:$J$88,NA,0,1)-_xlfn.XLOOKUP(B225,'4. Material Balance Activities'!$C$35:$C$88,'4. Material Balance Activities'!$P$35:$P$88,NA,0,1))*G225)*(1-F225)</f>
        <v>2.5149193548387096E-3</v>
      </c>
      <c r="M225" s="105" t="s">
        <v>214</v>
      </c>
      <c r="N225" s="83" t="s">
        <v>214</v>
      </c>
    </row>
    <row r="226" spans="1:14" x14ac:dyDescent="0.25">
      <c r="A226" s="79" t="s">
        <v>236</v>
      </c>
      <c r="B226" s="133" t="s">
        <v>284</v>
      </c>
      <c r="C226" s="137" t="s">
        <v>181</v>
      </c>
      <c r="D226" s="81" t="str">
        <f>IFERROR(IF(C226="No CAS","",INDEX('DEQ Pollutant List'!$C$7:$C$611,MATCH('5. Pollutant Emissions - MB'!C226,'DEQ Pollutant List'!$B$7:$B$611,0))),"")</f>
        <v>Cobalt and compounds</v>
      </c>
      <c r="E226" s="115"/>
      <c r="F226" s="138">
        <f>1-(1-0.75)*(1-0.992)</f>
        <v>0.998</v>
      </c>
      <c r="G226" s="139">
        <v>0.01</v>
      </c>
      <c r="H226" s="104" t="s">
        <v>421</v>
      </c>
      <c r="I226" s="102" cm="1">
        <f t="array" ref="I226">((_xlfn.XLOOKUP(B226,'4. Material Balance Activities'!$C$35:$C$88,'4. Material Balance Activities'!$G$35:$G$88,NA,0,1)-_xlfn.XLOOKUP(B226,'4. Material Balance Activities'!$C$35:$C$88,'4. Material Balance Activities'!$M$35:$M$88,NA,0,1))*G226)*(1-F226)</f>
        <v>5.8080000000000061E-5</v>
      </c>
      <c r="J226" s="105" t="s">
        <v>214</v>
      </c>
      <c r="K226" s="83" t="s">
        <v>214</v>
      </c>
      <c r="L226" s="102" cm="1">
        <f t="array" ref="L226">((_xlfn.XLOOKUP(B226,'4. Material Balance Activities'!$C$35:$C$88,'4. Material Balance Activities'!$J$35:$J$88,NA,0,1)-_xlfn.XLOOKUP(B226,'4. Material Balance Activities'!$C$35:$C$88,'4. Material Balance Activities'!$P$35:$P$88,NA,0,1))*G226)*(1-F226)</f>
        <v>2.3419354838709704E-7</v>
      </c>
      <c r="M226" s="105" t="s">
        <v>214</v>
      </c>
      <c r="N226" s="83" t="s">
        <v>214</v>
      </c>
    </row>
    <row r="227" spans="1:14" x14ac:dyDescent="0.25">
      <c r="A227" s="79" t="s">
        <v>236</v>
      </c>
      <c r="B227" s="133" t="s">
        <v>285</v>
      </c>
      <c r="C227" s="137" t="s">
        <v>180</v>
      </c>
      <c r="D227" s="81" t="str">
        <f>IFERROR(IF(C227="No CAS","",INDEX('DEQ Pollutant List'!$C$7:$C$611,MATCH('5. Pollutant Emissions - MB'!C227,'DEQ Pollutant List'!$B$7:$B$611,0))),"")</f>
        <v>Chromium VI, chromate and dichromate particulate</v>
      </c>
      <c r="E227" s="115"/>
      <c r="F227" s="138">
        <f>1-(1-0.75)*(1-0.992)</f>
        <v>0.998</v>
      </c>
      <c r="G227" s="139">
        <v>8.9999999999999993E-3</v>
      </c>
      <c r="H227" s="104" t="s">
        <v>421</v>
      </c>
      <c r="I227" s="102" cm="1">
        <f t="array" ref="I227">((_xlfn.XLOOKUP(B227,'4. Material Balance Activities'!$C$35:$C$88,'4. Material Balance Activities'!$G$35:$G$88,NA,0,1)-_xlfn.XLOOKUP(B227,'4. Material Balance Activities'!$C$35:$C$88,'4. Material Balance Activities'!$M$35:$M$88,NA,0,1))*G227)*(1-F227)</f>
        <v>4.9599000000000045E-5</v>
      </c>
      <c r="J227" s="105" t="s">
        <v>214</v>
      </c>
      <c r="K227" s="83" t="s">
        <v>214</v>
      </c>
      <c r="L227" s="102" cm="1">
        <f t="array" ref="L227">((_xlfn.XLOOKUP(B227,'4. Material Balance Activities'!$C$35:$C$88,'4. Material Balance Activities'!$J$35:$J$88,NA,0,1)-_xlfn.XLOOKUP(B227,'4. Material Balance Activities'!$C$35:$C$88,'4. Material Balance Activities'!$P$35:$P$88,NA,0,1))*G227)*(1-F227)</f>
        <v>1.9999596774193567E-7</v>
      </c>
      <c r="M227" s="105" t="s">
        <v>214</v>
      </c>
      <c r="N227" s="83" t="s">
        <v>214</v>
      </c>
    </row>
    <row r="228" spans="1:14" x14ac:dyDescent="0.25">
      <c r="A228" s="79" t="s">
        <v>236</v>
      </c>
      <c r="B228" s="133" t="s">
        <v>286</v>
      </c>
      <c r="C228" s="137" t="s">
        <v>428</v>
      </c>
      <c r="D228" s="81" t="str">
        <f>IFERROR(IF(C228="No CAS","",INDEX('DEQ Pollutant List'!$C$7:$C$611,MATCH('5. Pollutant Emissions - MB'!C228,'DEQ Pollutant List'!$B$7:$B$611,0))),"")</f>
        <v>2-Butanone (methyl ethyl ketone)</v>
      </c>
      <c r="E228" s="115"/>
      <c r="F228" s="138">
        <v>0</v>
      </c>
      <c r="G228" s="139">
        <v>0.12</v>
      </c>
      <c r="H228" s="104"/>
      <c r="I228" s="102" cm="1">
        <f t="array" ref="I228">((_xlfn.XLOOKUP(B228,'4. Material Balance Activities'!$C$35:$C$88,'4. Material Balance Activities'!$G$35:$G$88,NA,0,1)-_xlfn.XLOOKUP(B228,'4. Material Balance Activities'!$C$35:$C$88,'4. Material Balance Activities'!$M$35:$M$88,NA,0,1))*G228)*(1-F228)</f>
        <v>2900.9340359999997</v>
      </c>
      <c r="J228" s="105" t="s">
        <v>214</v>
      </c>
      <c r="K228" s="83" t="s">
        <v>214</v>
      </c>
      <c r="L228" s="102" cm="1">
        <f t="array" ref="L228">((_xlfn.XLOOKUP(B228,'4. Material Balance Activities'!$C$35:$C$88,'4. Material Balance Activities'!$J$35:$J$88,NA,0,1)-_xlfn.XLOOKUP(B228,'4. Material Balance Activities'!$C$35:$C$88,'4. Material Balance Activities'!$P$35:$P$88,NA,0,1))*G228)*(1-F228)</f>
        <v>11.697314661290321</v>
      </c>
      <c r="M228" s="105" t="s">
        <v>214</v>
      </c>
      <c r="N228" s="83" t="s">
        <v>214</v>
      </c>
    </row>
    <row r="229" spans="1:14" x14ac:dyDescent="0.25">
      <c r="A229" s="79" t="s">
        <v>236</v>
      </c>
      <c r="B229" s="133" t="s">
        <v>286</v>
      </c>
      <c r="C229" s="137" t="s">
        <v>187</v>
      </c>
      <c r="D229" s="81" t="str">
        <f>IFERROR(IF(C229="No CAS","",INDEX('DEQ Pollutant List'!$C$7:$C$611,MATCH('5. Pollutant Emissions - MB'!C229,'DEQ Pollutant List'!$B$7:$B$611,0))),"")</f>
        <v>Mercury and compounds</v>
      </c>
      <c r="E229" s="115"/>
      <c r="F229" s="138">
        <f>1-(1-0.75)*(1-0.992)</f>
        <v>0.998</v>
      </c>
      <c r="G229" s="139">
        <v>2.0000000000000001E-9</v>
      </c>
      <c r="H229" s="104" t="s">
        <v>421</v>
      </c>
      <c r="I229" s="102" cm="1">
        <f t="array" ref="I229">((_xlfn.XLOOKUP(B229,'4. Material Balance Activities'!$C$35:$C$88,'4. Material Balance Activities'!$G$35:$G$88,NA,0,1)-_xlfn.XLOOKUP(B229,'4. Material Balance Activities'!$C$35:$C$88,'4. Material Balance Activities'!$M$35:$M$88,NA,0,1))*G229)*(1-F229)</f>
        <v>9.6697801200000086E-8</v>
      </c>
      <c r="J229" s="105" t="s">
        <v>214</v>
      </c>
      <c r="K229" s="83" t="s">
        <v>214</v>
      </c>
      <c r="L229" s="102" cm="1">
        <f t="array" ref="L229">((_xlfn.XLOOKUP(B229,'4. Material Balance Activities'!$C$35:$C$88,'4. Material Balance Activities'!$J$35:$J$88,NA,0,1)-_xlfn.XLOOKUP(B229,'4. Material Balance Activities'!$C$35:$C$88,'4. Material Balance Activities'!$P$35:$P$88,NA,0,1))*G229)*(1-F229)</f>
        <v>3.8991048870967772E-10</v>
      </c>
      <c r="M229" s="105" t="s">
        <v>214</v>
      </c>
      <c r="N229" s="83" t="s">
        <v>214</v>
      </c>
    </row>
    <row r="230" spans="1:14" x14ac:dyDescent="0.25">
      <c r="A230" s="79" t="s">
        <v>236</v>
      </c>
      <c r="B230" s="133" t="s">
        <v>286</v>
      </c>
      <c r="C230" s="137" t="s">
        <v>185</v>
      </c>
      <c r="D230" s="81" t="str">
        <f>IFERROR(IF(C230="No CAS","",INDEX('DEQ Pollutant List'!$C$7:$C$611,MATCH('5. Pollutant Emissions - MB'!C230,'DEQ Pollutant List'!$B$7:$B$611,0))),"")</f>
        <v>Lead and compounds</v>
      </c>
      <c r="E230" s="115"/>
      <c r="F230" s="138">
        <f>1-(1-0.75)*(1-0.992)</f>
        <v>0.998</v>
      </c>
      <c r="G230" s="139">
        <v>5.0000000000000001E-9</v>
      </c>
      <c r="H230" s="104" t="s">
        <v>421</v>
      </c>
      <c r="I230" s="102" cm="1">
        <f t="array" ref="I230">((_xlfn.XLOOKUP(B230,'4. Material Balance Activities'!$C$35:$C$88,'4. Material Balance Activities'!$G$35:$G$88,NA,0,1)-_xlfn.XLOOKUP(B230,'4. Material Balance Activities'!$C$35:$C$88,'4. Material Balance Activities'!$M$35:$M$88,NA,0,1))*G230)*(1-F230)</f>
        <v>2.4174450300000018E-7</v>
      </c>
      <c r="J230" s="105" t="s">
        <v>214</v>
      </c>
      <c r="K230" s="83" t="s">
        <v>214</v>
      </c>
      <c r="L230" s="102" cm="1">
        <f t="array" ref="L230">((_xlfn.XLOOKUP(B230,'4. Material Balance Activities'!$C$35:$C$88,'4. Material Balance Activities'!$J$35:$J$88,NA,0,1)-_xlfn.XLOOKUP(B230,'4. Material Balance Activities'!$C$35:$C$88,'4. Material Balance Activities'!$P$35:$P$88,NA,0,1))*G230)*(1-F230)</f>
        <v>9.7477622177419419E-10</v>
      </c>
      <c r="M230" s="105" t="s">
        <v>214</v>
      </c>
      <c r="N230" s="83" t="s">
        <v>214</v>
      </c>
    </row>
    <row r="231" spans="1:14" x14ac:dyDescent="0.25">
      <c r="A231" s="79" t="s">
        <v>236</v>
      </c>
      <c r="B231" s="133" t="s">
        <v>287</v>
      </c>
      <c r="C231" s="137" t="s">
        <v>434</v>
      </c>
      <c r="D231" s="81" t="str">
        <f>IFERROR(IF(C231="No CAS","",INDEX('DEQ Pollutant List'!$C$7:$C$611,MATCH('5. Pollutant Emissions - MB'!C231,'DEQ Pollutant List'!$B$7:$B$611,0))),"")</f>
        <v>Ethylene glycol monobutyl ether</v>
      </c>
      <c r="E231" s="115"/>
      <c r="F231" s="138">
        <v>0</v>
      </c>
      <c r="G231" s="139">
        <v>0.02</v>
      </c>
      <c r="H231" s="104"/>
      <c r="I231" s="102" cm="1">
        <f t="array" ref="I231">((_xlfn.XLOOKUP(B231,'4. Material Balance Activities'!$C$35:$C$88,'4. Material Balance Activities'!$G$35:$G$88,NA,0,1)-_xlfn.XLOOKUP(B231,'4. Material Balance Activities'!$C$35:$C$88,'4. Material Balance Activities'!$M$35:$M$88,NA,0,1))*G231)*(1-F231)</f>
        <v>184.9485</v>
      </c>
      <c r="J231" s="105" t="s">
        <v>214</v>
      </c>
      <c r="K231" s="83" t="s">
        <v>214</v>
      </c>
      <c r="L231" s="102" cm="1">
        <f t="array" ref="L231">((_xlfn.XLOOKUP(B231,'4. Material Balance Activities'!$C$35:$C$88,'4. Material Balance Activities'!$J$35:$J$88,NA,0,1)-_xlfn.XLOOKUP(B231,'4. Material Balance Activities'!$C$35:$C$88,'4. Material Balance Activities'!$P$35:$P$88,NA,0,1))*G231)*(1-F231)</f>
        <v>0.74576008064516119</v>
      </c>
      <c r="M231" s="105" t="s">
        <v>214</v>
      </c>
      <c r="N231" s="83" t="s">
        <v>214</v>
      </c>
    </row>
    <row r="232" spans="1:14" x14ac:dyDescent="0.25">
      <c r="A232" s="79" t="s">
        <v>236</v>
      </c>
      <c r="B232" s="133" t="s">
        <v>287</v>
      </c>
      <c r="C232" s="137" t="s">
        <v>428</v>
      </c>
      <c r="D232" s="81" t="str">
        <f>IFERROR(IF(C232="No CAS","",INDEX('DEQ Pollutant List'!$C$7:$C$611,MATCH('5. Pollutant Emissions - MB'!C232,'DEQ Pollutant List'!$B$7:$B$611,0))),"")</f>
        <v>2-Butanone (methyl ethyl ketone)</v>
      </c>
      <c r="E232" s="115"/>
      <c r="F232" s="138">
        <v>0</v>
      </c>
      <c r="G232" s="139">
        <v>0.12</v>
      </c>
      <c r="H232" s="104"/>
      <c r="I232" s="102" cm="1">
        <f t="array" ref="I232">((_xlfn.XLOOKUP(B232,'4. Material Balance Activities'!$C$35:$C$88,'4. Material Balance Activities'!$G$35:$G$88,NA,0,1)-_xlfn.XLOOKUP(B232,'4. Material Balance Activities'!$C$35:$C$88,'4. Material Balance Activities'!$M$35:$M$88,NA,0,1))*G232)*(1-F232)</f>
        <v>1109.6909999999998</v>
      </c>
      <c r="J232" s="105" t="s">
        <v>214</v>
      </c>
      <c r="K232" s="83" t="s">
        <v>214</v>
      </c>
      <c r="L232" s="102" cm="1">
        <f t="array" ref="L232">((_xlfn.XLOOKUP(B232,'4. Material Balance Activities'!$C$35:$C$88,'4. Material Balance Activities'!$J$35:$J$88,NA,0,1)-_xlfn.XLOOKUP(B232,'4. Material Balance Activities'!$C$35:$C$88,'4. Material Balance Activities'!$P$35:$P$88,NA,0,1))*G232)*(1-F232)</f>
        <v>4.4745604838709667</v>
      </c>
      <c r="M232" s="105" t="s">
        <v>214</v>
      </c>
      <c r="N232" s="83" t="s">
        <v>214</v>
      </c>
    </row>
    <row r="233" spans="1:14" x14ac:dyDescent="0.25">
      <c r="A233" s="79" t="s">
        <v>236</v>
      </c>
      <c r="B233" s="133" t="s">
        <v>288</v>
      </c>
      <c r="C233" s="137" t="s">
        <v>437</v>
      </c>
      <c r="D233" s="81" t="str">
        <f>IFERROR(IF(C233="No CAS","",INDEX('DEQ Pollutant List'!$C$7:$C$611,MATCH('5. Pollutant Emissions - MB'!C233,'DEQ Pollutant List'!$B$7:$B$611,0))),"")</f>
        <v>Propylene glycol monomethyl ether acetate</v>
      </c>
      <c r="E233" s="115"/>
      <c r="F233" s="138">
        <v>0</v>
      </c>
      <c r="G233" s="139">
        <v>0.03</v>
      </c>
      <c r="H233" s="104"/>
      <c r="I233" s="102" cm="1">
        <f t="array" ref="I233">((_xlfn.XLOOKUP(B233,'4. Material Balance Activities'!$C$35:$C$88,'4. Material Balance Activities'!$G$35:$G$88,NA,0,1)-_xlfn.XLOOKUP(B233,'4. Material Balance Activities'!$C$35:$C$88,'4. Material Balance Activities'!$M$35:$M$88,NA,0,1))*G233)*(1-F233)</f>
        <v>22.068287999999999</v>
      </c>
      <c r="J233" s="105" t="s">
        <v>214</v>
      </c>
      <c r="K233" s="83" t="s">
        <v>214</v>
      </c>
      <c r="L233" s="102" cm="1">
        <f t="array" ref="L233">((_xlfn.XLOOKUP(B233,'4. Material Balance Activities'!$C$35:$C$88,'4. Material Balance Activities'!$J$35:$J$88,NA,0,1)-_xlfn.XLOOKUP(B233,'4. Material Balance Activities'!$C$35:$C$88,'4. Material Balance Activities'!$P$35:$P$88,NA,0,1))*G233)*(1-F233)</f>
        <v>8.8985032258064506E-2</v>
      </c>
      <c r="M233" s="105" t="s">
        <v>214</v>
      </c>
      <c r="N233" s="83" t="s">
        <v>214</v>
      </c>
    </row>
    <row r="234" spans="1:14" x14ac:dyDescent="0.25">
      <c r="A234" s="79" t="s">
        <v>236</v>
      </c>
      <c r="B234" s="133" t="s">
        <v>288</v>
      </c>
      <c r="C234" s="137" t="s">
        <v>438</v>
      </c>
      <c r="D234" s="81" t="str">
        <f>IFERROR(IF(C234="No CAS","",INDEX('DEQ Pollutant List'!$C$7:$C$611,MATCH('5. Pollutant Emissions - MB'!C234,'DEQ Pollutant List'!$B$7:$B$611,0))),"")</f>
        <v>t-Butyl acetate</v>
      </c>
      <c r="E234" s="115"/>
      <c r="F234" s="138">
        <v>0</v>
      </c>
      <c r="G234" s="139">
        <v>0.15</v>
      </c>
      <c r="H234" s="104"/>
      <c r="I234" s="102" cm="1">
        <f t="array" ref="I234">((_xlfn.XLOOKUP(B234,'4. Material Balance Activities'!$C$35:$C$88,'4. Material Balance Activities'!$G$35:$G$88,NA,0,1)-_xlfn.XLOOKUP(B234,'4. Material Balance Activities'!$C$35:$C$88,'4. Material Balance Activities'!$M$35:$M$88,NA,0,1))*G234)*(1-F234)</f>
        <v>110.34143999999999</v>
      </c>
      <c r="J234" s="105" t="s">
        <v>214</v>
      </c>
      <c r="K234" s="83" t="s">
        <v>214</v>
      </c>
      <c r="L234" s="102" cm="1">
        <f t="array" ref="L234">((_xlfn.XLOOKUP(B234,'4. Material Balance Activities'!$C$35:$C$88,'4. Material Balance Activities'!$J$35:$J$88,NA,0,1)-_xlfn.XLOOKUP(B234,'4. Material Balance Activities'!$C$35:$C$88,'4. Material Balance Activities'!$P$35:$P$88,NA,0,1))*G234)*(1-F234)</f>
        <v>0.44492516129032256</v>
      </c>
      <c r="M234" s="105" t="s">
        <v>214</v>
      </c>
      <c r="N234" s="83" t="s">
        <v>214</v>
      </c>
    </row>
    <row r="235" spans="1:14" x14ac:dyDescent="0.25">
      <c r="A235" s="79" t="s">
        <v>236</v>
      </c>
      <c r="B235" s="133" t="s">
        <v>288</v>
      </c>
      <c r="C235" s="137" t="s">
        <v>187</v>
      </c>
      <c r="D235" s="81" t="str">
        <f>IFERROR(IF(C235="No CAS","",INDEX('DEQ Pollutant List'!$C$7:$C$611,MATCH('5. Pollutant Emissions - MB'!C235,'DEQ Pollutant List'!$B$7:$B$611,0))),"")</f>
        <v>Mercury and compounds</v>
      </c>
      <c r="E235" s="115"/>
      <c r="F235" s="138">
        <f>1-(1-0.75)*(1-0.992)</f>
        <v>0.998</v>
      </c>
      <c r="G235" s="139">
        <v>2.0000000000000001E-9</v>
      </c>
      <c r="H235" s="104" t="s">
        <v>421</v>
      </c>
      <c r="I235" s="102" cm="1">
        <f t="array" ref="I235">((_xlfn.XLOOKUP(B235,'4. Material Balance Activities'!$C$35:$C$88,'4. Material Balance Activities'!$G$35:$G$88,NA,0,1)-_xlfn.XLOOKUP(B235,'4. Material Balance Activities'!$C$35:$C$88,'4. Material Balance Activities'!$M$35:$M$88,NA,0,1))*G235)*(1-F235)</f>
        <v>2.9424384000000028E-9</v>
      </c>
      <c r="J235" s="105" t="s">
        <v>214</v>
      </c>
      <c r="K235" s="83" t="s">
        <v>214</v>
      </c>
      <c r="L235" s="102" cm="1">
        <f t="array" ref="L235">((_xlfn.XLOOKUP(B235,'4. Material Balance Activities'!$C$35:$C$88,'4. Material Balance Activities'!$J$35:$J$88,NA,0,1)-_xlfn.XLOOKUP(B235,'4. Material Balance Activities'!$C$35:$C$88,'4. Material Balance Activities'!$P$35:$P$88,NA,0,1))*G235)*(1-F235)</f>
        <v>1.1864670967741945E-11</v>
      </c>
      <c r="M235" s="105" t="s">
        <v>214</v>
      </c>
      <c r="N235" s="83" t="s">
        <v>214</v>
      </c>
    </row>
    <row r="236" spans="1:14" x14ac:dyDescent="0.25">
      <c r="A236" s="79" t="s">
        <v>236</v>
      </c>
      <c r="B236" s="133" t="s">
        <v>288</v>
      </c>
      <c r="C236" s="137" t="s">
        <v>185</v>
      </c>
      <c r="D236" s="81" t="str">
        <f>IFERROR(IF(C236="No CAS","",INDEX('DEQ Pollutant List'!$C$7:$C$611,MATCH('5. Pollutant Emissions - MB'!C236,'DEQ Pollutant List'!$B$7:$B$611,0))),"")</f>
        <v>Lead and compounds</v>
      </c>
      <c r="E236" s="115"/>
      <c r="F236" s="138">
        <f>1-(1-0.75)*(1-0.992)</f>
        <v>0.998</v>
      </c>
      <c r="G236" s="139">
        <v>6E-9</v>
      </c>
      <c r="H236" s="104" t="s">
        <v>421</v>
      </c>
      <c r="I236" s="102" cm="1">
        <f t="array" ref="I236">((_xlfn.XLOOKUP(B236,'4. Material Balance Activities'!$C$35:$C$88,'4. Material Balance Activities'!$G$35:$G$88,NA,0,1)-_xlfn.XLOOKUP(B236,'4. Material Balance Activities'!$C$35:$C$88,'4. Material Balance Activities'!$M$35:$M$88,NA,0,1))*G236)*(1-F236)</f>
        <v>8.8273152000000081E-9</v>
      </c>
      <c r="J236" s="105" t="s">
        <v>214</v>
      </c>
      <c r="K236" s="83" t="s">
        <v>214</v>
      </c>
      <c r="L236" s="102" cm="1">
        <f t="array" ref="L236">((_xlfn.XLOOKUP(B236,'4. Material Balance Activities'!$C$35:$C$88,'4. Material Balance Activities'!$J$35:$J$88,NA,0,1)-_xlfn.XLOOKUP(B236,'4. Material Balance Activities'!$C$35:$C$88,'4. Material Balance Activities'!$P$35:$P$88,NA,0,1))*G236)*(1-F236)</f>
        <v>3.5594012903225839E-11</v>
      </c>
      <c r="M236" s="105" t="s">
        <v>214</v>
      </c>
      <c r="N236" s="83" t="s">
        <v>214</v>
      </c>
    </row>
    <row r="237" spans="1:14" x14ac:dyDescent="0.25">
      <c r="A237" s="79" t="s">
        <v>236</v>
      </c>
      <c r="B237" s="133" t="s">
        <v>289</v>
      </c>
      <c r="C237" s="137" t="s">
        <v>191</v>
      </c>
      <c r="D237" s="81" t="str">
        <f>IFERROR(IF(C237="No CAS","",INDEX('DEQ Pollutant List'!$C$7:$C$611,MATCH('5. Pollutant Emissions - MB'!C237,'DEQ Pollutant List'!$B$7:$B$611,0))),"")</f>
        <v>Toluene</v>
      </c>
      <c r="E237" s="115"/>
      <c r="F237" s="138">
        <v>0</v>
      </c>
      <c r="G237" s="139">
        <v>0.38</v>
      </c>
      <c r="H237" s="104"/>
      <c r="I237" s="102" cm="1">
        <f t="array" ref="I237">((_xlfn.XLOOKUP(B237,'4. Material Balance Activities'!$C$35:$C$88,'4. Material Balance Activities'!$G$35:$G$88,NA,0,1)-_xlfn.XLOOKUP(B237,'4. Material Balance Activities'!$C$35:$C$88,'4. Material Balance Activities'!$M$35:$M$88,NA,0,1))*G237)*(1-F237)</f>
        <v>1874.0403000000001</v>
      </c>
      <c r="J237" s="105" t="s">
        <v>214</v>
      </c>
      <c r="K237" s="83" t="s">
        <v>214</v>
      </c>
      <c r="L237" s="102" cm="1">
        <f t="array" ref="L237">((_xlfn.XLOOKUP(B237,'4. Material Balance Activities'!$C$35:$C$88,'4. Material Balance Activities'!$J$35:$J$88,NA,0,1)-_xlfn.XLOOKUP(B237,'4. Material Balance Activities'!$C$35:$C$88,'4. Material Balance Activities'!$P$35:$P$88,NA,0,1))*G237)*(1-F237)</f>
        <v>7.556614112903226</v>
      </c>
      <c r="M237" s="105" t="s">
        <v>214</v>
      </c>
      <c r="N237" s="83" t="s">
        <v>214</v>
      </c>
    </row>
    <row r="238" spans="1:14" x14ac:dyDescent="0.25">
      <c r="A238" s="79" t="s">
        <v>236</v>
      </c>
      <c r="B238" s="133" t="s">
        <v>289</v>
      </c>
      <c r="C238" s="137" t="s">
        <v>425</v>
      </c>
      <c r="D238" s="81" t="str">
        <f>IFERROR(IF(C238="No CAS","",INDEX('DEQ Pollutant List'!$C$7:$C$611,MATCH('5. Pollutant Emissions - MB'!C238,'DEQ Pollutant List'!$B$7:$B$611,0))),"")</f>
        <v>Isopropyl alcohol</v>
      </c>
      <c r="E238" s="115"/>
      <c r="F238" s="138">
        <v>0</v>
      </c>
      <c r="G238" s="139">
        <v>0.02</v>
      </c>
      <c r="H238" s="104"/>
      <c r="I238" s="102" cm="1">
        <f t="array" ref="I238">((_xlfn.XLOOKUP(B238,'4. Material Balance Activities'!$C$35:$C$88,'4. Material Balance Activities'!$G$35:$G$88,NA,0,1)-_xlfn.XLOOKUP(B238,'4. Material Balance Activities'!$C$35:$C$88,'4. Material Balance Activities'!$M$35:$M$88,NA,0,1))*G238)*(1-F238)</f>
        <v>98.633700000000005</v>
      </c>
      <c r="J238" s="105" t="s">
        <v>214</v>
      </c>
      <c r="K238" s="83" t="s">
        <v>214</v>
      </c>
      <c r="L238" s="102" cm="1">
        <f t="array" ref="L238">((_xlfn.XLOOKUP(B238,'4. Material Balance Activities'!$C$35:$C$88,'4. Material Balance Activities'!$J$35:$J$88,NA,0,1)-_xlfn.XLOOKUP(B238,'4. Material Balance Activities'!$C$35:$C$88,'4. Material Balance Activities'!$P$35:$P$88,NA,0,1))*G238)*(1-F238)</f>
        <v>0.39771653225806453</v>
      </c>
      <c r="M238" s="105" t="s">
        <v>214</v>
      </c>
      <c r="N238" s="83" t="s">
        <v>214</v>
      </c>
    </row>
    <row r="239" spans="1:14" x14ac:dyDescent="0.25">
      <c r="A239" s="79" t="s">
        <v>236</v>
      </c>
      <c r="B239" s="133" t="s">
        <v>289</v>
      </c>
      <c r="C239" s="137" t="s">
        <v>439</v>
      </c>
      <c r="D239" s="81" t="str">
        <f>IFERROR(IF(C239="No CAS","",INDEX('DEQ Pollutant List'!$C$7:$C$611,MATCH('5. Pollutant Emissions - MB'!C239,'DEQ Pollutant List'!$B$7:$B$611,0))),"")</f>
        <v>Sulfuric acid</v>
      </c>
      <c r="E239" s="115"/>
      <c r="F239" s="138">
        <v>0</v>
      </c>
      <c r="G239" s="139">
        <v>0.02</v>
      </c>
      <c r="H239" s="104"/>
      <c r="I239" s="102" cm="1">
        <f t="array" ref="I239">((_xlfn.XLOOKUP(B239,'4. Material Balance Activities'!$C$35:$C$88,'4. Material Balance Activities'!$G$35:$G$88,NA,0,1)-_xlfn.XLOOKUP(B239,'4. Material Balance Activities'!$C$35:$C$88,'4. Material Balance Activities'!$M$35:$M$88,NA,0,1))*G239)*(1-F239)</f>
        <v>98.633700000000005</v>
      </c>
      <c r="J239" s="105" t="s">
        <v>214</v>
      </c>
      <c r="K239" s="83" t="s">
        <v>214</v>
      </c>
      <c r="L239" s="102" cm="1">
        <f t="array" ref="L239">((_xlfn.XLOOKUP(B239,'4. Material Balance Activities'!$C$35:$C$88,'4. Material Balance Activities'!$J$35:$J$88,NA,0,1)-_xlfn.XLOOKUP(B239,'4. Material Balance Activities'!$C$35:$C$88,'4. Material Balance Activities'!$P$35:$P$88,NA,0,1))*G239)*(1-F239)</f>
        <v>0.39771653225806453</v>
      </c>
      <c r="M239" s="105" t="s">
        <v>214</v>
      </c>
      <c r="N239" s="83" t="s">
        <v>214</v>
      </c>
    </row>
    <row r="240" spans="1:14" x14ac:dyDescent="0.25">
      <c r="A240" s="79" t="s">
        <v>236</v>
      </c>
      <c r="B240" s="133" t="s">
        <v>229</v>
      </c>
      <c r="C240" s="137" t="s">
        <v>428</v>
      </c>
      <c r="D240" s="81" t="str">
        <f>IFERROR(IF(C240="No CAS","",INDEX('DEQ Pollutant List'!$C$7:$C$611,MATCH('5. Pollutant Emissions - MB'!C240,'DEQ Pollutant List'!$B$7:$B$611,0))),"")</f>
        <v>2-Butanone (methyl ethyl ketone)</v>
      </c>
      <c r="E240" s="115"/>
      <c r="F240" s="138">
        <v>0</v>
      </c>
      <c r="G240" s="139">
        <v>1</v>
      </c>
      <c r="H240" s="104"/>
      <c r="I240" s="102" cm="1">
        <f t="array" ref="I240">((_xlfn.XLOOKUP(B240,'4. Material Balance Activities'!$C$35:$C$88,'4. Material Balance Activities'!$G$35:$G$88,NA,0,1)-_xlfn.XLOOKUP(B240,'4. Material Balance Activities'!$C$35:$C$88,'4. Material Balance Activities'!$M$35:$M$88,NA,0,1))*G240)*(1-F240)</f>
        <v>15.4308</v>
      </c>
      <c r="J240" s="105" t="s">
        <v>214</v>
      </c>
      <c r="K240" s="83" t="s">
        <v>214</v>
      </c>
      <c r="L240" s="102" cm="1">
        <f t="array" ref="L240">((_xlfn.XLOOKUP(B240,'4. Material Balance Activities'!$C$35:$C$88,'4. Material Balance Activities'!$J$35:$J$88,NA,0,1)-_xlfn.XLOOKUP(B240,'4. Material Balance Activities'!$C$35:$C$88,'4. Material Balance Activities'!$P$35:$P$88,NA,0,1))*G240)*(1-F240)</f>
        <v>6.222096774193548E-2</v>
      </c>
      <c r="M240" s="105" t="s">
        <v>214</v>
      </c>
      <c r="N240" s="83" t="s">
        <v>214</v>
      </c>
    </row>
    <row r="241" spans="1:14" x14ac:dyDescent="0.25">
      <c r="A241" s="79" t="s">
        <v>236</v>
      </c>
      <c r="B241" s="133" t="s">
        <v>231</v>
      </c>
      <c r="C241" s="137" t="s">
        <v>420</v>
      </c>
      <c r="D241" s="81" t="str">
        <f>IFERROR(IF(C241="No CAS","",INDEX('DEQ Pollutant List'!$C$7:$C$611,MATCH('5. Pollutant Emissions - MB'!C241,'DEQ Pollutant List'!$B$7:$B$611,0))),"")</f>
        <v>Acetone</v>
      </c>
      <c r="E241" s="115"/>
      <c r="F241" s="138">
        <v>0</v>
      </c>
      <c r="G241" s="139">
        <v>1</v>
      </c>
      <c r="H241" s="104"/>
      <c r="I241" s="102" cm="1">
        <f t="array" ref="I241">((_xlfn.XLOOKUP(B241,'4. Material Balance Activities'!$C$35:$C$88,'4. Material Balance Activities'!$G$35:$G$88,NA,0,1)-_xlfn.XLOOKUP(B241,'4. Material Balance Activities'!$C$35:$C$88,'4. Material Balance Activities'!$M$35:$M$88,NA,0,1))*G241)*(1-F241)</f>
        <v>293.58450000000005</v>
      </c>
      <c r="J241" s="105" t="s">
        <v>214</v>
      </c>
      <c r="K241" s="83" t="s">
        <v>214</v>
      </c>
      <c r="L241" s="102" cm="1">
        <f t="array" ref="L241">((_xlfn.XLOOKUP(B241,'4. Material Balance Activities'!$C$35:$C$88,'4. Material Balance Activities'!$J$35:$J$88,NA,0,1)-_xlfn.XLOOKUP(B241,'4. Material Balance Activities'!$C$35:$C$88,'4. Material Balance Activities'!$P$35:$P$88,NA,0,1))*G241)*(1-F241)</f>
        <v>1.1838084677419356</v>
      </c>
      <c r="M241" s="105" t="s">
        <v>214</v>
      </c>
      <c r="N241" s="83" t="s">
        <v>214</v>
      </c>
    </row>
    <row r="242" spans="1:14" x14ac:dyDescent="0.25">
      <c r="A242" s="79" t="s">
        <v>236</v>
      </c>
      <c r="B242" s="133" t="s">
        <v>232</v>
      </c>
      <c r="C242" s="137" t="s">
        <v>420</v>
      </c>
      <c r="D242" s="81" t="str">
        <f>IFERROR(IF(C242="No CAS","",INDEX('DEQ Pollutant List'!$C$7:$C$611,MATCH('5. Pollutant Emissions - MB'!C242,'DEQ Pollutant List'!$B$7:$B$611,0))),"")</f>
        <v>Acetone</v>
      </c>
      <c r="E242" s="115"/>
      <c r="F242" s="138">
        <v>0</v>
      </c>
      <c r="G242" s="139">
        <v>1</v>
      </c>
      <c r="H242" s="104"/>
      <c r="I242" s="102" cm="1">
        <f t="array" ref="I242">((_xlfn.XLOOKUP(B242,'4. Material Balance Activities'!$C$35:$C$88,'4. Material Balance Activities'!$G$35:$G$88,NA,0,1)-_xlfn.XLOOKUP(B242,'4. Material Balance Activities'!$C$35:$C$88,'4. Material Balance Activities'!$M$35:$M$88,NA,0,1))*G242)*(1-F242)</f>
        <v>5516.7789599999996</v>
      </c>
      <c r="J242" s="105" t="s">
        <v>214</v>
      </c>
      <c r="K242" s="83" t="s">
        <v>214</v>
      </c>
      <c r="L242" s="102" cm="1">
        <f t="array" ref="L242">((_xlfn.XLOOKUP(B242,'4. Material Balance Activities'!$C$35:$C$88,'4. Material Balance Activities'!$J$35:$J$88,NA,0,1)-_xlfn.XLOOKUP(B242,'4. Material Balance Activities'!$C$35:$C$88,'4. Material Balance Activities'!$P$35:$P$88,NA,0,1))*G242)*(1-F242)</f>
        <v>22.245076451612903</v>
      </c>
      <c r="M242" s="105" t="s">
        <v>214</v>
      </c>
      <c r="N242" s="83" t="s">
        <v>214</v>
      </c>
    </row>
    <row r="243" spans="1:14" x14ac:dyDescent="0.25">
      <c r="A243" s="79" t="s">
        <v>236</v>
      </c>
      <c r="B243" s="133" t="s">
        <v>233</v>
      </c>
      <c r="C243" s="137" t="s">
        <v>425</v>
      </c>
      <c r="D243" s="81" t="str">
        <f>IFERROR(IF(C243="No CAS","",INDEX('DEQ Pollutant List'!$C$7:$C$611,MATCH('5. Pollutant Emissions - MB'!C243,'DEQ Pollutant List'!$B$7:$B$611,0))),"")</f>
        <v>Isopropyl alcohol</v>
      </c>
      <c r="E243" s="115"/>
      <c r="F243" s="138">
        <v>0</v>
      </c>
      <c r="G243" s="139">
        <v>0.15</v>
      </c>
      <c r="H243" s="104"/>
      <c r="I243" s="102" cm="1">
        <f t="array" ref="I243">((_xlfn.XLOOKUP(B243,'4. Material Balance Activities'!$C$35:$C$88,'4. Material Balance Activities'!$G$35:$G$88,NA,0,1)-_xlfn.XLOOKUP(B243,'4. Material Balance Activities'!$C$35:$C$88,'4. Material Balance Activities'!$M$35:$M$88,NA,0,1))*G243)*(1-F243)</f>
        <v>1.0157399999999999</v>
      </c>
      <c r="J243" s="105" t="s">
        <v>214</v>
      </c>
      <c r="K243" s="83" t="s">
        <v>214</v>
      </c>
      <c r="L243" s="102" cm="1">
        <f t="array" ref="L243">((_xlfn.XLOOKUP(B243,'4. Material Balance Activities'!$C$35:$C$88,'4. Material Balance Activities'!$J$35:$J$88,NA,0,1)-_xlfn.XLOOKUP(B243,'4. Material Balance Activities'!$C$35:$C$88,'4. Material Balance Activities'!$P$35:$P$88,NA,0,1))*G243)*(1-F243)</f>
        <v>4.0957258064516118E-3</v>
      </c>
      <c r="M243" s="105" t="s">
        <v>214</v>
      </c>
      <c r="N243" s="83" t="s">
        <v>214</v>
      </c>
    </row>
    <row r="244" spans="1:14" x14ac:dyDescent="0.25">
      <c r="A244" s="79" t="s">
        <v>236</v>
      </c>
      <c r="B244" s="133" t="s">
        <v>233</v>
      </c>
      <c r="C244" s="137" t="s">
        <v>420</v>
      </c>
      <c r="D244" s="81" t="str">
        <f>IFERROR(IF(C244="No CAS","",INDEX('DEQ Pollutant List'!$C$7:$C$611,MATCH('5. Pollutant Emissions - MB'!C244,'DEQ Pollutant List'!$B$7:$B$611,0))),"")</f>
        <v>Acetone</v>
      </c>
      <c r="E244" s="115"/>
      <c r="F244" s="138">
        <v>0</v>
      </c>
      <c r="G244" s="139">
        <v>0.14000000000000001</v>
      </c>
      <c r="H244" s="104"/>
      <c r="I244" s="102" cm="1">
        <f t="array" ref="I244">((_xlfn.XLOOKUP(B244,'4. Material Balance Activities'!$C$35:$C$88,'4. Material Balance Activities'!$G$35:$G$88,NA,0,1)-_xlfn.XLOOKUP(B244,'4. Material Balance Activities'!$C$35:$C$88,'4. Material Balance Activities'!$M$35:$M$88,NA,0,1))*G244)*(1-F244)</f>
        <v>0.94802399999999998</v>
      </c>
      <c r="J244" s="105" t="s">
        <v>214</v>
      </c>
      <c r="K244" s="83" t="s">
        <v>214</v>
      </c>
      <c r="L244" s="102" cm="1">
        <f t="array" ref="L244">((_xlfn.XLOOKUP(B244,'4. Material Balance Activities'!$C$35:$C$88,'4. Material Balance Activities'!$J$35:$J$88,NA,0,1)-_xlfn.XLOOKUP(B244,'4. Material Balance Activities'!$C$35:$C$88,'4. Material Balance Activities'!$P$35:$P$88,NA,0,1))*G244)*(1-F244)</f>
        <v>3.8226774193548386E-3</v>
      </c>
      <c r="M244" s="105" t="s">
        <v>214</v>
      </c>
      <c r="N244" s="83" t="s">
        <v>214</v>
      </c>
    </row>
    <row r="245" spans="1:14" x14ac:dyDescent="0.25">
      <c r="A245" s="79" t="s">
        <v>236</v>
      </c>
      <c r="B245" s="133" t="s">
        <v>290</v>
      </c>
      <c r="C245" s="137" t="s">
        <v>193</v>
      </c>
      <c r="D245" s="81" t="str">
        <f>IFERROR(IF(C245="No CAS","",INDEX('DEQ Pollutant List'!$C$7:$C$611,MATCH('5. Pollutant Emissions - MB'!C245,'DEQ Pollutant List'!$B$7:$B$611,0))),"")</f>
        <v>Xylene (mixture), including m-xylene, o-xylene, p-xylene</v>
      </c>
      <c r="E245" s="115"/>
      <c r="F245" s="138" t="s">
        <v>430</v>
      </c>
      <c r="G245" s="204" t="s">
        <v>430</v>
      </c>
      <c r="H245" s="104" t="s">
        <v>449</v>
      </c>
      <c r="I245" s="102" t="s">
        <v>214</v>
      </c>
      <c r="J245" s="105">
        <v>12011.945878426699</v>
      </c>
      <c r="K245" s="83">
        <v>12011.945878426699</v>
      </c>
      <c r="L245" s="102" t="s">
        <v>214</v>
      </c>
      <c r="M245" s="105">
        <f t="shared" ref="M245:N251" si="3">J245/365</f>
        <v>32.909440762812871</v>
      </c>
      <c r="N245" s="83">
        <f t="shared" si="3"/>
        <v>32.909440762812871</v>
      </c>
    </row>
    <row r="246" spans="1:14" x14ac:dyDescent="0.25">
      <c r="A246" s="79" t="s">
        <v>236</v>
      </c>
      <c r="B246" s="133" t="s">
        <v>290</v>
      </c>
      <c r="C246" s="137" t="s">
        <v>183</v>
      </c>
      <c r="D246" s="81" t="str">
        <f>IFERROR(IF(C246="No CAS","",INDEX('DEQ Pollutant List'!$C$7:$C$611,MATCH('5. Pollutant Emissions - MB'!C246,'DEQ Pollutant List'!$B$7:$B$611,0))),"")</f>
        <v>Ethyl benzene</v>
      </c>
      <c r="E246" s="115"/>
      <c r="F246" s="138" t="s">
        <v>430</v>
      </c>
      <c r="G246" s="204" t="s">
        <v>430</v>
      </c>
      <c r="H246" s="104" t="s">
        <v>449</v>
      </c>
      <c r="I246" s="102" t="s">
        <v>214</v>
      </c>
      <c r="J246" s="105">
        <v>2001.9909797377832</v>
      </c>
      <c r="K246" s="83">
        <v>2001.9909797377832</v>
      </c>
      <c r="L246" s="102" t="s">
        <v>214</v>
      </c>
      <c r="M246" s="105">
        <f t="shared" si="3"/>
        <v>5.4849067938021454</v>
      </c>
      <c r="N246" s="83">
        <f t="shared" si="3"/>
        <v>5.4849067938021454</v>
      </c>
    </row>
    <row r="247" spans="1:14" x14ac:dyDescent="0.25">
      <c r="A247" s="79" t="s">
        <v>236</v>
      </c>
      <c r="B247" s="133" t="s">
        <v>290</v>
      </c>
      <c r="C247" s="137" t="s">
        <v>191</v>
      </c>
      <c r="D247" s="81" t="str">
        <f>IFERROR(IF(C247="No CAS","",INDEX('DEQ Pollutant List'!$C$7:$C$611,MATCH('5. Pollutant Emissions - MB'!C247,'DEQ Pollutant List'!$B$7:$B$611,0))),"")</f>
        <v>Toluene</v>
      </c>
      <c r="E247" s="115"/>
      <c r="F247" s="138" t="s">
        <v>430</v>
      </c>
      <c r="G247" s="204" t="s">
        <v>430</v>
      </c>
      <c r="H247" s="104" t="s">
        <v>449</v>
      </c>
      <c r="I247" s="102" t="s">
        <v>214</v>
      </c>
      <c r="J247" s="105">
        <v>21354.91776</v>
      </c>
      <c r="K247" s="83">
        <v>21354.91776</v>
      </c>
      <c r="L247" s="102" t="s">
        <v>214</v>
      </c>
      <c r="M247" s="105">
        <f t="shared" si="3"/>
        <v>58.506624000000002</v>
      </c>
      <c r="N247" s="83">
        <f t="shared" si="3"/>
        <v>58.506624000000002</v>
      </c>
    </row>
    <row r="248" spans="1:14" x14ac:dyDescent="0.25">
      <c r="A248" s="79" t="s">
        <v>236</v>
      </c>
      <c r="B248" s="133" t="s">
        <v>290</v>
      </c>
      <c r="C248" s="137" t="s">
        <v>432</v>
      </c>
      <c r="D248" s="81" t="str">
        <f>IFERROR(IF(C248="No CAS","",INDEX('DEQ Pollutant List'!$C$7:$C$611,MATCH('5. Pollutant Emissions - MB'!C248,'DEQ Pollutant List'!$B$7:$B$611,0))),"")</f>
        <v>Methyl isobutyl ketone (MIBK, hexone)</v>
      </c>
      <c r="E248" s="115"/>
      <c r="F248" s="138" t="s">
        <v>430</v>
      </c>
      <c r="G248" s="204" t="s">
        <v>430</v>
      </c>
      <c r="H248" s="104" t="s">
        <v>449</v>
      </c>
      <c r="I248" s="102" t="s">
        <v>214</v>
      </c>
      <c r="J248" s="105">
        <v>497.18400328149039</v>
      </c>
      <c r="K248" s="83">
        <v>497.18400328149039</v>
      </c>
      <c r="L248" s="102" t="s">
        <v>214</v>
      </c>
      <c r="M248" s="105">
        <f t="shared" si="3"/>
        <v>1.3621479541958641</v>
      </c>
      <c r="N248" s="83">
        <f t="shared" si="3"/>
        <v>1.3621479541958641</v>
      </c>
    </row>
    <row r="249" spans="1:14" x14ac:dyDescent="0.25">
      <c r="A249" s="79" t="s">
        <v>236</v>
      </c>
      <c r="B249" s="133" t="s">
        <v>290</v>
      </c>
      <c r="C249" s="137" t="s">
        <v>189</v>
      </c>
      <c r="D249" s="81" t="str">
        <f>IFERROR(IF(C249="No CAS","",INDEX('DEQ Pollutant List'!$C$7:$C$611,MATCH('5. Pollutant Emissions - MB'!C249,'DEQ Pollutant List'!$B$7:$B$611,0))),"")</f>
        <v>Naphthalene</v>
      </c>
      <c r="E249" s="115"/>
      <c r="F249" s="138" t="s">
        <v>430</v>
      </c>
      <c r="G249" s="204" t="s">
        <v>430</v>
      </c>
      <c r="H249" s="104" t="s">
        <v>449</v>
      </c>
      <c r="I249" s="102" t="s">
        <v>214</v>
      </c>
      <c r="J249" s="105">
        <v>0.58184140983763466</v>
      </c>
      <c r="K249" s="83">
        <v>0.58184140983763466</v>
      </c>
      <c r="L249" s="102" t="s">
        <v>214</v>
      </c>
      <c r="M249" s="105">
        <f t="shared" si="3"/>
        <v>1.594086054349684E-3</v>
      </c>
      <c r="N249" s="83">
        <f t="shared" si="3"/>
        <v>1.594086054349684E-3</v>
      </c>
    </row>
    <row r="250" spans="1:14" x14ac:dyDescent="0.25">
      <c r="A250" s="79" t="s">
        <v>236</v>
      </c>
      <c r="B250" s="133" t="s">
        <v>290</v>
      </c>
      <c r="C250" s="137" t="s">
        <v>433</v>
      </c>
      <c r="D250" s="81" t="str">
        <f>IFERROR(IF(C250="No CAS","",INDEX('DEQ Pollutant List'!$C$7:$C$611,MATCH('5. Pollutant Emissions - MB'!C250,'DEQ Pollutant List'!$B$7:$B$611,0))),"")</f>
        <v>Isopropylbenzene (cumene)</v>
      </c>
      <c r="E250" s="115"/>
      <c r="F250" s="138" t="s">
        <v>430</v>
      </c>
      <c r="G250" s="204" t="s">
        <v>430</v>
      </c>
      <c r="H250" s="104" t="s">
        <v>449</v>
      </c>
      <c r="I250" s="102" t="s">
        <v>214</v>
      </c>
      <c r="J250" s="105">
        <v>0</v>
      </c>
      <c r="K250" s="83">
        <v>0</v>
      </c>
      <c r="L250" s="102" t="s">
        <v>214</v>
      </c>
      <c r="M250" s="105">
        <f t="shared" si="3"/>
        <v>0</v>
      </c>
      <c r="N250" s="83">
        <f t="shared" si="3"/>
        <v>0</v>
      </c>
    </row>
    <row r="251" spans="1:14" x14ac:dyDescent="0.25">
      <c r="A251" s="79" t="s">
        <v>236</v>
      </c>
      <c r="B251" s="133" t="s">
        <v>290</v>
      </c>
      <c r="C251" s="137" t="s">
        <v>161</v>
      </c>
      <c r="D251" s="81" t="str">
        <f>IFERROR(IF(C251="No CAS","",INDEX('DEQ Pollutant List'!$C$7:$C$611,MATCH('5. Pollutant Emissions - MB'!C251,'DEQ Pollutant List'!$B$7:$B$611,0))),"")</f>
        <v>Formaldehyde</v>
      </c>
      <c r="E251" s="115"/>
      <c r="F251" s="138" t="s">
        <v>430</v>
      </c>
      <c r="G251" s="204" t="s">
        <v>430</v>
      </c>
      <c r="H251" s="104" t="s">
        <v>449</v>
      </c>
      <c r="I251" s="102" t="s">
        <v>214</v>
      </c>
      <c r="J251" s="105">
        <v>0</v>
      </c>
      <c r="K251" s="83">
        <v>0</v>
      </c>
      <c r="L251" s="102" t="s">
        <v>214</v>
      </c>
      <c r="M251" s="105">
        <f t="shared" si="3"/>
        <v>0</v>
      </c>
      <c r="N251" s="83">
        <f t="shared" si="3"/>
        <v>0</v>
      </c>
    </row>
    <row r="252" spans="1:14" x14ac:dyDescent="0.25">
      <c r="A252" s="79" t="s">
        <v>236</v>
      </c>
      <c r="B252" s="133" t="s">
        <v>290</v>
      </c>
      <c r="C252" s="137" t="s">
        <v>434</v>
      </c>
      <c r="D252" s="81" t="str">
        <f>IFERROR(IF(C252="No CAS","",INDEX('DEQ Pollutant List'!$C$7:$C$611,MATCH('5. Pollutant Emissions - MB'!C252,'DEQ Pollutant List'!$B$7:$B$611,0))),"")</f>
        <v>Ethylene glycol monobutyl ether</v>
      </c>
      <c r="E252" s="115"/>
      <c r="F252" s="138" t="s">
        <v>430</v>
      </c>
      <c r="G252" s="204" t="s">
        <v>430</v>
      </c>
      <c r="H252" s="104" t="s">
        <v>449</v>
      </c>
      <c r="I252" s="102" t="s">
        <v>214</v>
      </c>
      <c r="J252" s="105">
        <v>13550.335920000001</v>
      </c>
      <c r="K252" s="83">
        <v>13550.335920000001</v>
      </c>
      <c r="L252" s="102" t="s">
        <v>214</v>
      </c>
      <c r="M252" s="105">
        <f t="shared" ref="M252:M269" si="4">J252/365</f>
        <v>37.124208000000003</v>
      </c>
      <c r="N252" s="83">
        <f t="shared" ref="N252:N269" si="5">K252/365</f>
        <v>37.124208000000003</v>
      </c>
    </row>
    <row r="253" spans="1:14" x14ac:dyDescent="0.25">
      <c r="A253" s="79" t="s">
        <v>236</v>
      </c>
      <c r="B253" s="133" t="s">
        <v>290</v>
      </c>
      <c r="C253" s="137" t="s">
        <v>435</v>
      </c>
      <c r="D253" s="81" t="str">
        <f>IFERROR(IF(C253="No CAS","",INDEX('DEQ Pollutant List'!$C$7:$C$611,MATCH('5. Pollutant Emissions - MB'!C253,'DEQ Pollutant List'!$B$7:$B$611,0))),"")</f>
        <v>n-Butyl alcohol</v>
      </c>
      <c r="E253" s="115"/>
      <c r="F253" s="138" t="s">
        <v>430</v>
      </c>
      <c r="G253" s="204" t="s">
        <v>430</v>
      </c>
      <c r="H253" s="104" t="s">
        <v>449</v>
      </c>
      <c r="I253" s="102" t="s">
        <v>214</v>
      </c>
      <c r="J253" s="105">
        <v>0</v>
      </c>
      <c r="K253" s="83">
        <v>0</v>
      </c>
      <c r="L253" s="102" t="s">
        <v>214</v>
      </c>
      <c r="M253" s="105">
        <f t="shared" si="4"/>
        <v>0</v>
      </c>
      <c r="N253" s="83">
        <f t="shared" si="5"/>
        <v>0</v>
      </c>
    </row>
    <row r="254" spans="1:14" x14ac:dyDescent="0.25">
      <c r="A254" s="79" t="s">
        <v>236</v>
      </c>
      <c r="B254" s="133" t="s">
        <v>290</v>
      </c>
      <c r="C254" s="137" t="s">
        <v>436</v>
      </c>
      <c r="D254" s="81" t="str">
        <f>IFERROR(IF(C254="No CAS","",INDEX('DEQ Pollutant List'!$C$7:$C$611,MATCH('5. Pollutant Emissions - MB'!C254,'DEQ Pollutant List'!$B$7:$B$611,0))),"")</f>
        <v>1,2,4-Trimethylbenzene</v>
      </c>
      <c r="E254" s="115"/>
      <c r="F254" s="138" t="s">
        <v>430</v>
      </c>
      <c r="G254" s="204" t="s">
        <v>430</v>
      </c>
      <c r="H254" s="104" t="s">
        <v>449</v>
      </c>
      <c r="I254" s="102" t="s">
        <v>214</v>
      </c>
      <c r="J254" s="105">
        <v>4518.1719285120007</v>
      </c>
      <c r="K254" s="83">
        <v>4518.1719285120007</v>
      </c>
      <c r="L254" s="102" t="s">
        <v>214</v>
      </c>
      <c r="M254" s="105">
        <f t="shared" si="4"/>
        <v>12.378553228800001</v>
      </c>
      <c r="N254" s="83">
        <f t="shared" si="5"/>
        <v>12.378553228800001</v>
      </c>
    </row>
    <row r="255" spans="1:14" x14ac:dyDescent="0.25">
      <c r="A255" s="79" t="s">
        <v>236</v>
      </c>
      <c r="B255" s="133" t="s">
        <v>290</v>
      </c>
      <c r="C255" s="137" t="s">
        <v>437</v>
      </c>
      <c r="D255" s="81" t="str">
        <f>IFERROR(IF(C255="No CAS","",INDEX('DEQ Pollutant List'!$C$7:$C$611,MATCH('5. Pollutant Emissions - MB'!C255,'DEQ Pollutant List'!$B$7:$B$611,0))),"")</f>
        <v>Propylene glycol monomethyl ether acetate</v>
      </c>
      <c r="E255" s="115"/>
      <c r="F255" s="138" t="s">
        <v>430</v>
      </c>
      <c r="G255" s="204" t="s">
        <v>430</v>
      </c>
      <c r="H255" s="104" t="s">
        <v>449</v>
      </c>
      <c r="I255" s="102" t="s">
        <v>214</v>
      </c>
      <c r="J255" s="105">
        <v>134800.72596901073</v>
      </c>
      <c r="K255" s="83">
        <v>134800.72596901073</v>
      </c>
      <c r="L255" s="102" t="s">
        <v>214</v>
      </c>
      <c r="M255" s="105">
        <f t="shared" si="4"/>
        <v>369.31705744934447</v>
      </c>
      <c r="N255" s="83">
        <f t="shared" si="5"/>
        <v>369.31705744934447</v>
      </c>
    </row>
    <row r="256" spans="1:14" x14ac:dyDescent="0.25">
      <c r="A256" s="79" t="s">
        <v>236</v>
      </c>
      <c r="B256" s="133" t="s">
        <v>290</v>
      </c>
      <c r="C256" s="137" t="s">
        <v>180</v>
      </c>
      <c r="D256" s="81" t="str">
        <f>IFERROR(IF(C256="No CAS","",INDEX('DEQ Pollutant List'!$C$7:$C$611,MATCH('5. Pollutant Emissions - MB'!C256,'DEQ Pollutant List'!$B$7:$B$611,0))),"")</f>
        <v>Chromium VI, chromate and dichromate particulate</v>
      </c>
      <c r="E256" s="115"/>
      <c r="F256" s="138">
        <f>1-(1-0.75)*(1-0.992)</f>
        <v>0.998</v>
      </c>
      <c r="G256" s="204" t="s">
        <v>430</v>
      </c>
      <c r="H256" s="104" t="s">
        <v>449</v>
      </c>
      <c r="I256" s="102" t="s">
        <v>214</v>
      </c>
      <c r="J256" s="105">
        <v>150.14932348033386</v>
      </c>
      <c r="K256" s="83">
        <v>150.14932348033386</v>
      </c>
      <c r="L256" s="102" t="s">
        <v>214</v>
      </c>
      <c r="M256" s="105">
        <f t="shared" si="4"/>
        <v>0.41136800953516128</v>
      </c>
      <c r="N256" s="83">
        <f t="shared" si="5"/>
        <v>0.41136800953516128</v>
      </c>
    </row>
    <row r="257" spans="1:14" x14ac:dyDescent="0.25">
      <c r="A257" s="79" t="s">
        <v>236</v>
      </c>
      <c r="B257" s="133" t="s">
        <v>290</v>
      </c>
      <c r="C257" s="137" t="s">
        <v>428</v>
      </c>
      <c r="D257" s="81" t="str">
        <f>IFERROR(IF(C257="No CAS","",INDEX('DEQ Pollutant List'!$C$7:$C$611,MATCH('5. Pollutant Emissions - MB'!C257,'DEQ Pollutant List'!$B$7:$B$611,0))),"")</f>
        <v>2-Butanone (methyl ethyl ketone)</v>
      </c>
      <c r="E257" s="115"/>
      <c r="F257" s="138" t="s">
        <v>430</v>
      </c>
      <c r="G257" s="204" t="s">
        <v>430</v>
      </c>
      <c r="H257" s="104" t="s">
        <v>449</v>
      </c>
      <c r="I257" s="102" t="s">
        <v>214</v>
      </c>
      <c r="J257" s="105">
        <v>349310.54395394109</v>
      </c>
      <c r="K257" s="83">
        <v>349310.54395394109</v>
      </c>
      <c r="L257" s="102" t="s">
        <v>214</v>
      </c>
      <c r="M257" s="105">
        <f t="shared" si="4"/>
        <v>957.01518891490707</v>
      </c>
      <c r="N257" s="83">
        <f t="shared" si="5"/>
        <v>957.01518891490707</v>
      </c>
    </row>
    <row r="258" spans="1:14" x14ac:dyDescent="0.25">
      <c r="A258" s="79" t="s">
        <v>236</v>
      </c>
      <c r="B258" s="133" t="s">
        <v>290</v>
      </c>
      <c r="C258" s="137" t="s">
        <v>438</v>
      </c>
      <c r="D258" s="81" t="str">
        <f>IFERROR(IF(C258="No CAS","",INDEX('DEQ Pollutant List'!$C$7:$C$611,MATCH('5. Pollutant Emissions - MB'!C258,'DEQ Pollutant List'!$B$7:$B$611,0))),"")</f>
        <v>t-Butyl acetate</v>
      </c>
      <c r="E258" s="115"/>
      <c r="F258" s="138" t="s">
        <v>430</v>
      </c>
      <c r="G258" s="204" t="s">
        <v>430</v>
      </c>
      <c r="H258" s="104" t="s">
        <v>449</v>
      </c>
      <c r="I258" s="102" t="s">
        <v>214</v>
      </c>
      <c r="J258" s="105">
        <v>102924.0432</v>
      </c>
      <c r="K258" s="83">
        <v>102924.0432</v>
      </c>
      <c r="L258" s="102" t="s">
        <v>214</v>
      </c>
      <c r="M258" s="105">
        <f t="shared" si="4"/>
        <v>281.98367999999999</v>
      </c>
      <c r="N258" s="83">
        <f t="shared" si="5"/>
        <v>281.98367999999999</v>
      </c>
    </row>
    <row r="259" spans="1:14" x14ac:dyDescent="0.25">
      <c r="A259" s="79" t="s">
        <v>236</v>
      </c>
      <c r="B259" s="133" t="s">
        <v>290</v>
      </c>
      <c r="C259" s="137" t="s">
        <v>187</v>
      </c>
      <c r="D259" s="81" t="str">
        <f>IFERROR(IF(C259="No CAS","",INDEX('DEQ Pollutant List'!$C$7:$C$611,MATCH('5. Pollutant Emissions - MB'!C259,'DEQ Pollutant List'!$B$7:$B$611,0))),"")</f>
        <v>Mercury and compounds</v>
      </c>
      <c r="E259" s="115"/>
      <c r="F259" s="138">
        <f>1-(1-0.75)*(1-0.992)</f>
        <v>0.998</v>
      </c>
      <c r="G259" s="204" t="s">
        <v>430</v>
      </c>
      <c r="H259" s="104" t="s">
        <v>449</v>
      </c>
      <c r="I259" s="102" t="s">
        <v>214</v>
      </c>
      <c r="J259" s="105">
        <v>3.3255294607866534E-3</v>
      </c>
      <c r="K259" s="83">
        <v>3.3255294607866534E-3</v>
      </c>
      <c r="L259" s="102" t="s">
        <v>214</v>
      </c>
      <c r="M259" s="105">
        <f t="shared" si="4"/>
        <v>9.1110396185935702E-6</v>
      </c>
      <c r="N259" s="83">
        <f t="shared" si="5"/>
        <v>9.1110396185935702E-6</v>
      </c>
    </row>
    <row r="260" spans="1:14" x14ac:dyDescent="0.25">
      <c r="A260" s="79" t="s">
        <v>236</v>
      </c>
      <c r="B260" s="133" t="s">
        <v>290</v>
      </c>
      <c r="C260" s="137" t="s">
        <v>185</v>
      </c>
      <c r="D260" s="81" t="str">
        <f>IFERROR(IF(C260="No CAS","",INDEX('DEQ Pollutant List'!$C$7:$C$611,MATCH('5. Pollutant Emissions - MB'!C260,'DEQ Pollutant List'!$B$7:$B$611,0))),"")</f>
        <v>Lead and compounds</v>
      </c>
      <c r="E260" s="115"/>
      <c r="F260" s="138">
        <f>1-(1-0.75)*(1-0.992)</f>
        <v>0.998</v>
      </c>
      <c r="G260" s="204" t="s">
        <v>430</v>
      </c>
      <c r="H260" s="104" t="s">
        <v>449</v>
      </c>
      <c r="I260" s="102" t="s">
        <v>214</v>
      </c>
      <c r="J260" s="105">
        <v>5.7788952586412456E-3</v>
      </c>
      <c r="K260" s="83">
        <v>5.7788952586412456E-3</v>
      </c>
      <c r="L260" s="102" t="s">
        <v>214</v>
      </c>
      <c r="M260" s="105">
        <f t="shared" si="4"/>
        <v>1.5832589749702043E-5</v>
      </c>
      <c r="N260" s="83">
        <f t="shared" si="5"/>
        <v>1.5832589749702043E-5</v>
      </c>
    </row>
    <row r="261" spans="1:14" x14ac:dyDescent="0.25">
      <c r="A261" s="79" t="s">
        <v>236</v>
      </c>
      <c r="B261" s="133" t="s">
        <v>290</v>
      </c>
      <c r="C261" s="137" t="s">
        <v>425</v>
      </c>
      <c r="D261" s="81" t="str">
        <f>IFERROR(IF(C261="No CAS","",INDEX('DEQ Pollutant List'!$C$7:$C$611,MATCH('5. Pollutant Emissions - MB'!C261,'DEQ Pollutant List'!$B$7:$B$611,0))),"")</f>
        <v>Isopropyl alcohol</v>
      </c>
      <c r="E261" s="115"/>
      <c r="F261" s="138" t="s">
        <v>430</v>
      </c>
      <c r="G261" s="204" t="s">
        <v>430</v>
      </c>
      <c r="H261" s="104" t="s">
        <v>449</v>
      </c>
      <c r="I261" s="102" t="s">
        <v>214</v>
      </c>
      <c r="J261" s="105">
        <v>39671.005216202357</v>
      </c>
      <c r="K261" s="83">
        <v>39671.005216202357</v>
      </c>
      <c r="L261" s="102" t="s">
        <v>214</v>
      </c>
      <c r="M261" s="105">
        <f t="shared" si="4"/>
        <v>108.68768552384208</v>
      </c>
      <c r="N261" s="83">
        <f t="shared" si="5"/>
        <v>108.68768552384208</v>
      </c>
    </row>
    <row r="262" spans="1:14" x14ac:dyDescent="0.25">
      <c r="A262" s="79" t="s">
        <v>236</v>
      </c>
      <c r="B262" s="133" t="s">
        <v>290</v>
      </c>
      <c r="C262" s="137" t="s">
        <v>420</v>
      </c>
      <c r="D262" s="81" t="str">
        <f>IFERROR(IF(C262="No CAS","",INDEX('DEQ Pollutant List'!$C$7:$C$611,MATCH('5. Pollutant Emissions - MB'!C262,'DEQ Pollutant List'!$B$7:$B$611,0))),"")</f>
        <v>Acetone</v>
      </c>
      <c r="E262" s="115"/>
      <c r="F262" s="138" t="s">
        <v>430</v>
      </c>
      <c r="G262" s="204" t="s">
        <v>430</v>
      </c>
      <c r="H262" s="104" t="s">
        <v>449</v>
      </c>
      <c r="I262" s="102" t="s">
        <v>214</v>
      </c>
      <c r="J262" s="105">
        <v>338759.27003247314</v>
      </c>
      <c r="K262" s="83">
        <v>338759.27003247314</v>
      </c>
      <c r="L262" s="102" t="s">
        <v>214</v>
      </c>
      <c r="M262" s="105">
        <f t="shared" si="4"/>
        <v>928.10758913006339</v>
      </c>
      <c r="N262" s="83">
        <f t="shared" si="5"/>
        <v>928.10758913006339</v>
      </c>
    </row>
    <row r="263" spans="1:14" x14ac:dyDescent="0.25">
      <c r="A263" s="79" t="s">
        <v>236</v>
      </c>
      <c r="B263" s="133" t="s">
        <v>290</v>
      </c>
      <c r="C263" s="137" t="s">
        <v>422</v>
      </c>
      <c r="D263" s="81" t="str">
        <f>IFERROR(IF(C263="No CAS","",INDEX('DEQ Pollutant List'!$C$7:$C$611,MATCH('5. Pollutant Emissions - MB'!C263,'DEQ Pollutant List'!$B$7:$B$611,0))),"")</f>
        <v>Propylene glycol monomethyl ether</v>
      </c>
      <c r="E263" s="115"/>
      <c r="F263" s="138" t="s">
        <v>430</v>
      </c>
      <c r="G263" s="204" t="s">
        <v>430</v>
      </c>
      <c r="H263" s="104" t="s">
        <v>449</v>
      </c>
      <c r="I263" s="102" t="s">
        <v>214</v>
      </c>
      <c r="J263" s="105">
        <v>264559.40058164479</v>
      </c>
      <c r="K263" s="83">
        <v>264559.40058164479</v>
      </c>
      <c r="L263" s="102" t="s">
        <v>214</v>
      </c>
      <c r="M263" s="105">
        <f t="shared" si="4"/>
        <v>724.82027556615014</v>
      </c>
      <c r="N263" s="83">
        <f t="shared" si="5"/>
        <v>724.82027556615014</v>
      </c>
    </row>
    <row r="264" spans="1:14" x14ac:dyDescent="0.25">
      <c r="A264" s="79" t="s">
        <v>236</v>
      </c>
      <c r="B264" s="133" t="s">
        <v>290</v>
      </c>
      <c r="C264" s="137" t="s">
        <v>181</v>
      </c>
      <c r="D264" s="81" t="str">
        <f>IFERROR(IF(C264="No CAS","",INDEX('DEQ Pollutant List'!$C$7:$C$611,MATCH('5. Pollutant Emissions - MB'!C264,'DEQ Pollutant List'!$B$7:$B$611,0))),"")</f>
        <v>Cobalt and compounds</v>
      </c>
      <c r="E264" s="115"/>
      <c r="F264" s="138">
        <f>1-(1-0.75)*(1-0.992)</f>
        <v>0.998</v>
      </c>
      <c r="G264" s="204" t="s">
        <v>430</v>
      </c>
      <c r="H264" s="104" t="s">
        <v>449</v>
      </c>
      <c r="I264" s="102" t="s">
        <v>214</v>
      </c>
      <c r="J264" s="105">
        <v>212.06274822407647</v>
      </c>
      <c r="K264" s="83">
        <v>212.06274822407647</v>
      </c>
      <c r="L264" s="102" t="s">
        <v>214</v>
      </c>
      <c r="M264" s="105">
        <f t="shared" si="4"/>
        <v>0.58099383075089439</v>
      </c>
      <c r="N264" s="83">
        <f t="shared" si="5"/>
        <v>0.58099383075089439</v>
      </c>
    </row>
    <row r="265" spans="1:14" x14ac:dyDescent="0.25">
      <c r="A265" s="79" t="s">
        <v>236</v>
      </c>
      <c r="B265" s="133" t="s">
        <v>290</v>
      </c>
      <c r="C265" s="137" t="s">
        <v>439</v>
      </c>
      <c r="D265" s="81" t="str">
        <f>IFERROR(IF(C265="No CAS","",INDEX('DEQ Pollutant List'!$C$7:$C$611,MATCH('5. Pollutant Emissions - MB'!C265,'DEQ Pollutant List'!$B$7:$B$611,0))),"")</f>
        <v>Sulfuric acid</v>
      </c>
      <c r="E265" s="115"/>
      <c r="F265" s="138" t="s">
        <v>430</v>
      </c>
      <c r="G265" s="204" t="s">
        <v>430</v>
      </c>
      <c r="H265" s="104" t="s">
        <v>449</v>
      </c>
      <c r="I265" s="102" t="s">
        <v>214</v>
      </c>
      <c r="J265" s="105">
        <v>1123.9430400000001</v>
      </c>
      <c r="K265" s="83">
        <v>1123.9430400000001</v>
      </c>
      <c r="L265" s="102" t="s">
        <v>214</v>
      </c>
      <c r="M265" s="105">
        <f t="shared" si="4"/>
        <v>3.0792960000000003</v>
      </c>
      <c r="N265" s="83">
        <f t="shared" si="5"/>
        <v>3.0792960000000003</v>
      </c>
    </row>
    <row r="266" spans="1:14" x14ac:dyDescent="0.25">
      <c r="A266" s="79" t="s">
        <v>236</v>
      </c>
      <c r="B266" s="133" t="s">
        <v>290</v>
      </c>
      <c r="C266" s="137" t="s">
        <v>440</v>
      </c>
      <c r="D266" s="81" t="str">
        <f>IFERROR(IF(C266="No CAS","",INDEX('DEQ Pollutant List'!$C$7:$C$611,MATCH('5. Pollutant Emissions - MB'!C266,'DEQ Pollutant List'!$B$7:$B$611,0))),"")</f>
        <v>Hexachlorobenzene</v>
      </c>
      <c r="E266" s="115"/>
      <c r="F266" s="138" t="s">
        <v>430</v>
      </c>
      <c r="G266" s="204" t="s">
        <v>430</v>
      </c>
      <c r="H266" s="104" t="s">
        <v>449</v>
      </c>
      <c r="I266" s="102" t="s">
        <v>214</v>
      </c>
      <c r="J266" s="105">
        <v>0.37412206433849821</v>
      </c>
      <c r="K266" s="83">
        <v>0.37412206433849821</v>
      </c>
      <c r="L266" s="102" t="s">
        <v>214</v>
      </c>
      <c r="M266" s="105">
        <f t="shared" si="4"/>
        <v>1.0249919570917759E-3</v>
      </c>
      <c r="N266" s="83">
        <f t="shared" si="5"/>
        <v>1.0249919570917759E-3</v>
      </c>
    </row>
    <row r="267" spans="1:14" x14ac:dyDescent="0.25">
      <c r="A267" s="79" t="s">
        <v>236</v>
      </c>
      <c r="B267" s="133" t="s">
        <v>290</v>
      </c>
      <c r="C267" s="137" t="s">
        <v>182</v>
      </c>
      <c r="D267" s="81" t="str">
        <f>IFERROR(IF(C267="No CAS","",INDEX('DEQ Pollutant List'!$C$7:$C$611,MATCH('5. Pollutant Emissions - MB'!C267,'DEQ Pollutant List'!$B$7:$B$611,0))),"")</f>
        <v>Copper and compounds</v>
      </c>
      <c r="E267" s="115"/>
      <c r="F267" s="138">
        <f>1-(1-0.75)*(1-0.992)</f>
        <v>0.998</v>
      </c>
      <c r="G267" s="204" t="s">
        <v>430</v>
      </c>
      <c r="H267" s="104" t="s">
        <v>449</v>
      </c>
      <c r="I267" s="102" t="s">
        <v>214</v>
      </c>
      <c r="J267" s="105">
        <v>25.275136119189529</v>
      </c>
      <c r="K267" s="83">
        <v>25.275136119189529</v>
      </c>
      <c r="L267" s="102" t="s">
        <v>214</v>
      </c>
      <c r="M267" s="105">
        <f t="shared" si="4"/>
        <v>6.9246948271752137E-2</v>
      </c>
      <c r="N267" s="83">
        <f t="shared" si="5"/>
        <v>6.9246948271752137E-2</v>
      </c>
    </row>
    <row r="268" spans="1:14" x14ac:dyDescent="0.25">
      <c r="A268" s="79" t="s">
        <v>236</v>
      </c>
      <c r="B268" s="133" t="s">
        <v>290</v>
      </c>
      <c r="C268" s="137" t="s">
        <v>186</v>
      </c>
      <c r="D268" s="81" t="str">
        <f>IFERROR(IF(C268="No CAS","",INDEX('DEQ Pollutant List'!$C$7:$C$611,MATCH('5. Pollutant Emissions - MB'!C268,'DEQ Pollutant List'!$B$7:$B$611,0))),"")</f>
        <v>Manganese and compounds</v>
      </c>
      <c r="E268" s="115"/>
      <c r="F268" s="138">
        <f>1-(1-0.75)*(1-0.992)</f>
        <v>0.998</v>
      </c>
      <c r="G268" s="204" t="s">
        <v>430</v>
      </c>
      <c r="H268" s="104" t="s">
        <v>449</v>
      </c>
      <c r="I268" s="102" t="s">
        <v>214</v>
      </c>
      <c r="J268" s="105">
        <v>0</v>
      </c>
      <c r="K268" s="83">
        <v>0</v>
      </c>
      <c r="L268" s="102" t="s">
        <v>214</v>
      </c>
      <c r="M268" s="105">
        <f t="shared" si="4"/>
        <v>0</v>
      </c>
      <c r="N268" s="83">
        <f t="shared" si="5"/>
        <v>0</v>
      </c>
    </row>
    <row r="269" spans="1:14" x14ac:dyDescent="0.25">
      <c r="A269" s="79" t="s">
        <v>236</v>
      </c>
      <c r="B269" s="133" t="s">
        <v>290</v>
      </c>
      <c r="C269" s="137" t="s">
        <v>441</v>
      </c>
      <c r="D269" s="81" t="str">
        <f>IFERROR(IF(C269="No CAS","",INDEX('DEQ Pollutant List'!$C$7:$C$611,MATCH('5. Pollutant Emissions - MB'!C269,'DEQ Pollutant List'!$B$7:$B$611,0))),"")</f>
        <v>1,2,3-Trimethylbenzene</v>
      </c>
      <c r="E269" s="115"/>
      <c r="F269" s="138" t="s">
        <v>430</v>
      </c>
      <c r="G269" s="204" t="s">
        <v>430</v>
      </c>
      <c r="H269" s="104" t="s">
        <v>449</v>
      </c>
      <c r="I269" s="102" t="s">
        <v>214</v>
      </c>
      <c r="J269" s="105">
        <v>0</v>
      </c>
      <c r="K269" s="83">
        <v>0</v>
      </c>
      <c r="L269" s="102" t="s">
        <v>214</v>
      </c>
      <c r="M269" s="105">
        <f t="shared" si="4"/>
        <v>0</v>
      </c>
      <c r="N269" s="83">
        <f t="shared" si="5"/>
        <v>0</v>
      </c>
    </row>
    <row r="270" spans="1:14" x14ac:dyDescent="0.25">
      <c r="A270" s="79" t="s">
        <v>291</v>
      </c>
      <c r="B270" s="133" t="s">
        <v>293</v>
      </c>
      <c r="C270" s="137" t="s">
        <v>193</v>
      </c>
      <c r="D270" s="81" t="str">
        <f>IFERROR(IF(C270="No CAS","",INDEX('DEQ Pollutant List'!$C$7:$C$611,MATCH('5. Pollutant Emissions - MB'!C270,'DEQ Pollutant List'!$B$7:$B$611,0))),"")</f>
        <v>Xylene (mixture), including m-xylene, o-xylene, p-xylene</v>
      </c>
      <c r="E270" s="115"/>
      <c r="F270" s="138">
        <v>0</v>
      </c>
      <c r="G270" s="199">
        <v>0.02</v>
      </c>
      <c r="H270" s="104"/>
      <c r="I270" s="102" cm="1">
        <f t="array" ref="I270">((_xlfn.XLOOKUP(B270,'4. Material Balance Activities'!$C$90:$C$138,'4. Material Balance Activities'!$G$90:$G$138,NA,0,1)-_xlfn.XLOOKUP(B270,'4. Material Balance Activities'!$C$90:$C$138,'4. Material Balance Activities'!$M$90:$M$138,NA,0,1))*G270)*(1-F270)</f>
        <v>11.802648000000001</v>
      </c>
      <c r="J270" s="105" t="s">
        <v>214</v>
      </c>
      <c r="K270" s="83" t="s">
        <v>214</v>
      </c>
      <c r="L270" s="102" cm="1">
        <f t="array" ref="L270">((_xlfn.XLOOKUP(B270,'4. Material Balance Activities'!$C$90:$C$138,'4. Material Balance Activities'!$J$90:$J$138,NA,0,1)-_xlfn.XLOOKUP(B270,'4. Material Balance Activities'!$C$90:$C$138,'4. Material Balance Activities'!$P$90:$P$138,NA,0,1))*G270)*(1-F270)</f>
        <v>4.7591322580645169E-2</v>
      </c>
      <c r="M270" s="105" t="s">
        <v>214</v>
      </c>
      <c r="N270" s="83" t="s">
        <v>214</v>
      </c>
    </row>
    <row r="271" spans="1:14" x14ac:dyDescent="0.25">
      <c r="A271" s="79" t="s">
        <v>291</v>
      </c>
      <c r="B271" s="133" t="s">
        <v>293</v>
      </c>
      <c r="C271" s="137" t="s">
        <v>183</v>
      </c>
      <c r="D271" s="81" t="str">
        <f>IFERROR(IF(C271="No CAS","",INDEX('DEQ Pollutant List'!$C$7:$C$611,MATCH('5. Pollutant Emissions - MB'!C271,'DEQ Pollutant List'!$B$7:$B$611,0))),"")</f>
        <v>Ethyl benzene</v>
      </c>
      <c r="E271" s="115"/>
      <c r="F271" s="138">
        <v>0</v>
      </c>
      <c r="G271" s="199">
        <v>3.0000000000000001E-3</v>
      </c>
      <c r="H271" s="104"/>
      <c r="I271" s="102" cm="1">
        <f t="array" ref="I271">((_xlfn.XLOOKUP(B271,'4. Material Balance Activities'!$C$90:$C$138,'4. Material Balance Activities'!$G$90:$G$138,NA,0,1)-_xlfn.XLOOKUP(B271,'4. Material Balance Activities'!$C$90:$C$138,'4. Material Balance Activities'!$M$90:$M$138,NA,0,1))*G271)*(1-F271)</f>
        <v>1.7703972000000003</v>
      </c>
      <c r="J271" s="105" t="s">
        <v>214</v>
      </c>
      <c r="K271" s="83" t="s">
        <v>214</v>
      </c>
      <c r="L271" s="102" cm="1">
        <f t="array" ref="L271">((_xlfn.XLOOKUP(B271,'4. Material Balance Activities'!$C$90:$C$138,'4. Material Balance Activities'!$J$90:$J$138,NA,0,1)-_xlfn.XLOOKUP(B271,'4. Material Balance Activities'!$C$90:$C$138,'4. Material Balance Activities'!$P$90:$P$138,NA,0,1))*G271)*(1-F271)</f>
        <v>7.1386983870967754E-3</v>
      </c>
      <c r="M271" s="105" t="s">
        <v>214</v>
      </c>
      <c r="N271" s="83" t="s">
        <v>214</v>
      </c>
    </row>
    <row r="272" spans="1:14" x14ac:dyDescent="0.25">
      <c r="A272" s="79" t="s">
        <v>291</v>
      </c>
      <c r="B272" s="133" t="s">
        <v>293</v>
      </c>
      <c r="C272" s="137" t="s">
        <v>433</v>
      </c>
      <c r="D272" s="81" t="str">
        <f>IFERROR(IF(C272="No CAS","",INDEX('DEQ Pollutant List'!$C$7:$C$611,MATCH('5. Pollutant Emissions - MB'!C272,'DEQ Pollutant List'!$B$7:$B$611,0))),"")</f>
        <v>Isopropylbenzene (cumene)</v>
      </c>
      <c r="E272" s="115"/>
      <c r="F272" s="138">
        <v>0</v>
      </c>
      <c r="G272" s="199">
        <v>1E-3</v>
      </c>
      <c r="H272" s="104"/>
      <c r="I272" s="102" cm="1">
        <f t="array" ref="I272">((_xlfn.XLOOKUP(B272,'4. Material Balance Activities'!$C$90:$C$138,'4. Material Balance Activities'!$G$90:$G$138,NA,0,1)-_xlfn.XLOOKUP(B272,'4. Material Balance Activities'!$C$90:$C$138,'4. Material Balance Activities'!$M$90:$M$138,NA,0,1))*G272)*(1-F272)</f>
        <v>0.59013240000000011</v>
      </c>
      <c r="J272" s="105" t="s">
        <v>214</v>
      </c>
      <c r="K272" s="83" t="s">
        <v>214</v>
      </c>
      <c r="L272" s="102" cm="1">
        <f t="array" ref="L272">((_xlfn.XLOOKUP(B272,'4. Material Balance Activities'!$C$90:$C$138,'4. Material Balance Activities'!$J$90:$J$138,NA,0,1)-_xlfn.XLOOKUP(B272,'4. Material Balance Activities'!$C$90:$C$138,'4. Material Balance Activities'!$P$90:$P$138,NA,0,1))*G272)*(1-F272)</f>
        <v>2.3795661290322585E-3</v>
      </c>
      <c r="M272" s="105" t="s">
        <v>214</v>
      </c>
      <c r="N272" s="83" t="s">
        <v>214</v>
      </c>
    </row>
    <row r="273" spans="1:14" x14ac:dyDescent="0.25">
      <c r="A273" s="79" t="s">
        <v>291</v>
      </c>
      <c r="B273" s="133" t="s">
        <v>293</v>
      </c>
      <c r="C273" s="137" t="s">
        <v>435</v>
      </c>
      <c r="D273" s="81" t="str">
        <f>IFERROR(IF(C273="No CAS","",INDEX('DEQ Pollutant List'!$C$7:$C$611,MATCH('5. Pollutant Emissions - MB'!C273,'DEQ Pollutant List'!$B$7:$B$611,0))),"")</f>
        <v>n-Butyl alcohol</v>
      </c>
      <c r="E273" s="115"/>
      <c r="F273" s="138">
        <v>0</v>
      </c>
      <c r="G273" s="199">
        <v>0.06</v>
      </c>
      <c r="H273" s="104"/>
      <c r="I273" s="102" cm="1">
        <f t="array" ref="I273">((_xlfn.XLOOKUP(B273,'4. Material Balance Activities'!$C$90:$C$138,'4. Material Balance Activities'!$G$90:$G$138,NA,0,1)-_xlfn.XLOOKUP(B273,'4. Material Balance Activities'!$C$90:$C$138,'4. Material Balance Activities'!$M$90:$M$138,NA,0,1))*G273)*(1-F273)</f>
        <v>35.407944000000001</v>
      </c>
      <c r="J273" s="105" t="s">
        <v>214</v>
      </c>
      <c r="K273" s="83" t="s">
        <v>214</v>
      </c>
      <c r="L273" s="102" cm="1">
        <f t="array" ref="L273">((_xlfn.XLOOKUP(B273,'4. Material Balance Activities'!$C$90:$C$138,'4. Material Balance Activities'!$J$90:$J$138,NA,0,1)-_xlfn.XLOOKUP(B273,'4. Material Balance Activities'!$C$90:$C$138,'4. Material Balance Activities'!$P$90:$P$138,NA,0,1))*G273)*(1-F273)</f>
        <v>0.14277396774193549</v>
      </c>
      <c r="M273" s="105" t="s">
        <v>214</v>
      </c>
      <c r="N273" s="83" t="s">
        <v>214</v>
      </c>
    </row>
    <row r="274" spans="1:14" x14ac:dyDescent="0.25">
      <c r="A274" s="79" t="s">
        <v>291</v>
      </c>
      <c r="B274" s="133" t="s">
        <v>293</v>
      </c>
      <c r="C274" s="137" t="s">
        <v>441</v>
      </c>
      <c r="D274" s="81" t="str">
        <f>IFERROR(IF(C274="No CAS","",INDEX('DEQ Pollutant List'!$C$7:$C$611,MATCH('5. Pollutant Emissions - MB'!C274,'DEQ Pollutant List'!$B$7:$B$611,0))),"")</f>
        <v>1,2,3-Trimethylbenzene</v>
      </c>
      <c r="E274" s="115"/>
      <c r="F274" s="138">
        <v>0</v>
      </c>
      <c r="G274" s="199">
        <v>0.01</v>
      </c>
      <c r="H274" s="104"/>
      <c r="I274" s="102" cm="1">
        <f t="array" ref="I274">((_xlfn.XLOOKUP(B274,'4. Material Balance Activities'!$C$90:$C$138,'4. Material Balance Activities'!$G$90:$G$138,NA,0,1)-_xlfn.XLOOKUP(B274,'4. Material Balance Activities'!$C$90:$C$138,'4. Material Balance Activities'!$M$90:$M$138,NA,0,1))*G274)*(1-F274)</f>
        <v>5.9013240000000007</v>
      </c>
      <c r="J274" s="105" t="s">
        <v>214</v>
      </c>
      <c r="K274" s="83" t="s">
        <v>214</v>
      </c>
      <c r="L274" s="102" cm="1">
        <f t="array" ref="L274">((_xlfn.XLOOKUP(B274,'4. Material Balance Activities'!$C$90:$C$138,'4. Material Balance Activities'!$J$90:$J$138,NA,0,1)-_xlfn.XLOOKUP(B274,'4. Material Balance Activities'!$C$90:$C$138,'4. Material Balance Activities'!$P$90:$P$138,NA,0,1))*G274)*(1-F274)</f>
        <v>2.3795661290322585E-2</v>
      </c>
      <c r="M274" s="105" t="s">
        <v>214</v>
      </c>
      <c r="N274" s="83" t="s">
        <v>214</v>
      </c>
    </row>
    <row r="275" spans="1:14" x14ac:dyDescent="0.25">
      <c r="A275" s="79" t="s">
        <v>291</v>
      </c>
      <c r="B275" s="133" t="s">
        <v>295</v>
      </c>
      <c r="C275" s="137" t="s">
        <v>193</v>
      </c>
      <c r="D275" s="81" t="str">
        <f>IFERROR(IF(C275="No CAS","",INDEX('DEQ Pollutant List'!$C$7:$C$611,MATCH('5. Pollutant Emissions - MB'!C275,'DEQ Pollutant List'!$B$7:$B$611,0))),"")</f>
        <v>Xylene (mixture), including m-xylene, o-xylene, p-xylene</v>
      </c>
      <c r="E275" s="115"/>
      <c r="F275" s="138">
        <v>0</v>
      </c>
      <c r="G275" s="139">
        <v>0.02</v>
      </c>
      <c r="H275" s="104"/>
      <c r="I275" s="102" cm="1">
        <f t="array" ref="I275">((_xlfn.XLOOKUP(B275,'4. Material Balance Activities'!$C$90:$C$138,'4. Material Balance Activities'!$G$90:$G$138,NA,0,1)-_xlfn.XLOOKUP(B275,'4. Material Balance Activities'!$C$90:$C$138,'4. Material Balance Activities'!$M$90:$M$138,NA,0,1))*G275)*(1-F275)</f>
        <v>13.693680000000002</v>
      </c>
      <c r="J275" s="105" t="s">
        <v>214</v>
      </c>
      <c r="K275" s="83" t="s">
        <v>214</v>
      </c>
      <c r="L275" s="102" cm="1">
        <f t="array" ref="L275">((_xlfn.XLOOKUP(B275,'4. Material Balance Activities'!$C$90:$C$138,'4. Material Balance Activities'!$J$90:$J$138,NA,0,1)-_xlfn.XLOOKUP(B275,'4. Material Balance Activities'!$C$90:$C$138,'4. Material Balance Activities'!$P$90:$P$138,NA,0,1))*G275)*(1-F275)</f>
        <v>5.5216451612903235E-2</v>
      </c>
      <c r="M275" s="105" t="s">
        <v>214</v>
      </c>
      <c r="N275" s="83" t="s">
        <v>214</v>
      </c>
    </row>
    <row r="276" spans="1:14" x14ac:dyDescent="0.25">
      <c r="A276" s="79" t="s">
        <v>291</v>
      </c>
      <c r="B276" s="133" t="s">
        <v>295</v>
      </c>
      <c r="C276" s="137" t="s">
        <v>183</v>
      </c>
      <c r="D276" s="81" t="str">
        <f>IFERROR(IF(C276="No CAS","",INDEX('DEQ Pollutant List'!$C$7:$C$611,MATCH('5. Pollutant Emissions - MB'!C276,'DEQ Pollutant List'!$B$7:$B$611,0))),"")</f>
        <v>Ethyl benzene</v>
      </c>
      <c r="E276" s="115"/>
      <c r="F276" s="138">
        <v>0</v>
      </c>
      <c r="G276" s="139">
        <v>3.0000000000000001E-3</v>
      </c>
      <c r="H276" s="104"/>
      <c r="I276" s="102" cm="1">
        <f t="array" ref="I276">((_xlfn.XLOOKUP(B276,'4. Material Balance Activities'!$C$90:$C$138,'4. Material Balance Activities'!$G$90:$G$138,NA,0,1)-_xlfn.XLOOKUP(B276,'4. Material Balance Activities'!$C$90:$C$138,'4. Material Balance Activities'!$M$90:$M$138,NA,0,1))*G276)*(1-F276)</f>
        <v>2.0540520000000004</v>
      </c>
      <c r="J276" s="105" t="s">
        <v>214</v>
      </c>
      <c r="K276" s="83" t="s">
        <v>214</v>
      </c>
      <c r="L276" s="102" cm="1">
        <f t="array" ref="L276">((_xlfn.XLOOKUP(B276,'4. Material Balance Activities'!$C$90:$C$138,'4. Material Balance Activities'!$J$90:$J$138,NA,0,1)-_xlfn.XLOOKUP(B276,'4. Material Balance Activities'!$C$90:$C$138,'4. Material Balance Activities'!$P$90:$P$138,NA,0,1))*G276)*(1-F276)</f>
        <v>8.2824677419354852E-3</v>
      </c>
      <c r="M276" s="105" t="s">
        <v>214</v>
      </c>
      <c r="N276" s="83" t="s">
        <v>214</v>
      </c>
    </row>
    <row r="277" spans="1:14" x14ac:dyDescent="0.25">
      <c r="A277" s="79" t="s">
        <v>291</v>
      </c>
      <c r="B277" s="133" t="s">
        <v>295</v>
      </c>
      <c r="C277" s="137" t="s">
        <v>433</v>
      </c>
      <c r="D277" s="81" t="str">
        <f>IFERROR(IF(C277="No CAS","",INDEX('DEQ Pollutant List'!$C$7:$C$611,MATCH('5. Pollutant Emissions - MB'!C277,'DEQ Pollutant List'!$B$7:$B$611,0))),"")</f>
        <v>Isopropylbenzene (cumene)</v>
      </c>
      <c r="E277" s="115"/>
      <c r="F277" s="138">
        <v>0</v>
      </c>
      <c r="G277" s="139">
        <v>1E-3</v>
      </c>
      <c r="H277" s="104"/>
      <c r="I277" s="102" cm="1">
        <f t="array" ref="I277">((_xlfn.XLOOKUP(B277,'4. Material Balance Activities'!$C$90:$C$138,'4. Material Balance Activities'!$G$90:$G$138,NA,0,1)-_xlfn.XLOOKUP(B277,'4. Material Balance Activities'!$C$90:$C$138,'4. Material Balance Activities'!$M$90:$M$138,NA,0,1))*G277)*(1-F277)</f>
        <v>0.68468400000000007</v>
      </c>
      <c r="J277" s="105" t="s">
        <v>214</v>
      </c>
      <c r="K277" s="83" t="s">
        <v>214</v>
      </c>
      <c r="L277" s="102" cm="1">
        <f t="array" ref="L277">((_xlfn.XLOOKUP(B277,'4. Material Balance Activities'!$C$90:$C$138,'4. Material Balance Activities'!$J$90:$J$138,NA,0,1)-_xlfn.XLOOKUP(B277,'4. Material Balance Activities'!$C$90:$C$138,'4. Material Balance Activities'!$P$90:$P$138,NA,0,1))*G277)*(1-F277)</f>
        <v>2.7608225806451617E-3</v>
      </c>
      <c r="M277" s="105" t="s">
        <v>214</v>
      </c>
      <c r="N277" s="83" t="s">
        <v>214</v>
      </c>
    </row>
    <row r="278" spans="1:14" x14ac:dyDescent="0.25">
      <c r="A278" s="79" t="s">
        <v>291</v>
      </c>
      <c r="B278" s="133" t="s">
        <v>295</v>
      </c>
      <c r="C278" s="137" t="s">
        <v>435</v>
      </c>
      <c r="D278" s="81" t="str">
        <f>IFERROR(IF(C278="No CAS","",INDEX('DEQ Pollutant List'!$C$7:$C$611,MATCH('5. Pollutant Emissions - MB'!C278,'DEQ Pollutant List'!$B$7:$B$611,0))),"")</f>
        <v>n-Butyl alcohol</v>
      </c>
      <c r="E278" s="115"/>
      <c r="F278" s="138">
        <v>0</v>
      </c>
      <c r="G278" s="139">
        <v>0.06</v>
      </c>
      <c r="H278" s="104"/>
      <c r="I278" s="102" cm="1">
        <f t="array" ref="I278">((_xlfn.XLOOKUP(B278,'4. Material Balance Activities'!$C$90:$C$138,'4. Material Balance Activities'!$G$90:$G$138,NA,0,1)-_xlfn.XLOOKUP(B278,'4. Material Balance Activities'!$C$90:$C$138,'4. Material Balance Activities'!$M$90:$M$138,NA,0,1))*G278)*(1-F278)</f>
        <v>41.081040000000002</v>
      </c>
      <c r="J278" s="105" t="s">
        <v>214</v>
      </c>
      <c r="K278" s="83" t="s">
        <v>214</v>
      </c>
      <c r="L278" s="102" cm="1">
        <f t="array" ref="L278">((_xlfn.XLOOKUP(B278,'4. Material Balance Activities'!$C$90:$C$138,'4. Material Balance Activities'!$J$90:$J$138,NA,0,1)-_xlfn.XLOOKUP(B278,'4. Material Balance Activities'!$C$90:$C$138,'4. Material Balance Activities'!$P$90:$P$138,NA,0,1))*G278)*(1-F278)</f>
        <v>0.16564935483870971</v>
      </c>
      <c r="M278" s="105" t="s">
        <v>214</v>
      </c>
      <c r="N278" s="83" t="s">
        <v>214</v>
      </c>
    </row>
    <row r="279" spans="1:14" x14ac:dyDescent="0.25">
      <c r="A279" s="79" t="s">
        <v>291</v>
      </c>
      <c r="B279" s="133" t="s">
        <v>295</v>
      </c>
      <c r="C279" s="137" t="s">
        <v>441</v>
      </c>
      <c r="D279" s="81" t="str">
        <f>IFERROR(IF(C279="No CAS","",INDEX('DEQ Pollutant List'!$C$7:$C$611,MATCH('5. Pollutant Emissions - MB'!C279,'DEQ Pollutant List'!$B$7:$B$611,0))),"")</f>
        <v>1,2,3-Trimethylbenzene</v>
      </c>
      <c r="E279" s="115"/>
      <c r="F279" s="138">
        <v>0</v>
      </c>
      <c r="G279" s="139">
        <v>0.01</v>
      </c>
      <c r="H279" s="104"/>
      <c r="I279" s="102" cm="1">
        <f t="array" ref="I279">((_xlfn.XLOOKUP(B279,'4. Material Balance Activities'!$C$90:$C$138,'4. Material Balance Activities'!$G$90:$G$138,NA,0,1)-_xlfn.XLOOKUP(B279,'4. Material Balance Activities'!$C$90:$C$138,'4. Material Balance Activities'!$M$90:$M$138,NA,0,1))*G279)*(1-F279)</f>
        <v>6.8468400000000011</v>
      </c>
      <c r="J279" s="105" t="s">
        <v>214</v>
      </c>
      <c r="K279" s="83" t="s">
        <v>214</v>
      </c>
      <c r="L279" s="102" cm="1">
        <f t="array" ref="L279">((_xlfn.XLOOKUP(B279,'4. Material Balance Activities'!$C$90:$C$138,'4. Material Balance Activities'!$J$90:$J$138,NA,0,1)-_xlfn.XLOOKUP(B279,'4. Material Balance Activities'!$C$90:$C$138,'4. Material Balance Activities'!$P$90:$P$138,NA,0,1))*G279)*(1-F279)</f>
        <v>2.7608225806451617E-2</v>
      </c>
      <c r="M279" s="105" t="s">
        <v>214</v>
      </c>
      <c r="N279" s="83" t="s">
        <v>214</v>
      </c>
    </row>
    <row r="280" spans="1:14" x14ac:dyDescent="0.25">
      <c r="A280" s="79" t="s">
        <v>291</v>
      </c>
      <c r="B280" s="133" t="s">
        <v>296</v>
      </c>
      <c r="C280" s="137" t="s">
        <v>183</v>
      </c>
      <c r="D280" s="81" t="str">
        <f>IFERROR(IF(C280="No CAS","",INDEX('DEQ Pollutant List'!$C$7:$C$611,MATCH('5. Pollutant Emissions - MB'!C280,'DEQ Pollutant List'!$B$7:$B$611,0))),"")</f>
        <v>Ethyl benzene</v>
      </c>
      <c r="E280" s="115"/>
      <c r="F280" s="138">
        <v>0</v>
      </c>
      <c r="G280" s="139">
        <v>2E-3</v>
      </c>
      <c r="H280" s="104"/>
      <c r="I280" s="102" cm="1">
        <f t="array" ref="I280">((_xlfn.XLOOKUP(B280,'4. Material Balance Activities'!$C$90:$C$138,'4. Material Balance Activities'!$G$90:$G$138,NA,0,1)-_xlfn.XLOOKUP(B280,'4. Material Balance Activities'!$C$90:$C$138,'4. Material Balance Activities'!$M$90:$M$138,NA,0,1))*G280)*(1-F280)</f>
        <v>0.68603040000000015</v>
      </c>
      <c r="J280" s="105" t="s">
        <v>214</v>
      </c>
      <c r="K280" s="83" t="s">
        <v>214</v>
      </c>
      <c r="L280" s="102" cm="1">
        <f t="array" ref="L280">((_xlfn.XLOOKUP(B280,'4. Material Balance Activities'!$C$90:$C$138,'4. Material Balance Activities'!$J$90:$J$138,NA,0,1)-_xlfn.XLOOKUP(B280,'4. Material Balance Activities'!$C$90:$C$138,'4. Material Balance Activities'!$P$90:$P$138,NA,0,1))*G280)*(1-F280)</f>
        <v>2.7662516129032264E-3</v>
      </c>
      <c r="M280" s="105" t="s">
        <v>214</v>
      </c>
      <c r="N280" s="83" t="s">
        <v>214</v>
      </c>
    </row>
    <row r="281" spans="1:14" x14ac:dyDescent="0.25">
      <c r="A281" s="79" t="s">
        <v>291</v>
      </c>
      <c r="B281" s="133" t="s">
        <v>296</v>
      </c>
      <c r="C281" s="137" t="s">
        <v>433</v>
      </c>
      <c r="D281" s="81" t="str">
        <f>IFERROR(IF(C281="No CAS","",INDEX('DEQ Pollutant List'!$C$7:$C$611,MATCH('5. Pollutant Emissions - MB'!C281,'DEQ Pollutant List'!$B$7:$B$611,0))),"")</f>
        <v>Isopropylbenzene (cumene)</v>
      </c>
      <c r="E281" s="115"/>
      <c r="F281" s="138">
        <v>0</v>
      </c>
      <c r="G281" s="139">
        <v>2E-3</v>
      </c>
      <c r="H281" s="104"/>
      <c r="I281" s="102" cm="1">
        <f t="array" ref="I281">((_xlfn.XLOOKUP(B281,'4. Material Balance Activities'!$C$90:$C$138,'4. Material Balance Activities'!$G$90:$G$138,NA,0,1)-_xlfn.XLOOKUP(B281,'4. Material Balance Activities'!$C$90:$C$138,'4. Material Balance Activities'!$M$90:$M$138,NA,0,1))*G281)*(1-F281)</f>
        <v>0.68603040000000015</v>
      </c>
      <c r="J281" s="105" t="s">
        <v>214</v>
      </c>
      <c r="K281" s="83" t="s">
        <v>214</v>
      </c>
      <c r="L281" s="102" cm="1">
        <f t="array" ref="L281">((_xlfn.XLOOKUP(B281,'4. Material Balance Activities'!$C$90:$C$138,'4. Material Balance Activities'!$J$90:$J$138,NA,0,1)-_xlfn.XLOOKUP(B281,'4. Material Balance Activities'!$C$90:$C$138,'4. Material Balance Activities'!$P$90:$P$138,NA,0,1))*G281)*(1-F281)</f>
        <v>2.7662516129032264E-3</v>
      </c>
      <c r="M281" s="105" t="s">
        <v>214</v>
      </c>
      <c r="N281" s="83" t="s">
        <v>214</v>
      </c>
    </row>
    <row r="282" spans="1:14" x14ac:dyDescent="0.25">
      <c r="A282" s="79" t="s">
        <v>291</v>
      </c>
      <c r="B282" s="133" t="s">
        <v>296</v>
      </c>
      <c r="C282" s="137" t="s">
        <v>435</v>
      </c>
      <c r="D282" s="81" t="str">
        <f>IFERROR(IF(C282="No CAS","",INDEX('DEQ Pollutant List'!$C$7:$C$611,MATCH('5. Pollutant Emissions - MB'!C282,'DEQ Pollutant List'!$B$7:$B$611,0))),"")</f>
        <v>n-Butyl alcohol</v>
      </c>
      <c r="E282" s="115"/>
      <c r="F282" s="138">
        <v>0</v>
      </c>
      <c r="G282" s="139">
        <v>0.08</v>
      </c>
      <c r="H282" s="104"/>
      <c r="I282" s="102" cm="1">
        <f t="array" ref="I282">((_xlfn.XLOOKUP(B282,'4. Material Balance Activities'!$C$90:$C$138,'4. Material Balance Activities'!$G$90:$G$138,NA,0,1)-_xlfn.XLOOKUP(B282,'4. Material Balance Activities'!$C$90:$C$138,'4. Material Balance Activities'!$M$90:$M$138,NA,0,1))*G282)*(1-F282)</f>
        <v>27.441216000000004</v>
      </c>
      <c r="J282" s="105" t="s">
        <v>214</v>
      </c>
      <c r="K282" s="83" t="s">
        <v>214</v>
      </c>
      <c r="L282" s="102" cm="1">
        <f t="array" ref="L282">((_xlfn.XLOOKUP(B282,'4. Material Balance Activities'!$C$90:$C$138,'4. Material Balance Activities'!$J$90:$J$138,NA,0,1)-_xlfn.XLOOKUP(B282,'4. Material Balance Activities'!$C$90:$C$138,'4. Material Balance Activities'!$P$90:$P$138,NA,0,1))*G282)*(1-F282)</f>
        <v>0.11065006451612906</v>
      </c>
      <c r="M282" s="105" t="s">
        <v>214</v>
      </c>
      <c r="N282" s="83" t="s">
        <v>214</v>
      </c>
    </row>
    <row r="283" spans="1:14" x14ac:dyDescent="0.25">
      <c r="A283" s="79" t="s">
        <v>291</v>
      </c>
      <c r="B283" s="133" t="s">
        <v>296</v>
      </c>
      <c r="C283" s="137" t="s">
        <v>441</v>
      </c>
      <c r="D283" s="81" t="str">
        <f>IFERROR(IF(C283="No CAS","",INDEX('DEQ Pollutant List'!$C$7:$C$611,MATCH('5. Pollutant Emissions - MB'!C283,'DEQ Pollutant List'!$B$7:$B$611,0))),"")</f>
        <v>1,2,3-Trimethylbenzene</v>
      </c>
      <c r="E283" s="115"/>
      <c r="F283" s="138">
        <v>0</v>
      </c>
      <c r="G283" s="139">
        <v>0.01</v>
      </c>
      <c r="H283" s="104"/>
      <c r="I283" s="102" cm="1">
        <f t="array" ref="I283">((_xlfn.XLOOKUP(B283,'4. Material Balance Activities'!$C$90:$C$138,'4. Material Balance Activities'!$G$90:$G$138,NA,0,1)-_xlfn.XLOOKUP(B283,'4. Material Balance Activities'!$C$90:$C$138,'4. Material Balance Activities'!$M$90:$M$138,NA,0,1))*G283)*(1-F283)</f>
        <v>3.4301520000000005</v>
      </c>
      <c r="J283" s="105" t="s">
        <v>214</v>
      </c>
      <c r="K283" s="83" t="s">
        <v>214</v>
      </c>
      <c r="L283" s="102" cm="1">
        <f t="array" ref="L283">((_xlfn.XLOOKUP(B283,'4. Material Balance Activities'!$C$90:$C$138,'4. Material Balance Activities'!$J$90:$J$138,NA,0,1)-_xlfn.XLOOKUP(B283,'4. Material Balance Activities'!$C$90:$C$138,'4. Material Balance Activities'!$P$90:$P$138,NA,0,1))*G283)*(1-F283)</f>
        <v>1.3831258064516133E-2</v>
      </c>
      <c r="M283" s="105" t="s">
        <v>214</v>
      </c>
      <c r="N283" s="83" t="s">
        <v>214</v>
      </c>
    </row>
    <row r="284" spans="1:14" x14ac:dyDescent="0.25">
      <c r="A284" s="79" t="s">
        <v>291</v>
      </c>
      <c r="B284" s="133" t="s">
        <v>297</v>
      </c>
      <c r="C284" s="137" t="s">
        <v>183</v>
      </c>
      <c r="D284" s="81" t="str">
        <f>IFERROR(IF(C284="No CAS","",INDEX('DEQ Pollutant List'!$C$7:$C$611,MATCH('5. Pollutant Emissions - MB'!C284,'DEQ Pollutant List'!$B$7:$B$611,0))),"")</f>
        <v>Ethyl benzene</v>
      </c>
      <c r="E284" s="115"/>
      <c r="F284" s="138">
        <v>0</v>
      </c>
      <c r="G284" s="139">
        <v>2E-3</v>
      </c>
      <c r="H284" s="104"/>
      <c r="I284" s="102" cm="1">
        <f t="array" ref="I284">((_xlfn.XLOOKUP(B284,'4. Material Balance Activities'!$C$90:$C$138,'4. Material Balance Activities'!$G$90:$G$138,NA,0,1)-_xlfn.XLOOKUP(B284,'4. Material Balance Activities'!$C$90:$C$138,'4. Material Balance Activities'!$M$90:$M$138,NA,0,1))*G284)*(1-F284)</f>
        <v>0.16869600000000001</v>
      </c>
      <c r="J284" s="105" t="s">
        <v>214</v>
      </c>
      <c r="K284" s="83" t="s">
        <v>214</v>
      </c>
      <c r="L284" s="102" cm="1">
        <f t="array" ref="L284">((_xlfn.XLOOKUP(B284,'4. Material Balance Activities'!$C$90:$C$138,'4. Material Balance Activities'!$J$90:$J$138,NA,0,1)-_xlfn.XLOOKUP(B284,'4. Material Balance Activities'!$C$90:$C$138,'4. Material Balance Activities'!$P$90:$P$138,NA,0,1))*G284)*(1-F284)</f>
        <v>6.8022580645161297E-4</v>
      </c>
      <c r="M284" s="105" t="s">
        <v>214</v>
      </c>
      <c r="N284" s="83" t="s">
        <v>214</v>
      </c>
    </row>
    <row r="285" spans="1:14" x14ac:dyDescent="0.25">
      <c r="A285" s="79" t="s">
        <v>291</v>
      </c>
      <c r="B285" s="133" t="s">
        <v>297</v>
      </c>
      <c r="C285" s="137" t="s">
        <v>433</v>
      </c>
      <c r="D285" s="81" t="str">
        <f>IFERROR(IF(C285="No CAS","",INDEX('DEQ Pollutant List'!$C$7:$C$611,MATCH('5. Pollutant Emissions - MB'!C285,'DEQ Pollutant List'!$B$7:$B$611,0))),"")</f>
        <v>Isopropylbenzene (cumene)</v>
      </c>
      <c r="E285" s="115"/>
      <c r="F285" s="138">
        <v>0</v>
      </c>
      <c r="G285" s="139">
        <v>2E-3</v>
      </c>
      <c r="H285" s="104"/>
      <c r="I285" s="102" cm="1">
        <f t="array" ref="I285">((_xlfn.XLOOKUP(B285,'4. Material Balance Activities'!$C$90:$C$138,'4. Material Balance Activities'!$G$90:$G$138,NA,0,1)-_xlfn.XLOOKUP(B285,'4. Material Balance Activities'!$C$90:$C$138,'4. Material Balance Activities'!$M$90:$M$138,NA,0,1))*G285)*(1-F285)</f>
        <v>0.16869600000000001</v>
      </c>
      <c r="J285" s="105" t="s">
        <v>214</v>
      </c>
      <c r="K285" s="83" t="s">
        <v>214</v>
      </c>
      <c r="L285" s="102" cm="1">
        <f t="array" ref="L285">((_xlfn.XLOOKUP(B285,'4. Material Balance Activities'!$C$90:$C$138,'4. Material Balance Activities'!$J$90:$J$138,NA,0,1)-_xlfn.XLOOKUP(B285,'4. Material Balance Activities'!$C$90:$C$138,'4. Material Balance Activities'!$P$90:$P$138,NA,0,1))*G285)*(1-F285)</f>
        <v>6.8022580645161297E-4</v>
      </c>
      <c r="M285" s="105" t="s">
        <v>214</v>
      </c>
      <c r="N285" s="83" t="s">
        <v>214</v>
      </c>
    </row>
    <row r="286" spans="1:14" x14ac:dyDescent="0.25">
      <c r="A286" s="79" t="s">
        <v>291</v>
      </c>
      <c r="B286" s="133" t="s">
        <v>297</v>
      </c>
      <c r="C286" s="137" t="s">
        <v>435</v>
      </c>
      <c r="D286" s="81" t="str">
        <f>IFERROR(IF(C286="No CAS","",INDEX('DEQ Pollutant List'!$C$7:$C$611,MATCH('5. Pollutant Emissions - MB'!C286,'DEQ Pollutant List'!$B$7:$B$611,0))),"")</f>
        <v>n-Butyl alcohol</v>
      </c>
      <c r="E286" s="115"/>
      <c r="F286" s="138">
        <v>0</v>
      </c>
      <c r="G286" s="139">
        <v>0.08</v>
      </c>
      <c r="H286" s="104"/>
      <c r="I286" s="102" cm="1">
        <f t="array" ref="I286">((_xlfn.XLOOKUP(B286,'4. Material Balance Activities'!$C$90:$C$138,'4. Material Balance Activities'!$G$90:$G$138,NA,0,1)-_xlfn.XLOOKUP(B286,'4. Material Balance Activities'!$C$90:$C$138,'4. Material Balance Activities'!$M$90:$M$138,NA,0,1))*G286)*(1-F286)</f>
        <v>6.7478400000000001</v>
      </c>
      <c r="J286" s="105" t="s">
        <v>214</v>
      </c>
      <c r="K286" s="83" t="s">
        <v>214</v>
      </c>
      <c r="L286" s="102" cm="1">
        <f t="array" ref="L286">((_xlfn.XLOOKUP(B286,'4. Material Balance Activities'!$C$90:$C$138,'4. Material Balance Activities'!$J$90:$J$138,NA,0,1)-_xlfn.XLOOKUP(B286,'4. Material Balance Activities'!$C$90:$C$138,'4. Material Balance Activities'!$P$90:$P$138,NA,0,1))*G286)*(1-F286)</f>
        <v>2.7209032258064515E-2</v>
      </c>
      <c r="M286" s="105" t="s">
        <v>214</v>
      </c>
      <c r="N286" s="83" t="s">
        <v>214</v>
      </c>
    </row>
    <row r="287" spans="1:14" x14ac:dyDescent="0.25">
      <c r="A287" s="79" t="s">
        <v>291</v>
      </c>
      <c r="B287" s="133" t="s">
        <v>298</v>
      </c>
      <c r="C287" s="137" t="s">
        <v>193</v>
      </c>
      <c r="D287" s="81" t="str">
        <f>IFERROR(IF(C287="No CAS","",INDEX('DEQ Pollutant List'!$C$7:$C$611,MATCH('5. Pollutant Emissions - MB'!C287,'DEQ Pollutant List'!$B$7:$B$611,0))),"")</f>
        <v>Xylene (mixture), including m-xylene, o-xylene, p-xylene</v>
      </c>
      <c r="E287" s="115"/>
      <c r="F287" s="138">
        <v>0</v>
      </c>
      <c r="G287" s="139">
        <v>1.34E-2</v>
      </c>
      <c r="H287" s="104"/>
      <c r="I287" s="102" cm="1">
        <f t="array" ref="I287">((_xlfn.XLOOKUP(B287,'4. Material Balance Activities'!$C$90:$C$138,'4. Material Balance Activities'!$G$90:$G$138,NA,0,1)-_xlfn.XLOOKUP(B287,'4. Material Balance Activities'!$C$90:$C$138,'4. Material Balance Activities'!$M$90:$M$138,NA,0,1))*G287)*(1-F287)</f>
        <v>8.1187919999999997E-2</v>
      </c>
      <c r="J287" s="105" t="s">
        <v>214</v>
      </c>
      <c r="K287" s="83" t="s">
        <v>214</v>
      </c>
      <c r="L287" s="102" cm="1">
        <f t="array" ref="L287">((_xlfn.XLOOKUP(B287,'4. Material Balance Activities'!$C$90:$C$138,'4. Material Balance Activities'!$J$90:$J$138,NA,0,1)-_xlfn.XLOOKUP(B287,'4. Material Balance Activities'!$C$90:$C$138,'4. Material Balance Activities'!$P$90:$P$138,NA,0,1))*G287)*(1-F287)</f>
        <v>3.2737064516129034E-4</v>
      </c>
      <c r="M287" s="105" t="s">
        <v>214</v>
      </c>
      <c r="N287" s="83" t="s">
        <v>214</v>
      </c>
    </row>
    <row r="288" spans="1:14" x14ac:dyDescent="0.25">
      <c r="A288" s="79" t="s">
        <v>291</v>
      </c>
      <c r="B288" s="133" t="s">
        <v>298</v>
      </c>
      <c r="C288" s="137" t="s">
        <v>183</v>
      </c>
      <c r="D288" s="81" t="str">
        <f>IFERROR(IF(C288="No CAS","",INDEX('DEQ Pollutant List'!$C$7:$C$611,MATCH('5. Pollutant Emissions - MB'!C288,'DEQ Pollutant List'!$B$7:$B$611,0))),"")</f>
        <v>Ethyl benzene</v>
      </c>
      <c r="E288" s="115"/>
      <c r="F288" s="138">
        <v>0</v>
      </c>
      <c r="G288" s="139">
        <v>5.4999999999999997E-3</v>
      </c>
      <c r="H288" s="104"/>
      <c r="I288" s="102" cm="1">
        <f t="array" ref="I288">((_xlfn.XLOOKUP(B288,'4. Material Balance Activities'!$C$90:$C$138,'4. Material Balance Activities'!$G$90:$G$138,NA,0,1)-_xlfn.XLOOKUP(B288,'4. Material Balance Activities'!$C$90:$C$138,'4. Material Balance Activities'!$M$90:$M$138,NA,0,1))*G288)*(1-F288)</f>
        <v>3.3323399999999996E-2</v>
      </c>
      <c r="J288" s="105" t="s">
        <v>214</v>
      </c>
      <c r="K288" s="83" t="s">
        <v>214</v>
      </c>
      <c r="L288" s="102" cm="1">
        <f t="array" ref="L288">((_xlfn.XLOOKUP(B288,'4. Material Balance Activities'!$C$90:$C$138,'4. Material Balance Activities'!$J$90:$J$138,NA,0,1)-_xlfn.XLOOKUP(B288,'4. Material Balance Activities'!$C$90:$C$138,'4. Material Balance Activities'!$P$90:$P$138,NA,0,1))*G288)*(1-F288)</f>
        <v>1.3436854838709677E-4</v>
      </c>
      <c r="M288" s="105" t="s">
        <v>214</v>
      </c>
      <c r="N288" s="83" t="s">
        <v>214</v>
      </c>
    </row>
    <row r="289" spans="1:14" x14ac:dyDescent="0.25">
      <c r="A289" s="79" t="s">
        <v>291</v>
      </c>
      <c r="B289" s="133" t="s">
        <v>298</v>
      </c>
      <c r="C289" s="137" t="s">
        <v>437</v>
      </c>
      <c r="D289" s="81" t="str">
        <f>IFERROR(IF(C289="No CAS","",INDEX('DEQ Pollutant List'!$C$7:$C$611,MATCH('5. Pollutant Emissions - MB'!C289,'DEQ Pollutant List'!$B$7:$B$611,0))),"")</f>
        <v>Propylene glycol monomethyl ether acetate</v>
      </c>
      <c r="E289" s="115"/>
      <c r="F289" s="138">
        <v>0</v>
      </c>
      <c r="G289" s="139">
        <v>0.35630000000000001</v>
      </c>
      <c r="H289" s="104"/>
      <c r="I289" s="102" cm="1">
        <f t="array" ref="I289">((_xlfn.XLOOKUP(B289,'4. Material Balance Activities'!$C$90:$C$138,'4. Material Balance Activities'!$G$90:$G$138,NA,0,1)-_xlfn.XLOOKUP(B289,'4. Material Balance Activities'!$C$90:$C$138,'4. Material Balance Activities'!$M$90:$M$138,NA,0,1))*G289)*(1-F289)</f>
        <v>2.1587504399999999</v>
      </c>
      <c r="J289" s="105" t="s">
        <v>214</v>
      </c>
      <c r="K289" s="83" t="s">
        <v>214</v>
      </c>
      <c r="L289" s="102" cm="1">
        <f t="array" ref="L289">((_xlfn.XLOOKUP(B289,'4. Material Balance Activities'!$C$90:$C$138,'4. Material Balance Activities'!$J$90:$J$138,NA,0,1)-_xlfn.XLOOKUP(B289,'4. Material Balance Activities'!$C$90:$C$138,'4. Material Balance Activities'!$P$90:$P$138,NA,0,1))*G289)*(1-F289)</f>
        <v>8.7046388709677413E-3</v>
      </c>
      <c r="M289" s="105" t="s">
        <v>214</v>
      </c>
      <c r="N289" s="83" t="s">
        <v>214</v>
      </c>
    </row>
    <row r="290" spans="1:14" x14ac:dyDescent="0.25">
      <c r="A290" s="79" t="s">
        <v>291</v>
      </c>
      <c r="B290" s="133" t="s">
        <v>299</v>
      </c>
      <c r="C290" s="137" t="s">
        <v>193</v>
      </c>
      <c r="D290" s="81" t="str">
        <f>IFERROR(IF(C290="No CAS","",INDEX('DEQ Pollutant List'!$C$7:$C$611,MATCH('5. Pollutant Emissions - MB'!C290,'DEQ Pollutant List'!$B$7:$B$611,0))),"")</f>
        <v>Xylene (mixture), including m-xylene, o-xylene, p-xylene</v>
      </c>
      <c r="E290" s="115"/>
      <c r="F290" s="138">
        <v>0</v>
      </c>
      <c r="G290" s="139">
        <v>0.02</v>
      </c>
      <c r="H290" s="104"/>
      <c r="I290" s="102" cm="1">
        <f t="array" ref="I290">((_xlfn.XLOOKUP(B290,'4. Material Balance Activities'!$C$90:$C$138,'4. Material Balance Activities'!$G$90:$G$138,NA,0,1)-_xlfn.XLOOKUP(B290,'4. Material Balance Activities'!$C$90:$C$138,'4. Material Balance Activities'!$M$90:$M$138,NA,0,1))*G290)*(1-F290)</f>
        <v>129.49437600000002</v>
      </c>
      <c r="J290" s="105" t="s">
        <v>214</v>
      </c>
      <c r="K290" s="83" t="s">
        <v>214</v>
      </c>
      <c r="L290" s="102" cm="1">
        <f t="array" ref="L290">((_xlfn.XLOOKUP(B290,'4. Material Balance Activities'!$C$90:$C$138,'4. Material Balance Activities'!$J$90:$J$138,NA,0,1)-_xlfn.XLOOKUP(B290,'4. Material Balance Activities'!$C$90:$C$138,'4. Material Balance Activities'!$P$90:$P$138,NA,0,1))*G290)*(1-F290)</f>
        <v>0.52215474193548395</v>
      </c>
      <c r="M290" s="105" t="s">
        <v>214</v>
      </c>
      <c r="N290" s="83" t="s">
        <v>214</v>
      </c>
    </row>
    <row r="291" spans="1:14" x14ac:dyDescent="0.25">
      <c r="A291" s="79" t="s">
        <v>291</v>
      </c>
      <c r="B291" s="133" t="s">
        <v>299</v>
      </c>
      <c r="C291" s="137" t="s">
        <v>183</v>
      </c>
      <c r="D291" s="81" t="str">
        <f>IFERROR(IF(C291="No CAS","",INDEX('DEQ Pollutant List'!$C$7:$C$611,MATCH('5. Pollutant Emissions - MB'!C291,'DEQ Pollutant List'!$B$7:$B$611,0))),"")</f>
        <v>Ethyl benzene</v>
      </c>
      <c r="E291" s="115"/>
      <c r="F291" s="138">
        <v>0</v>
      </c>
      <c r="G291" s="139">
        <v>3.0000000000000001E-3</v>
      </c>
      <c r="H291" s="104"/>
      <c r="I291" s="102" cm="1">
        <f t="array" ref="I291">((_xlfn.XLOOKUP(B291,'4. Material Balance Activities'!$C$90:$C$138,'4. Material Balance Activities'!$G$90:$G$138,NA,0,1)-_xlfn.XLOOKUP(B291,'4. Material Balance Activities'!$C$90:$C$138,'4. Material Balance Activities'!$M$90:$M$138,NA,0,1))*G291)*(1-F291)</f>
        <v>19.424156400000001</v>
      </c>
      <c r="J291" s="105" t="s">
        <v>214</v>
      </c>
      <c r="K291" s="83" t="s">
        <v>214</v>
      </c>
      <c r="L291" s="102" cm="1">
        <f t="array" ref="L291">((_xlfn.XLOOKUP(B291,'4. Material Balance Activities'!$C$90:$C$138,'4. Material Balance Activities'!$J$90:$J$138,NA,0,1)-_xlfn.XLOOKUP(B291,'4. Material Balance Activities'!$C$90:$C$138,'4. Material Balance Activities'!$P$90:$P$138,NA,0,1))*G291)*(1-F291)</f>
        <v>7.8323211290322589E-2</v>
      </c>
      <c r="M291" s="105" t="s">
        <v>214</v>
      </c>
      <c r="N291" s="83" t="s">
        <v>214</v>
      </c>
    </row>
    <row r="292" spans="1:14" x14ac:dyDescent="0.25">
      <c r="A292" s="79" t="s">
        <v>291</v>
      </c>
      <c r="B292" s="133" t="s">
        <v>299</v>
      </c>
      <c r="C292" s="137" t="s">
        <v>433</v>
      </c>
      <c r="D292" s="81" t="str">
        <f>IFERROR(IF(C292="No CAS","",INDEX('DEQ Pollutant List'!$C$7:$C$611,MATCH('5. Pollutant Emissions - MB'!C292,'DEQ Pollutant List'!$B$7:$B$611,0))),"")</f>
        <v>Isopropylbenzene (cumene)</v>
      </c>
      <c r="E292" s="115"/>
      <c r="F292" s="138">
        <v>0</v>
      </c>
      <c r="G292" s="139">
        <v>0.01</v>
      </c>
      <c r="H292" s="104"/>
      <c r="I292" s="102" cm="1">
        <f t="array" ref="I292">((_xlfn.XLOOKUP(B292,'4. Material Balance Activities'!$C$90:$C$138,'4. Material Balance Activities'!$G$90:$G$138,NA,0,1)-_xlfn.XLOOKUP(B292,'4. Material Balance Activities'!$C$90:$C$138,'4. Material Balance Activities'!$M$90:$M$138,NA,0,1))*G292)*(1-F292)</f>
        <v>64.747188000000008</v>
      </c>
      <c r="J292" s="105" t="s">
        <v>214</v>
      </c>
      <c r="K292" s="83" t="s">
        <v>214</v>
      </c>
      <c r="L292" s="102" cm="1">
        <f t="array" ref="L292">((_xlfn.XLOOKUP(B292,'4. Material Balance Activities'!$C$90:$C$138,'4. Material Balance Activities'!$J$90:$J$138,NA,0,1)-_xlfn.XLOOKUP(B292,'4. Material Balance Activities'!$C$90:$C$138,'4. Material Balance Activities'!$P$90:$P$138,NA,0,1))*G292)*(1-F292)</f>
        <v>0.26107737096774197</v>
      </c>
      <c r="M292" s="105" t="s">
        <v>214</v>
      </c>
      <c r="N292" s="83" t="s">
        <v>214</v>
      </c>
    </row>
    <row r="293" spans="1:14" x14ac:dyDescent="0.25">
      <c r="A293" s="79" t="s">
        <v>291</v>
      </c>
      <c r="B293" s="133" t="s">
        <v>299</v>
      </c>
      <c r="C293" s="137" t="s">
        <v>435</v>
      </c>
      <c r="D293" s="81" t="str">
        <f>IFERROR(IF(C293="No CAS","",INDEX('DEQ Pollutant List'!$C$7:$C$611,MATCH('5. Pollutant Emissions - MB'!C293,'DEQ Pollutant List'!$B$7:$B$611,0))),"")</f>
        <v>n-Butyl alcohol</v>
      </c>
      <c r="E293" s="115"/>
      <c r="F293" s="138">
        <v>0</v>
      </c>
      <c r="G293" s="139">
        <v>0.06</v>
      </c>
      <c r="H293" s="104"/>
      <c r="I293" s="102" cm="1">
        <f t="array" ref="I293">((_xlfn.XLOOKUP(B293,'4. Material Balance Activities'!$C$90:$C$138,'4. Material Balance Activities'!$G$90:$G$138,NA,0,1)-_xlfn.XLOOKUP(B293,'4. Material Balance Activities'!$C$90:$C$138,'4. Material Balance Activities'!$M$90:$M$138,NA,0,1))*G293)*(1-F293)</f>
        <v>388.48312800000002</v>
      </c>
      <c r="J293" s="105" t="s">
        <v>214</v>
      </c>
      <c r="K293" s="83" t="s">
        <v>214</v>
      </c>
      <c r="L293" s="102" cm="1">
        <f t="array" ref="L293">((_xlfn.XLOOKUP(B293,'4. Material Balance Activities'!$C$90:$C$138,'4. Material Balance Activities'!$J$90:$J$138,NA,0,1)-_xlfn.XLOOKUP(B293,'4. Material Balance Activities'!$C$90:$C$138,'4. Material Balance Activities'!$P$90:$P$138,NA,0,1))*G293)*(1-F293)</f>
        <v>1.5664642258064516</v>
      </c>
      <c r="M293" s="105" t="s">
        <v>214</v>
      </c>
      <c r="N293" s="83" t="s">
        <v>214</v>
      </c>
    </row>
    <row r="294" spans="1:14" x14ac:dyDescent="0.25">
      <c r="A294" s="79" t="s">
        <v>291</v>
      </c>
      <c r="B294" s="133" t="s">
        <v>299</v>
      </c>
      <c r="C294" s="137" t="s">
        <v>441</v>
      </c>
      <c r="D294" s="81" t="str">
        <f>IFERROR(IF(C294="No CAS","",INDEX('DEQ Pollutant List'!$C$7:$C$611,MATCH('5. Pollutant Emissions - MB'!C294,'DEQ Pollutant List'!$B$7:$B$611,0))),"")</f>
        <v>1,2,3-Trimethylbenzene</v>
      </c>
      <c r="E294" s="115"/>
      <c r="F294" s="138">
        <v>0</v>
      </c>
      <c r="G294" s="139">
        <v>0.01</v>
      </c>
      <c r="H294" s="104"/>
      <c r="I294" s="102" cm="1">
        <f t="array" ref="I294">((_xlfn.XLOOKUP(B294,'4. Material Balance Activities'!$C$90:$C$138,'4. Material Balance Activities'!$G$90:$G$138,NA,0,1)-_xlfn.XLOOKUP(B294,'4. Material Balance Activities'!$C$90:$C$138,'4. Material Balance Activities'!$M$90:$M$138,NA,0,1))*G294)*(1-F294)</f>
        <v>64.747188000000008</v>
      </c>
      <c r="J294" s="105" t="s">
        <v>214</v>
      </c>
      <c r="K294" s="83" t="s">
        <v>214</v>
      </c>
      <c r="L294" s="102" cm="1">
        <f t="array" ref="L294">((_xlfn.XLOOKUP(B294,'4. Material Balance Activities'!$C$90:$C$138,'4. Material Balance Activities'!$J$90:$J$138,NA,0,1)-_xlfn.XLOOKUP(B294,'4. Material Balance Activities'!$C$90:$C$138,'4. Material Balance Activities'!$P$90:$P$138,NA,0,1))*G294)*(1-F294)</f>
        <v>0.26107737096774197</v>
      </c>
      <c r="M294" s="105" t="s">
        <v>214</v>
      </c>
      <c r="N294" s="83" t="s">
        <v>214</v>
      </c>
    </row>
    <row r="295" spans="1:14" x14ac:dyDescent="0.25">
      <c r="A295" s="79" t="s">
        <v>291</v>
      </c>
      <c r="B295" s="133" t="s">
        <v>300</v>
      </c>
      <c r="C295" s="137" t="s">
        <v>193</v>
      </c>
      <c r="D295" s="81" t="str">
        <f>IFERROR(IF(C295="No CAS","",INDEX('DEQ Pollutant List'!$C$7:$C$611,MATCH('5. Pollutant Emissions - MB'!C295,'DEQ Pollutant List'!$B$7:$B$611,0))),"")</f>
        <v>Xylene (mixture), including m-xylene, o-xylene, p-xylene</v>
      </c>
      <c r="E295" s="115"/>
      <c r="F295" s="138">
        <v>0</v>
      </c>
      <c r="G295" s="139">
        <v>0.02</v>
      </c>
      <c r="H295" s="104"/>
      <c r="I295" s="102" cm="1">
        <f t="array" ref="I295">((_xlfn.XLOOKUP(B295,'4. Material Balance Activities'!$C$90:$C$138,'4. Material Balance Activities'!$G$90:$G$138,NA,0,1)-_xlfn.XLOOKUP(B295,'4. Material Balance Activities'!$C$90:$C$138,'4. Material Balance Activities'!$M$90:$M$138,NA,0,1))*G295)*(1-F295)</f>
        <v>126.30789600000003</v>
      </c>
      <c r="J295" s="105" t="s">
        <v>214</v>
      </c>
      <c r="K295" s="83" t="s">
        <v>214</v>
      </c>
      <c r="L295" s="102" cm="1">
        <f t="array" ref="L295">((_xlfn.XLOOKUP(B295,'4. Material Balance Activities'!$C$90:$C$138,'4. Material Balance Activities'!$J$90:$J$138,NA,0,1)-_xlfn.XLOOKUP(B295,'4. Material Balance Activities'!$C$90:$C$138,'4. Material Balance Activities'!$P$90:$P$138,NA,0,1))*G295)*(1-F295)</f>
        <v>0.50930603225806459</v>
      </c>
      <c r="M295" s="105" t="s">
        <v>214</v>
      </c>
      <c r="N295" s="83" t="s">
        <v>214</v>
      </c>
    </row>
    <row r="296" spans="1:14" x14ac:dyDescent="0.25">
      <c r="A296" s="79" t="s">
        <v>291</v>
      </c>
      <c r="B296" s="133" t="s">
        <v>300</v>
      </c>
      <c r="C296" s="137" t="s">
        <v>183</v>
      </c>
      <c r="D296" s="81" t="str">
        <f>IFERROR(IF(C296="No CAS","",INDEX('DEQ Pollutant List'!$C$7:$C$611,MATCH('5. Pollutant Emissions - MB'!C296,'DEQ Pollutant List'!$B$7:$B$611,0))),"")</f>
        <v>Ethyl benzene</v>
      </c>
      <c r="E296" s="115"/>
      <c r="F296" s="138">
        <v>0</v>
      </c>
      <c r="G296" s="139">
        <v>3.0000000000000001E-3</v>
      </c>
      <c r="H296" s="104"/>
      <c r="I296" s="102" cm="1">
        <f t="array" ref="I296">((_xlfn.XLOOKUP(B296,'4. Material Balance Activities'!$C$90:$C$138,'4. Material Balance Activities'!$G$90:$G$138,NA,0,1)-_xlfn.XLOOKUP(B296,'4. Material Balance Activities'!$C$90:$C$138,'4. Material Balance Activities'!$M$90:$M$138,NA,0,1))*G296)*(1-F296)</f>
        <v>18.946184400000003</v>
      </c>
      <c r="J296" s="105" t="s">
        <v>214</v>
      </c>
      <c r="K296" s="83" t="s">
        <v>214</v>
      </c>
      <c r="L296" s="102" cm="1">
        <f t="array" ref="L296">((_xlfn.XLOOKUP(B296,'4. Material Balance Activities'!$C$90:$C$138,'4. Material Balance Activities'!$J$90:$J$138,NA,0,1)-_xlfn.XLOOKUP(B296,'4. Material Balance Activities'!$C$90:$C$138,'4. Material Balance Activities'!$P$90:$P$138,NA,0,1))*G296)*(1-F296)</f>
        <v>7.6395904838709686E-2</v>
      </c>
      <c r="M296" s="105" t="s">
        <v>214</v>
      </c>
      <c r="N296" s="83" t="s">
        <v>214</v>
      </c>
    </row>
    <row r="297" spans="1:14" x14ac:dyDescent="0.25">
      <c r="A297" s="79" t="s">
        <v>291</v>
      </c>
      <c r="B297" s="133" t="s">
        <v>300</v>
      </c>
      <c r="C297" s="137" t="s">
        <v>433</v>
      </c>
      <c r="D297" s="81" t="str">
        <f>IFERROR(IF(C297="No CAS","",INDEX('DEQ Pollutant List'!$C$7:$C$611,MATCH('5. Pollutant Emissions - MB'!C297,'DEQ Pollutant List'!$B$7:$B$611,0))),"")</f>
        <v>Isopropylbenzene (cumene)</v>
      </c>
      <c r="E297" s="115"/>
      <c r="F297" s="138">
        <v>0</v>
      </c>
      <c r="G297" s="139">
        <v>1E-3</v>
      </c>
      <c r="H297" s="104"/>
      <c r="I297" s="102" cm="1">
        <f t="array" ref="I297">((_xlfn.XLOOKUP(B297,'4. Material Balance Activities'!$C$90:$C$138,'4. Material Balance Activities'!$G$90:$G$138,NA,0,1)-_xlfn.XLOOKUP(B297,'4. Material Balance Activities'!$C$90:$C$138,'4. Material Balance Activities'!$M$90:$M$138,NA,0,1))*G297)*(1-F297)</f>
        <v>6.3153948000000009</v>
      </c>
      <c r="J297" s="105" t="s">
        <v>214</v>
      </c>
      <c r="K297" s="83" t="s">
        <v>214</v>
      </c>
      <c r="L297" s="102" cm="1">
        <f t="array" ref="L297">((_xlfn.XLOOKUP(B297,'4. Material Balance Activities'!$C$90:$C$138,'4. Material Balance Activities'!$J$90:$J$138,NA,0,1)-_xlfn.XLOOKUP(B297,'4. Material Balance Activities'!$C$90:$C$138,'4. Material Balance Activities'!$P$90:$P$138,NA,0,1))*G297)*(1-F297)</f>
        <v>2.5465301612903231E-2</v>
      </c>
      <c r="M297" s="105" t="s">
        <v>214</v>
      </c>
      <c r="N297" s="83" t="s">
        <v>214</v>
      </c>
    </row>
    <row r="298" spans="1:14" x14ac:dyDescent="0.25">
      <c r="A298" s="79" t="s">
        <v>291</v>
      </c>
      <c r="B298" s="133" t="s">
        <v>300</v>
      </c>
      <c r="C298" s="137" t="s">
        <v>435</v>
      </c>
      <c r="D298" s="81" t="str">
        <f>IFERROR(IF(C298="No CAS","",INDEX('DEQ Pollutant List'!$C$7:$C$611,MATCH('5. Pollutant Emissions - MB'!C298,'DEQ Pollutant List'!$B$7:$B$611,0))),"")</f>
        <v>n-Butyl alcohol</v>
      </c>
      <c r="E298" s="115"/>
      <c r="F298" s="138">
        <v>0</v>
      </c>
      <c r="G298" s="139">
        <v>0.06</v>
      </c>
      <c r="H298" s="104"/>
      <c r="I298" s="102" cm="1">
        <f t="array" ref="I298">((_xlfn.XLOOKUP(B298,'4. Material Balance Activities'!$C$90:$C$138,'4. Material Balance Activities'!$G$90:$G$138,NA,0,1)-_xlfn.XLOOKUP(B298,'4. Material Balance Activities'!$C$90:$C$138,'4. Material Balance Activities'!$M$90:$M$138,NA,0,1))*G298)*(1-F298)</f>
        <v>378.92368800000003</v>
      </c>
      <c r="J298" s="105" t="s">
        <v>214</v>
      </c>
      <c r="K298" s="83" t="s">
        <v>214</v>
      </c>
      <c r="L298" s="102" cm="1">
        <f t="array" ref="L298">((_xlfn.XLOOKUP(B298,'4. Material Balance Activities'!$C$90:$C$138,'4. Material Balance Activities'!$J$90:$J$138,NA,0,1)-_xlfn.XLOOKUP(B298,'4. Material Balance Activities'!$C$90:$C$138,'4. Material Balance Activities'!$P$90:$P$138,NA,0,1))*G298)*(1-F298)</f>
        <v>1.5279180967741937</v>
      </c>
      <c r="M298" s="105" t="s">
        <v>214</v>
      </c>
      <c r="N298" s="83" t="s">
        <v>214</v>
      </c>
    </row>
    <row r="299" spans="1:14" x14ac:dyDescent="0.25">
      <c r="A299" s="79" t="s">
        <v>291</v>
      </c>
      <c r="B299" s="133" t="s">
        <v>300</v>
      </c>
      <c r="C299" s="137" t="s">
        <v>441</v>
      </c>
      <c r="D299" s="81" t="str">
        <f>IFERROR(IF(C299="No CAS","",INDEX('DEQ Pollutant List'!$C$7:$C$611,MATCH('5. Pollutant Emissions - MB'!C299,'DEQ Pollutant List'!$B$7:$B$611,0))),"")</f>
        <v>1,2,3-Trimethylbenzene</v>
      </c>
      <c r="E299" s="115"/>
      <c r="F299" s="138">
        <v>0</v>
      </c>
      <c r="G299" s="139">
        <v>0.01</v>
      </c>
      <c r="H299" s="104"/>
      <c r="I299" s="102" cm="1">
        <f t="array" ref="I299">((_xlfn.XLOOKUP(B299,'4. Material Balance Activities'!$C$90:$C$138,'4. Material Balance Activities'!$G$90:$G$138,NA,0,1)-_xlfn.XLOOKUP(B299,'4. Material Balance Activities'!$C$90:$C$138,'4. Material Balance Activities'!$M$90:$M$138,NA,0,1))*G299)*(1-F299)</f>
        <v>63.153948000000014</v>
      </c>
      <c r="J299" s="105" t="s">
        <v>214</v>
      </c>
      <c r="K299" s="83" t="s">
        <v>214</v>
      </c>
      <c r="L299" s="102" cm="1">
        <f t="array" ref="L299">((_xlfn.XLOOKUP(B299,'4. Material Balance Activities'!$C$90:$C$138,'4. Material Balance Activities'!$J$90:$J$138,NA,0,1)-_xlfn.XLOOKUP(B299,'4. Material Balance Activities'!$C$90:$C$138,'4. Material Balance Activities'!$P$90:$P$138,NA,0,1))*G299)*(1-F299)</f>
        <v>0.25465301612903229</v>
      </c>
      <c r="M299" s="105" t="s">
        <v>214</v>
      </c>
      <c r="N299" s="83" t="s">
        <v>214</v>
      </c>
    </row>
    <row r="300" spans="1:14" x14ac:dyDescent="0.25">
      <c r="A300" s="79" t="s">
        <v>291</v>
      </c>
      <c r="B300" s="133" t="s">
        <v>301</v>
      </c>
      <c r="C300" s="137" t="s">
        <v>193</v>
      </c>
      <c r="D300" s="81" t="str">
        <f>IFERROR(IF(C300="No CAS","",INDEX('DEQ Pollutant List'!$C$7:$C$611,MATCH('5. Pollutant Emissions - MB'!C300,'DEQ Pollutant List'!$B$7:$B$611,0))),"")</f>
        <v>Xylene (mixture), including m-xylene, o-xylene, p-xylene</v>
      </c>
      <c r="E300" s="115"/>
      <c r="F300" s="138">
        <v>0</v>
      </c>
      <c r="G300" s="139">
        <v>0.02</v>
      </c>
      <c r="H300" s="104"/>
      <c r="I300" s="102" cm="1">
        <f t="array" ref="I300">((_xlfn.XLOOKUP(B300,'4. Material Balance Activities'!$C$90:$C$138,'4. Material Balance Activities'!$G$90:$G$138,NA,0,1)-_xlfn.XLOOKUP(B300,'4. Material Balance Activities'!$C$90:$C$138,'4. Material Balance Activities'!$M$90:$M$138,NA,0,1))*G300)*(1-F300)</f>
        <v>74.046390000000002</v>
      </c>
      <c r="J300" s="105" t="s">
        <v>214</v>
      </c>
      <c r="K300" s="83" t="s">
        <v>214</v>
      </c>
      <c r="L300" s="102" cm="1">
        <f t="array" ref="L300">((_xlfn.XLOOKUP(B300,'4. Material Balance Activities'!$C$90:$C$138,'4. Material Balance Activities'!$J$90:$J$138,NA,0,1)-_xlfn.XLOOKUP(B300,'4. Material Balance Activities'!$C$90:$C$138,'4. Material Balance Activities'!$P$90:$P$138,NA,0,1))*G300)*(1-F300)</f>
        <v>0.29857415322580649</v>
      </c>
      <c r="M300" s="105" t="s">
        <v>214</v>
      </c>
      <c r="N300" s="83" t="s">
        <v>214</v>
      </c>
    </row>
    <row r="301" spans="1:14" x14ac:dyDescent="0.25">
      <c r="A301" s="79" t="s">
        <v>291</v>
      </c>
      <c r="B301" s="133" t="s">
        <v>301</v>
      </c>
      <c r="C301" s="137" t="s">
        <v>183</v>
      </c>
      <c r="D301" s="81" t="str">
        <f>IFERROR(IF(C301="No CAS","",INDEX('DEQ Pollutant List'!$C$7:$C$611,MATCH('5. Pollutant Emissions - MB'!C301,'DEQ Pollutant List'!$B$7:$B$611,0))),"")</f>
        <v>Ethyl benzene</v>
      </c>
      <c r="E301" s="115"/>
      <c r="F301" s="138">
        <v>0</v>
      </c>
      <c r="G301" s="139">
        <v>3.0000000000000001E-3</v>
      </c>
      <c r="H301" s="104"/>
      <c r="I301" s="102" cm="1">
        <f t="array" ref="I301">((_xlfn.XLOOKUP(B301,'4. Material Balance Activities'!$C$90:$C$138,'4. Material Balance Activities'!$G$90:$G$138,NA,0,1)-_xlfn.XLOOKUP(B301,'4. Material Balance Activities'!$C$90:$C$138,'4. Material Balance Activities'!$M$90:$M$138,NA,0,1))*G301)*(1-F301)</f>
        <v>11.106958500000001</v>
      </c>
      <c r="J301" s="105" t="s">
        <v>214</v>
      </c>
      <c r="K301" s="83" t="s">
        <v>214</v>
      </c>
      <c r="L301" s="102" cm="1">
        <f t="array" ref="L301">((_xlfn.XLOOKUP(B301,'4. Material Balance Activities'!$C$90:$C$138,'4. Material Balance Activities'!$J$90:$J$138,NA,0,1)-_xlfn.XLOOKUP(B301,'4. Material Balance Activities'!$C$90:$C$138,'4. Material Balance Activities'!$P$90:$P$138,NA,0,1))*G301)*(1-F301)</f>
        <v>4.4786122983870968E-2</v>
      </c>
      <c r="M301" s="105" t="s">
        <v>214</v>
      </c>
      <c r="N301" s="83" t="s">
        <v>214</v>
      </c>
    </row>
    <row r="302" spans="1:14" x14ac:dyDescent="0.25">
      <c r="A302" s="79" t="s">
        <v>291</v>
      </c>
      <c r="B302" s="133" t="s">
        <v>301</v>
      </c>
      <c r="C302" s="137" t="s">
        <v>433</v>
      </c>
      <c r="D302" s="81" t="str">
        <f>IFERROR(IF(C302="No CAS","",INDEX('DEQ Pollutant List'!$C$7:$C$611,MATCH('5. Pollutant Emissions - MB'!C302,'DEQ Pollutant List'!$B$7:$B$611,0))),"")</f>
        <v>Isopropylbenzene (cumene)</v>
      </c>
      <c r="E302" s="115"/>
      <c r="F302" s="138">
        <v>0</v>
      </c>
      <c r="G302" s="139">
        <v>1E-3</v>
      </c>
      <c r="H302" s="104"/>
      <c r="I302" s="102" cm="1">
        <f t="array" ref="I302">((_xlfn.XLOOKUP(B302,'4. Material Balance Activities'!$C$90:$C$138,'4. Material Balance Activities'!$G$90:$G$138,NA,0,1)-_xlfn.XLOOKUP(B302,'4. Material Balance Activities'!$C$90:$C$138,'4. Material Balance Activities'!$M$90:$M$138,NA,0,1))*G302)*(1-F302)</f>
        <v>3.7023195000000002</v>
      </c>
      <c r="J302" s="105" t="s">
        <v>214</v>
      </c>
      <c r="K302" s="83" t="s">
        <v>214</v>
      </c>
      <c r="L302" s="102" cm="1">
        <f t="array" ref="L302">((_xlfn.XLOOKUP(B302,'4. Material Balance Activities'!$C$90:$C$138,'4. Material Balance Activities'!$J$90:$J$138,NA,0,1)-_xlfn.XLOOKUP(B302,'4. Material Balance Activities'!$C$90:$C$138,'4. Material Balance Activities'!$P$90:$P$138,NA,0,1))*G302)*(1-F302)</f>
        <v>1.4928707661290324E-2</v>
      </c>
      <c r="M302" s="105" t="s">
        <v>214</v>
      </c>
      <c r="N302" s="83" t="s">
        <v>214</v>
      </c>
    </row>
    <row r="303" spans="1:14" x14ac:dyDescent="0.25">
      <c r="A303" s="79" t="s">
        <v>291</v>
      </c>
      <c r="B303" s="133" t="s">
        <v>301</v>
      </c>
      <c r="C303" s="137" t="s">
        <v>435</v>
      </c>
      <c r="D303" s="81" t="str">
        <f>IFERROR(IF(C303="No CAS","",INDEX('DEQ Pollutant List'!$C$7:$C$611,MATCH('5. Pollutant Emissions - MB'!C303,'DEQ Pollutant List'!$B$7:$B$611,0))),"")</f>
        <v>n-Butyl alcohol</v>
      </c>
      <c r="E303" s="115"/>
      <c r="F303" s="138">
        <v>0</v>
      </c>
      <c r="G303" s="139">
        <v>0.06</v>
      </c>
      <c r="H303" s="104"/>
      <c r="I303" s="102" cm="1">
        <f t="array" ref="I303">((_xlfn.XLOOKUP(B303,'4. Material Balance Activities'!$C$90:$C$138,'4. Material Balance Activities'!$G$90:$G$138,NA,0,1)-_xlfn.XLOOKUP(B303,'4. Material Balance Activities'!$C$90:$C$138,'4. Material Balance Activities'!$M$90:$M$138,NA,0,1))*G303)*(1-F303)</f>
        <v>222.13917000000001</v>
      </c>
      <c r="J303" s="105" t="s">
        <v>214</v>
      </c>
      <c r="K303" s="83" t="s">
        <v>214</v>
      </c>
      <c r="L303" s="102" cm="1">
        <f t="array" ref="L303">((_xlfn.XLOOKUP(B303,'4. Material Balance Activities'!$C$90:$C$138,'4. Material Balance Activities'!$J$90:$J$138,NA,0,1)-_xlfn.XLOOKUP(B303,'4. Material Balance Activities'!$C$90:$C$138,'4. Material Balance Activities'!$P$90:$P$138,NA,0,1))*G303)*(1-F303)</f>
        <v>0.89572245967741937</v>
      </c>
      <c r="M303" s="105" t="s">
        <v>214</v>
      </c>
      <c r="N303" s="83" t="s">
        <v>214</v>
      </c>
    </row>
    <row r="304" spans="1:14" x14ac:dyDescent="0.25">
      <c r="A304" s="79" t="s">
        <v>291</v>
      </c>
      <c r="B304" s="133" t="s">
        <v>301</v>
      </c>
      <c r="C304" s="137" t="s">
        <v>441</v>
      </c>
      <c r="D304" s="81" t="str">
        <f>IFERROR(IF(C304="No CAS","",INDEX('DEQ Pollutant List'!$C$7:$C$611,MATCH('5. Pollutant Emissions - MB'!C304,'DEQ Pollutant List'!$B$7:$B$611,0))),"")</f>
        <v>1,2,3-Trimethylbenzene</v>
      </c>
      <c r="E304" s="115"/>
      <c r="F304" s="138">
        <v>0</v>
      </c>
      <c r="G304" s="139">
        <v>0.01</v>
      </c>
      <c r="H304" s="104"/>
      <c r="I304" s="102" cm="1">
        <f t="array" ref="I304">((_xlfn.XLOOKUP(B304,'4. Material Balance Activities'!$C$90:$C$138,'4. Material Balance Activities'!$G$90:$G$138,NA,0,1)-_xlfn.XLOOKUP(B304,'4. Material Balance Activities'!$C$90:$C$138,'4. Material Balance Activities'!$M$90:$M$138,NA,0,1))*G304)*(1-F304)</f>
        <v>37.023195000000001</v>
      </c>
      <c r="J304" s="105" t="s">
        <v>214</v>
      </c>
      <c r="K304" s="83" t="s">
        <v>214</v>
      </c>
      <c r="L304" s="102" cm="1">
        <f t="array" ref="L304">((_xlfn.XLOOKUP(B304,'4. Material Balance Activities'!$C$90:$C$138,'4. Material Balance Activities'!$J$90:$J$138,NA,0,1)-_xlfn.XLOOKUP(B304,'4. Material Balance Activities'!$C$90:$C$138,'4. Material Balance Activities'!$P$90:$P$138,NA,0,1))*G304)*(1-F304)</f>
        <v>0.14928707661290325</v>
      </c>
      <c r="M304" s="105" t="s">
        <v>214</v>
      </c>
      <c r="N304" s="83" t="s">
        <v>214</v>
      </c>
    </row>
    <row r="305" spans="1:14" x14ac:dyDescent="0.25">
      <c r="A305" s="79" t="s">
        <v>291</v>
      </c>
      <c r="B305" s="133" t="s">
        <v>302</v>
      </c>
      <c r="C305" s="137" t="s">
        <v>193</v>
      </c>
      <c r="D305" s="81" t="str">
        <f>IFERROR(IF(C305="No CAS","",INDEX('DEQ Pollutant List'!$C$7:$C$611,MATCH('5. Pollutant Emissions - MB'!C305,'DEQ Pollutant List'!$B$7:$B$611,0))),"")</f>
        <v>Xylene (mixture), including m-xylene, o-xylene, p-xylene</v>
      </c>
      <c r="E305" s="115"/>
      <c r="F305" s="138">
        <v>0</v>
      </c>
      <c r="G305" s="139">
        <v>0.02</v>
      </c>
      <c r="H305" s="104"/>
      <c r="I305" s="102" cm="1">
        <f t="array" ref="I305">((_xlfn.XLOOKUP(B305,'4. Material Balance Activities'!$C$90:$C$138,'4. Material Balance Activities'!$G$90:$G$138,NA,0,1)-_xlfn.XLOOKUP(B305,'4. Material Balance Activities'!$C$90:$C$138,'4. Material Balance Activities'!$M$90:$M$138,NA,0,1))*G305)*(1-F305)</f>
        <v>27.592224000000002</v>
      </c>
      <c r="J305" s="105" t="s">
        <v>214</v>
      </c>
      <c r="K305" s="83" t="s">
        <v>214</v>
      </c>
      <c r="L305" s="102" cm="1">
        <f t="array" ref="L305">((_xlfn.XLOOKUP(B305,'4. Material Balance Activities'!$C$90:$C$138,'4. Material Balance Activities'!$J$90:$J$138,NA,0,1)-_xlfn.XLOOKUP(B305,'4. Material Balance Activities'!$C$90:$C$138,'4. Material Balance Activities'!$P$90:$P$138,NA,0,1))*G305)*(1-F305)</f>
        <v>0.1112589677419355</v>
      </c>
      <c r="M305" s="105" t="s">
        <v>214</v>
      </c>
      <c r="N305" s="83" t="s">
        <v>214</v>
      </c>
    </row>
    <row r="306" spans="1:14" x14ac:dyDescent="0.25">
      <c r="A306" s="79" t="s">
        <v>291</v>
      </c>
      <c r="B306" s="133" t="s">
        <v>302</v>
      </c>
      <c r="C306" s="137" t="s">
        <v>183</v>
      </c>
      <c r="D306" s="81" t="str">
        <f>IFERROR(IF(C306="No CAS","",INDEX('DEQ Pollutant List'!$C$7:$C$611,MATCH('5. Pollutant Emissions - MB'!C306,'DEQ Pollutant List'!$B$7:$B$611,0))),"")</f>
        <v>Ethyl benzene</v>
      </c>
      <c r="E306" s="115"/>
      <c r="F306" s="138">
        <v>0</v>
      </c>
      <c r="G306" s="139">
        <v>3.0000000000000001E-3</v>
      </c>
      <c r="H306" s="104"/>
      <c r="I306" s="102" cm="1">
        <f t="array" ref="I306">((_xlfn.XLOOKUP(B306,'4. Material Balance Activities'!$C$90:$C$138,'4. Material Balance Activities'!$G$90:$G$138,NA,0,1)-_xlfn.XLOOKUP(B306,'4. Material Balance Activities'!$C$90:$C$138,'4. Material Balance Activities'!$M$90:$M$138,NA,0,1))*G306)*(1-F306)</f>
        <v>4.1388335999999999</v>
      </c>
      <c r="J306" s="105" t="s">
        <v>214</v>
      </c>
      <c r="K306" s="83" t="s">
        <v>214</v>
      </c>
      <c r="L306" s="102" cm="1">
        <f t="array" ref="L306">((_xlfn.XLOOKUP(B306,'4. Material Balance Activities'!$C$90:$C$138,'4. Material Balance Activities'!$J$90:$J$138,NA,0,1)-_xlfn.XLOOKUP(B306,'4. Material Balance Activities'!$C$90:$C$138,'4. Material Balance Activities'!$P$90:$P$138,NA,0,1))*G306)*(1-F306)</f>
        <v>1.6688845161290326E-2</v>
      </c>
      <c r="M306" s="105" t="s">
        <v>214</v>
      </c>
      <c r="N306" s="83" t="s">
        <v>214</v>
      </c>
    </row>
    <row r="307" spans="1:14" x14ac:dyDescent="0.25">
      <c r="A307" s="79" t="s">
        <v>291</v>
      </c>
      <c r="B307" s="133" t="s">
        <v>302</v>
      </c>
      <c r="C307" s="137" t="s">
        <v>433</v>
      </c>
      <c r="D307" s="81" t="str">
        <f>IFERROR(IF(C307="No CAS","",INDEX('DEQ Pollutant List'!$C$7:$C$611,MATCH('5. Pollutant Emissions - MB'!C307,'DEQ Pollutant List'!$B$7:$B$611,0))),"")</f>
        <v>Isopropylbenzene (cumene)</v>
      </c>
      <c r="E307" s="115"/>
      <c r="F307" s="138">
        <v>0</v>
      </c>
      <c r="G307" s="139">
        <v>1E-3</v>
      </c>
      <c r="H307" s="104"/>
      <c r="I307" s="102" cm="1">
        <f t="array" ref="I307">((_xlfn.XLOOKUP(B307,'4. Material Balance Activities'!$C$90:$C$138,'4. Material Balance Activities'!$G$90:$G$138,NA,0,1)-_xlfn.XLOOKUP(B307,'4. Material Balance Activities'!$C$90:$C$138,'4. Material Balance Activities'!$M$90:$M$138,NA,0,1))*G307)*(1-F307)</f>
        <v>1.3796112</v>
      </c>
      <c r="J307" s="105" t="s">
        <v>214</v>
      </c>
      <c r="K307" s="83" t="s">
        <v>214</v>
      </c>
      <c r="L307" s="102" cm="1">
        <f t="array" ref="L307">((_xlfn.XLOOKUP(B307,'4. Material Balance Activities'!$C$90:$C$138,'4. Material Balance Activities'!$J$90:$J$138,NA,0,1)-_xlfn.XLOOKUP(B307,'4. Material Balance Activities'!$C$90:$C$138,'4. Material Balance Activities'!$P$90:$P$138,NA,0,1))*G307)*(1-F307)</f>
        <v>5.5629483870967746E-3</v>
      </c>
      <c r="M307" s="105" t="s">
        <v>214</v>
      </c>
      <c r="N307" s="83" t="s">
        <v>214</v>
      </c>
    </row>
    <row r="308" spans="1:14" x14ac:dyDescent="0.25">
      <c r="A308" s="79" t="s">
        <v>291</v>
      </c>
      <c r="B308" s="133" t="s">
        <v>302</v>
      </c>
      <c r="C308" s="137" t="s">
        <v>435</v>
      </c>
      <c r="D308" s="81" t="str">
        <f>IFERROR(IF(C308="No CAS","",INDEX('DEQ Pollutant List'!$C$7:$C$611,MATCH('5. Pollutant Emissions - MB'!C308,'DEQ Pollutant List'!$B$7:$B$611,0))),"")</f>
        <v>n-Butyl alcohol</v>
      </c>
      <c r="E308" s="115"/>
      <c r="F308" s="138">
        <v>0</v>
      </c>
      <c r="G308" s="139">
        <v>0.06</v>
      </c>
      <c r="H308" s="104"/>
      <c r="I308" s="102" cm="1">
        <f t="array" ref="I308">((_xlfn.XLOOKUP(B308,'4. Material Balance Activities'!$C$90:$C$138,'4. Material Balance Activities'!$G$90:$G$138,NA,0,1)-_xlfn.XLOOKUP(B308,'4. Material Balance Activities'!$C$90:$C$138,'4. Material Balance Activities'!$M$90:$M$138,NA,0,1))*G308)*(1-F308)</f>
        <v>82.776672000000005</v>
      </c>
      <c r="J308" s="105" t="s">
        <v>214</v>
      </c>
      <c r="K308" s="83" t="s">
        <v>214</v>
      </c>
      <c r="L308" s="102" cm="1">
        <f t="array" ref="L308">((_xlfn.XLOOKUP(B308,'4. Material Balance Activities'!$C$90:$C$138,'4. Material Balance Activities'!$J$90:$J$138,NA,0,1)-_xlfn.XLOOKUP(B308,'4. Material Balance Activities'!$C$90:$C$138,'4. Material Balance Activities'!$P$90:$P$138,NA,0,1))*G308)*(1-F308)</f>
        <v>0.33377690322580644</v>
      </c>
      <c r="M308" s="105" t="s">
        <v>214</v>
      </c>
      <c r="N308" s="83" t="s">
        <v>214</v>
      </c>
    </row>
    <row r="309" spans="1:14" x14ac:dyDescent="0.25">
      <c r="A309" s="79" t="s">
        <v>291</v>
      </c>
      <c r="B309" s="133" t="s">
        <v>302</v>
      </c>
      <c r="C309" s="137" t="s">
        <v>441</v>
      </c>
      <c r="D309" s="81" t="str">
        <f>IFERROR(IF(C309="No CAS","",INDEX('DEQ Pollutant List'!$C$7:$C$611,MATCH('5. Pollutant Emissions - MB'!C309,'DEQ Pollutant List'!$B$7:$B$611,0))),"")</f>
        <v>1,2,3-Trimethylbenzene</v>
      </c>
      <c r="E309" s="115"/>
      <c r="F309" s="138">
        <v>0</v>
      </c>
      <c r="G309" s="139">
        <v>0.02</v>
      </c>
      <c r="H309" s="104"/>
      <c r="I309" s="102" cm="1">
        <f t="array" ref="I309">((_xlfn.XLOOKUP(B309,'4. Material Balance Activities'!$C$90:$C$138,'4. Material Balance Activities'!$G$90:$G$138,NA,0,1)-_xlfn.XLOOKUP(B309,'4. Material Balance Activities'!$C$90:$C$138,'4. Material Balance Activities'!$M$90:$M$138,NA,0,1))*G309)*(1-F309)</f>
        <v>27.592224000000002</v>
      </c>
      <c r="J309" s="105" t="s">
        <v>214</v>
      </c>
      <c r="K309" s="83" t="s">
        <v>214</v>
      </c>
      <c r="L309" s="102" cm="1">
        <f t="array" ref="L309">((_xlfn.XLOOKUP(B309,'4. Material Balance Activities'!$C$90:$C$138,'4. Material Balance Activities'!$J$90:$J$138,NA,0,1)-_xlfn.XLOOKUP(B309,'4. Material Balance Activities'!$C$90:$C$138,'4. Material Balance Activities'!$P$90:$P$138,NA,0,1))*G309)*(1-F309)</f>
        <v>0.1112589677419355</v>
      </c>
      <c r="M309" s="105" t="s">
        <v>214</v>
      </c>
      <c r="N309" s="83" t="s">
        <v>214</v>
      </c>
    </row>
    <row r="310" spans="1:14" x14ac:dyDescent="0.25">
      <c r="A310" s="79" t="s">
        <v>291</v>
      </c>
      <c r="B310" s="133" t="s">
        <v>303</v>
      </c>
      <c r="C310" s="137" t="s">
        <v>183</v>
      </c>
      <c r="D310" s="81" t="str">
        <f>IFERROR(IF(C310="No CAS","",INDEX('DEQ Pollutant List'!$C$7:$C$611,MATCH('5. Pollutant Emissions - MB'!C310,'DEQ Pollutant List'!$B$7:$B$611,0))),"")</f>
        <v>Ethyl benzene</v>
      </c>
      <c r="E310" s="115"/>
      <c r="F310" s="138">
        <v>0</v>
      </c>
      <c r="G310" s="139">
        <v>1E-3</v>
      </c>
      <c r="H310" s="104"/>
      <c r="I310" s="102" cm="1">
        <f t="array" ref="I310">((_xlfn.XLOOKUP(B310,'4. Material Balance Activities'!$C$90:$C$138,'4. Material Balance Activities'!$G$90:$G$138,NA,0,1)-_xlfn.XLOOKUP(B310,'4. Material Balance Activities'!$C$90:$C$138,'4. Material Balance Activities'!$M$90:$M$138,NA,0,1))*G310)*(1-F310)</f>
        <v>1.8253125000000001</v>
      </c>
      <c r="J310" s="105" t="s">
        <v>214</v>
      </c>
      <c r="K310" s="83" t="s">
        <v>214</v>
      </c>
      <c r="L310" s="102" cm="1">
        <f t="array" ref="L310">((_xlfn.XLOOKUP(B310,'4. Material Balance Activities'!$C$90:$C$138,'4. Material Balance Activities'!$J$90:$J$138,NA,0,1)-_xlfn.XLOOKUP(B310,'4. Material Balance Activities'!$C$90:$C$138,'4. Material Balance Activities'!$P$90:$P$138,NA,0,1))*G310)*(1-F310)</f>
        <v>7.3601310483870971E-3</v>
      </c>
      <c r="M310" s="105" t="s">
        <v>214</v>
      </c>
      <c r="N310" s="83" t="s">
        <v>214</v>
      </c>
    </row>
    <row r="311" spans="1:14" x14ac:dyDescent="0.25">
      <c r="A311" s="79" t="s">
        <v>291</v>
      </c>
      <c r="B311" s="133" t="s">
        <v>303</v>
      </c>
      <c r="C311" s="137" t="s">
        <v>433</v>
      </c>
      <c r="D311" s="81" t="str">
        <f>IFERROR(IF(C311="No CAS","",INDEX('DEQ Pollutant List'!$C$7:$C$611,MATCH('5. Pollutant Emissions - MB'!C311,'DEQ Pollutant List'!$B$7:$B$611,0))),"")</f>
        <v>Isopropylbenzene (cumene)</v>
      </c>
      <c r="E311" s="115"/>
      <c r="F311" s="138">
        <v>0</v>
      </c>
      <c r="G311" s="139">
        <v>2E-3</v>
      </c>
      <c r="H311" s="104"/>
      <c r="I311" s="102" cm="1">
        <f t="array" ref="I311">((_xlfn.XLOOKUP(B311,'4. Material Balance Activities'!$C$90:$C$138,'4. Material Balance Activities'!$G$90:$G$138,NA,0,1)-_xlfn.XLOOKUP(B311,'4. Material Balance Activities'!$C$90:$C$138,'4. Material Balance Activities'!$M$90:$M$138,NA,0,1))*G311)*(1-F311)</f>
        <v>3.6506250000000002</v>
      </c>
      <c r="J311" s="105" t="s">
        <v>214</v>
      </c>
      <c r="K311" s="83" t="s">
        <v>214</v>
      </c>
      <c r="L311" s="102" cm="1">
        <f t="array" ref="L311">((_xlfn.XLOOKUP(B311,'4. Material Balance Activities'!$C$90:$C$138,'4. Material Balance Activities'!$J$90:$J$138,NA,0,1)-_xlfn.XLOOKUP(B311,'4. Material Balance Activities'!$C$90:$C$138,'4. Material Balance Activities'!$P$90:$P$138,NA,0,1))*G311)*(1-F311)</f>
        <v>1.4720262096774194E-2</v>
      </c>
      <c r="M311" s="105" t="s">
        <v>214</v>
      </c>
      <c r="N311" s="83" t="s">
        <v>214</v>
      </c>
    </row>
    <row r="312" spans="1:14" x14ac:dyDescent="0.25">
      <c r="A312" s="79" t="s">
        <v>291</v>
      </c>
      <c r="B312" s="133" t="s">
        <v>303</v>
      </c>
      <c r="C312" s="137" t="s">
        <v>435</v>
      </c>
      <c r="D312" s="81" t="str">
        <f>IFERROR(IF(C312="No CAS","",INDEX('DEQ Pollutant List'!$C$7:$C$611,MATCH('5. Pollutant Emissions - MB'!C312,'DEQ Pollutant List'!$B$7:$B$611,0))),"")</f>
        <v>n-Butyl alcohol</v>
      </c>
      <c r="E312" s="115"/>
      <c r="F312" s="138">
        <v>0</v>
      </c>
      <c r="G312" s="139">
        <v>7.0000000000000007E-2</v>
      </c>
      <c r="H312" s="104"/>
      <c r="I312" s="102" cm="1">
        <f t="array" ref="I312">((_xlfn.XLOOKUP(B312,'4. Material Balance Activities'!$C$90:$C$138,'4. Material Balance Activities'!$G$90:$G$138,NA,0,1)-_xlfn.XLOOKUP(B312,'4. Material Balance Activities'!$C$90:$C$138,'4. Material Balance Activities'!$M$90:$M$138,NA,0,1))*G312)*(1-F312)</f>
        <v>127.77187500000001</v>
      </c>
      <c r="J312" s="105" t="s">
        <v>214</v>
      </c>
      <c r="K312" s="83" t="s">
        <v>214</v>
      </c>
      <c r="L312" s="102" cm="1">
        <f t="array" ref="L312">((_xlfn.XLOOKUP(B312,'4. Material Balance Activities'!$C$90:$C$138,'4. Material Balance Activities'!$J$90:$J$138,NA,0,1)-_xlfn.XLOOKUP(B312,'4. Material Balance Activities'!$C$90:$C$138,'4. Material Balance Activities'!$P$90:$P$138,NA,0,1))*G312)*(1-F312)</f>
        <v>0.51520917338709682</v>
      </c>
      <c r="M312" s="105" t="s">
        <v>214</v>
      </c>
      <c r="N312" s="83" t="s">
        <v>214</v>
      </c>
    </row>
    <row r="313" spans="1:14" x14ac:dyDescent="0.25">
      <c r="A313" s="79" t="s">
        <v>291</v>
      </c>
      <c r="B313" s="133" t="s">
        <v>303</v>
      </c>
      <c r="C313" s="137" t="s">
        <v>437</v>
      </c>
      <c r="D313" s="81" t="str">
        <f>IFERROR(IF(C313="No CAS","",INDEX('DEQ Pollutant List'!$C$7:$C$611,MATCH('5. Pollutant Emissions - MB'!C313,'DEQ Pollutant List'!$B$7:$B$611,0))),"")</f>
        <v>Propylene glycol monomethyl ether acetate</v>
      </c>
      <c r="E313" s="115"/>
      <c r="F313" s="138">
        <v>0</v>
      </c>
      <c r="G313" s="139">
        <v>0.02</v>
      </c>
      <c r="H313" s="104"/>
      <c r="I313" s="102" cm="1">
        <f t="array" ref="I313">((_xlfn.XLOOKUP(B313,'4. Material Balance Activities'!$C$90:$C$138,'4. Material Balance Activities'!$G$90:$G$138,NA,0,1)-_xlfn.XLOOKUP(B313,'4. Material Balance Activities'!$C$90:$C$138,'4. Material Balance Activities'!$M$90:$M$138,NA,0,1))*G313)*(1-F313)</f>
        <v>36.506250000000001</v>
      </c>
      <c r="J313" s="105" t="s">
        <v>214</v>
      </c>
      <c r="K313" s="83" t="s">
        <v>214</v>
      </c>
      <c r="L313" s="102" cm="1">
        <f t="array" ref="L313">((_xlfn.XLOOKUP(B313,'4. Material Balance Activities'!$C$90:$C$138,'4. Material Balance Activities'!$J$90:$J$138,NA,0,1)-_xlfn.XLOOKUP(B313,'4. Material Balance Activities'!$C$90:$C$138,'4. Material Balance Activities'!$P$90:$P$138,NA,0,1))*G313)*(1-F313)</f>
        <v>0.14720262096774195</v>
      </c>
      <c r="M313" s="105" t="s">
        <v>214</v>
      </c>
      <c r="N313" s="83" t="s">
        <v>214</v>
      </c>
    </row>
    <row r="314" spans="1:14" x14ac:dyDescent="0.25">
      <c r="A314" s="79" t="s">
        <v>291</v>
      </c>
      <c r="B314" s="133" t="s">
        <v>303</v>
      </c>
      <c r="C314" s="137" t="s">
        <v>441</v>
      </c>
      <c r="D314" s="81" t="str">
        <f>IFERROR(IF(C314="No CAS","",INDEX('DEQ Pollutant List'!$C$7:$C$611,MATCH('5. Pollutant Emissions - MB'!C314,'DEQ Pollutant List'!$B$7:$B$611,0))),"")</f>
        <v>1,2,3-Trimethylbenzene</v>
      </c>
      <c r="E314" s="115"/>
      <c r="F314" s="138">
        <v>0</v>
      </c>
      <c r="G314" s="139">
        <v>0.01</v>
      </c>
      <c r="H314" s="104"/>
      <c r="I314" s="102" cm="1">
        <f t="array" ref="I314">((_xlfn.XLOOKUP(B314,'4. Material Balance Activities'!$C$90:$C$138,'4. Material Balance Activities'!$G$90:$G$138,NA,0,1)-_xlfn.XLOOKUP(B314,'4. Material Balance Activities'!$C$90:$C$138,'4. Material Balance Activities'!$M$90:$M$138,NA,0,1))*G314)*(1-F314)</f>
        <v>18.253125000000001</v>
      </c>
      <c r="J314" s="105" t="s">
        <v>214</v>
      </c>
      <c r="K314" s="83" t="s">
        <v>214</v>
      </c>
      <c r="L314" s="102" cm="1">
        <f t="array" ref="L314">((_xlfn.XLOOKUP(B314,'4. Material Balance Activities'!$C$90:$C$138,'4. Material Balance Activities'!$J$90:$J$138,NA,0,1)-_xlfn.XLOOKUP(B314,'4. Material Balance Activities'!$C$90:$C$138,'4. Material Balance Activities'!$P$90:$P$138,NA,0,1))*G314)*(1-F314)</f>
        <v>7.3601310483870974E-2</v>
      </c>
      <c r="M314" s="105" t="s">
        <v>214</v>
      </c>
      <c r="N314" s="83" t="s">
        <v>214</v>
      </c>
    </row>
    <row r="315" spans="1:14" x14ac:dyDescent="0.25">
      <c r="A315" s="79" t="s">
        <v>291</v>
      </c>
      <c r="B315" s="133" t="s">
        <v>304</v>
      </c>
      <c r="C315" s="137" t="s">
        <v>193</v>
      </c>
      <c r="D315" s="81" t="str">
        <f>IFERROR(IF(C315="No CAS","",INDEX('DEQ Pollutant List'!$C$7:$C$611,MATCH('5. Pollutant Emissions - MB'!C315,'DEQ Pollutant List'!$B$7:$B$611,0))),"")</f>
        <v>Xylene (mixture), including m-xylene, o-xylene, p-xylene</v>
      </c>
      <c r="E315" s="115"/>
      <c r="F315" s="138">
        <v>0</v>
      </c>
      <c r="G315" s="139">
        <v>1E-3</v>
      </c>
      <c r="H315" s="104"/>
      <c r="I315" s="102" cm="1">
        <f t="array" ref="I315">((_xlfn.XLOOKUP(B315,'4. Material Balance Activities'!$C$90:$C$138,'4. Material Balance Activities'!$G$90:$G$138,NA,0,1)-_xlfn.XLOOKUP(B315,'4. Material Balance Activities'!$C$90:$C$138,'4. Material Balance Activities'!$M$90:$M$138,NA,0,1))*G315)*(1-F315)</f>
        <v>1.3530858000000001</v>
      </c>
      <c r="J315" s="105" t="s">
        <v>214</v>
      </c>
      <c r="K315" s="83" t="s">
        <v>214</v>
      </c>
      <c r="L315" s="102" cm="1">
        <f t="array" ref="L315">((_xlfn.XLOOKUP(B315,'4. Material Balance Activities'!$C$90:$C$138,'4. Material Balance Activities'!$J$90:$J$138,NA,0,1)-_xlfn.XLOOKUP(B315,'4. Material Balance Activities'!$C$90:$C$138,'4. Material Balance Activities'!$P$90:$P$138,NA,0,1))*G315)*(1-F315)</f>
        <v>5.4559911290322591E-3</v>
      </c>
      <c r="M315" s="105" t="s">
        <v>214</v>
      </c>
      <c r="N315" s="83" t="s">
        <v>214</v>
      </c>
    </row>
    <row r="316" spans="1:14" x14ac:dyDescent="0.25">
      <c r="A316" s="79" t="s">
        <v>291</v>
      </c>
      <c r="B316" s="133" t="s">
        <v>304</v>
      </c>
      <c r="C316" s="137" t="s">
        <v>183</v>
      </c>
      <c r="D316" s="81" t="str">
        <f>IFERROR(IF(C316="No CAS","",INDEX('DEQ Pollutant List'!$C$7:$C$611,MATCH('5. Pollutant Emissions - MB'!C316,'DEQ Pollutant List'!$B$7:$B$611,0))),"")</f>
        <v>Ethyl benzene</v>
      </c>
      <c r="E316" s="115"/>
      <c r="F316" s="138">
        <v>0</v>
      </c>
      <c r="G316" s="139">
        <v>1E-3</v>
      </c>
      <c r="H316" s="104"/>
      <c r="I316" s="102" cm="1">
        <f t="array" ref="I316">((_xlfn.XLOOKUP(B316,'4. Material Balance Activities'!$C$90:$C$138,'4. Material Balance Activities'!$G$90:$G$138,NA,0,1)-_xlfn.XLOOKUP(B316,'4. Material Balance Activities'!$C$90:$C$138,'4. Material Balance Activities'!$M$90:$M$138,NA,0,1))*G316)*(1-F316)</f>
        <v>1.3530858000000001</v>
      </c>
      <c r="J316" s="105" t="s">
        <v>214</v>
      </c>
      <c r="K316" s="83" t="s">
        <v>214</v>
      </c>
      <c r="L316" s="102" cm="1">
        <f t="array" ref="L316">((_xlfn.XLOOKUP(B316,'4. Material Balance Activities'!$C$90:$C$138,'4. Material Balance Activities'!$J$90:$J$138,NA,0,1)-_xlfn.XLOOKUP(B316,'4. Material Balance Activities'!$C$90:$C$138,'4. Material Balance Activities'!$P$90:$P$138,NA,0,1))*G316)*(1-F316)</f>
        <v>5.4559911290322591E-3</v>
      </c>
      <c r="M316" s="105" t="s">
        <v>214</v>
      </c>
      <c r="N316" s="83" t="s">
        <v>214</v>
      </c>
    </row>
    <row r="317" spans="1:14" x14ac:dyDescent="0.25">
      <c r="A317" s="79" t="s">
        <v>291</v>
      </c>
      <c r="B317" s="133" t="s">
        <v>304</v>
      </c>
      <c r="C317" s="137" t="s">
        <v>433</v>
      </c>
      <c r="D317" s="81" t="str">
        <f>IFERROR(IF(C317="No CAS","",INDEX('DEQ Pollutant List'!$C$7:$C$611,MATCH('5. Pollutant Emissions - MB'!C317,'DEQ Pollutant List'!$B$7:$B$611,0))),"")</f>
        <v>Isopropylbenzene (cumene)</v>
      </c>
      <c r="E317" s="115"/>
      <c r="F317" s="138">
        <v>0</v>
      </c>
      <c r="G317" s="139">
        <v>2E-3</v>
      </c>
      <c r="H317" s="104"/>
      <c r="I317" s="102" cm="1">
        <f t="array" ref="I317">((_xlfn.XLOOKUP(B317,'4. Material Balance Activities'!$C$90:$C$138,'4. Material Balance Activities'!$G$90:$G$138,NA,0,1)-_xlfn.XLOOKUP(B317,'4. Material Balance Activities'!$C$90:$C$138,'4. Material Balance Activities'!$M$90:$M$138,NA,0,1))*G317)*(1-F317)</f>
        <v>2.7061716000000002</v>
      </c>
      <c r="J317" s="105" t="s">
        <v>214</v>
      </c>
      <c r="K317" s="83" t="s">
        <v>214</v>
      </c>
      <c r="L317" s="102" cm="1">
        <f t="array" ref="L317">((_xlfn.XLOOKUP(B317,'4. Material Balance Activities'!$C$90:$C$138,'4. Material Balance Activities'!$J$90:$J$138,NA,0,1)-_xlfn.XLOOKUP(B317,'4. Material Balance Activities'!$C$90:$C$138,'4. Material Balance Activities'!$P$90:$P$138,NA,0,1))*G317)*(1-F317)</f>
        <v>1.0911982258064518E-2</v>
      </c>
      <c r="M317" s="105" t="s">
        <v>214</v>
      </c>
      <c r="N317" s="83" t="s">
        <v>214</v>
      </c>
    </row>
    <row r="318" spans="1:14" x14ac:dyDescent="0.25">
      <c r="A318" s="79" t="s">
        <v>291</v>
      </c>
      <c r="B318" s="133" t="s">
        <v>304</v>
      </c>
      <c r="C318" s="137" t="s">
        <v>435</v>
      </c>
      <c r="D318" s="81" t="str">
        <f>IFERROR(IF(C318="No CAS","",INDEX('DEQ Pollutant List'!$C$7:$C$611,MATCH('5. Pollutant Emissions - MB'!C318,'DEQ Pollutant List'!$B$7:$B$611,0))),"")</f>
        <v>n-Butyl alcohol</v>
      </c>
      <c r="E318" s="115"/>
      <c r="F318" s="138">
        <v>0</v>
      </c>
      <c r="G318" s="139">
        <v>7.0000000000000007E-2</v>
      </c>
      <c r="H318" s="104"/>
      <c r="I318" s="102" cm="1">
        <f t="array" ref="I318">((_xlfn.XLOOKUP(B318,'4. Material Balance Activities'!$C$90:$C$138,'4. Material Balance Activities'!$G$90:$G$138,NA,0,1)-_xlfn.XLOOKUP(B318,'4. Material Balance Activities'!$C$90:$C$138,'4. Material Balance Activities'!$M$90:$M$138,NA,0,1))*G318)*(1-F318)</f>
        <v>94.716006000000007</v>
      </c>
      <c r="J318" s="105" t="s">
        <v>214</v>
      </c>
      <c r="K318" s="83" t="s">
        <v>214</v>
      </c>
      <c r="L318" s="102" cm="1">
        <f t="array" ref="L318">((_xlfn.XLOOKUP(B318,'4. Material Balance Activities'!$C$90:$C$138,'4. Material Balance Activities'!$J$90:$J$138,NA,0,1)-_xlfn.XLOOKUP(B318,'4. Material Balance Activities'!$C$90:$C$138,'4. Material Balance Activities'!$P$90:$P$138,NA,0,1))*G318)*(1-F318)</f>
        <v>0.38191937903225814</v>
      </c>
      <c r="M318" s="105" t="s">
        <v>214</v>
      </c>
      <c r="N318" s="83" t="s">
        <v>214</v>
      </c>
    </row>
    <row r="319" spans="1:14" x14ac:dyDescent="0.25">
      <c r="A319" s="79" t="s">
        <v>291</v>
      </c>
      <c r="B319" s="133" t="s">
        <v>304</v>
      </c>
      <c r="C319" s="137" t="s">
        <v>437</v>
      </c>
      <c r="D319" s="81" t="str">
        <f>IFERROR(IF(C319="No CAS","",INDEX('DEQ Pollutant List'!$C$7:$C$611,MATCH('5. Pollutant Emissions - MB'!C319,'DEQ Pollutant List'!$B$7:$B$611,0))),"")</f>
        <v>Propylene glycol monomethyl ether acetate</v>
      </c>
      <c r="E319" s="115"/>
      <c r="F319" s="138">
        <v>0</v>
      </c>
      <c r="G319" s="139">
        <v>0.02</v>
      </c>
      <c r="H319" s="104"/>
      <c r="I319" s="102" cm="1">
        <f t="array" ref="I319">((_xlfn.XLOOKUP(B319,'4. Material Balance Activities'!$C$90:$C$138,'4. Material Balance Activities'!$G$90:$G$138,NA,0,1)-_xlfn.XLOOKUP(B319,'4. Material Balance Activities'!$C$90:$C$138,'4. Material Balance Activities'!$M$90:$M$138,NA,0,1))*G319)*(1-F319)</f>
        <v>27.061716000000001</v>
      </c>
      <c r="J319" s="105" t="s">
        <v>214</v>
      </c>
      <c r="K319" s="83" t="s">
        <v>214</v>
      </c>
      <c r="L319" s="102" cm="1">
        <f t="array" ref="L319">((_xlfn.XLOOKUP(B319,'4. Material Balance Activities'!$C$90:$C$138,'4. Material Balance Activities'!$J$90:$J$138,NA,0,1)-_xlfn.XLOOKUP(B319,'4. Material Balance Activities'!$C$90:$C$138,'4. Material Balance Activities'!$P$90:$P$138,NA,0,1))*G319)*(1-F319)</f>
        <v>0.10911982258064518</v>
      </c>
      <c r="M319" s="105" t="s">
        <v>214</v>
      </c>
      <c r="N319" s="83" t="s">
        <v>214</v>
      </c>
    </row>
    <row r="320" spans="1:14" x14ac:dyDescent="0.25">
      <c r="A320" s="79" t="s">
        <v>291</v>
      </c>
      <c r="B320" s="133" t="s">
        <v>304</v>
      </c>
      <c r="C320" s="137" t="s">
        <v>441</v>
      </c>
      <c r="D320" s="81" t="str">
        <f>IFERROR(IF(C320="No CAS","",INDEX('DEQ Pollutant List'!$C$7:$C$611,MATCH('5. Pollutant Emissions - MB'!C320,'DEQ Pollutant List'!$B$7:$B$611,0))),"")</f>
        <v>1,2,3-Trimethylbenzene</v>
      </c>
      <c r="E320" s="115"/>
      <c r="F320" s="138">
        <v>0</v>
      </c>
      <c r="G320" s="139">
        <v>0.01</v>
      </c>
      <c r="H320" s="104"/>
      <c r="I320" s="102" cm="1">
        <f t="array" ref="I320">((_xlfn.XLOOKUP(B320,'4. Material Balance Activities'!$C$90:$C$138,'4. Material Balance Activities'!$G$90:$G$138,NA,0,1)-_xlfn.XLOOKUP(B320,'4. Material Balance Activities'!$C$90:$C$138,'4. Material Balance Activities'!$M$90:$M$138,NA,0,1))*G320)*(1-F320)</f>
        <v>13.530858</v>
      </c>
      <c r="J320" s="105" t="s">
        <v>214</v>
      </c>
      <c r="K320" s="83" t="s">
        <v>214</v>
      </c>
      <c r="L320" s="102" cm="1">
        <f t="array" ref="L320">((_xlfn.XLOOKUP(B320,'4. Material Balance Activities'!$C$90:$C$138,'4. Material Balance Activities'!$J$90:$J$138,NA,0,1)-_xlfn.XLOOKUP(B320,'4. Material Balance Activities'!$C$90:$C$138,'4. Material Balance Activities'!$P$90:$P$138,NA,0,1))*G320)*(1-F320)</f>
        <v>5.4559911290322588E-2</v>
      </c>
      <c r="M320" s="105" t="s">
        <v>214</v>
      </c>
      <c r="N320" s="83" t="s">
        <v>214</v>
      </c>
    </row>
    <row r="321" spans="1:14" x14ac:dyDescent="0.25">
      <c r="A321" s="79" t="s">
        <v>291</v>
      </c>
      <c r="B321" s="133" t="s">
        <v>305</v>
      </c>
      <c r="C321" s="137" t="s">
        <v>183</v>
      </c>
      <c r="D321" s="81" t="str">
        <f>IFERROR(IF(C321="No CAS","",INDEX('DEQ Pollutant List'!$C$7:$C$611,MATCH('5. Pollutant Emissions - MB'!C321,'DEQ Pollutant List'!$B$7:$B$611,0))),"")</f>
        <v>Ethyl benzene</v>
      </c>
      <c r="E321" s="115"/>
      <c r="F321" s="138">
        <v>0</v>
      </c>
      <c r="G321" s="139">
        <v>1E-3</v>
      </c>
      <c r="H321" s="104"/>
      <c r="I321" s="102" cm="1">
        <f t="array" ref="I321">((_xlfn.XLOOKUP(B321,'4. Material Balance Activities'!$C$90:$C$138,'4. Material Balance Activities'!$G$90:$G$138,NA,0,1)-_xlfn.XLOOKUP(B321,'4. Material Balance Activities'!$C$90:$C$138,'4. Material Balance Activities'!$M$90:$M$138,NA,0,1))*G321)*(1-F321)</f>
        <v>1.6962627000000003</v>
      </c>
      <c r="J321" s="105" t="s">
        <v>214</v>
      </c>
      <c r="K321" s="83" t="s">
        <v>214</v>
      </c>
      <c r="L321" s="102" cm="1">
        <f t="array" ref="L321">((_xlfn.XLOOKUP(B321,'4. Material Balance Activities'!$C$90:$C$138,'4. Material Balance Activities'!$J$90:$J$138,NA,0,1)-_xlfn.XLOOKUP(B321,'4. Material Balance Activities'!$C$90:$C$138,'4. Material Balance Activities'!$P$90:$P$138,NA,0,1))*G321)*(1-F321)</f>
        <v>6.8397689516129043E-3</v>
      </c>
      <c r="M321" s="105" t="s">
        <v>214</v>
      </c>
      <c r="N321" s="83" t="s">
        <v>214</v>
      </c>
    </row>
    <row r="322" spans="1:14" x14ac:dyDescent="0.25">
      <c r="A322" s="79" t="s">
        <v>291</v>
      </c>
      <c r="B322" s="133" t="s">
        <v>305</v>
      </c>
      <c r="C322" s="137" t="s">
        <v>433</v>
      </c>
      <c r="D322" s="81" t="str">
        <f>IFERROR(IF(C322="No CAS","",INDEX('DEQ Pollutant List'!$C$7:$C$611,MATCH('5. Pollutant Emissions - MB'!C322,'DEQ Pollutant List'!$B$7:$B$611,0))),"")</f>
        <v>Isopropylbenzene (cumene)</v>
      </c>
      <c r="E322" s="115"/>
      <c r="F322" s="138">
        <v>0</v>
      </c>
      <c r="G322" s="139">
        <v>2E-3</v>
      </c>
      <c r="H322" s="104"/>
      <c r="I322" s="102" cm="1">
        <f t="array" ref="I322">((_xlfn.XLOOKUP(B322,'4. Material Balance Activities'!$C$90:$C$138,'4. Material Balance Activities'!$G$90:$G$138,NA,0,1)-_xlfn.XLOOKUP(B322,'4. Material Balance Activities'!$C$90:$C$138,'4. Material Balance Activities'!$M$90:$M$138,NA,0,1))*G322)*(1-F322)</f>
        <v>3.3925254000000007</v>
      </c>
      <c r="J322" s="105" t="s">
        <v>214</v>
      </c>
      <c r="K322" s="83" t="s">
        <v>214</v>
      </c>
      <c r="L322" s="102" cm="1">
        <f t="array" ref="L322">((_xlfn.XLOOKUP(B322,'4. Material Balance Activities'!$C$90:$C$138,'4. Material Balance Activities'!$J$90:$J$138,NA,0,1)-_xlfn.XLOOKUP(B322,'4. Material Balance Activities'!$C$90:$C$138,'4. Material Balance Activities'!$P$90:$P$138,NA,0,1))*G322)*(1-F322)</f>
        <v>1.3679537903225809E-2</v>
      </c>
      <c r="M322" s="105" t="s">
        <v>214</v>
      </c>
      <c r="N322" s="83" t="s">
        <v>214</v>
      </c>
    </row>
    <row r="323" spans="1:14" x14ac:dyDescent="0.25">
      <c r="A323" s="79" t="s">
        <v>291</v>
      </c>
      <c r="B323" s="133" t="s">
        <v>305</v>
      </c>
      <c r="C323" s="137" t="s">
        <v>435</v>
      </c>
      <c r="D323" s="81" t="str">
        <f>IFERROR(IF(C323="No CAS","",INDEX('DEQ Pollutant List'!$C$7:$C$611,MATCH('5. Pollutant Emissions - MB'!C323,'DEQ Pollutant List'!$B$7:$B$611,0))),"")</f>
        <v>n-Butyl alcohol</v>
      </c>
      <c r="E323" s="115"/>
      <c r="F323" s="138">
        <v>0</v>
      </c>
      <c r="G323" s="139">
        <v>7.0000000000000007E-2</v>
      </c>
      <c r="H323" s="104"/>
      <c r="I323" s="102" cm="1">
        <f t="array" ref="I323">((_xlfn.XLOOKUP(B323,'4. Material Balance Activities'!$C$90:$C$138,'4. Material Balance Activities'!$G$90:$G$138,NA,0,1)-_xlfn.XLOOKUP(B323,'4. Material Balance Activities'!$C$90:$C$138,'4. Material Balance Activities'!$M$90:$M$138,NA,0,1))*G323)*(1-F323)</f>
        <v>118.73838900000003</v>
      </c>
      <c r="J323" s="105" t="s">
        <v>214</v>
      </c>
      <c r="K323" s="83" t="s">
        <v>214</v>
      </c>
      <c r="L323" s="102" cm="1">
        <f t="array" ref="L323">((_xlfn.XLOOKUP(B323,'4. Material Balance Activities'!$C$90:$C$138,'4. Material Balance Activities'!$J$90:$J$138,NA,0,1)-_xlfn.XLOOKUP(B323,'4. Material Balance Activities'!$C$90:$C$138,'4. Material Balance Activities'!$P$90:$P$138,NA,0,1))*G323)*(1-F323)</f>
        <v>0.47878382661290336</v>
      </c>
      <c r="M323" s="105" t="s">
        <v>214</v>
      </c>
      <c r="N323" s="83" t="s">
        <v>214</v>
      </c>
    </row>
    <row r="324" spans="1:14" x14ac:dyDescent="0.25">
      <c r="A324" s="79" t="s">
        <v>291</v>
      </c>
      <c r="B324" s="133" t="s">
        <v>305</v>
      </c>
      <c r="C324" s="137" t="s">
        <v>437</v>
      </c>
      <c r="D324" s="81" t="str">
        <f>IFERROR(IF(C324="No CAS","",INDEX('DEQ Pollutant List'!$C$7:$C$611,MATCH('5. Pollutant Emissions - MB'!C324,'DEQ Pollutant List'!$B$7:$B$611,0))),"")</f>
        <v>Propylene glycol monomethyl ether acetate</v>
      </c>
      <c r="E324" s="115"/>
      <c r="F324" s="138">
        <v>0</v>
      </c>
      <c r="G324" s="139">
        <v>0.03</v>
      </c>
      <c r="H324" s="104"/>
      <c r="I324" s="102" cm="1">
        <f t="array" ref="I324">((_xlfn.XLOOKUP(B324,'4. Material Balance Activities'!$C$90:$C$138,'4. Material Balance Activities'!$G$90:$G$138,NA,0,1)-_xlfn.XLOOKUP(B324,'4. Material Balance Activities'!$C$90:$C$138,'4. Material Balance Activities'!$M$90:$M$138,NA,0,1))*G324)*(1-F324)</f>
        <v>50.887881000000007</v>
      </c>
      <c r="J324" s="105" t="s">
        <v>214</v>
      </c>
      <c r="K324" s="83" t="s">
        <v>214</v>
      </c>
      <c r="L324" s="102" cm="1">
        <f t="array" ref="L324">((_xlfn.XLOOKUP(B324,'4. Material Balance Activities'!$C$90:$C$138,'4. Material Balance Activities'!$J$90:$J$138,NA,0,1)-_xlfn.XLOOKUP(B324,'4. Material Balance Activities'!$C$90:$C$138,'4. Material Balance Activities'!$P$90:$P$138,NA,0,1))*G324)*(1-F324)</f>
        <v>0.20519306854838712</v>
      </c>
      <c r="M324" s="105" t="s">
        <v>214</v>
      </c>
      <c r="N324" s="83" t="s">
        <v>214</v>
      </c>
    </row>
    <row r="325" spans="1:14" x14ac:dyDescent="0.25">
      <c r="A325" s="79" t="s">
        <v>291</v>
      </c>
      <c r="B325" s="133" t="s">
        <v>305</v>
      </c>
      <c r="C325" s="137" t="s">
        <v>441</v>
      </c>
      <c r="D325" s="81" t="str">
        <f>IFERROR(IF(C325="No CAS","",INDEX('DEQ Pollutant List'!$C$7:$C$611,MATCH('5. Pollutant Emissions - MB'!C325,'DEQ Pollutant List'!$B$7:$B$611,0))),"")</f>
        <v>1,2,3-Trimethylbenzene</v>
      </c>
      <c r="E325" s="115"/>
      <c r="F325" s="138">
        <v>0</v>
      </c>
      <c r="G325" s="139">
        <v>0.01</v>
      </c>
      <c r="H325" s="104"/>
      <c r="I325" s="102" cm="1">
        <f t="array" ref="I325">((_xlfn.XLOOKUP(B325,'4. Material Balance Activities'!$C$90:$C$138,'4. Material Balance Activities'!$G$90:$G$138,NA,0,1)-_xlfn.XLOOKUP(B325,'4. Material Balance Activities'!$C$90:$C$138,'4. Material Balance Activities'!$M$90:$M$138,NA,0,1))*G325)*(1-F325)</f>
        <v>16.962627000000001</v>
      </c>
      <c r="J325" s="105" t="s">
        <v>214</v>
      </c>
      <c r="K325" s="83" t="s">
        <v>214</v>
      </c>
      <c r="L325" s="102" cm="1">
        <f t="array" ref="L325">((_xlfn.XLOOKUP(B325,'4. Material Balance Activities'!$C$90:$C$138,'4. Material Balance Activities'!$J$90:$J$138,NA,0,1)-_xlfn.XLOOKUP(B325,'4. Material Balance Activities'!$C$90:$C$138,'4. Material Balance Activities'!$P$90:$P$138,NA,0,1))*G325)*(1-F325)</f>
        <v>6.839768951612904E-2</v>
      </c>
      <c r="M325" s="105" t="s">
        <v>214</v>
      </c>
      <c r="N325" s="83" t="s">
        <v>214</v>
      </c>
    </row>
    <row r="326" spans="1:14" x14ac:dyDescent="0.25">
      <c r="A326" s="79" t="s">
        <v>291</v>
      </c>
      <c r="B326" s="133" t="s">
        <v>306</v>
      </c>
      <c r="C326" s="137" t="s">
        <v>193</v>
      </c>
      <c r="D326" s="81" t="str">
        <f>IFERROR(IF(C326="No CAS","",INDEX('DEQ Pollutant List'!$C$7:$C$611,MATCH('5. Pollutant Emissions - MB'!C326,'DEQ Pollutant List'!$B$7:$B$611,0))),"")</f>
        <v>Xylene (mixture), including m-xylene, o-xylene, p-xylene</v>
      </c>
      <c r="E326" s="115"/>
      <c r="F326" s="138">
        <v>0</v>
      </c>
      <c r="G326" s="139">
        <v>0.01</v>
      </c>
      <c r="H326" s="104"/>
      <c r="I326" s="102" cm="1">
        <f t="array" ref="I326">((_xlfn.XLOOKUP(B326,'4. Material Balance Activities'!$C$90:$C$138,'4. Material Balance Activities'!$G$90:$G$138,NA,0,1)-_xlfn.XLOOKUP(B326,'4. Material Balance Activities'!$C$90:$C$138,'4. Material Balance Activities'!$M$90:$M$138,NA,0,1))*G326)*(1-F326)</f>
        <v>3.05613</v>
      </c>
      <c r="J326" s="105" t="s">
        <v>214</v>
      </c>
      <c r="K326" s="83" t="s">
        <v>214</v>
      </c>
      <c r="L326" s="102" cm="1">
        <f t="array" ref="L326">((_xlfn.XLOOKUP(B326,'4. Material Balance Activities'!$C$90:$C$138,'4. Material Balance Activities'!$J$90:$J$138,NA,0,1)-_xlfn.XLOOKUP(B326,'4. Material Balance Activities'!$C$90:$C$138,'4. Material Balance Activities'!$P$90:$P$138,NA,0,1))*G326)*(1-F326)</f>
        <v>1.2323104838709678E-2</v>
      </c>
      <c r="M326" s="105" t="s">
        <v>214</v>
      </c>
      <c r="N326" s="83" t="s">
        <v>214</v>
      </c>
    </row>
    <row r="327" spans="1:14" x14ac:dyDescent="0.25">
      <c r="A327" s="79" t="s">
        <v>291</v>
      </c>
      <c r="B327" s="133" t="s">
        <v>306</v>
      </c>
      <c r="C327" s="137" t="s">
        <v>183</v>
      </c>
      <c r="D327" s="81" t="str">
        <f>IFERROR(IF(C327="No CAS","",INDEX('DEQ Pollutant List'!$C$7:$C$611,MATCH('5. Pollutant Emissions - MB'!C327,'DEQ Pollutant List'!$B$7:$B$611,0))),"")</f>
        <v>Ethyl benzene</v>
      </c>
      <c r="E327" s="115"/>
      <c r="F327" s="138">
        <v>0</v>
      </c>
      <c r="G327" s="139">
        <v>3.0000000000000001E-3</v>
      </c>
      <c r="H327" s="104"/>
      <c r="I327" s="102" cm="1">
        <f t="array" ref="I327">((_xlfn.XLOOKUP(B327,'4. Material Balance Activities'!$C$90:$C$138,'4. Material Balance Activities'!$G$90:$G$138,NA,0,1)-_xlfn.XLOOKUP(B327,'4. Material Balance Activities'!$C$90:$C$138,'4. Material Balance Activities'!$M$90:$M$138,NA,0,1))*G327)*(1-F327)</f>
        <v>0.91683900000000007</v>
      </c>
      <c r="J327" s="105" t="s">
        <v>214</v>
      </c>
      <c r="K327" s="83" t="s">
        <v>214</v>
      </c>
      <c r="L327" s="102" cm="1">
        <f t="array" ref="L327">((_xlfn.XLOOKUP(B327,'4. Material Balance Activities'!$C$90:$C$138,'4. Material Balance Activities'!$J$90:$J$138,NA,0,1)-_xlfn.XLOOKUP(B327,'4. Material Balance Activities'!$C$90:$C$138,'4. Material Balance Activities'!$P$90:$P$138,NA,0,1))*G327)*(1-F327)</f>
        <v>3.6969314516129034E-3</v>
      </c>
      <c r="M327" s="105" t="s">
        <v>214</v>
      </c>
      <c r="N327" s="83" t="s">
        <v>214</v>
      </c>
    </row>
    <row r="328" spans="1:14" x14ac:dyDescent="0.25">
      <c r="A328" s="79" t="s">
        <v>291</v>
      </c>
      <c r="B328" s="133" t="s">
        <v>306</v>
      </c>
      <c r="C328" s="137" t="s">
        <v>433</v>
      </c>
      <c r="D328" s="81" t="str">
        <f>IFERROR(IF(C328="No CAS","",INDEX('DEQ Pollutant List'!$C$7:$C$611,MATCH('5. Pollutant Emissions - MB'!C328,'DEQ Pollutant List'!$B$7:$B$611,0))),"")</f>
        <v>Isopropylbenzene (cumene)</v>
      </c>
      <c r="E328" s="115"/>
      <c r="F328" s="138">
        <v>0</v>
      </c>
      <c r="G328" s="139">
        <v>1E-3</v>
      </c>
      <c r="H328" s="104"/>
      <c r="I328" s="102" cm="1">
        <f t="array" ref="I328">((_xlfn.XLOOKUP(B328,'4. Material Balance Activities'!$C$90:$C$138,'4. Material Balance Activities'!$G$90:$G$138,NA,0,1)-_xlfn.XLOOKUP(B328,'4. Material Balance Activities'!$C$90:$C$138,'4. Material Balance Activities'!$M$90:$M$138,NA,0,1))*G328)*(1-F328)</f>
        <v>0.30561300000000002</v>
      </c>
      <c r="J328" s="105" t="s">
        <v>214</v>
      </c>
      <c r="K328" s="83" t="s">
        <v>214</v>
      </c>
      <c r="L328" s="102" cm="1">
        <f t="array" ref="L328">((_xlfn.XLOOKUP(B328,'4. Material Balance Activities'!$C$90:$C$138,'4. Material Balance Activities'!$J$90:$J$138,NA,0,1)-_xlfn.XLOOKUP(B328,'4. Material Balance Activities'!$C$90:$C$138,'4. Material Balance Activities'!$P$90:$P$138,NA,0,1))*G328)*(1-F328)</f>
        <v>1.2323104838709677E-3</v>
      </c>
      <c r="M328" s="105" t="s">
        <v>214</v>
      </c>
      <c r="N328" s="83" t="s">
        <v>214</v>
      </c>
    </row>
    <row r="329" spans="1:14" x14ac:dyDescent="0.25">
      <c r="A329" s="79" t="s">
        <v>291</v>
      </c>
      <c r="B329" s="133" t="s">
        <v>306</v>
      </c>
      <c r="C329" s="137" t="s">
        <v>435</v>
      </c>
      <c r="D329" s="81" t="str">
        <f>IFERROR(IF(C329="No CAS","",INDEX('DEQ Pollutant List'!$C$7:$C$611,MATCH('5. Pollutant Emissions - MB'!C329,'DEQ Pollutant List'!$B$7:$B$611,0))),"")</f>
        <v>n-Butyl alcohol</v>
      </c>
      <c r="E329" s="115"/>
      <c r="F329" s="138">
        <v>0</v>
      </c>
      <c r="G329" s="139">
        <v>0.06</v>
      </c>
      <c r="H329" s="104"/>
      <c r="I329" s="102" cm="1">
        <f t="array" ref="I329">((_xlfn.XLOOKUP(B329,'4. Material Balance Activities'!$C$90:$C$138,'4. Material Balance Activities'!$G$90:$G$138,NA,0,1)-_xlfn.XLOOKUP(B329,'4. Material Balance Activities'!$C$90:$C$138,'4. Material Balance Activities'!$M$90:$M$138,NA,0,1))*G329)*(1-F329)</f>
        <v>18.336780000000001</v>
      </c>
      <c r="J329" s="105" t="s">
        <v>214</v>
      </c>
      <c r="K329" s="83" t="s">
        <v>214</v>
      </c>
      <c r="L329" s="102" cm="1">
        <f t="array" ref="L329">((_xlfn.XLOOKUP(B329,'4. Material Balance Activities'!$C$90:$C$138,'4. Material Balance Activities'!$J$90:$J$138,NA,0,1)-_xlfn.XLOOKUP(B329,'4. Material Balance Activities'!$C$90:$C$138,'4. Material Balance Activities'!$P$90:$P$138,NA,0,1))*G329)*(1-F329)</f>
        <v>7.3938629032258063E-2</v>
      </c>
      <c r="M329" s="105" t="s">
        <v>214</v>
      </c>
      <c r="N329" s="83" t="s">
        <v>214</v>
      </c>
    </row>
    <row r="330" spans="1:14" x14ac:dyDescent="0.25">
      <c r="A330" s="79" t="s">
        <v>291</v>
      </c>
      <c r="B330" s="133" t="s">
        <v>306</v>
      </c>
      <c r="C330" s="137" t="s">
        <v>437</v>
      </c>
      <c r="D330" s="81" t="str">
        <f>IFERROR(IF(C330="No CAS","",INDEX('DEQ Pollutant List'!$C$7:$C$611,MATCH('5. Pollutant Emissions - MB'!C330,'DEQ Pollutant List'!$B$7:$B$611,0))),"")</f>
        <v>Propylene glycol monomethyl ether acetate</v>
      </c>
      <c r="E330" s="115"/>
      <c r="F330" s="138">
        <v>0</v>
      </c>
      <c r="G330" s="139">
        <v>0.02</v>
      </c>
      <c r="H330" s="104"/>
      <c r="I330" s="102" cm="1">
        <f t="array" ref="I330">((_xlfn.XLOOKUP(B330,'4. Material Balance Activities'!$C$90:$C$138,'4. Material Balance Activities'!$G$90:$G$138,NA,0,1)-_xlfn.XLOOKUP(B330,'4. Material Balance Activities'!$C$90:$C$138,'4. Material Balance Activities'!$M$90:$M$138,NA,0,1))*G330)*(1-F330)</f>
        <v>6.11226</v>
      </c>
      <c r="J330" s="105" t="s">
        <v>214</v>
      </c>
      <c r="K330" s="83" t="s">
        <v>214</v>
      </c>
      <c r="L330" s="102" cm="1">
        <f t="array" ref="L330">((_xlfn.XLOOKUP(B330,'4. Material Balance Activities'!$C$90:$C$138,'4. Material Balance Activities'!$J$90:$J$138,NA,0,1)-_xlfn.XLOOKUP(B330,'4. Material Balance Activities'!$C$90:$C$138,'4. Material Balance Activities'!$P$90:$P$138,NA,0,1))*G330)*(1-F330)</f>
        <v>2.4646209677419356E-2</v>
      </c>
      <c r="M330" s="105" t="s">
        <v>214</v>
      </c>
      <c r="N330" s="83" t="s">
        <v>214</v>
      </c>
    </row>
    <row r="331" spans="1:14" x14ac:dyDescent="0.25">
      <c r="A331" s="79" t="s">
        <v>291</v>
      </c>
      <c r="B331" s="133" t="s">
        <v>307</v>
      </c>
      <c r="C331" s="137" t="s">
        <v>193</v>
      </c>
      <c r="D331" s="81" t="str">
        <f>IFERROR(IF(C331="No CAS","",INDEX('DEQ Pollutant List'!$C$7:$C$611,MATCH('5. Pollutant Emissions - MB'!C331,'DEQ Pollutant List'!$B$7:$B$611,0))),"")</f>
        <v>Xylene (mixture), including m-xylene, o-xylene, p-xylene</v>
      </c>
      <c r="E331" s="115"/>
      <c r="F331" s="138">
        <v>0</v>
      </c>
      <c r="G331" s="139">
        <v>0.02</v>
      </c>
      <c r="H331" s="104"/>
      <c r="I331" s="102" cm="1">
        <f t="array" ref="I331">((_xlfn.XLOOKUP(B331,'4. Material Balance Activities'!$C$90:$C$138,'4. Material Balance Activities'!$G$90:$G$138,NA,0,1)-_xlfn.XLOOKUP(B331,'4. Material Balance Activities'!$C$90:$C$138,'4. Material Balance Activities'!$M$90:$M$138,NA,0,1))*G331)*(1-F331)</f>
        <v>18.369120000000002</v>
      </c>
      <c r="J331" s="105" t="s">
        <v>214</v>
      </c>
      <c r="K331" s="83" t="s">
        <v>214</v>
      </c>
      <c r="L331" s="102" cm="1">
        <f t="array" ref="L331">((_xlfn.XLOOKUP(B331,'4. Material Balance Activities'!$C$90:$C$138,'4. Material Balance Activities'!$J$90:$J$138,NA,0,1)-_xlfn.XLOOKUP(B331,'4. Material Balance Activities'!$C$90:$C$138,'4. Material Balance Activities'!$P$90:$P$138,NA,0,1))*G331)*(1-F331)</f>
        <v>7.4069032258064521E-2</v>
      </c>
      <c r="M331" s="105" t="s">
        <v>214</v>
      </c>
      <c r="N331" s="83" t="s">
        <v>214</v>
      </c>
    </row>
    <row r="332" spans="1:14" x14ac:dyDescent="0.25">
      <c r="A332" s="79" t="s">
        <v>291</v>
      </c>
      <c r="B332" s="133" t="s">
        <v>307</v>
      </c>
      <c r="C332" s="137" t="s">
        <v>183</v>
      </c>
      <c r="D332" s="81" t="str">
        <f>IFERROR(IF(C332="No CAS","",INDEX('DEQ Pollutant List'!$C$7:$C$611,MATCH('5. Pollutant Emissions - MB'!C332,'DEQ Pollutant List'!$B$7:$B$611,0))),"")</f>
        <v>Ethyl benzene</v>
      </c>
      <c r="E332" s="115"/>
      <c r="F332" s="138">
        <v>0</v>
      </c>
      <c r="G332" s="139">
        <v>3.0000000000000001E-3</v>
      </c>
      <c r="H332" s="104"/>
      <c r="I332" s="102" cm="1">
        <f t="array" ref="I332">((_xlfn.XLOOKUP(B332,'4. Material Balance Activities'!$C$90:$C$138,'4. Material Balance Activities'!$G$90:$G$138,NA,0,1)-_xlfn.XLOOKUP(B332,'4. Material Balance Activities'!$C$90:$C$138,'4. Material Balance Activities'!$M$90:$M$138,NA,0,1))*G332)*(1-F332)</f>
        <v>2.7553680000000003</v>
      </c>
      <c r="J332" s="105" t="s">
        <v>214</v>
      </c>
      <c r="K332" s="83" t="s">
        <v>214</v>
      </c>
      <c r="L332" s="102" cm="1">
        <f t="array" ref="L332">((_xlfn.XLOOKUP(B332,'4. Material Balance Activities'!$C$90:$C$138,'4. Material Balance Activities'!$J$90:$J$138,NA,0,1)-_xlfn.XLOOKUP(B332,'4. Material Balance Activities'!$C$90:$C$138,'4. Material Balance Activities'!$P$90:$P$138,NA,0,1))*G332)*(1-F332)</f>
        <v>1.1110354838709677E-2</v>
      </c>
      <c r="M332" s="105" t="s">
        <v>214</v>
      </c>
      <c r="N332" s="83" t="s">
        <v>214</v>
      </c>
    </row>
    <row r="333" spans="1:14" x14ac:dyDescent="0.25">
      <c r="A333" s="79" t="s">
        <v>291</v>
      </c>
      <c r="B333" s="133" t="s">
        <v>307</v>
      </c>
      <c r="C333" s="137" t="s">
        <v>433</v>
      </c>
      <c r="D333" s="81" t="str">
        <f>IFERROR(IF(C333="No CAS","",INDEX('DEQ Pollutant List'!$C$7:$C$611,MATCH('5. Pollutant Emissions - MB'!C333,'DEQ Pollutant List'!$B$7:$B$611,0))),"")</f>
        <v>Isopropylbenzene (cumene)</v>
      </c>
      <c r="E333" s="115"/>
      <c r="F333" s="138">
        <v>0</v>
      </c>
      <c r="G333" s="139">
        <v>1E-3</v>
      </c>
      <c r="H333" s="104"/>
      <c r="I333" s="102" cm="1">
        <f t="array" ref="I333">((_xlfn.XLOOKUP(B333,'4. Material Balance Activities'!$C$90:$C$138,'4. Material Balance Activities'!$G$90:$G$138,NA,0,1)-_xlfn.XLOOKUP(B333,'4. Material Balance Activities'!$C$90:$C$138,'4. Material Balance Activities'!$M$90:$M$138,NA,0,1))*G333)*(1-F333)</f>
        <v>0.91845600000000005</v>
      </c>
      <c r="J333" s="105" t="s">
        <v>214</v>
      </c>
      <c r="K333" s="83" t="s">
        <v>214</v>
      </c>
      <c r="L333" s="102" cm="1">
        <f t="array" ref="L333">((_xlfn.XLOOKUP(B333,'4. Material Balance Activities'!$C$90:$C$138,'4. Material Balance Activities'!$J$90:$J$138,NA,0,1)-_xlfn.XLOOKUP(B333,'4. Material Balance Activities'!$C$90:$C$138,'4. Material Balance Activities'!$P$90:$P$138,NA,0,1))*G333)*(1-F333)</f>
        <v>3.703451612903226E-3</v>
      </c>
      <c r="M333" s="105" t="s">
        <v>214</v>
      </c>
      <c r="N333" s="83" t="s">
        <v>214</v>
      </c>
    </row>
    <row r="334" spans="1:14" x14ac:dyDescent="0.25">
      <c r="A334" s="79" t="s">
        <v>291</v>
      </c>
      <c r="B334" s="133" t="s">
        <v>307</v>
      </c>
      <c r="C334" s="137" t="s">
        <v>435</v>
      </c>
      <c r="D334" s="81" t="str">
        <f>IFERROR(IF(C334="No CAS","",INDEX('DEQ Pollutant List'!$C$7:$C$611,MATCH('5. Pollutant Emissions - MB'!C334,'DEQ Pollutant List'!$B$7:$B$611,0))),"")</f>
        <v>n-Butyl alcohol</v>
      </c>
      <c r="E334" s="115"/>
      <c r="F334" s="138">
        <v>0</v>
      </c>
      <c r="G334" s="139">
        <v>0.06</v>
      </c>
      <c r="H334" s="104"/>
      <c r="I334" s="102" cm="1">
        <f t="array" ref="I334">((_xlfn.XLOOKUP(B334,'4. Material Balance Activities'!$C$90:$C$138,'4. Material Balance Activities'!$G$90:$G$138,NA,0,1)-_xlfn.XLOOKUP(B334,'4. Material Balance Activities'!$C$90:$C$138,'4. Material Balance Activities'!$M$90:$M$138,NA,0,1))*G334)*(1-F334)</f>
        <v>55.10736</v>
      </c>
      <c r="J334" s="105" t="s">
        <v>214</v>
      </c>
      <c r="K334" s="83" t="s">
        <v>214</v>
      </c>
      <c r="L334" s="102" cm="1">
        <f t="array" ref="L334">((_xlfn.XLOOKUP(B334,'4. Material Balance Activities'!$C$90:$C$138,'4. Material Balance Activities'!$J$90:$J$138,NA,0,1)-_xlfn.XLOOKUP(B334,'4. Material Balance Activities'!$C$90:$C$138,'4. Material Balance Activities'!$P$90:$P$138,NA,0,1))*G334)*(1-F334)</f>
        <v>0.22220709677419354</v>
      </c>
      <c r="M334" s="105" t="s">
        <v>214</v>
      </c>
      <c r="N334" s="83" t="s">
        <v>214</v>
      </c>
    </row>
    <row r="335" spans="1:14" x14ac:dyDescent="0.25">
      <c r="A335" s="79" t="s">
        <v>291</v>
      </c>
      <c r="B335" s="133" t="s">
        <v>308</v>
      </c>
      <c r="C335" s="137" t="s">
        <v>193</v>
      </c>
      <c r="D335" s="81" t="str">
        <f>IFERROR(IF(C335="No CAS","",INDEX('DEQ Pollutant List'!$C$7:$C$611,MATCH('5. Pollutant Emissions - MB'!C335,'DEQ Pollutant List'!$B$7:$B$611,0))),"")</f>
        <v>Xylene (mixture), including m-xylene, o-xylene, p-xylene</v>
      </c>
      <c r="E335" s="115"/>
      <c r="F335" s="138">
        <v>0</v>
      </c>
      <c r="G335" s="139">
        <v>0.02</v>
      </c>
      <c r="H335" s="104"/>
      <c r="I335" s="102" cm="1">
        <f t="array" ref="I335">((_xlfn.XLOOKUP(B335,'4. Material Balance Activities'!$C$90:$C$138,'4. Material Balance Activities'!$G$90:$G$138,NA,0,1)-_xlfn.XLOOKUP(B335,'4. Material Balance Activities'!$C$90:$C$138,'4. Material Balance Activities'!$M$90:$M$138,NA,0,1))*G335)*(1-F335)</f>
        <v>37.683954000000007</v>
      </c>
      <c r="J335" s="105" t="s">
        <v>214</v>
      </c>
      <c r="K335" s="83" t="s">
        <v>214</v>
      </c>
      <c r="L335" s="102" cm="1">
        <f t="array" ref="L335">((_xlfn.XLOOKUP(B335,'4. Material Balance Activities'!$C$90:$C$138,'4. Material Balance Activities'!$J$90:$J$138,NA,0,1)-_xlfn.XLOOKUP(B335,'4. Material Balance Activities'!$C$90:$C$138,'4. Material Balance Activities'!$P$90:$P$138,NA,0,1))*G335)*(1-F335)</f>
        <v>0.15195142741935486</v>
      </c>
      <c r="M335" s="105" t="s">
        <v>214</v>
      </c>
      <c r="N335" s="83" t="s">
        <v>214</v>
      </c>
    </row>
    <row r="336" spans="1:14" x14ac:dyDescent="0.25">
      <c r="A336" s="79" t="s">
        <v>291</v>
      </c>
      <c r="B336" s="133" t="s">
        <v>308</v>
      </c>
      <c r="C336" s="137" t="s">
        <v>183</v>
      </c>
      <c r="D336" s="81" t="str">
        <f>IFERROR(IF(C336="No CAS","",INDEX('DEQ Pollutant List'!$C$7:$C$611,MATCH('5. Pollutant Emissions - MB'!C336,'DEQ Pollutant List'!$B$7:$B$611,0))),"")</f>
        <v>Ethyl benzene</v>
      </c>
      <c r="E336" s="115"/>
      <c r="F336" s="138">
        <v>0</v>
      </c>
      <c r="G336" s="139">
        <v>3.0000000000000001E-3</v>
      </c>
      <c r="H336" s="104"/>
      <c r="I336" s="102" cm="1">
        <f t="array" ref="I336">((_xlfn.XLOOKUP(B336,'4. Material Balance Activities'!$C$90:$C$138,'4. Material Balance Activities'!$G$90:$G$138,NA,0,1)-_xlfn.XLOOKUP(B336,'4. Material Balance Activities'!$C$90:$C$138,'4. Material Balance Activities'!$M$90:$M$138,NA,0,1))*G336)*(1-F336)</f>
        <v>5.6525931000000007</v>
      </c>
      <c r="J336" s="105" t="s">
        <v>214</v>
      </c>
      <c r="K336" s="83" t="s">
        <v>214</v>
      </c>
      <c r="L336" s="102" cm="1">
        <f t="array" ref="L336">((_xlfn.XLOOKUP(B336,'4. Material Balance Activities'!$C$90:$C$138,'4. Material Balance Activities'!$J$90:$J$138,NA,0,1)-_xlfn.XLOOKUP(B336,'4. Material Balance Activities'!$C$90:$C$138,'4. Material Balance Activities'!$P$90:$P$138,NA,0,1))*G336)*(1-F336)</f>
        <v>2.2792714112903231E-2</v>
      </c>
      <c r="M336" s="105" t="s">
        <v>214</v>
      </c>
      <c r="N336" s="83" t="s">
        <v>214</v>
      </c>
    </row>
    <row r="337" spans="1:14" x14ac:dyDescent="0.25">
      <c r="A337" s="79" t="s">
        <v>291</v>
      </c>
      <c r="B337" s="133" t="s">
        <v>308</v>
      </c>
      <c r="C337" s="137" t="s">
        <v>433</v>
      </c>
      <c r="D337" s="81" t="str">
        <f>IFERROR(IF(C337="No CAS","",INDEX('DEQ Pollutant List'!$C$7:$C$611,MATCH('5. Pollutant Emissions - MB'!C337,'DEQ Pollutant List'!$B$7:$B$611,0))),"")</f>
        <v>Isopropylbenzene (cumene)</v>
      </c>
      <c r="E337" s="115"/>
      <c r="F337" s="138">
        <v>0</v>
      </c>
      <c r="G337" s="139">
        <v>1E-3</v>
      </c>
      <c r="H337" s="104"/>
      <c r="I337" s="102" cm="1">
        <f t="array" ref="I337">((_xlfn.XLOOKUP(B337,'4. Material Balance Activities'!$C$90:$C$138,'4. Material Balance Activities'!$G$90:$G$138,NA,0,1)-_xlfn.XLOOKUP(B337,'4. Material Balance Activities'!$C$90:$C$138,'4. Material Balance Activities'!$M$90:$M$138,NA,0,1))*G337)*(1-F337)</f>
        <v>1.8841977000000003</v>
      </c>
      <c r="J337" s="105" t="s">
        <v>214</v>
      </c>
      <c r="K337" s="83" t="s">
        <v>214</v>
      </c>
      <c r="L337" s="102" cm="1">
        <f t="array" ref="L337">((_xlfn.XLOOKUP(B337,'4. Material Balance Activities'!$C$90:$C$138,'4. Material Balance Activities'!$J$90:$J$138,NA,0,1)-_xlfn.XLOOKUP(B337,'4. Material Balance Activities'!$C$90:$C$138,'4. Material Balance Activities'!$P$90:$P$138,NA,0,1))*G337)*(1-F337)</f>
        <v>7.5975713709677435E-3</v>
      </c>
      <c r="M337" s="105" t="s">
        <v>214</v>
      </c>
      <c r="N337" s="83" t="s">
        <v>214</v>
      </c>
    </row>
    <row r="338" spans="1:14" x14ac:dyDescent="0.25">
      <c r="A338" s="79" t="s">
        <v>291</v>
      </c>
      <c r="B338" s="133" t="s">
        <v>308</v>
      </c>
      <c r="C338" s="137" t="s">
        <v>435</v>
      </c>
      <c r="D338" s="81" t="str">
        <f>IFERROR(IF(C338="No CAS","",INDEX('DEQ Pollutant List'!$C$7:$C$611,MATCH('5. Pollutant Emissions - MB'!C338,'DEQ Pollutant List'!$B$7:$B$611,0))),"")</f>
        <v>n-Butyl alcohol</v>
      </c>
      <c r="E338" s="115"/>
      <c r="F338" s="138">
        <v>0</v>
      </c>
      <c r="G338" s="139">
        <v>0.06</v>
      </c>
      <c r="H338" s="104"/>
      <c r="I338" s="102" cm="1">
        <f t="array" ref="I338">((_xlfn.XLOOKUP(B338,'4. Material Balance Activities'!$C$90:$C$138,'4. Material Balance Activities'!$G$90:$G$138,NA,0,1)-_xlfn.XLOOKUP(B338,'4. Material Balance Activities'!$C$90:$C$138,'4. Material Balance Activities'!$M$90:$M$138,NA,0,1))*G338)*(1-F338)</f>
        <v>113.051862</v>
      </c>
      <c r="J338" s="105" t="s">
        <v>214</v>
      </c>
      <c r="K338" s="83" t="s">
        <v>214</v>
      </c>
      <c r="L338" s="102" cm="1">
        <f t="array" ref="L338">((_xlfn.XLOOKUP(B338,'4. Material Balance Activities'!$C$90:$C$138,'4. Material Balance Activities'!$J$90:$J$138,NA,0,1)-_xlfn.XLOOKUP(B338,'4. Material Balance Activities'!$C$90:$C$138,'4. Material Balance Activities'!$P$90:$P$138,NA,0,1))*G338)*(1-F338)</f>
        <v>0.45585428225806457</v>
      </c>
      <c r="M338" s="105" t="s">
        <v>214</v>
      </c>
      <c r="N338" s="83" t="s">
        <v>214</v>
      </c>
    </row>
    <row r="339" spans="1:14" x14ac:dyDescent="0.25">
      <c r="A339" s="79" t="s">
        <v>291</v>
      </c>
      <c r="B339" s="133" t="s">
        <v>308</v>
      </c>
      <c r="C339" s="137" t="s">
        <v>437</v>
      </c>
      <c r="D339" s="81" t="str">
        <f>IFERROR(IF(C339="No CAS","",INDEX('DEQ Pollutant List'!$C$7:$C$611,MATCH('5. Pollutant Emissions - MB'!C339,'DEQ Pollutant List'!$B$7:$B$611,0))),"")</f>
        <v>Propylene glycol monomethyl ether acetate</v>
      </c>
      <c r="E339" s="115"/>
      <c r="F339" s="138">
        <v>0</v>
      </c>
      <c r="G339" s="139">
        <v>0.01</v>
      </c>
      <c r="H339" s="104"/>
      <c r="I339" s="102" cm="1">
        <f t="array" ref="I339">((_xlfn.XLOOKUP(B339,'4. Material Balance Activities'!$C$90:$C$138,'4. Material Balance Activities'!$G$90:$G$138,NA,0,1)-_xlfn.XLOOKUP(B339,'4. Material Balance Activities'!$C$90:$C$138,'4. Material Balance Activities'!$M$90:$M$138,NA,0,1))*G339)*(1-F339)</f>
        <v>18.841977000000004</v>
      </c>
      <c r="J339" s="105" t="s">
        <v>214</v>
      </c>
      <c r="K339" s="83" t="s">
        <v>214</v>
      </c>
      <c r="L339" s="102" cm="1">
        <f t="array" ref="L339">((_xlfn.XLOOKUP(B339,'4. Material Balance Activities'!$C$90:$C$138,'4. Material Balance Activities'!$J$90:$J$138,NA,0,1)-_xlfn.XLOOKUP(B339,'4. Material Balance Activities'!$C$90:$C$138,'4. Material Balance Activities'!$P$90:$P$138,NA,0,1))*G339)*(1-F339)</f>
        <v>7.5975713709677428E-2</v>
      </c>
      <c r="M339" s="105" t="s">
        <v>214</v>
      </c>
      <c r="N339" s="83" t="s">
        <v>214</v>
      </c>
    </row>
    <row r="340" spans="1:14" x14ac:dyDescent="0.25">
      <c r="A340" s="79" t="s">
        <v>291</v>
      </c>
      <c r="B340" s="133" t="s">
        <v>309</v>
      </c>
      <c r="C340" s="137" t="s">
        <v>193</v>
      </c>
      <c r="D340" s="81" t="str">
        <f>IFERROR(IF(C340="No CAS","",INDEX('DEQ Pollutant List'!$C$7:$C$611,MATCH('5. Pollutant Emissions - MB'!C340,'DEQ Pollutant List'!$B$7:$B$611,0))),"")</f>
        <v>Xylene (mixture), including m-xylene, o-xylene, p-xylene</v>
      </c>
      <c r="E340" s="115"/>
      <c r="F340" s="138">
        <v>0</v>
      </c>
      <c r="G340" s="139">
        <v>0.02</v>
      </c>
      <c r="H340" s="104"/>
      <c r="I340" s="102" cm="1">
        <f t="array" ref="I340">((_xlfn.XLOOKUP(B340,'4. Material Balance Activities'!$C$90:$C$138,'4. Material Balance Activities'!$G$90:$G$138,NA,0,1)-_xlfn.XLOOKUP(B340,'4. Material Balance Activities'!$C$90:$C$138,'4. Material Balance Activities'!$M$90:$M$138,NA,0,1))*G340)*(1-F340)</f>
        <v>25.322022000000004</v>
      </c>
      <c r="J340" s="105" t="s">
        <v>214</v>
      </c>
      <c r="K340" s="83" t="s">
        <v>214</v>
      </c>
      <c r="L340" s="102" cm="1">
        <f t="array" ref="L340">((_xlfn.XLOOKUP(B340,'4. Material Balance Activities'!$C$90:$C$138,'4. Material Balance Activities'!$J$90:$J$138,NA,0,1)-_xlfn.XLOOKUP(B340,'4. Material Balance Activities'!$C$90:$C$138,'4. Material Balance Activities'!$P$90:$P$138,NA,0,1))*G340)*(1-F340)</f>
        <v>0.10210492741935484</v>
      </c>
      <c r="M340" s="105" t="s">
        <v>214</v>
      </c>
      <c r="N340" s="83" t="s">
        <v>214</v>
      </c>
    </row>
    <row r="341" spans="1:14" x14ac:dyDescent="0.25">
      <c r="A341" s="79" t="s">
        <v>291</v>
      </c>
      <c r="B341" s="133" t="s">
        <v>309</v>
      </c>
      <c r="C341" s="137" t="s">
        <v>183</v>
      </c>
      <c r="D341" s="81" t="str">
        <f>IFERROR(IF(C341="No CAS","",INDEX('DEQ Pollutant List'!$C$7:$C$611,MATCH('5. Pollutant Emissions - MB'!C341,'DEQ Pollutant List'!$B$7:$B$611,0))),"")</f>
        <v>Ethyl benzene</v>
      </c>
      <c r="E341" s="115"/>
      <c r="F341" s="138">
        <v>0</v>
      </c>
      <c r="G341" s="139">
        <v>3.0000000000000001E-3</v>
      </c>
      <c r="H341" s="104"/>
      <c r="I341" s="102" cm="1">
        <f t="array" ref="I341">((_xlfn.XLOOKUP(B341,'4. Material Balance Activities'!$C$90:$C$138,'4. Material Balance Activities'!$G$90:$G$138,NA,0,1)-_xlfn.XLOOKUP(B341,'4. Material Balance Activities'!$C$90:$C$138,'4. Material Balance Activities'!$M$90:$M$138,NA,0,1))*G341)*(1-F341)</f>
        <v>3.7983033000000002</v>
      </c>
      <c r="J341" s="105" t="s">
        <v>214</v>
      </c>
      <c r="K341" s="83" t="s">
        <v>214</v>
      </c>
      <c r="L341" s="102" cm="1">
        <f t="array" ref="L341">((_xlfn.XLOOKUP(B341,'4. Material Balance Activities'!$C$90:$C$138,'4. Material Balance Activities'!$J$90:$J$138,NA,0,1)-_xlfn.XLOOKUP(B341,'4. Material Balance Activities'!$C$90:$C$138,'4. Material Balance Activities'!$P$90:$P$138,NA,0,1))*G341)*(1-F341)</f>
        <v>1.5315739112903227E-2</v>
      </c>
      <c r="M341" s="105" t="s">
        <v>214</v>
      </c>
      <c r="N341" s="83" t="s">
        <v>214</v>
      </c>
    </row>
    <row r="342" spans="1:14" x14ac:dyDescent="0.25">
      <c r="A342" s="79" t="s">
        <v>291</v>
      </c>
      <c r="B342" s="133" t="s">
        <v>309</v>
      </c>
      <c r="C342" s="137" t="s">
        <v>433</v>
      </c>
      <c r="D342" s="81" t="str">
        <f>IFERROR(IF(C342="No CAS","",INDEX('DEQ Pollutant List'!$C$7:$C$611,MATCH('5. Pollutant Emissions - MB'!C342,'DEQ Pollutant List'!$B$7:$B$611,0))),"")</f>
        <v>Isopropylbenzene (cumene)</v>
      </c>
      <c r="E342" s="115"/>
      <c r="F342" s="138">
        <v>0</v>
      </c>
      <c r="G342" s="139">
        <v>1E-3</v>
      </c>
      <c r="H342" s="104"/>
      <c r="I342" s="102" cm="1">
        <f t="array" ref="I342">((_xlfn.XLOOKUP(B342,'4. Material Balance Activities'!$C$90:$C$138,'4. Material Balance Activities'!$G$90:$G$138,NA,0,1)-_xlfn.XLOOKUP(B342,'4. Material Balance Activities'!$C$90:$C$138,'4. Material Balance Activities'!$M$90:$M$138,NA,0,1))*G342)*(1-F342)</f>
        <v>1.2661011000000002</v>
      </c>
      <c r="J342" s="105" t="s">
        <v>214</v>
      </c>
      <c r="K342" s="83" t="s">
        <v>214</v>
      </c>
      <c r="L342" s="102" cm="1">
        <f t="array" ref="L342">((_xlfn.XLOOKUP(B342,'4. Material Balance Activities'!$C$90:$C$138,'4. Material Balance Activities'!$J$90:$J$138,NA,0,1)-_xlfn.XLOOKUP(B342,'4. Material Balance Activities'!$C$90:$C$138,'4. Material Balance Activities'!$P$90:$P$138,NA,0,1))*G342)*(1-F342)</f>
        <v>5.1052463709677426E-3</v>
      </c>
      <c r="M342" s="105" t="s">
        <v>214</v>
      </c>
      <c r="N342" s="83" t="s">
        <v>214</v>
      </c>
    </row>
    <row r="343" spans="1:14" x14ac:dyDescent="0.25">
      <c r="A343" s="79" t="s">
        <v>291</v>
      </c>
      <c r="B343" s="133" t="s">
        <v>309</v>
      </c>
      <c r="C343" s="137" t="s">
        <v>435</v>
      </c>
      <c r="D343" s="81" t="str">
        <f>IFERROR(IF(C343="No CAS","",INDEX('DEQ Pollutant List'!$C$7:$C$611,MATCH('5. Pollutant Emissions - MB'!C343,'DEQ Pollutant List'!$B$7:$B$611,0))),"")</f>
        <v>n-Butyl alcohol</v>
      </c>
      <c r="E343" s="115"/>
      <c r="F343" s="138">
        <v>0</v>
      </c>
      <c r="G343" s="139">
        <v>0.06</v>
      </c>
      <c r="H343" s="104"/>
      <c r="I343" s="102" cm="1">
        <f t="array" ref="I343">((_xlfn.XLOOKUP(B343,'4. Material Balance Activities'!$C$90:$C$138,'4. Material Balance Activities'!$G$90:$G$138,NA,0,1)-_xlfn.XLOOKUP(B343,'4. Material Balance Activities'!$C$90:$C$138,'4. Material Balance Activities'!$M$90:$M$138,NA,0,1))*G343)*(1-F343)</f>
        <v>75.966065999999998</v>
      </c>
      <c r="J343" s="105" t="s">
        <v>214</v>
      </c>
      <c r="K343" s="83" t="s">
        <v>214</v>
      </c>
      <c r="L343" s="102" cm="1">
        <f t="array" ref="L343">((_xlfn.XLOOKUP(B343,'4. Material Balance Activities'!$C$90:$C$138,'4. Material Balance Activities'!$J$90:$J$138,NA,0,1)-_xlfn.XLOOKUP(B343,'4. Material Balance Activities'!$C$90:$C$138,'4. Material Balance Activities'!$P$90:$P$138,NA,0,1))*G343)*(1-F343)</f>
        <v>0.30631478225806452</v>
      </c>
      <c r="M343" s="105" t="s">
        <v>214</v>
      </c>
      <c r="N343" s="83" t="s">
        <v>214</v>
      </c>
    </row>
    <row r="344" spans="1:14" x14ac:dyDescent="0.25">
      <c r="A344" s="79" t="s">
        <v>291</v>
      </c>
      <c r="B344" s="133" t="s">
        <v>309</v>
      </c>
      <c r="C344" s="137" t="s">
        <v>437</v>
      </c>
      <c r="D344" s="81" t="str">
        <f>IFERROR(IF(C344="No CAS","",INDEX('DEQ Pollutant List'!$C$7:$C$611,MATCH('5. Pollutant Emissions - MB'!C344,'DEQ Pollutant List'!$B$7:$B$611,0))),"")</f>
        <v>Propylene glycol monomethyl ether acetate</v>
      </c>
      <c r="E344" s="115"/>
      <c r="F344" s="138">
        <v>0</v>
      </c>
      <c r="G344" s="139">
        <v>0.02</v>
      </c>
      <c r="H344" s="104"/>
      <c r="I344" s="102" cm="1">
        <f t="array" ref="I344">((_xlfn.XLOOKUP(B344,'4. Material Balance Activities'!$C$90:$C$138,'4. Material Balance Activities'!$G$90:$G$138,NA,0,1)-_xlfn.XLOOKUP(B344,'4. Material Balance Activities'!$C$90:$C$138,'4. Material Balance Activities'!$M$90:$M$138,NA,0,1))*G344)*(1-F344)</f>
        <v>25.322022000000004</v>
      </c>
      <c r="J344" s="105" t="s">
        <v>214</v>
      </c>
      <c r="K344" s="83" t="s">
        <v>214</v>
      </c>
      <c r="L344" s="102" cm="1">
        <f t="array" ref="L344">((_xlfn.XLOOKUP(B344,'4. Material Balance Activities'!$C$90:$C$138,'4. Material Balance Activities'!$J$90:$J$138,NA,0,1)-_xlfn.XLOOKUP(B344,'4. Material Balance Activities'!$C$90:$C$138,'4. Material Balance Activities'!$P$90:$P$138,NA,0,1))*G344)*(1-F344)</f>
        <v>0.10210492741935484</v>
      </c>
      <c r="M344" s="105" t="s">
        <v>214</v>
      </c>
      <c r="N344" s="83" t="s">
        <v>214</v>
      </c>
    </row>
    <row r="345" spans="1:14" x14ac:dyDescent="0.25">
      <c r="A345" s="79" t="s">
        <v>291</v>
      </c>
      <c r="B345" s="133" t="s">
        <v>310</v>
      </c>
      <c r="C345" s="137" t="s">
        <v>183</v>
      </c>
      <c r="D345" s="81" t="str">
        <f>IFERROR(IF(C345="No CAS","",INDEX('DEQ Pollutant List'!$C$7:$C$611,MATCH('5. Pollutant Emissions - MB'!C345,'DEQ Pollutant List'!$B$7:$B$611,0))),"")</f>
        <v>Ethyl benzene</v>
      </c>
      <c r="E345" s="115"/>
      <c r="F345" s="138">
        <v>0</v>
      </c>
      <c r="G345" s="139">
        <v>1E-3</v>
      </c>
      <c r="H345" s="104"/>
      <c r="I345" s="102" cm="1">
        <f t="array" ref="I345">((_xlfn.XLOOKUP(B345,'4. Material Balance Activities'!$C$90:$C$138,'4. Material Balance Activities'!$G$90:$G$138,NA,0,1)-_xlfn.XLOOKUP(B345,'4. Material Balance Activities'!$C$90:$C$138,'4. Material Balance Activities'!$M$90:$M$138,NA,0,1))*G345)*(1-F345)</f>
        <v>1.8845111999999999</v>
      </c>
      <c r="J345" s="105" t="s">
        <v>214</v>
      </c>
      <c r="K345" s="83" t="s">
        <v>214</v>
      </c>
      <c r="L345" s="102" cm="1">
        <f t="array" ref="L345">((_xlfn.XLOOKUP(B345,'4. Material Balance Activities'!$C$90:$C$138,'4. Material Balance Activities'!$J$90:$J$138,NA,0,1)-_xlfn.XLOOKUP(B345,'4. Material Balance Activities'!$C$90:$C$138,'4. Material Balance Activities'!$P$90:$P$138,NA,0,1))*G345)*(1-F345)</f>
        <v>7.5988354838709676E-3</v>
      </c>
      <c r="M345" s="105" t="s">
        <v>214</v>
      </c>
      <c r="N345" s="83" t="s">
        <v>214</v>
      </c>
    </row>
    <row r="346" spans="1:14" x14ac:dyDescent="0.25">
      <c r="A346" s="79" t="s">
        <v>291</v>
      </c>
      <c r="B346" s="133" t="s">
        <v>310</v>
      </c>
      <c r="C346" s="137" t="s">
        <v>433</v>
      </c>
      <c r="D346" s="81" t="str">
        <f>IFERROR(IF(C346="No CAS","",INDEX('DEQ Pollutant List'!$C$7:$C$611,MATCH('5. Pollutant Emissions - MB'!C346,'DEQ Pollutant List'!$B$7:$B$611,0))),"")</f>
        <v>Isopropylbenzene (cumene)</v>
      </c>
      <c r="E346" s="115"/>
      <c r="F346" s="138">
        <v>0</v>
      </c>
      <c r="G346" s="139">
        <v>2E-3</v>
      </c>
      <c r="H346" s="104"/>
      <c r="I346" s="102" cm="1">
        <f t="array" ref="I346">((_xlfn.XLOOKUP(B346,'4. Material Balance Activities'!$C$90:$C$138,'4. Material Balance Activities'!$G$90:$G$138,NA,0,1)-_xlfn.XLOOKUP(B346,'4. Material Balance Activities'!$C$90:$C$138,'4. Material Balance Activities'!$M$90:$M$138,NA,0,1))*G346)*(1-F346)</f>
        <v>3.7690223999999999</v>
      </c>
      <c r="J346" s="105" t="s">
        <v>214</v>
      </c>
      <c r="K346" s="83" t="s">
        <v>214</v>
      </c>
      <c r="L346" s="102" cm="1">
        <f t="array" ref="L346">((_xlfn.XLOOKUP(B346,'4. Material Balance Activities'!$C$90:$C$138,'4. Material Balance Activities'!$J$90:$J$138,NA,0,1)-_xlfn.XLOOKUP(B346,'4. Material Balance Activities'!$C$90:$C$138,'4. Material Balance Activities'!$P$90:$P$138,NA,0,1))*G346)*(1-F346)</f>
        <v>1.5197670967741935E-2</v>
      </c>
      <c r="M346" s="105" t="s">
        <v>214</v>
      </c>
      <c r="N346" s="83" t="s">
        <v>214</v>
      </c>
    </row>
    <row r="347" spans="1:14" x14ac:dyDescent="0.25">
      <c r="A347" s="79" t="s">
        <v>291</v>
      </c>
      <c r="B347" s="133" t="s">
        <v>310</v>
      </c>
      <c r="C347" s="137" t="s">
        <v>435</v>
      </c>
      <c r="D347" s="81" t="str">
        <f>IFERROR(IF(C347="No CAS","",INDEX('DEQ Pollutant List'!$C$7:$C$611,MATCH('5. Pollutant Emissions - MB'!C347,'DEQ Pollutant List'!$B$7:$B$611,0))),"")</f>
        <v>n-Butyl alcohol</v>
      </c>
      <c r="E347" s="115"/>
      <c r="F347" s="138">
        <v>0</v>
      </c>
      <c r="G347" s="139">
        <v>7.0000000000000007E-2</v>
      </c>
      <c r="H347" s="104"/>
      <c r="I347" s="102" cm="1">
        <f t="array" ref="I347">((_xlfn.XLOOKUP(B347,'4. Material Balance Activities'!$C$90:$C$138,'4. Material Balance Activities'!$G$90:$G$138,NA,0,1)-_xlfn.XLOOKUP(B347,'4. Material Balance Activities'!$C$90:$C$138,'4. Material Balance Activities'!$M$90:$M$138,NA,0,1))*G347)*(1-F347)</f>
        <v>131.915784</v>
      </c>
      <c r="J347" s="105" t="s">
        <v>214</v>
      </c>
      <c r="K347" s="83" t="s">
        <v>214</v>
      </c>
      <c r="L347" s="102" cm="1">
        <f t="array" ref="L347">((_xlfn.XLOOKUP(B347,'4. Material Balance Activities'!$C$90:$C$138,'4. Material Balance Activities'!$J$90:$J$138,NA,0,1)-_xlfn.XLOOKUP(B347,'4. Material Balance Activities'!$C$90:$C$138,'4. Material Balance Activities'!$P$90:$P$138,NA,0,1))*G347)*(1-F347)</f>
        <v>0.53191848387096774</v>
      </c>
      <c r="M347" s="105" t="s">
        <v>214</v>
      </c>
      <c r="N347" s="83" t="s">
        <v>214</v>
      </c>
    </row>
    <row r="348" spans="1:14" x14ac:dyDescent="0.25">
      <c r="A348" s="79" t="s">
        <v>291</v>
      </c>
      <c r="B348" s="133" t="s">
        <v>310</v>
      </c>
      <c r="C348" s="137" t="s">
        <v>437</v>
      </c>
      <c r="D348" s="81" t="str">
        <f>IFERROR(IF(C348="No CAS","",INDEX('DEQ Pollutant List'!$C$7:$C$611,MATCH('5. Pollutant Emissions - MB'!C348,'DEQ Pollutant List'!$B$7:$B$611,0))),"")</f>
        <v>Propylene glycol monomethyl ether acetate</v>
      </c>
      <c r="E348" s="115"/>
      <c r="F348" s="138">
        <v>0</v>
      </c>
      <c r="G348" s="139">
        <v>0.02</v>
      </c>
      <c r="H348" s="104"/>
      <c r="I348" s="102" cm="1">
        <f t="array" ref="I348">((_xlfn.XLOOKUP(B348,'4. Material Balance Activities'!$C$90:$C$138,'4. Material Balance Activities'!$G$90:$G$138,NA,0,1)-_xlfn.XLOOKUP(B348,'4. Material Balance Activities'!$C$90:$C$138,'4. Material Balance Activities'!$M$90:$M$138,NA,0,1))*G348)*(1-F348)</f>
        <v>37.690224000000001</v>
      </c>
      <c r="J348" s="105" t="s">
        <v>214</v>
      </c>
      <c r="K348" s="83" t="s">
        <v>214</v>
      </c>
      <c r="L348" s="102" cm="1">
        <f t="array" ref="L348">((_xlfn.XLOOKUP(B348,'4. Material Balance Activities'!$C$90:$C$138,'4. Material Balance Activities'!$J$90:$J$138,NA,0,1)-_xlfn.XLOOKUP(B348,'4. Material Balance Activities'!$C$90:$C$138,'4. Material Balance Activities'!$P$90:$P$138,NA,0,1))*G348)*(1-F348)</f>
        <v>0.15197670967741936</v>
      </c>
      <c r="M348" s="105" t="s">
        <v>214</v>
      </c>
      <c r="N348" s="83" t="s">
        <v>214</v>
      </c>
    </row>
    <row r="349" spans="1:14" x14ac:dyDescent="0.25">
      <c r="A349" s="79" t="s">
        <v>291</v>
      </c>
      <c r="B349" s="133" t="s">
        <v>310</v>
      </c>
      <c r="C349" s="137" t="s">
        <v>441</v>
      </c>
      <c r="D349" s="81" t="str">
        <f>IFERROR(IF(C349="No CAS","",INDEX('DEQ Pollutant List'!$C$7:$C$611,MATCH('5. Pollutant Emissions - MB'!C349,'DEQ Pollutant List'!$B$7:$B$611,0))),"")</f>
        <v>1,2,3-Trimethylbenzene</v>
      </c>
      <c r="E349" s="115"/>
      <c r="F349" s="138">
        <v>0</v>
      </c>
      <c r="G349" s="139">
        <v>0.01</v>
      </c>
      <c r="H349" s="104"/>
      <c r="I349" s="102" cm="1">
        <f t="array" ref="I349">((_xlfn.XLOOKUP(B349,'4. Material Balance Activities'!$C$90:$C$138,'4. Material Balance Activities'!$G$90:$G$138,NA,0,1)-_xlfn.XLOOKUP(B349,'4. Material Balance Activities'!$C$90:$C$138,'4. Material Balance Activities'!$M$90:$M$138,NA,0,1))*G349)*(1-F349)</f>
        <v>18.845112</v>
      </c>
      <c r="J349" s="105" t="s">
        <v>214</v>
      </c>
      <c r="K349" s="83" t="s">
        <v>214</v>
      </c>
      <c r="L349" s="102" cm="1">
        <f t="array" ref="L349">((_xlfn.XLOOKUP(B349,'4. Material Balance Activities'!$C$90:$C$138,'4. Material Balance Activities'!$J$90:$J$138,NA,0,1)-_xlfn.XLOOKUP(B349,'4. Material Balance Activities'!$C$90:$C$138,'4. Material Balance Activities'!$P$90:$P$138,NA,0,1))*G349)*(1-F349)</f>
        <v>7.5988354838709679E-2</v>
      </c>
      <c r="M349" s="105" t="s">
        <v>214</v>
      </c>
      <c r="N349" s="83" t="s">
        <v>214</v>
      </c>
    </row>
    <row r="350" spans="1:14" x14ac:dyDescent="0.25">
      <c r="A350" s="79" t="s">
        <v>291</v>
      </c>
      <c r="B350" s="133" t="s">
        <v>311</v>
      </c>
      <c r="C350" s="137" t="s">
        <v>193</v>
      </c>
      <c r="D350" s="81" t="str">
        <f>IFERROR(IF(C350="No CAS","",INDEX('DEQ Pollutant List'!$C$7:$C$611,MATCH('5. Pollutant Emissions - MB'!C350,'DEQ Pollutant List'!$B$7:$B$611,0))),"")</f>
        <v>Xylene (mixture), including m-xylene, o-xylene, p-xylene</v>
      </c>
      <c r="E350" s="115"/>
      <c r="F350" s="138">
        <v>0</v>
      </c>
      <c r="G350" s="139">
        <v>0.01</v>
      </c>
      <c r="H350" s="104"/>
      <c r="I350" s="102" cm="1">
        <f t="array" ref="I350">((_xlfn.XLOOKUP(B350,'4. Material Balance Activities'!$C$90:$C$138,'4. Material Balance Activities'!$G$90:$G$138,NA,0,1)-_xlfn.XLOOKUP(B350,'4. Material Balance Activities'!$C$90:$C$138,'4. Material Balance Activities'!$M$90:$M$138,NA,0,1))*G350)*(1-F350)</f>
        <v>8.2747499999999992</v>
      </c>
      <c r="J350" s="105" t="s">
        <v>214</v>
      </c>
      <c r="K350" s="83" t="s">
        <v>214</v>
      </c>
      <c r="L350" s="102" cm="1">
        <f t="array" ref="L350">((_xlfn.XLOOKUP(B350,'4. Material Balance Activities'!$C$90:$C$138,'4. Material Balance Activities'!$J$90:$J$138,NA,0,1)-_xlfn.XLOOKUP(B350,'4. Material Balance Activities'!$C$90:$C$138,'4. Material Balance Activities'!$P$90:$P$138,NA,0,1))*G350)*(1-F350)</f>
        <v>3.3365927419354839E-2</v>
      </c>
      <c r="M350" s="105" t="s">
        <v>214</v>
      </c>
      <c r="N350" s="83" t="s">
        <v>214</v>
      </c>
    </row>
    <row r="351" spans="1:14" x14ac:dyDescent="0.25">
      <c r="A351" s="79" t="s">
        <v>291</v>
      </c>
      <c r="B351" s="133" t="s">
        <v>311</v>
      </c>
      <c r="C351" s="137" t="s">
        <v>183</v>
      </c>
      <c r="D351" s="81" t="str">
        <f>IFERROR(IF(C351="No CAS","",INDEX('DEQ Pollutant List'!$C$7:$C$611,MATCH('5. Pollutant Emissions - MB'!C351,'DEQ Pollutant List'!$B$7:$B$611,0))),"")</f>
        <v>Ethyl benzene</v>
      </c>
      <c r="E351" s="115"/>
      <c r="F351" s="138">
        <v>0</v>
      </c>
      <c r="G351" s="139">
        <v>3.0000000000000001E-3</v>
      </c>
      <c r="H351" s="104"/>
      <c r="I351" s="102" cm="1">
        <f t="array" ref="I351">((_xlfn.XLOOKUP(B351,'4. Material Balance Activities'!$C$90:$C$138,'4. Material Balance Activities'!$G$90:$G$138,NA,0,1)-_xlfn.XLOOKUP(B351,'4. Material Balance Activities'!$C$90:$C$138,'4. Material Balance Activities'!$M$90:$M$138,NA,0,1))*G351)*(1-F351)</f>
        <v>2.4824249999999997</v>
      </c>
      <c r="J351" s="105" t="s">
        <v>214</v>
      </c>
      <c r="K351" s="83" t="s">
        <v>214</v>
      </c>
      <c r="L351" s="102" cm="1">
        <f t="array" ref="L351">((_xlfn.XLOOKUP(B351,'4. Material Balance Activities'!$C$90:$C$138,'4. Material Balance Activities'!$J$90:$J$138,NA,0,1)-_xlfn.XLOOKUP(B351,'4. Material Balance Activities'!$C$90:$C$138,'4. Material Balance Activities'!$P$90:$P$138,NA,0,1))*G351)*(1-F351)</f>
        <v>1.0009778225806452E-2</v>
      </c>
      <c r="M351" s="105" t="s">
        <v>214</v>
      </c>
      <c r="N351" s="83" t="s">
        <v>214</v>
      </c>
    </row>
    <row r="352" spans="1:14" x14ac:dyDescent="0.25">
      <c r="A352" s="79" t="s">
        <v>291</v>
      </c>
      <c r="B352" s="133" t="s">
        <v>311</v>
      </c>
      <c r="C352" s="137" t="s">
        <v>433</v>
      </c>
      <c r="D352" s="81" t="str">
        <f>IFERROR(IF(C352="No CAS","",INDEX('DEQ Pollutant List'!$C$7:$C$611,MATCH('5. Pollutant Emissions - MB'!C352,'DEQ Pollutant List'!$B$7:$B$611,0))),"")</f>
        <v>Isopropylbenzene (cumene)</v>
      </c>
      <c r="E352" s="115"/>
      <c r="F352" s="138">
        <v>0</v>
      </c>
      <c r="G352" s="139">
        <v>1E-3</v>
      </c>
      <c r="H352" s="104"/>
      <c r="I352" s="102" cm="1">
        <f t="array" ref="I352">((_xlfn.XLOOKUP(B352,'4. Material Balance Activities'!$C$90:$C$138,'4. Material Balance Activities'!$G$90:$G$138,NA,0,1)-_xlfn.XLOOKUP(B352,'4. Material Balance Activities'!$C$90:$C$138,'4. Material Balance Activities'!$M$90:$M$138,NA,0,1))*G352)*(1-F352)</f>
        <v>0.82747499999999996</v>
      </c>
      <c r="J352" s="105" t="s">
        <v>214</v>
      </c>
      <c r="K352" s="83" t="s">
        <v>214</v>
      </c>
      <c r="L352" s="102" cm="1">
        <f t="array" ref="L352">((_xlfn.XLOOKUP(B352,'4. Material Balance Activities'!$C$90:$C$138,'4. Material Balance Activities'!$J$90:$J$138,NA,0,1)-_xlfn.XLOOKUP(B352,'4. Material Balance Activities'!$C$90:$C$138,'4. Material Balance Activities'!$P$90:$P$138,NA,0,1))*G352)*(1-F352)</f>
        <v>3.3365927419354837E-3</v>
      </c>
      <c r="M352" s="105" t="s">
        <v>214</v>
      </c>
      <c r="N352" s="83" t="s">
        <v>214</v>
      </c>
    </row>
    <row r="353" spans="1:14" x14ac:dyDescent="0.25">
      <c r="A353" s="79" t="s">
        <v>291</v>
      </c>
      <c r="B353" s="133" t="s">
        <v>311</v>
      </c>
      <c r="C353" s="137" t="s">
        <v>435</v>
      </c>
      <c r="D353" s="81" t="str">
        <f>IFERROR(IF(C353="No CAS","",INDEX('DEQ Pollutant List'!$C$7:$C$611,MATCH('5. Pollutant Emissions - MB'!C353,'DEQ Pollutant List'!$B$7:$B$611,0))),"")</f>
        <v>n-Butyl alcohol</v>
      </c>
      <c r="E353" s="115"/>
      <c r="F353" s="138">
        <v>0</v>
      </c>
      <c r="G353" s="139">
        <v>0.06</v>
      </c>
      <c r="H353" s="104"/>
      <c r="I353" s="102" cm="1">
        <f t="array" ref="I353">((_xlfn.XLOOKUP(B353,'4. Material Balance Activities'!$C$90:$C$138,'4. Material Balance Activities'!$G$90:$G$138,NA,0,1)-_xlfn.XLOOKUP(B353,'4. Material Balance Activities'!$C$90:$C$138,'4. Material Balance Activities'!$M$90:$M$138,NA,0,1))*G353)*(1-F353)</f>
        <v>49.648499999999991</v>
      </c>
      <c r="J353" s="105" t="s">
        <v>214</v>
      </c>
      <c r="K353" s="83" t="s">
        <v>214</v>
      </c>
      <c r="L353" s="102" cm="1">
        <f t="array" ref="L353">((_xlfn.XLOOKUP(B353,'4. Material Balance Activities'!$C$90:$C$138,'4. Material Balance Activities'!$J$90:$J$138,NA,0,1)-_xlfn.XLOOKUP(B353,'4. Material Balance Activities'!$C$90:$C$138,'4. Material Balance Activities'!$P$90:$P$138,NA,0,1))*G353)*(1-F353)</f>
        <v>0.20019556451612902</v>
      </c>
      <c r="M353" s="105" t="s">
        <v>214</v>
      </c>
      <c r="N353" s="83" t="s">
        <v>214</v>
      </c>
    </row>
    <row r="354" spans="1:14" x14ac:dyDescent="0.25">
      <c r="A354" s="79" t="s">
        <v>291</v>
      </c>
      <c r="B354" s="133" t="s">
        <v>311</v>
      </c>
      <c r="C354" s="137" t="s">
        <v>437</v>
      </c>
      <c r="D354" s="81" t="str">
        <f>IFERROR(IF(C354="No CAS","",INDEX('DEQ Pollutant List'!$C$7:$C$611,MATCH('5. Pollutant Emissions - MB'!C354,'DEQ Pollutant List'!$B$7:$B$611,0))),"")</f>
        <v>Propylene glycol monomethyl ether acetate</v>
      </c>
      <c r="E354" s="115"/>
      <c r="F354" s="138">
        <v>0</v>
      </c>
      <c r="G354" s="139">
        <v>0.02</v>
      </c>
      <c r="H354" s="104"/>
      <c r="I354" s="102" cm="1">
        <f t="array" ref="I354">((_xlfn.XLOOKUP(B354,'4. Material Balance Activities'!$C$90:$C$138,'4. Material Balance Activities'!$G$90:$G$138,NA,0,1)-_xlfn.XLOOKUP(B354,'4. Material Balance Activities'!$C$90:$C$138,'4. Material Balance Activities'!$M$90:$M$138,NA,0,1))*G354)*(1-F354)</f>
        <v>16.549499999999998</v>
      </c>
      <c r="J354" s="105" t="s">
        <v>214</v>
      </c>
      <c r="K354" s="83" t="s">
        <v>214</v>
      </c>
      <c r="L354" s="102" cm="1">
        <f t="array" ref="L354">((_xlfn.XLOOKUP(B354,'4. Material Balance Activities'!$C$90:$C$138,'4. Material Balance Activities'!$J$90:$J$138,NA,0,1)-_xlfn.XLOOKUP(B354,'4. Material Balance Activities'!$C$90:$C$138,'4. Material Balance Activities'!$P$90:$P$138,NA,0,1))*G354)*(1-F354)</f>
        <v>6.6731854838709678E-2</v>
      </c>
      <c r="M354" s="105" t="s">
        <v>214</v>
      </c>
      <c r="N354" s="83" t="s">
        <v>214</v>
      </c>
    </row>
    <row r="355" spans="1:14" x14ac:dyDescent="0.25">
      <c r="A355" s="79" t="s">
        <v>291</v>
      </c>
      <c r="B355" s="133" t="s">
        <v>312</v>
      </c>
      <c r="C355" s="137" t="s">
        <v>183</v>
      </c>
      <c r="D355" s="81" t="str">
        <f>IFERROR(IF(C355="No CAS","",INDEX('DEQ Pollutant List'!$C$7:$C$611,MATCH('5. Pollutant Emissions - MB'!C355,'DEQ Pollutant List'!$B$7:$B$611,0))),"")</f>
        <v>Ethyl benzene</v>
      </c>
      <c r="E355" s="115"/>
      <c r="F355" s="138">
        <v>0</v>
      </c>
      <c r="G355" s="139">
        <v>1E-3</v>
      </c>
      <c r="H355" s="104"/>
      <c r="I355" s="102" cm="1">
        <f t="array" ref="I355">((_xlfn.XLOOKUP(B355,'4. Material Balance Activities'!$C$90:$C$138,'4. Material Balance Activities'!$G$90:$G$138,NA,0,1)-_xlfn.XLOOKUP(B355,'4. Material Balance Activities'!$C$90:$C$138,'4. Material Balance Activities'!$M$90:$M$138,NA,0,1))*G355)*(1-F355)</f>
        <v>1.1614184999999999</v>
      </c>
      <c r="J355" s="105" t="s">
        <v>214</v>
      </c>
      <c r="K355" s="83" t="s">
        <v>214</v>
      </c>
      <c r="L355" s="102" cm="1">
        <f t="array" ref="L355">((_xlfn.XLOOKUP(B355,'4. Material Balance Activities'!$C$90:$C$138,'4. Material Balance Activities'!$J$90:$J$138,NA,0,1)-_xlfn.XLOOKUP(B355,'4. Material Balance Activities'!$C$90:$C$138,'4. Material Balance Activities'!$P$90:$P$138,NA,0,1))*G355)*(1-F355)</f>
        <v>4.6831391129032261E-3</v>
      </c>
      <c r="M355" s="105" t="s">
        <v>214</v>
      </c>
      <c r="N355" s="83" t="s">
        <v>214</v>
      </c>
    </row>
    <row r="356" spans="1:14" x14ac:dyDescent="0.25">
      <c r="A356" s="79" t="s">
        <v>291</v>
      </c>
      <c r="B356" s="133" t="s">
        <v>312</v>
      </c>
      <c r="C356" s="137" t="s">
        <v>433</v>
      </c>
      <c r="D356" s="81" t="str">
        <f>IFERROR(IF(C356="No CAS","",INDEX('DEQ Pollutant List'!$C$7:$C$611,MATCH('5. Pollutant Emissions - MB'!C356,'DEQ Pollutant List'!$B$7:$B$611,0))),"")</f>
        <v>Isopropylbenzene (cumene)</v>
      </c>
      <c r="E356" s="115"/>
      <c r="F356" s="138">
        <v>0</v>
      </c>
      <c r="G356" s="139">
        <v>2E-3</v>
      </c>
      <c r="H356" s="104"/>
      <c r="I356" s="102" cm="1">
        <f t="array" ref="I356">((_xlfn.XLOOKUP(B356,'4. Material Balance Activities'!$C$90:$C$138,'4. Material Balance Activities'!$G$90:$G$138,NA,0,1)-_xlfn.XLOOKUP(B356,'4. Material Balance Activities'!$C$90:$C$138,'4. Material Balance Activities'!$M$90:$M$138,NA,0,1))*G356)*(1-F356)</f>
        <v>2.3228369999999998</v>
      </c>
      <c r="J356" s="105" t="s">
        <v>214</v>
      </c>
      <c r="K356" s="83" t="s">
        <v>214</v>
      </c>
      <c r="L356" s="102" cm="1">
        <f t="array" ref="L356">((_xlfn.XLOOKUP(B356,'4. Material Balance Activities'!$C$90:$C$138,'4. Material Balance Activities'!$J$90:$J$138,NA,0,1)-_xlfn.XLOOKUP(B356,'4. Material Balance Activities'!$C$90:$C$138,'4. Material Balance Activities'!$P$90:$P$138,NA,0,1))*G356)*(1-F356)</f>
        <v>9.3662782258064521E-3</v>
      </c>
      <c r="M356" s="105" t="s">
        <v>214</v>
      </c>
      <c r="N356" s="83" t="s">
        <v>214</v>
      </c>
    </row>
    <row r="357" spans="1:14" x14ac:dyDescent="0.25">
      <c r="A357" s="79" t="s">
        <v>291</v>
      </c>
      <c r="B357" s="133" t="s">
        <v>312</v>
      </c>
      <c r="C357" s="137" t="s">
        <v>435</v>
      </c>
      <c r="D357" s="81" t="str">
        <f>IFERROR(IF(C357="No CAS","",INDEX('DEQ Pollutant List'!$C$7:$C$611,MATCH('5. Pollutant Emissions - MB'!C357,'DEQ Pollutant List'!$B$7:$B$611,0))),"")</f>
        <v>n-Butyl alcohol</v>
      </c>
      <c r="E357" s="115"/>
      <c r="F357" s="138">
        <v>0</v>
      </c>
      <c r="G357" s="139">
        <v>7.0000000000000007E-2</v>
      </c>
      <c r="H357" s="104"/>
      <c r="I357" s="102" cm="1">
        <f t="array" ref="I357">((_xlfn.XLOOKUP(B357,'4. Material Balance Activities'!$C$90:$C$138,'4. Material Balance Activities'!$G$90:$G$138,NA,0,1)-_xlfn.XLOOKUP(B357,'4. Material Balance Activities'!$C$90:$C$138,'4. Material Balance Activities'!$M$90:$M$138,NA,0,1))*G357)*(1-F357)</f>
        <v>81.299295000000001</v>
      </c>
      <c r="J357" s="105" t="s">
        <v>214</v>
      </c>
      <c r="K357" s="83" t="s">
        <v>214</v>
      </c>
      <c r="L357" s="102" cm="1">
        <f t="array" ref="L357">((_xlfn.XLOOKUP(B357,'4. Material Balance Activities'!$C$90:$C$138,'4. Material Balance Activities'!$J$90:$J$138,NA,0,1)-_xlfn.XLOOKUP(B357,'4. Material Balance Activities'!$C$90:$C$138,'4. Material Balance Activities'!$P$90:$P$138,NA,0,1))*G357)*(1-F357)</f>
        <v>0.32781973790322583</v>
      </c>
      <c r="M357" s="105" t="s">
        <v>214</v>
      </c>
      <c r="N357" s="83" t="s">
        <v>214</v>
      </c>
    </row>
    <row r="358" spans="1:14" x14ac:dyDescent="0.25">
      <c r="A358" s="79" t="s">
        <v>291</v>
      </c>
      <c r="B358" s="133" t="s">
        <v>312</v>
      </c>
      <c r="C358" s="137" t="s">
        <v>437</v>
      </c>
      <c r="D358" s="81" t="str">
        <f>IFERROR(IF(C358="No CAS","",INDEX('DEQ Pollutant List'!$C$7:$C$611,MATCH('5. Pollutant Emissions - MB'!C358,'DEQ Pollutant List'!$B$7:$B$611,0))),"")</f>
        <v>Propylene glycol monomethyl ether acetate</v>
      </c>
      <c r="E358" s="115"/>
      <c r="F358" s="138">
        <v>0</v>
      </c>
      <c r="G358" s="139">
        <v>0.03</v>
      </c>
      <c r="H358" s="104"/>
      <c r="I358" s="102" cm="1">
        <f t="array" ref="I358">((_xlfn.XLOOKUP(B358,'4. Material Balance Activities'!$C$90:$C$138,'4. Material Balance Activities'!$G$90:$G$138,NA,0,1)-_xlfn.XLOOKUP(B358,'4. Material Balance Activities'!$C$90:$C$138,'4. Material Balance Activities'!$M$90:$M$138,NA,0,1))*G358)*(1-F358)</f>
        <v>34.842554999999997</v>
      </c>
      <c r="J358" s="105" t="s">
        <v>214</v>
      </c>
      <c r="K358" s="83" t="s">
        <v>214</v>
      </c>
      <c r="L358" s="102" cm="1">
        <f t="array" ref="L358">((_xlfn.XLOOKUP(B358,'4. Material Balance Activities'!$C$90:$C$138,'4. Material Balance Activities'!$J$90:$J$138,NA,0,1)-_xlfn.XLOOKUP(B358,'4. Material Balance Activities'!$C$90:$C$138,'4. Material Balance Activities'!$P$90:$P$138,NA,0,1))*G358)*(1-F358)</f>
        <v>0.14049417338709677</v>
      </c>
      <c r="M358" s="105" t="s">
        <v>214</v>
      </c>
      <c r="N358" s="83" t="s">
        <v>214</v>
      </c>
    </row>
    <row r="359" spans="1:14" x14ac:dyDescent="0.25">
      <c r="A359" s="79" t="s">
        <v>291</v>
      </c>
      <c r="B359" s="133" t="s">
        <v>312</v>
      </c>
      <c r="C359" s="137" t="s">
        <v>441</v>
      </c>
      <c r="D359" s="81" t="str">
        <f>IFERROR(IF(C359="No CAS","",INDEX('DEQ Pollutant List'!$C$7:$C$611,MATCH('5. Pollutant Emissions - MB'!C359,'DEQ Pollutant List'!$B$7:$B$611,0))),"")</f>
        <v>1,2,3-Trimethylbenzene</v>
      </c>
      <c r="E359" s="115"/>
      <c r="F359" s="138">
        <v>0</v>
      </c>
      <c r="G359" s="139">
        <v>0.01</v>
      </c>
      <c r="H359" s="104"/>
      <c r="I359" s="102" cm="1">
        <f t="array" ref="I359">((_xlfn.XLOOKUP(B359,'4. Material Balance Activities'!$C$90:$C$138,'4. Material Balance Activities'!$G$90:$G$138,NA,0,1)-_xlfn.XLOOKUP(B359,'4. Material Balance Activities'!$C$90:$C$138,'4. Material Balance Activities'!$M$90:$M$138,NA,0,1))*G359)*(1-F359)</f>
        <v>11.614185000000001</v>
      </c>
      <c r="J359" s="105" t="s">
        <v>214</v>
      </c>
      <c r="K359" s="83" t="s">
        <v>214</v>
      </c>
      <c r="L359" s="102" cm="1">
        <f t="array" ref="L359">((_xlfn.XLOOKUP(B359,'4. Material Balance Activities'!$C$90:$C$138,'4. Material Balance Activities'!$J$90:$J$138,NA,0,1)-_xlfn.XLOOKUP(B359,'4. Material Balance Activities'!$C$90:$C$138,'4. Material Balance Activities'!$P$90:$P$138,NA,0,1))*G359)*(1-F359)</f>
        <v>4.6831391129032264E-2</v>
      </c>
      <c r="M359" s="105" t="s">
        <v>214</v>
      </c>
      <c r="N359" s="83" t="s">
        <v>214</v>
      </c>
    </row>
    <row r="360" spans="1:14" x14ac:dyDescent="0.25">
      <c r="A360" s="79" t="s">
        <v>291</v>
      </c>
      <c r="B360" s="133" t="s">
        <v>313</v>
      </c>
      <c r="C360" s="137" t="s">
        <v>183</v>
      </c>
      <c r="D360" s="81" t="str">
        <f>IFERROR(IF(C360="No CAS","",INDEX('DEQ Pollutant List'!$C$7:$C$611,MATCH('5. Pollutant Emissions - MB'!C360,'DEQ Pollutant List'!$B$7:$B$611,0))),"")</f>
        <v>Ethyl benzene</v>
      </c>
      <c r="E360" s="115"/>
      <c r="F360" s="138">
        <v>0</v>
      </c>
      <c r="G360" s="139">
        <v>1E-3</v>
      </c>
      <c r="H360" s="104"/>
      <c r="I360" s="102" cm="1">
        <f t="array" ref="I360">((_xlfn.XLOOKUP(B360,'4. Material Balance Activities'!$C$90:$C$138,'4. Material Balance Activities'!$G$90:$G$138,NA,0,1)-_xlfn.XLOOKUP(B360,'4. Material Balance Activities'!$C$90:$C$138,'4. Material Balance Activities'!$M$90:$M$138,NA,0,1))*G360)*(1-F360)</f>
        <v>1.6002360000000004</v>
      </c>
      <c r="J360" s="105" t="s">
        <v>214</v>
      </c>
      <c r="K360" s="83" t="s">
        <v>214</v>
      </c>
      <c r="L360" s="102" cm="1">
        <f t="array" ref="L360">((_xlfn.XLOOKUP(B360,'4. Material Balance Activities'!$C$90:$C$138,'4. Material Balance Activities'!$J$90:$J$138,NA,0,1)-_xlfn.XLOOKUP(B360,'4. Material Balance Activities'!$C$90:$C$138,'4. Material Balance Activities'!$P$90:$P$138,NA,0,1))*G360)*(1-F360)</f>
        <v>6.4525645161290337E-3</v>
      </c>
      <c r="M360" s="105" t="s">
        <v>214</v>
      </c>
      <c r="N360" s="83" t="s">
        <v>214</v>
      </c>
    </row>
    <row r="361" spans="1:14" x14ac:dyDescent="0.25">
      <c r="A361" s="79" t="s">
        <v>291</v>
      </c>
      <c r="B361" s="133" t="s">
        <v>313</v>
      </c>
      <c r="C361" s="137" t="s">
        <v>433</v>
      </c>
      <c r="D361" s="81" t="str">
        <f>IFERROR(IF(C361="No CAS","",INDEX('DEQ Pollutant List'!$C$7:$C$611,MATCH('5. Pollutant Emissions - MB'!C361,'DEQ Pollutant List'!$B$7:$B$611,0))),"")</f>
        <v>Isopropylbenzene (cumene)</v>
      </c>
      <c r="E361" s="115"/>
      <c r="F361" s="138">
        <v>0</v>
      </c>
      <c r="G361" s="139">
        <v>2E-3</v>
      </c>
      <c r="H361" s="104"/>
      <c r="I361" s="102" cm="1">
        <f t="array" ref="I361">((_xlfn.XLOOKUP(B361,'4. Material Balance Activities'!$C$90:$C$138,'4. Material Balance Activities'!$G$90:$G$138,NA,0,1)-_xlfn.XLOOKUP(B361,'4. Material Balance Activities'!$C$90:$C$138,'4. Material Balance Activities'!$M$90:$M$138,NA,0,1))*G361)*(1-F361)</f>
        <v>3.2004720000000009</v>
      </c>
      <c r="J361" s="105" t="s">
        <v>214</v>
      </c>
      <c r="K361" s="83" t="s">
        <v>214</v>
      </c>
      <c r="L361" s="102" cm="1">
        <f t="array" ref="L361">((_xlfn.XLOOKUP(B361,'4. Material Balance Activities'!$C$90:$C$138,'4. Material Balance Activities'!$J$90:$J$138,NA,0,1)-_xlfn.XLOOKUP(B361,'4. Material Balance Activities'!$C$90:$C$138,'4. Material Balance Activities'!$P$90:$P$138,NA,0,1))*G361)*(1-F361)</f>
        <v>1.2905129032258067E-2</v>
      </c>
      <c r="M361" s="105" t="s">
        <v>214</v>
      </c>
      <c r="N361" s="83" t="s">
        <v>214</v>
      </c>
    </row>
    <row r="362" spans="1:14" x14ac:dyDescent="0.25">
      <c r="A362" s="79" t="s">
        <v>291</v>
      </c>
      <c r="B362" s="133" t="s">
        <v>313</v>
      </c>
      <c r="C362" s="137" t="s">
        <v>435</v>
      </c>
      <c r="D362" s="81" t="str">
        <f>IFERROR(IF(C362="No CAS","",INDEX('DEQ Pollutant List'!$C$7:$C$611,MATCH('5. Pollutant Emissions - MB'!C362,'DEQ Pollutant List'!$B$7:$B$611,0))),"")</f>
        <v>n-Butyl alcohol</v>
      </c>
      <c r="E362" s="115"/>
      <c r="F362" s="138">
        <v>0</v>
      </c>
      <c r="G362" s="139">
        <v>7.0000000000000007E-2</v>
      </c>
      <c r="H362" s="104"/>
      <c r="I362" s="102" cm="1">
        <f t="array" ref="I362">((_xlfn.XLOOKUP(B362,'4. Material Balance Activities'!$C$90:$C$138,'4. Material Balance Activities'!$G$90:$G$138,NA,0,1)-_xlfn.XLOOKUP(B362,'4. Material Balance Activities'!$C$90:$C$138,'4. Material Balance Activities'!$M$90:$M$138,NA,0,1))*G362)*(1-F362)</f>
        <v>112.01652000000003</v>
      </c>
      <c r="J362" s="105" t="s">
        <v>214</v>
      </c>
      <c r="K362" s="83" t="s">
        <v>214</v>
      </c>
      <c r="L362" s="102" cm="1">
        <f t="array" ref="L362">((_xlfn.XLOOKUP(B362,'4. Material Balance Activities'!$C$90:$C$138,'4. Material Balance Activities'!$J$90:$J$138,NA,0,1)-_xlfn.XLOOKUP(B362,'4. Material Balance Activities'!$C$90:$C$138,'4. Material Balance Activities'!$P$90:$P$138,NA,0,1))*G362)*(1-F362)</f>
        <v>0.4516795161290324</v>
      </c>
      <c r="M362" s="105" t="s">
        <v>214</v>
      </c>
      <c r="N362" s="83" t="s">
        <v>214</v>
      </c>
    </row>
    <row r="363" spans="1:14" x14ac:dyDescent="0.25">
      <c r="A363" s="79" t="s">
        <v>291</v>
      </c>
      <c r="B363" s="133" t="s">
        <v>313</v>
      </c>
      <c r="C363" s="137" t="s">
        <v>437</v>
      </c>
      <c r="D363" s="81" t="str">
        <f>IFERROR(IF(C363="No CAS","",INDEX('DEQ Pollutant List'!$C$7:$C$611,MATCH('5. Pollutant Emissions - MB'!C363,'DEQ Pollutant List'!$B$7:$B$611,0))),"")</f>
        <v>Propylene glycol monomethyl ether acetate</v>
      </c>
      <c r="E363" s="115"/>
      <c r="F363" s="138">
        <v>0</v>
      </c>
      <c r="G363" s="139">
        <v>0.02</v>
      </c>
      <c r="H363" s="104"/>
      <c r="I363" s="102" cm="1">
        <f t="array" ref="I363">((_xlfn.XLOOKUP(B363,'4. Material Balance Activities'!$C$90:$C$138,'4. Material Balance Activities'!$G$90:$G$138,NA,0,1)-_xlfn.XLOOKUP(B363,'4. Material Balance Activities'!$C$90:$C$138,'4. Material Balance Activities'!$M$90:$M$138,NA,0,1))*G363)*(1-F363)</f>
        <v>32.004720000000006</v>
      </c>
      <c r="J363" s="105" t="s">
        <v>214</v>
      </c>
      <c r="K363" s="83" t="s">
        <v>214</v>
      </c>
      <c r="L363" s="102" cm="1">
        <f t="array" ref="L363">((_xlfn.XLOOKUP(B363,'4. Material Balance Activities'!$C$90:$C$138,'4. Material Balance Activities'!$J$90:$J$138,NA,0,1)-_xlfn.XLOOKUP(B363,'4. Material Balance Activities'!$C$90:$C$138,'4. Material Balance Activities'!$P$90:$P$138,NA,0,1))*G363)*(1-F363)</f>
        <v>0.12905129032258067</v>
      </c>
      <c r="M363" s="105" t="s">
        <v>214</v>
      </c>
      <c r="N363" s="83" t="s">
        <v>214</v>
      </c>
    </row>
    <row r="364" spans="1:14" x14ac:dyDescent="0.25">
      <c r="A364" s="79" t="s">
        <v>291</v>
      </c>
      <c r="B364" s="133" t="s">
        <v>313</v>
      </c>
      <c r="C364" s="137" t="s">
        <v>441</v>
      </c>
      <c r="D364" s="81" t="str">
        <f>IFERROR(IF(C364="No CAS","",INDEX('DEQ Pollutant List'!$C$7:$C$611,MATCH('5. Pollutant Emissions - MB'!C364,'DEQ Pollutant List'!$B$7:$B$611,0))),"")</f>
        <v>1,2,3-Trimethylbenzene</v>
      </c>
      <c r="E364" s="115"/>
      <c r="F364" s="138">
        <v>0</v>
      </c>
      <c r="G364" s="139">
        <v>0</v>
      </c>
      <c r="H364" s="104"/>
      <c r="I364" s="102" cm="1">
        <f t="array" ref="I364">((_xlfn.XLOOKUP(B364,'4. Material Balance Activities'!$C$90:$C$138,'4. Material Balance Activities'!$G$90:$G$138,NA,0,1)-_xlfn.XLOOKUP(B364,'4. Material Balance Activities'!$C$90:$C$138,'4. Material Balance Activities'!$M$90:$M$138,NA,0,1))*G364)*(1-F364)</f>
        <v>0</v>
      </c>
      <c r="J364" s="105" t="s">
        <v>214</v>
      </c>
      <c r="K364" s="83" t="s">
        <v>214</v>
      </c>
      <c r="L364" s="102" cm="1">
        <f t="array" ref="L364">((_xlfn.XLOOKUP(B364,'4. Material Balance Activities'!$C$90:$C$138,'4. Material Balance Activities'!$J$90:$J$138,NA,0,1)-_xlfn.XLOOKUP(B364,'4. Material Balance Activities'!$C$90:$C$138,'4. Material Balance Activities'!$P$90:$P$138,NA,0,1))*G364)*(1-F364)</f>
        <v>0</v>
      </c>
      <c r="M364" s="105" t="s">
        <v>214</v>
      </c>
      <c r="N364" s="83" t="s">
        <v>214</v>
      </c>
    </row>
    <row r="365" spans="1:14" x14ac:dyDescent="0.25">
      <c r="A365" s="79" t="s">
        <v>291</v>
      </c>
      <c r="B365" s="133" t="s">
        <v>314</v>
      </c>
      <c r="C365" s="137" t="s">
        <v>193</v>
      </c>
      <c r="D365" s="81" t="str">
        <f>IFERROR(IF(C365="No CAS","",INDEX('DEQ Pollutant List'!$C$7:$C$611,MATCH('5. Pollutant Emissions - MB'!C365,'DEQ Pollutant List'!$B$7:$B$611,0))),"")</f>
        <v>Xylene (mixture), including m-xylene, o-xylene, p-xylene</v>
      </c>
      <c r="E365" s="115"/>
      <c r="F365" s="138">
        <v>0</v>
      </c>
      <c r="G365" s="139">
        <v>0.02</v>
      </c>
      <c r="H365" s="104"/>
      <c r="I365" s="102" cm="1">
        <f t="array" ref="I365">((_xlfn.XLOOKUP(B365,'4. Material Balance Activities'!$C$90:$C$138,'4. Material Balance Activities'!$G$90:$G$138,NA,0,1)-_xlfn.XLOOKUP(B365,'4. Material Balance Activities'!$C$90:$C$138,'4. Material Balance Activities'!$M$90:$M$138,NA,0,1))*G365)*(1-F365)</f>
        <v>19.740600000000001</v>
      </c>
      <c r="J365" s="105" t="s">
        <v>214</v>
      </c>
      <c r="K365" s="83" t="s">
        <v>214</v>
      </c>
      <c r="L365" s="102" cm="1">
        <f t="array" ref="L365">((_xlfn.XLOOKUP(B365,'4. Material Balance Activities'!$C$90:$C$138,'4. Material Balance Activities'!$J$90:$J$138,NA,0,1)-_xlfn.XLOOKUP(B365,'4. Material Balance Activities'!$C$90:$C$138,'4. Material Balance Activities'!$P$90:$P$138,NA,0,1))*G365)*(1-F365)</f>
        <v>7.9599193548387112E-2</v>
      </c>
      <c r="M365" s="105" t="s">
        <v>214</v>
      </c>
      <c r="N365" s="83" t="s">
        <v>214</v>
      </c>
    </row>
    <row r="366" spans="1:14" x14ac:dyDescent="0.25">
      <c r="A366" s="79" t="s">
        <v>291</v>
      </c>
      <c r="B366" s="133" t="s">
        <v>314</v>
      </c>
      <c r="C366" s="137" t="s">
        <v>183</v>
      </c>
      <c r="D366" s="81" t="str">
        <f>IFERROR(IF(C366="No CAS","",INDEX('DEQ Pollutant List'!$C$7:$C$611,MATCH('5. Pollutant Emissions - MB'!C366,'DEQ Pollutant List'!$B$7:$B$611,0))),"")</f>
        <v>Ethyl benzene</v>
      </c>
      <c r="E366" s="115"/>
      <c r="F366" s="138">
        <v>0</v>
      </c>
      <c r="G366" s="139">
        <v>3.0000000000000001E-3</v>
      </c>
      <c r="H366" s="104"/>
      <c r="I366" s="102" cm="1">
        <f t="array" ref="I366">((_xlfn.XLOOKUP(B366,'4. Material Balance Activities'!$C$90:$C$138,'4. Material Balance Activities'!$G$90:$G$138,NA,0,1)-_xlfn.XLOOKUP(B366,'4. Material Balance Activities'!$C$90:$C$138,'4. Material Balance Activities'!$M$90:$M$138,NA,0,1))*G366)*(1-F366)</f>
        <v>2.9610900000000004</v>
      </c>
      <c r="J366" s="105" t="s">
        <v>214</v>
      </c>
      <c r="K366" s="83" t="s">
        <v>214</v>
      </c>
      <c r="L366" s="102" cm="1">
        <f t="array" ref="L366">((_xlfn.XLOOKUP(B366,'4. Material Balance Activities'!$C$90:$C$138,'4. Material Balance Activities'!$J$90:$J$138,NA,0,1)-_xlfn.XLOOKUP(B366,'4. Material Balance Activities'!$C$90:$C$138,'4. Material Balance Activities'!$P$90:$P$138,NA,0,1))*G366)*(1-F366)</f>
        <v>1.1939879032258066E-2</v>
      </c>
      <c r="M366" s="105" t="s">
        <v>214</v>
      </c>
      <c r="N366" s="83" t="s">
        <v>214</v>
      </c>
    </row>
    <row r="367" spans="1:14" x14ac:dyDescent="0.25">
      <c r="A367" s="79" t="s">
        <v>291</v>
      </c>
      <c r="B367" s="133" t="s">
        <v>314</v>
      </c>
      <c r="C367" s="137" t="s">
        <v>433</v>
      </c>
      <c r="D367" s="81" t="str">
        <f>IFERROR(IF(C367="No CAS","",INDEX('DEQ Pollutant List'!$C$7:$C$611,MATCH('5. Pollutant Emissions - MB'!C367,'DEQ Pollutant List'!$B$7:$B$611,0))),"")</f>
        <v>Isopropylbenzene (cumene)</v>
      </c>
      <c r="E367" s="115"/>
      <c r="F367" s="138">
        <v>0</v>
      </c>
      <c r="G367" s="139">
        <v>1E-3</v>
      </c>
      <c r="H367" s="104"/>
      <c r="I367" s="102" cm="1">
        <f t="array" ref="I367">((_xlfn.XLOOKUP(B367,'4. Material Balance Activities'!$C$90:$C$138,'4. Material Balance Activities'!$G$90:$G$138,NA,0,1)-_xlfn.XLOOKUP(B367,'4. Material Balance Activities'!$C$90:$C$138,'4. Material Balance Activities'!$M$90:$M$138,NA,0,1))*G367)*(1-F367)</f>
        <v>0.98703000000000007</v>
      </c>
      <c r="J367" s="105" t="s">
        <v>214</v>
      </c>
      <c r="K367" s="83" t="s">
        <v>214</v>
      </c>
      <c r="L367" s="102" cm="1">
        <f t="array" ref="L367">((_xlfn.XLOOKUP(B367,'4. Material Balance Activities'!$C$90:$C$138,'4. Material Balance Activities'!$J$90:$J$138,NA,0,1)-_xlfn.XLOOKUP(B367,'4. Material Balance Activities'!$C$90:$C$138,'4. Material Balance Activities'!$P$90:$P$138,NA,0,1))*G367)*(1-F367)</f>
        <v>3.9799596774193558E-3</v>
      </c>
      <c r="M367" s="105" t="s">
        <v>214</v>
      </c>
      <c r="N367" s="83" t="s">
        <v>214</v>
      </c>
    </row>
    <row r="368" spans="1:14" x14ac:dyDescent="0.25">
      <c r="A368" s="79" t="s">
        <v>291</v>
      </c>
      <c r="B368" s="133" t="s">
        <v>314</v>
      </c>
      <c r="C368" s="137" t="s">
        <v>435</v>
      </c>
      <c r="D368" s="81" t="str">
        <f>IFERROR(IF(C368="No CAS","",INDEX('DEQ Pollutant List'!$C$7:$C$611,MATCH('5. Pollutant Emissions - MB'!C368,'DEQ Pollutant List'!$B$7:$B$611,0))),"")</f>
        <v>n-Butyl alcohol</v>
      </c>
      <c r="E368" s="115"/>
      <c r="F368" s="138">
        <v>0</v>
      </c>
      <c r="G368" s="139">
        <v>0.06</v>
      </c>
      <c r="H368" s="104"/>
      <c r="I368" s="102" cm="1">
        <f t="array" ref="I368">((_xlfn.XLOOKUP(B368,'4. Material Balance Activities'!$C$90:$C$138,'4. Material Balance Activities'!$G$90:$G$138,NA,0,1)-_xlfn.XLOOKUP(B368,'4. Material Balance Activities'!$C$90:$C$138,'4. Material Balance Activities'!$M$90:$M$138,NA,0,1))*G368)*(1-F368)</f>
        <v>59.221800000000002</v>
      </c>
      <c r="J368" s="105" t="s">
        <v>214</v>
      </c>
      <c r="K368" s="83" t="s">
        <v>214</v>
      </c>
      <c r="L368" s="102" cm="1">
        <f t="array" ref="L368">((_xlfn.XLOOKUP(B368,'4. Material Balance Activities'!$C$90:$C$138,'4. Material Balance Activities'!$J$90:$J$138,NA,0,1)-_xlfn.XLOOKUP(B368,'4. Material Balance Activities'!$C$90:$C$138,'4. Material Balance Activities'!$P$90:$P$138,NA,0,1))*G368)*(1-F368)</f>
        <v>0.23879758064516132</v>
      </c>
      <c r="M368" s="105" t="s">
        <v>214</v>
      </c>
      <c r="N368" s="83" t="s">
        <v>214</v>
      </c>
    </row>
    <row r="369" spans="1:14" x14ac:dyDescent="0.25">
      <c r="A369" s="79" t="s">
        <v>291</v>
      </c>
      <c r="B369" s="133" t="s">
        <v>315</v>
      </c>
      <c r="C369" s="137" t="s">
        <v>193</v>
      </c>
      <c r="D369" s="81" t="str">
        <f>IFERROR(IF(C369="No CAS","",INDEX('DEQ Pollutant List'!$C$7:$C$611,MATCH('5. Pollutant Emissions - MB'!C369,'DEQ Pollutant List'!$B$7:$B$611,0))),"")</f>
        <v>Xylene (mixture), including m-xylene, o-xylene, p-xylene</v>
      </c>
      <c r="E369" s="115"/>
      <c r="F369" s="138">
        <v>0</v>
      </c>
      <c r="G369" s="139">
        <v>0.01</v>
      </c>
      <c r="H369" s="104"/>
      <c r="I369" s="102" cm="1">
        <f t="array" ref="I369">((_xlfn.XLOOKUP(B369,'4. Material Balance Activities'!$C$90:$C$138,'4. Material Balance Activities'!$G$90:$G$138,NA,0,1)-_xlfn.XLOOKUP(B369,'4. Material Balance Activities'!$C$90:$C$138,'4. Material Balance Activities'!$M$90:$M$138,NA,0,1))*G369)*(1-F369)</f>
        <v>8.9901900000000019</v>
      </c>
      <c r="J369" s="105" t="s">
        <v>214</v>
      </c>
      <c r="K369" s="83" t="s">
        <v>214</v>
      </c>
      <c r="L369" s="102" cm="1">
        <f t="array" ref="L369">((_xlfn.XLOOKUP(B369,'4. Material Balance Activities'!$C$90:$C$138,'4. Material Balance Activities'!$J$90:$J$138,NA,0,1)-_xlfn.XLOOKUP(B369,'4. Material Balance Activities'!$C$90:$C$138,'4. Material Balance Activities'!$P$90:$P$138,NA,0,1))*G369)*(1-F369)</f>
        <v>3.6250766129032268E-2</v>
      </c>
      <c r="M369" s="105" t="s">
        <v>214</v>
      </c>
      <c r="N369" s="83" t="s">
        <v>214</v>
      </c>
    </row>
    <row r="370" spans="1:14" x14ac:dyDescent="0.25">
      <c r="A370" s="79" t="s">
        <v>291</v>
      </c>
      <c r="B370" s="133" t="s">
        <v>315</v>
      </c>
      <c r="C370" s="137" t="s">
        <v>183</v>
      </c>
      <c r="D370" s="81" t="str">
        <f>IFERROR(IF(C370="No CAS","",INDEX('DEQ Pollutant List'!$C$7:$C$611,MATCH('5. Pollutant Emissions - MB'!C370,'DEQ Pollutant List'!$B$7:$B$611,0))),"")</f>
        <v>Ethyl benzene</v>
      </c>
      <c r="E370" s="115"/>
      <c r="F370" s="138">
        <v>0</v>
      </c>
      <c r="G370" s="139">
        <v>3.0000000000000001E-3</v>
      </c>
      <c r="H370" s="104"/>
      <c r="I370" s="102" cm="1">
        <f t="array" ref="I370">((_xlfn.XLOOKUP(B370,'4. Material Balance Activities'!$C$90:$C$138,'4. Material Balance Activities'!$G$90:$G$138,NA,0,1)-_xlfn.XLOOKUP(B370,'4. Material Balance Activities'!$C$90:$C$138,'4. Material Balance Activities'!$M$90:$M$138,NA,0,1))*G370)*(1-F370)</f>
        <v>2.6970570000000005</v>
      </c>
      <c r="J370" s="105" t="s">
        <v>214</v>
      </c>
      <c r="K370" s="83" t="s">
        <v>214</v>
      </c>
      <c r="L370" s="102" cm="1">
        <f t="array" ref="L370">((_xlfn.XLOOKUP(B370,'4. Material Balance Activities'!$C$90:$C$138,'4. Material Balance Activities'!$J$90:$J$138,NA,0,1)-_xlfn.XLOOKUP(B370,'4. Material Balance Activities'!$C$90:$C$138,'4. Material Balance Activities'!$P$90:$P$138,NA,0,1))*G370)*(1-F370)</f>
        <v>1.087522983870968E-2</v>
      </c>
      <c r="M370" s="105" t="s">
        <v>214</v>
      </c>
      <c r="N370" s="83" t="s">
        <v>214</v>
      </c>
    </row>
    <row r="371" spans="1:14" x14ac:dyDescent="0.25">
      <c r="A371" s="79" t="s">
        <v>291</v>
      </c>
      <c r="B371" s="133" t="s">
        <v>315</v>
      </c>
      <c r="C371" s="137" t="s">
        <v>433</v>
      </c>
      <c r="D371" s="81" t="str">
        <f>IFERROR(IF(C371="No CAS","",INDEX('DEQ Pollutant List'!$C$7:$C$611,MATCH('5. Pollutant Emissions - MB'!C371,'DEQ Pollutant List'!$B$7:$B$611,0))),"")</f>
        <v>Isopropylbenzene (cumene)</v>
      </c>
      <c r="E371" s="115"/>
      <c r="F371" s="138">
        <v>0</v>
      </c>
      <c r="G371" s="139">
        <v>1E-3</v>
      </c>
      <c r="H371" s="104"/>
      <c r="I371" s="102" cm="1">
        <f t="array" ref="I371">((_xlfn.XLOOKUP(B371,'4. Material Balance Activities'!$C$90:$C$138,'4. Material Balance Activities'!$G$90:$G$138,NA,0,1)-_xlfn.XLOOKUP(B371,'4. Material Balance Activities'!$C$90:$C$138,'4. Material Balance Activities'!$M$90:$M$138,NA,0,1))*G371)*(1-F371)</f>
        <v>0.89901900000000012</v>
      </c>
      <c r="J371" s="105" t="s">
        <v>214</v>
      </c>
      <c r="K371" s="83" t="s">
        <v>214</v>
      </c>
      <c r="L371" s="102" cm="1">
        <f t="array" ref="L371">((_xlfn.XLOOKUP(B371,'4. Material Balance Activities'!$C$90:$C$138,'4. Material Balance Activities'!$J$90:$J$138,NA,0,1)-_xlfn.XLOOKUP(B371,'4. Material Balance Activities'!$C$90:$C$138,'4. Material Balance Activities'!$P$90:$P$138,NA,0,1))*G371)*(1-F371)</f>
        <v>3.6250766129032265E-3</v>
      </c>
      <c r="M371" s="105" t="s">
        <v>214</v>
      </c>
      <c r="N371" s="83" t="s">
        <v>214</v>
      </c>
    </row>
    <row r="372" spans="1:14" x14ac:dyDescent="0.25">
      <c r="A372" s="79" t="s">
        <v>291</v>
      </c>
      <c r="B372" s="133" t="s">
        <v>315</v>
      </c>
      <c r="C372" s="137" t="s">
        <v>435</v>
      </c>
      <c r="D372" s="81" t="str">
        <f>IFERROR(IF(C372="No CAS","",INDEX('DEQ Pollutant List'!$C$7:$C$611,MATCH('5. Pollutant Emissions - MB'!C372,'DEQ Pollutant List'!$B$7:$B$611,0))),"")</f>
        <v>n-Butyl alcohol</v>
      </c>
      <c r="E372" s="115"/>
      <c r="F372" s="138">
        <v>0</v>
      </c>
      <c r="G372" s="139">
        <v>0.06</v>
      </c>
      <c r="H372" s="104"/>
      <c r="I372" s="102" cm="1">
        <f t="array" ref="I372">((_xlfn.XLOOKUP(B372,'4. Material Balance Activities'!$C$90:$C$138,'4. Material Balance Activities'!$G$90:$G$138,NA,0,1)-_xlfn.XLOOKUP(B372,'4. Material Balance Activities'!$C$90:$C$138,'4. Material Balance Activities'!$M$90:$M$138,NA,0,1))*G372)*(1-F372)</f>
        <v>53.941140000000004</v>
      </c>
      <c r="J372" s="105" t="s">
        <v>214</v>
      </c>
      <c r="K372" s="83" t="s">
        <v>214</v>
      </c>
      <c r="L372" s="102" cm="1">
        <f t="array" ref="L372">((_xlfn.XLOOKUP(B372,'4. Material Balance Activities'!$C$90:$C$138,'4. Material Balance Activities'!$J$90:$J$138,NA,0,1)-_xlfn.XLOOKUP(B372,'4. Material Balance Activities'!$C$90:$C$138,'4. Material Balance Activities'!$P$90:$P$138,NA,0,1))*G372)*(1-F372)</f>
        <v>0.21750459677419356</v>
      </c>
      <c r="M372" s="105" t="s">
        <v>214</v>
      </c>
      <c r="N372" s="83" t="s">
        <v>214</v>
      </c>
    </row>
    <row r="373" spans="1:14" x14ac:dyDescent="0.25">
      <c r="A373" s="79" t="s">
        <v>291</v>
      </c>
      <c r="B373" s="133" t="s">
        <v>315</v>
      </c>
      <c r="C373" s="137" t="s">
        <v>437</v>
      </c>
      <c r="D373" s="81" t="str">
        <f>IFERROR(IF(C373="No CAS","",INDEX('DEQ Pollutant List'!$C$7:$C$611,MATCH('5. Pollutant Emissions - MB'!C373,'DEQ Pollutant List'!$B$7:$B$611,0))),"")</f>
        <v>Propylene glycol monomethyl ether acetate</v>
      </c>
      <c r="E373" s="115"/>
      <c r="F373" s="138">
        <v>0</v>
      </c>
      <c r="G373" s="139">
        <v>0.02</v>
      </c>
      <c r="H373" s="104"/>
      <c r="I373" s="102" cm="1">
        <f t="array" ref="I373">((_xlfn.XLOOKUP(B373,'4. Material Balance Activities'!$C$90:$C$138,'4. Material Balance Activities'!$G$90:$G$138,NA,0,1)-_xlfn.XLOOKUP(B373,'4. Material Balance Activities'!$C$90:$C$138,'4. Material Balance Activities'!$M$90:$M$138,NA,0,1))*G373)*(1-F373)</f>
        <v>17.980380000000004</v>
      </c>
      <c r="J373" s="105" t="s">
        <v>214</v>
      </c>
      <c r="K373" s="83" t="s">
        <v>214</v>
      </c>
      <c r="L373" s="102" cm="1">
        <f t="array" ref="L373">((_xlfn.XLOOKUP(B373,'4. Material Balance Activities'!$C$90:$C$138,'4. Material Balance Activities'!$J$90:$J$138,NA,0,1)-_xlfn.XLOOKUP(B373,'4. Material Balance Activities'!$C$90:$C$138,'4. Material Balance Activities'!$P$90:$P$138,NA,0,1))*G373)*(1-F373)</f>
        <v>7.2501532258064535E-2</v>
      </c>
      <c r="M373" s="105" t="s">
        <v>214</v>
      </c>
      <c r="N373" s="83" t="s">
        <v>214</v>
      </c>
    </row>
    <row r="374" spans="1:14" x14ac:dyDescent="0.25">
      <c r="A374" s="79" t="s">
        <v>291</v>
      </c>
      <c r="B374" s="133" t="s">
        <v>316</v>
      </c>
      <c r="C374" s="137" t="s">
        <v>193</v>
      </c>
      <c r="D374" s="81" t="str">
        <f>IFERROR(IF(C374="No CAS","",INDEX('DEQ Pollutant List'!$C$7:$C$611,MATCH('5. Pollutant Emissions - MB'!C374,'DEQ Pollutant List'!$B$7:$B$611,0))),"")</f>
        <v>Xylene (mixture), including m-xylene, o-xylene, p-xylene</v>
      </c>
      <c r="E374" s="115"/>
      <c r="F374" s="138">
        <v>0</v>
      </c>
      <c r="G374" s="139">
        <v>0.02</v>
      </c>
      <c r="H374" s="104"/>
      <c r="I374" s="102" cm="1">
        <f t="array" ref="I374">((_xlfn.XLOOKUP(B374,'4. Material Balance Activities'!$C$90:$C$138,'4. Material Balance Activities'!$G$90:$G$138,NA,0,1)-_xlfn.XLOOKUP(B374,'4. Material Balance Activities'!$C$90:$C$138,'4. Material Balance Activities'!$M$90:$M$138,NA,0,1))*G374)*(1-F374)</f>
        <v>36.124704000000001</v>
      </c>
      <c r="J374" s="105" t="s">
        <v>214</v>
      </c>
      <c r="K374" s="83" t="s">
        <v>214</v>
      </c>
      <c r="L374" s="102" cm="1">
        <f t="array" ref="L374">((_xlfn.XLOOKUP(B374,'4. Material Balance Activities'!$C$90:$C$138,'4. Material Balance Activities'!$J$90:$J$138,NA,0,1)-_xlfn.XLOOKUP(B374,'4. Material Balance Activities'!$C$90:$C$138,'4. Material Balance Activities'!$P$90:$P$138,NA,0,1))*G374)*(1-F374)</f>
        <v>0.14566412903225806</v>
      </c>
      <c r="M374" s="105" t="s">
        <v>214</v>
      </c>
      <c r="N374" s="83" t="s">
        <v>214</v>
      </c>
    </row>
    <row r="375" spans="1:14" x14ac:dyDescent="0.25">
      <c r="A375" s="79" t="s">
        <v>291</v>
      </c>
      <c r="B375" s="133" t="s">
        <v>316</v>
      </c>
      <c r="C375" s="137" t="s">
        <v>183</v>
      </c>
      <c r="D375" s="81" t="str">
        <f>IFERROR(IF(C375="No CAS","",INDEX('DEQ Pollutant List'!$C$7:$C$611,MATCH('5. Pollutant Emissions - MB'!C375,'DEQ Pollutant List'!$B$7:$B$611,0))),"")</f>
        <v>Ethyl benzene</v>
      </c>
      <c r="E375" s="115"/>
      <c r="F375" s="138">
        <v>0</v>
      </c>
      <c r="G375" s="139">
        <v>3.0000000000000001E-3</v>
      </c>
      <c r="H375" s="104"/>
      <c r="I375" s="102" cm="1">
        <f t="array" ref="I375">((_xlfn.XLOOKUP(B375,'4. Material Balance Activities'!$C$90:$C$138,'4. Material Balance Activities'!$G$90:$G$138,NA,0,1)-_xlfn.XLOOKUP(B375,'4. Material Balance Activities'!$C$90:$C$138,'4. Material Balance Activities'!$M$90:$M$138,NA,0,1))*G375)*(1-F375)</f>
        <v>5.4187056</v>
      </c>
      <c r="J375" s="105" t="s">
        <v>214</v>
      </c>
      <c r="K375" s="83" t="s">
        <v>214</v>
      </c>
      <c r="L375" s="102" cm="1">
        <f t="array" ref="L375">((_xlfn.XLOOKUP(B375,'4. Material Balance Activities'!$C$90:$C$138,'4. Material Balance Activities'!$J$90:$J$138,NA,0,1)-_xlfn.XLOOKUP(B375,'4. Material Balance Activities'!$C$90:$C$138,'4. Material Balance Activities'!$P$90:$P$138,NA,0,1))*G375)*(1-F375)</f>
        <v>2.1849619354838711E-2</v>
      </c>
      <c r="M375" s="105" t="s">
        <v>214</v>
      </c>
      <c r="N375" s="83" t="s">
        <v>214</v>
      </c>
    </row>
    <row r="376" spans="1:14" x14ac:dyDescent="0.25">
      <c r="A376" s="79" t="s">
        <v>291</v>
      </c>
      <c r="B376" s="133" t="s">
        <v>316</v>
      </c>
      <c r="C376" s="137" t="s">
        <v>433</v>
      </c>
      <c r="D376" s="81" t="str">
        <f>IFERROR(IF(C376="No CAS","",INDEX('DEQ Pollutant List'!$C$7:$C$611,MATCH('5. Pollutant Emissions - MB'!C376,'DEQ Pollutant List'!$B$7:$B$611,0))),"")</f>
        <v>Isopropylbenzene (cumene)</v>
      </c>
      <c r="E376" s="115"/>
      <c r="F376" s="138">
        <v>0</v>
      </c>
      <c r="G376" s="139">
        <v>1E-3</v>
      </c>
      <c r="H376" s="104"/>
      <c r="I376" s="102" cm="1">
        <f t="array" ref="I376">((_xlfn.XLOOKUP(B376,'4. Material Balance Activities'!$C$90:$C$138,'4. Material Balance Activities'!$G$90:$G$138,NA,0,1)-_xlfn.XLOOKUP(B376,'4. Material Balance Activities'!$C$90:$C$138,'4. Material Balance Activities'!$M$90:$M$138,NA,0,1))*G376)*(1-F376)</f>
        <v>1.8062352000000002</v>
      </c>
      <c r="J376" s="105" t="s">
        <v>214</v>
      </c>
      <c r="K376" s="83" t="s">
        <v>214</v>
      </c>
      <c r="L376" s="102" cm="1">
        <f t="array" ref="L376">((_xlfn.XLOOKUP(B376,'4. Material Balance Activities'!$C$90:$C$138,'4. Material Balance Activities'!$J$90:$J$138,NA,0,1)-_xlfn.XLOOKUP(B376,'4. Material Balance Activities'!$C$90:$C$138,'4. Material Balance Activities'!$P$90:$P$138,NA,0,1))*G376)*(1-F376)</f>
        <v>7.2832064516129037E-3</v>
      </c>
      <c r="M376" s="105" t="s">
        <v>214</v>
      </c>
      <c r="N376" s="83" t="s">
        <v>214</v>
      </c>
    </row>
    <row r="377" spans="1:14" x14ac:dyDescent="0.25">
      <c r="A377" s="79" t="s">
        <v>291</v>
      </c>
      <c r="B377" s="133" t="s">
        <v>316</v>
      </c>
      <c r="C377" s="137" t="s">
        <v>161</v>
      </c>
      <c r="D377" s="81" t="str">
        <f>IFERROR(IF(C377="No CAS","",INDEX('DEQ Pollutant List'!$C$7:$C$611,MATCH('5. Pollutant Emissions - MB'!C377,'DEQ Pollutant List'!$B$7:$B$611,0))),"")</f>
        <v>Formaldehyde</v>
      </c>
      <c r="E377" s="115"/>
      <c r="F377" s="138">
        <v>0</v>
      </c>
      <c r="G377" s="139">
        <v>1.1999999999999999E-3</v>
      </c>
      <c r="H377" s="104"/>
      <c r="I377" s="102" cm="1">
        <f t="array" ref="I377">((_xlfn.XLOOKUP(B377,'4. Material Balance Activities'!$C$90:$C$138,'4. Material Balance Activities'!$G$90:$G$138,NA,0,1)-_xlfn.XLOOKUP(B377,'4. Material Balance Activities'!$C$90:$C$138,'4. Material Balance Activities'!$M$90:$M$138,NA,0,1))*G377)*(1-F377)</f>
        <v>2.16748224</v>
      </c>
      <c r="J377" s="105" t="s">
        <v>214</v>
      </c>
      <c r="K377" s="83" t="s">
        <v>214</v>
      </c>
      <c r="L377" s="102" cm="1">
        <f t="array" ref="L377">((_xlfn.XLOOKUP(B377,'4. Material Balance Activities'!$C$90:$C$138,'4. Material Balance Activities'!$J$90:$J$138,NA,0,1)-_xlfn.XLOOKUP(B377,'4. Material Balance Activities'!$C$90:$C$138,'4. Material Balance Activities'!$P$90:$P$138,NA,0,1))*G377)*(1-F377)</f>
        <v>8.7398477419354838E-3</v>
      </c>
      <c r="M377" s="105" t="s">
        <v>214</v>
      </c>
      <c r="N377" s="83" t="s">
        <v>214</v>
      </c>
    </row>
    <row r="378" spans="1:14" x14ac:dyDescent="0.25">
      <c r="A378" s="79" t="s">
        <v>291</v>
      </c>
      <c r="B378" s="133" t="s">
        <v>316</v>
      </c>
      <c r="C378" s="137" t="s">
        <v>435</v>
      </c>
      <c r="D378" s="81" t="str">
        <f>IFERROR(IF(C378="No CAS","",INDEX('DEQ Pollutant List'!$C$7:$C$611,MATCH('5. Pollutant Emissions - MB'!C378,'DEQ Pollutant List'!$B$7:$B$611,0))),"")</f>
        <v>n-Butyl alcohol</v>
      </c>
      <c r="E378" s="115"/>
      <c r="F378" s="138">
        <v>0</v>
      </c>
      <c r="G378" s="139">
        <v>0.06</v>
      </c>
      <c r="H378" s="104"/>
      <c r="I378" s="102" cm="1">
        <f t="array" ref="I378">((_xlfn.XLOOKUP(B378,'4. Material Balance Activities'!$C$90:$C$138,'4. Material Balance Activities'!$G$90:$G$138,NA,0,1)-_xlfn.XLOOKUP(B378,'4. Material Balance Activities'!$C$90:$C$138,'4. Material Balance Activities'!$M$90:$M$138,NA,0,1))*G378)*(1-F378)</f>
        <v>108.374112</v>
      </c>
      <c r="J378" s="105" t="s">
        <v>214</v>
      </c>
      <c r="K378" s="83" t="s">
        <v>214</v>
      </c>
      <c r="L378" s="102" cm="1">
        <f t="array" ref="L378">((_xlfn.XLOOKUP(B378,'4. Material Balance Activities'!$C$90:$C$138,'4. Material Balance Activities'!$J$90:$J$138,NA,0,1)-_xlfn.XLOOKUP(B378,'4. Material Balance Activities'!$C$90:$C$138,'4. Material Balance Activities'!$P$90:$P$138,NA,0,1))*G378)*(1-F378)</f>
        <v>0.43699238709677418</v>
      </c>
      <c r="M378" s="105" t="s">
        <v>214</v>
      </c>
      <c r="N378" s="83" t="s">
        <v>214</v>
      </c>
    </row>
    <row r="379" spans="1:14" x14ac:dyDescent="0.25">
      <c r="A379" s="79" t="s">
        <v>291</v>
      </c>
      <c r="B379" s="133" t="s">
        <v>316</v>
      </c>
      <c r="C379" s="137" t="s">
        <v>437</v>
      </c>
      <c r="D379" s="81" t="str">
        <f>IFERROR(IF(C379="No CAS","",INDEX('DEQ Pollutant List'!$C$7:$C$611,MATCH('5. Pollutant Emissions - MB'!C379,'DEQ Pollutant List'!$B$7:$B$611,0))),"")</f>
        <v>Propylene glycol monomethyl ether acetate</v>
      </c>
      <c r="E379" s="115"/>
      <c r="F379" s="138">
        <v>0</v>
      </c>
      <c r="G379" s="139">
        <v>0.01</v>
      </c>
      <c r="H379" s="104"/>
      <c r="I379" s="102" cm="1">
        <f t="array" ref="I379">((_xlfn.XLOOKUP(B379,'4. Material Balance Activities'!$C$90:$C$138,'4. Material Balance Activities'!$G$90:$G$138,NA,0,1)-_xlfn.XLOOKUP(B379,'4. Material Balance Activities'!$C$90:$C$138,'4. Material Balance Activities'!$M$90:$M$138,NA,0,1))*G379)*(1-F379)</f>
        <v>18.062352000000001</v>
      </c>
      <c r="J379" s="105" t="s">
        <v>214</v>
      </c>
      <c r="K379" s="83" t="s">
        <v>214</v>
      </c>
      <c r="L379" s="102" cm="1">
        <f t="array" ref="L379">((_xlfn.XLOOKUP(B379,'4. Material Balance Activities'!$C$90:$C$138,'4. Material Balance Activities'!$J$90:$J$138,NA,0,1)-_xlfn.XLOOKUP(B379,'4. Material Balance Activities'!$C$90:$C$138,'4. Material Balance Activities'!$P$90:$P$138,NA,0,1))*G379)*(1-F379)</f>
        <v>7.283206451612903E-2</v>
      </c>
      <c r="M379" s="105" t="s">
        <v>214</v>
      </c>
      <c r="N379" s="83" t="s">
        <v>214</v>
      </c>
    </row>
    <row r="380" spans="1:14" x14ac:dyDescent="0.25">
      <c r="A380" s="79" t="s">
        <v>291</v>
      </c>
      <c r="B380" s="133" t="s">
        <v>317</v>
      </c>
      <c r="C380" s="137" t="s">
        <v>183</v>
      </c>
      <c r="D380" s="81" t="str">
        <f>IFERROR(IF(C380="No CAS","",INDEX('DEQ Pollutant List'!$C$7:$C$611,MATCH('5. Pollutant Emissions - MB'!C380,'DEQ Pollutant List'!$B$7:$B$611,0))),"")</f>
        <v>Ethyl benzene</v>
      </c>
      <c r="E380" s="115"/>
      <c r="F380" s="138">
        <v>0</v>
      </c>
      <c r="G380" s="139">
        <v>1E-3</v>
      </c>
      <c r="H380" s="104"/>
      <c r="I380" s="102" cm="1">
        <f t="array" ref="I380">((_xlfn.XLOOKUP(B380,'4. Material Balance Activities'!$C$90:$C$138,'4. Material Balance Activities'!$G$90:$G$138,NA,0,1)-_xlfn.XLOOKUP(B380,'4. Material Balance Activities'!$C$90:$C$138,'4. Material Balance Activities'!$M$90:$M$138,NA,0,1))*G380)*(1-F380)</f>
        <v>2.5820553000000004</v>
      </c>
      <c r="J380" s="105" t="s">
        <v>214</v>
      </c>
      <c r="K380" s="83" t="s">
        <v>214</v>
      </c>
      <c r="L380" s="102" cm="1">
        <f t="array" ref="L380">((_xlfn.XLOOKUP(B380,'4. Material Balance Activities'!$C$90:$C$138,'4. Material Balance Activities'!$J$90:$J$138,NA,0,1)-_xlfn.XLOOKUP(B380,'4. Material Balance Activities'!$C$90:$C$138,'4. Material Balance Activities'!$P$90:$P$138,NA,0,1))*G380)*(1-F380)</f>
        <v>1.0411513306451615E-2</v>
      </c>
      <c r="M380" s="105" t="s">
        <v>214</v>
      </c>
      <c r="N380" s="83" t="s">
        <v>214</v>
      </c>
    </row>
    <row r="381" spans="1:14" x14ac:dyDescent="0.25">
      <c r="A381" s="79" t="s">
        <v>291</v>
      </c>
      <c r="B381" s="133" t="s">
        <v>317</v>
      </c>
      <c r="C381" s="137" t="s">
        <v>433</v>
      </c>
      <c r="D381" s="81" t="str">
        <f>IFERROR(IF(C381="No CAS","",INDEX('DEQ Pollutant List'!$C$7:$C$611,MATCH('5. Pollutant Emissions - MB'!C381,'DEQ Pollutant List'!$B$7:$B$611,0))),"")</f>
        <v>Isopropylbenzene (cumene)</v>
      </c>
      <c r="E381" s="115"/>
      <c r="F381" s="138">
        <v>0</v>
      </c>
      <c r="G381" s="139">
        <v>2E-3</v>
      </c>
      <c r="H381" s="104"/>
      <c r="I381" s="102" cm="1">
        <f t="array" ref="I381">((_xlfn.XLOOKUP(B381,'4. Material Balance Activities'!$C$90:$C$138,'4. Material Balance Activities'!$G$90:$G$138,NA,0,1)-_xlfn.XLOOKUP(B381,'4. Material Balance Activities'!$C$90:$C$138,'4. Material Balance Activities'!$M$90:$M$138,NA,0,1))*G381)*(1-F381)</f>
        <v>5.1641106000000008</v>
      </c>
      <c r="J381" s="105" t="s">
        <v>214</v>
      </c>
      <c r="K381" s="83" t="s">
        <v>214</v>
      </c>
      <c r="L381" s="102" cm="1">
        <f t="array" ref="L381">((_xlfn.XLOOKUP(B381,'4. Material Balance Activities'!$C$90:$C$138,'4. Material Balance Activities'!$J$90:$J$138,NA,0,1)-_xlfn.XLOOKUP(B381,'4. Material Balance Activities'!$C$90:$C$138,'4. Material Balance Activities'!$P$90:$P$138,NA,0,1))*G381)*(1-F381)</f>
        <v>2.082302661290323E-2</v>
      </c>
      <c r="M381" s="105" t="s">
        <v>214</v>
      </c>
      <c r="N381" s="83" t="s">
        <v>214</v>
      </c>
    </row>
    <row r="382" spans="1:14" x14ac:dyDescent="0.25">
      <c r="A382" s="79" t="s">
        <v>291</v>
      </c>
      <c r="B382" s="133" t="s">
        <v>317</v>
      </c>
      <c r="C382" s="137" t="s">
        <v>437</v>
      </c>
      <c r="D382" s="81" t="str">
        <f>IFERROR(IF(C382="No CAS","",INDEX('DEQ Pollutant List'!$C$7:$C$611,MATCH('5. Pollutant Emissions - MB'!C382,'DEQ Pollutant List'!$B$7:$B$611,0))),"")</f>
        <v>Propylene glycol monomethyl ether acetate</v>
      </c>
      <c r="E382" s="115"/>
      <c r="F382" s="138">
        <v>0</v>
      </c>
      <c r="G382" s="139">
        <v>0.02</v>
      </c>
      <c r="H382" s="104"/>
      <c r="I382" s="102" cm="1">
        <f t="array" ref="I382">((_xlfn.XLOOKUP(B382,'4. Material Balance Activities'!$C$90:$C$138,'4. Material Balance Activities'!$G$90:$G$138,NA,0,1)-_xlfn.XLOOKUP(B382,'4. Material Balance Activities'!$C$90:$C$138,'4. Material Balance Activities'!$M$90:$M$138,NA,0,1))*G382)*(1-F382)</f>
        <v>51.641106000000008</v>
      </c>
      <c r="J382" s="105" t="s">
        <v>214</v>
      </c>
      <c r="K382" s="83" t="s">
        <v>214</v>
      </c>
      <c r="L382" s="102" cm="1">
        <f t="array" ref="L382">((_xlfn.XLOOKUP(B382,'4. Material Balance Activities'!$C$90:$C$138,'4. Material Balance Activities'!$J$90:$J$138,NA,0,1)-_xlfn.XLOOKUP(B382,'4. Material Balance Activities'!$C$90:$C$138,'4. Material Balance Activities'!$P$90:$P$138,NA,0,1))*G382)*(1-F382)</f>
        <v>0.20823026612903231</v>
      </c>
      <c r="M382" s="105" t="s">
        <v>214</v>
      </c>
      <c r="N382" s="83" t="s">
        <v>214</v>
      </c>
    </row>
    <row r="383" spans="1:14" x14ac:dyDescent="0.25">
      <c r="A383" s="79" t="s">
        <v>291</v>
      </c>
      <c r="B383" s="133" t="s">
        <v>317</v>
      </c>
      <c r="C383" s="137" t="s">
        <v>441</v>
      </c>
      <c r="D383" s="81" t="str">
        <f>IFERROR(IF(C383="No CAS","",INDEX('DEQ Pollutant List'!$C$7:$C$611,MATCH('5. Pollutant Emissions - MB'!C383,'DEQ Pollutant List'!$B$7:$B$611,0))),"")</f>
        <v>1,2,3-Trimethylbenzene</v>
      </c>
      <c r="E383" s="115"/>
      <c r="F383" s="138">
        <v>0</v>
      </c>
      <c r="G383" s="139">
        <v>0.01</v>
      </c>
      <c r="H383" s="104"/>
      <c r="I383" s="102" cm="1">
        <f t="array" ref="I383">((_xlfn.XLOOKUP(B383,'4. Material Balance Activities'!$C$90:$C$138,'4. Material Balance Activities'!$G$90:$G$138,NA,0,1)-_xlfn.XLOOKUP(B383,'4. Material Balance Activities'!$C$90:$C$138,'4. Material Balance Activities'!$M$90:$M$138,NA,0,1))*G383)*(1-F383)</f>
        <v>25.820553000000004</v>
      </c>
      <c r="J383" s="105" t="s">
        <v>214</v>
      </c>
      <c r="K383" s="83" t="s">
        <v>214</v>
      </c>
      <c r="L383" s="102" cm="1">
        <f t="array" ref="L383">((_xlfn.XLOOKUP(B383,'4. Material Balance Activities'!$C$90:$C$138,'4. Material Balance Activities'!$J$90:$J$138,NA,0,1)-_xlfn.XLOOKUP(B383,'4. Material Balance Activities'!$C$90:$C$138,'4. Material Balance Activities'!$P$90:$P$138,NA,0,1))*G383)*(1-F383)</f>
        <v>0.10411513306451615</v>
      </c>
      <c r="M383" s="105" t="s">
        <v>214</v>
      </c>
      <c r="N383" s="83" t="s">
        <v>214</v>
      </c>
    </row>
    <row r="384" spans="1:14" x14ac:dyDescent="0.25">
      <c r="A384" s="79" t="s">
        <v>291</v>
      </c>
      <c r="B384" s="133" t="s">
        <v>318</v>
      </c>
      <c r="C384" s="137" t="s">
        <v>193</v>
      </c>
      <c r="D384" s="81" t="str">
        <f>IFERROR(IF(C384="No CAS","",INDEX('DEQ Pollutant List'!$C$7:$C$611,MATCH('5. Pollutant Emissions - MB'!C384,'DEQ Pollutant List'!$B$7:$B$611,0))),"")</f>
        <v>Xylene (mixture), including m-xylene, o-xylene, p-xylene</v>
      </c>
      <c r="E384" s="115"/>
      <c r="F384" s="138">
        <v>0</v>
      </c>
      <c r="G384" s="139">
        <v>0.02</v>
      </c>
      <c r="H384" s="104"/>
      <c r="I384" s="102" cm="1">
        <f t="array" ref="I384">((_xlfn.XLOOKUP(B384,'4. Material Balance Activities'!$C$90:$C$138,'4. Material Balance Activities'!$G$90:$G$138,NA,0,1)-_xlfn.XLOOKUP(B384,'4. Material Balance Activities'!$C$90:$C$138,'4. Material Balance Activities'!$M$90:$M$138,NA,0,1))*G384)*(1-F384)</f>
        <v>8.9100000000000019</v>
      </c>
      <c r="J384" s="105" t="s">
        <v>214</v>
      </c>
      <c r="K384" s="83" t="s">
        <v>214</v>
      </c>
      <c r="L384" s="102" cm="1">
        <f t="array" ref="L384">((_xlfn.XLOOKUP(B384,'4. Material Balance Activities'!$C$90:$C$138,'4. Material Balance Activities'!$J$90:$J$138,NA,0,1)-_xlfn.XLOOKUP(B384,'4. Material Balance Activities'!$C$90:$C$138,'4. Material Balance Activities'!$P$90:$P$138,NA,0,1))*G384)*(1-F384)</f>
        <v>3.5927419354838716E-2</v>
      </c>
      <c r="M384" s="105" t="s">
        <v>214</v>
      </c>
      <c r="N384" s="83" t="s">
        <v>214</v>
      </c>
    </row>
    <row r="385" spans="1:14" x14ac:dyDescent="0.25">
      <c r="A385" s="79" t="s">
        <v>291</v>
      </c>
      <c r="B385" s="133" t="s">
        <v>318</v>
      </c>
      <c r="C385" s="137" t="s">
        <v>183</v>
      </c>
      <c r="D385" s="81" t="str">
        <f>IFERROR(IF(C385="No CAS","",INDEX('DEQ Pollutant List'!$C$7:$C$611,MATCH('5. Pollutant Emissions - MB'!C385,'DEQ Pollutant List'!$B$7:$B$611,0))),"")</f>
        <v>Ethyl benzene</v>
      </c>
      <c r="E385" s="115"/>
      <c r="F385" s="138">
        <v>0</v>
      </c>
      <c r="G385" s="139">
        <v>3.0000000000000001E-3</v>
      </c>
      <c r="H385" s="104"/>
      <c r="I385" s="102" cm="1">
        <f t="array" ref="I385">((_xlfn.XLOOKUP(B385,'4. Material Balance Activities'!$C$90:$C$138,'4. Material Balance Activities'!$G$90:$G$138,NA,0,1)-_xlfn.XLOOKUP(B385,'4. Material Balance Activities'!$C$90:$C$138,'4. Material Balance Activities'!$M$90:$M$138,NA,0,1))*G385)*(1-F385)</f>
        <v>1.3365000000000002</v>
      </c>
      <c r="J385" s="105" t="s">
        <v>214</v>
      </c>
      <c r="K385" s="83" t="s">
        <v>214</v>
      </c>
      <c r="L385" s="102" cm="1">
        <f t="array" ref="L385">((_xlfn.XLOOKUP(B385,'4. Material Balance Activities'!$C$90:$C$138,'4. Material Balance Activities'!$J$90:$J$138,NA,0,1)-_xlfn.XLOOKUP(B385,'4. Material Balance Activities'!$C$90:$C$138,'4. Material Balance Activities'!$P$90:$P$138,NA,0,1))*G385)*(1-F385)</f>
        <v>5.3891129032258072E-3</v>
      </c>
      <c r="M385" s="105" t="s">
        <v>214</v>
      </c>
      <c r="N385" s="83" t="s">
        <v>214</v>
      </c>
    </row>
    <row r="386" spans="1:14" x14ac:dyDescent="0.25">
      <c r="A386" s="79" t="s">
        <v>291</v>
      </c>
      <c r="B386" s="133" t="s">
        <v>318</v>
      </c>
      <c r="C386" s="137" t="s">
        <v>433</v>
      </c>
      <c r="D386" s="81" t="str">
        <f>IFERROR(IF(C386="No CAS","",INDEX('DEQ Pollutant List'!$C$7:$C$611,MATCH('5. Pollutant Emissions - MB'!C386,'DEQ Pollutant List'!$B$7:$B$611,0))),"")</f>
        <v>Isopropylbenzene (cumene)</v>
      </c>
      <c r="E386" s="115"/>
      <c r="F386" s="138">
        <v>0</v>
      </c>
      <c r="G386" s="139">
        <v>1E-3</v>
      </c>
      <c r="H386" s="104"/>
      <c r="I386" s="102" cm="1">
        <f t="array" ref="I386">((_xlfn.XLOOKUP(B386,'4. Material Balance Activities'!$C$90:$C$138,'4. Material Balance Activities'!$G$90:$G$138,NA,0,1)-_xlfn.XLOOKUP(B386,'4. Material Balance Activities'!$C$90:$C$138,'4. Material Balance Activities'!$M$90:$M$138,NA,0,1))*G386)*(1-F386)</f>
        <v>0.44550000000000006</v>
      </c>
      <c r="J386" s="105" t="s">
        <v>214</v>
      </c>
      <c r="K386" s="83" t="s">
        <v>214</v>
      </c>
      <c r="L386" s="102" cm="1">
        <f t="array" ref="L386">((_xlfn.XLOOKUP(B386,'4. Material Balance Activities'!$C$90:$C$138,'4. Material Balance Activities'!$J$90:$J$138,NA,0,1)-_xlfn.XLOOKUP(B386,'4. Material Balance Activities'!$C$90:$C$138,'4. Material Balance Activities'!$P$90:$P$138,NA,0,1))*G386)*(1-F386)</f>
        <v>1.7963709677419357E-3</v>
      </c>
      <c r="M386" s="105" t="s">
        <v>214</v>
      </c>
      <c r="N386" s="83" t="s">
        <v>214</v>
      </c>
    </row>
    <row r="387" spans="1:14" x14ac:dyDescent="0.25">
      <c r="A387" s="79" t="s">
        <v>291</v>
      </c>
      <c r="B387" s="133" t="s">
        <v>318</v>
      </c>
      <c r="C387" s="137" t="s">
        <v>435</v>
      </c>
      <c r="D387" s="81" t="str">
        <f>IFERROR(IF(C387="No CAS","",INDEX('DEQ Pollutant List'!$C$7:$C$611,MATCH('5. Pollutant Emissions - MB'!C387,'DEQ Pollutant List'!$B$7:$B$611,0))),"")</f>
        <v>n-Butyl alcohol</v>
      </c>
      <c r="E387" s="115"/>
      <c r="F387" s="138">
        <v>0</v>
      </c>
      <c r="G387" s="139">
        <v>0.06</v>
      </c>
      <c r="H387" s="104"/>
      <c r="I387" s="102" cm="1">
        <f t="array" ref="I387">((_xlfn.XLOOKUP(B387,'4. Material Balance Activities'!$C$90:$C$138,'4. Material Balance Activities'!$G$90:$G$138,NA,0,1)-_xlfn.XLOOKUP(B387,'4. Material Balance Activities'!$C$90:$C$138,'4. Material Balance Activities'!$M$90:$M$138,NA,0,1))*G387)*(1-F387)</f>
        <v>26.730000000000004</v>
      </c>
      <c r="J387" s="105" t="s">
        <v>214</v>
      </c>
      <c r="K387" s="83" t="s">
        <v>214</v>
      </c>
      <c r="L387" s="102" cm="1">
        <f t="array" ref="L387">((_xlfn.XLOOKUP(B387,'4. Material Balance Activities'!$C$90:$C$138,'4. Material Balance Activities'!$J$90:$J$138,NA,0,1)-_xlfn.XLOOKUP(B387,'4. Material Balance Activities'!$C$90:$C$138,'4. Material Balance Activities'!$P$90:$P$138,NA,0,1))*G387)*(1-F387)</f>
        <v>0.10778225806451613</v>
      </c>
      <c r="M387" s="105" t="s">
        <v>214</v>
      </c>
      <c r="N387" s="83" t="s">
        <v>214</v>
      </c>
    </row>
    <row r="388" spans="1:14" x14ac:dyDescent="0.25">
      <c r="A388" s="79" t="s">
        <v>291</v>
      </c>
      <c r="B388" s="133" t="s">
        <v>319</v>
      </c>
      <c r="C388" s="137" t="s">
        <v>193</v>
      </c>
      <c r="D388" s="81" t="str">
        <f>IFERROR(IF(C388="No CAS","",INDEX('DEQ Pollutant List'!$C$7:$C$611,MATCH('5. Pollutant Emissions - MB'!C388,'DEQ Pollutant List'!$B$7:$B$611,0))),"")</f>
        <v>Xylene (mixture), including m-xylene, o-xylene, p-xylene</v>
      </c>
      <c r="E388" s="115"/>
      <c r="F388" s="138">
        <v>0</v>
      </c>
      <c r="G388" s="139">
        <v>0.02</v>
      </c>
      <c r="H388" s="104"/>
      <c r="I388" s="102" cm="1">
        <f t="array" ref="I388">((_xlfn.XLOOKUP(B388,'4. Material Balance Activities'!$C$90:$C$138,'4. Material Balance Activities'!$G$90:$G$138,NA,0,1)-_xlfn.XLOOKUP(B388,'4. Material Balance Activities'!$C$90:$C$138,'4. Material Balance Activities'!$M$90:$M$138,NA,0,1))*G388)*(1-F388)</f>
        <v>5.7499200000000013</v>
      </c>
      <c r="J388" s="105" t="s">
        <v>214</v>
      </c>
      <c r="K388" s="83" t="s">
        <v>214</v>
      </c>
      <c r="L388" s="102" cm="1">
        <f t="array" ref="L388">((_xlfn.XLOOKUP(B388,'4. Material Balance Activities'!$C$90:$C$138,'4. Material Balance Activities'!$J$90:$J$138,NA,0,1)-_xlfn.XLOOKUP(B388,'4. Material Balance Activities'!$C$90:$C$138,'4. Material Balance Activities'!$P$90:$P$138,NA,0,1))*G388)*(1-F388)</f>
        <v>2.3185161290322585E-2</v>
      </c>
      <c r="M388" s="105" t="s">
        <v>214</v>
      </c>
      <c r="N388" s="83" t="s">
        <v>214</v>
      </c>
    </row>
    <row r="389" spans="1:14" x14ac:dyDescent="0.25">
      <c r="A389" s="79" t="s">
        <v>291</v>
      </c>
      <c r="B389" s="133" t="s">
        <v>319</v>
      </c>
      <c r="C389" s="137" t="s">
        <v>183</v>
      </c>
      <c r="D389" s="81" t="str">
        <f>IFERROR(IF(C389="No CAS","",INDEX('DEQ Pollutant List'!$C$7:$C$611,MATCH('5. Pollutant Emissions - MB'!C389,'DEQ Pollutant List'!$B$7:$B$611,0))),"")</f>
        <v>Ethyl benzene</v>
      </c>
      <c r="E389" s="115"/>
      <c r="F389" s="138">
        <v>0</v>
      </c>
      <c r="G389" s="139">
        <v>3.0000000000000001E-3</v>
      </c>
      <c r="H389" s="104"/>
      <c r="I389" s="102" cm="1">
        <f t="array" ref="I389">((_xlfn.XLOOKUP(B389,'4. Material Balance Activities'!$C$90:$C$138,'4. Material Balance Activities'!$G$90:$G$138,NA,0,1)-_xlfn.XLOOKUP(B389,'4. Material Balance Activities'!$C$90:$C$138,'4. Material Balance Activities'!$M$90:$M$138,NA,0,1))*G389)*(1-F389)</f>
        <v>0.86248800000000014</v>
      </c>
      <c r="J389" s="105" t="s">
        <v>214</v>
      </c>
      <c r="K389" s="83" t="s">
        <v>214</v>
      </c>
      <c r="L389" s="102" cm="1">
        <f t="array" ref="L389">((_xlfn.XLOOKUP(B389,'4. Material Balance Activities'!$C$90:$C$138,'4. Material Balance Activities'!$J$90:$J$138,NA,0,1)-_xlfn.XLOOKUP(B389,'4. Material Balance Activities'!$C$90:$C$138,'4. Material Balance Activities'!$P$90:$P$138,NA,0,1))*G389)*(1-F389)</f>
        <v>3.4777741935483877E-3</v>
      </c>
      <c r="M389" s="105" t="s">
        <v>214</v>
      </c>
      <c r="N389" s="83" t="s">
        <v>214</v>
      </c>
    </row>
    <row r="390" spans="1:14" x14ac:dyDescent="0.25">
      <c r="A390" s="79" t="s">
        <v>291</v>
      </c>
      <c r="B390" s="133" t="s">
        <v>319</v>
      </c>
      <c r="C390" s="137" t="s">
        <v>433</v>
      </c>
      <c r="D390" s="81" t="str">
        <f>IFERROR(IF(C390="No CAS","",INDEX('DEQ Pollutant List'!$C$7:$C$611,MATCH('5. Pollutant Emissions - MB'!C390,'DEQ Pollutant List'!$B$7:$B$611,0))),"")</f>
        <v>Isopropylbenzene (cumene)</v>
      </c>
      <c r="E390" s="115"/>
      <c r="F390" s="138">
        <v>0</v>
      </c>
      <c r="G390" s="139">
        <v>1E-3</v>
      </c>
      <c r="H390" s="104"/>
      <c r="I390" s="102" cm="1">
        <f t="array" ref="I390">((_xlfn.XLOOKUP(B390,'4. Material Balance Activities'!$C$90:$C$138,'4. Material Balance Activities'!$G$90:$G$138,NA,0,1)-_xlfn.XLOOKUP(B390,'4. Material Balance Activities'!$C$90:$C$138,'4. Material Balance Activities'!$M$90:$M$138,NA,0,1))*G390)*(1-F390)</f>
        <v>0.28749600000000003</v>
      </c>
      <c r="J390" s="105" t="s">
        <v>214</v>
      </c>
      <c r="K390" s="83" t="s">
        <v>214</v>
      </c>
      <c r="L390" s="102" cm="1">
        <f t="array" ref="L390">((_xlfn.XLOOKUP(B390,'4. Material Balance Activities'!$C$90:$C$138,'4. Material Balance Activities'!$J$90:$J$138,NA,0,1)-_xlfn.XLOOKUP(B390,'4. Material Balance Activities'!$C$90:$C$138,'4. Material Balance Activities'!$P$90:$P$138,NA,0,1))*G390)*(1-F390)</f>
        <v>1.1592580645161292E-3</v>
      </c>
      <c r="M390" s="105" t="s">
        <v>214</v>
      </c>
      <c r="N390" s="83" t="s">
        <v>214</v>
      </c>
    </row>
    <row r="391" spans="1:14" x14ac:dyDescent="0.25">
      <c r="A391" s="79" t="s">
        <v>291</v>
      </c>
      <c r="B391" s="133" t="s">
        <v>319</v>
      </c>
      <c r="C391" s="137" t="s">
        <v>435</v>
      </c>
      <c r="D391" s="81" t="str">
        <f>IFERROR(IF(C391="No CAS","",INDEX('DEQ Pollutant List'!$C$7:$C$611,MATCH('5. Pollutant Emissions - MB'!C391,'DEQ Pollutant List'!$B$7:$B$611,0))),"")</f>
        <v>n-Butyl alcohol</v>
      </c>
      <c r="E391" s="115"/>
      <c r="F391" s="138">
        <v>0</v>
      </c>
      <c r="G391" s="139">
        <v>0.06</v>
      </c>
      <c r="H391" s="104"/>
      <c r="I391" s="102" cm="1">
        <f t="array" ref="I391">((_xlfn.XLOOKUP(B391,'4. Material Balance Activities'!$C$90:$C$138,'4. Material Balance Activities'!$G$90:$G$138,NA,0,1)-_xlfn.XLOOKUP(B391,'4. Material Balance Activities'!$C$90:$C$138,'4. Material Balance Activities'!$M$90:$M$138,NA,0,1))*G391)*(1-F391)</f>
        <v>17.249760000000002</v>
      </c>
      <c r="J391" s="105" t="s">
        <v>214</v>
      </c>
      <c r="K391" s="83" t="s">
        <v>214</v>
      </c>
      <c r="L391" s="102" cm="1">
        <f t="array" ref="L391">((_xlfn.XLOOKUP(B391,'4. Material Balance Activities'!$C$90:$C$138,'4. Material Balance Activities'!$J$90:$J$138,NA,0,1)-_xlfn.XLOOKUP(B391,'4. Material Balance Activities'!$C$90:$C$138,'4. Material Balance Activities'!$P$90:$P$138,NA,0,1))*G391)*(1-F391)</f>
        <v>6.9555483870967758E-2</v>
      </c>
      <c r="M391" s="105" t="s">
        <v>214</v>
      </c>
      <c r="N391" s="83" t="s">
        <v>214</v>
      </c>
    </row>
    <row r="392" spans="1:14" x14ac:dyDescent="0.25">
      <c r="A392" s="79" t="s">
        <v>291</v>
      </c>
      <c r="B392" s="133" t="s">
        <v>319</v>
      </c>
      <c r="C392" s="137" t="s">
        <v>441</v>
      </c>
      <c r="D392" s="81" t="str">
        <f>IFERROR(IF(C392="No CAS","",INDEX('DEQ Pollutant List'!$C$7:$C$611,MATCH('5. Pollutant Emissions - MB'!C392,'DEQ Pollutant List'!$B$7:$B$611,0))),"")</f>
        <v>1,2,3-Trimethylbenzene</v>
      </c>
      <c r="E392" s="115"/>
      <c r="F392" s="138">
        <v>0</v>
      </c>
      <c r="G392" s="139">
        <v>0.01</v>
      </c>
      <c r="H392" s="104"/>
      <c r="I392" s="102" cm="1">
        <f t="array" ref="I392">((_xlfn.XLOOKUP(B392,'4. Material Balance Activities'!$C$90:$C$138,'4. Material Balance Activities'!$G$90:$G$138,NA,0,1)-_xlfn.XLOOKUP(B392,'4. Material Balance Activities'!$C$90:$C$138,'4. Material Balance Activities'!$M$90:$M$138,NA,0,1))*G392)*(1-F392)</f>
        <v>2.8749600000000006</v>
      </c>
      <c r="J392" s="105" t="s">
        <v>214</v>
      </c>
      <c r="K392" s="83" t="s">
        <v>214</v>
      </c>
      <c r="L392" s="102" cm="1">
        <f t="array" ref="L392">((_xlfn.XLOOKUP(B392,'4. Material Balance Activities'!$C$90:$C$138,'4. Material Balance Activities'!$J$90:$J$138,NA,0,1)-_xlfn.XLOOKUP(B392,'4. Material Balance Activities'!$C$90:$C$138,'4. Material Balance Activities'!$P$90:$P$138,NA,0,1))*G392)*(1-F392)</f>
        <v>1.1592580645161292E-2</v>
      </c>
      <c r="M392" s="105" t="s">
        <v>214</v>
      </c>
      <c r="N392" s="83" t="s">
        <v>214</v>
      </c>
    </row>
    <row r="393" spans="1:14" x14ac:dyDescent="0.25">
      <c r="A393" s="79" t="s">
        <v>291</v>
      </c>
      <c r="B393" s="133" t="s">
        <v>320</v>
      </c>
      <c r="C393" s="137" t="s">
        <v>183</v>
      </c>
      <c r="D393" s="81" t="str">
        <f>IFERROR(IF(C393="No CAS","",INDEX('DEQ Pollutant List'!$C$7:$C$611,MATCH('5. Pollutant Emissions - MB'!C393,'DEQ Pollutant List'!$B$7:$B$611,0))),"")</f>
        <v>Ethyl benzene</v>
      </c>
      <c r="E393" s="115"/>
      <c r="F393" s="138">
        <v>0</v>
      </c>
      <c r="G393" s="139">
        <v>1E-3</v>
      </c>
      <c r="H393" s="104"/>
      <c r="I393" s="102" cm="1">
        <f t="array" ref="I393">((_xlfn.XLOOKUP(B393,'4. Material Balance Activities'!$C$90:$C$138,'4. Material Balance Activities'!$G$90:$G$138,NA,0,1)-_xlfn.XLOOKUP(B393,'4. Material Balance Activities'!$C$90:$C$138,'4. Material Balance Activities'!$M$90:$M$138,NA,0,1))*G393)*(1-F393)</f>
        <v>0.437085</v>
      </c>
      <c r="J393" s="105" t="s">
        <v>214</v>
      </c>
      <c r="K393" s="83" t="s">
        <v>214</v>
      </c>
      <c r="L393" s="102" cm="1">
        <f t="array" ref="L393">((_xlfn.XLOOKUP(B393,'4. Material Balance Activities'!$C$90:$C$138,'4. Material Balance Activities'!$J$90:$J$138,NA,0,1)-_xlfn.XLOOKUP(B393,'4. Material Balance Activities'!$C$90:$C$138,'4. Material Balance Activities'!$P$90:$P$138,NA,0,1))*G393)*(1-F393)</f>
        <v>1.7624395161290323E-3</v>
      </c>
      <c r="M393" s="105" t="s">
        <v>214</v>
      </c>
      <c r="N393" s="83" t="s">
        <v>214</v>
      </c>
    </row>
    <row r="394" spans="1:14" x14ac:dyDescent="0.25">
      <c r="A394" s="79" t="s">
        <v>291</v>
      </c>
      <c r="B394" s="133" t="s">
        <v>320</v>
      </c>
      <c r="C394" s="137" t="s">
        <v>433</v>
      </c>
      <c r="D394" s="81" t="str">
        <f>IFERROR(IF(C394="No CAS","",INDEX('DEQ Pollutant List'!$C$7:$C$611,MATCH('5. Pollutant Emissions - MB'!C394,'DEQ Pollutant List'!$B$7:$B$611,0))),"")</f>
        <v>Isopropylbenzene (cumene)</v>
      </c>
      <c r="E394" s="115"/>
      <c r="F394" s="138">
        <v>0</v>
      </c>
      <c r="G394" s="139">
        <v>2E-3</v>
      </c>
      <c r="H394" s="104"/>
      <c r="I394" s="102" cm="1">
        <f t="array" ref="I394">((_xlfn.XLOOKUP(B394,'4. Material Balance Activities'!$C$90:$C$138,'4. Material Balance Activities'!$G$90:$G$138,NA,0,1)-_xlfn.XLOOKUP(B394,'4. Material Balance Activities'!$C$90:$C$138,'4. Material Balance Activities'!$M$90:$M$138,NA,0,1))*G394)*(1-F394)</f>
        <v>0.87417</v>
      </c>
      <c r="J394" s="105" t="s">
        <v>214</v>
      </c>
      <c r="K394" s="83" t="s">
        <v>214</v>
      </c>
      <c r="L394" s="102" cm="1">
        <f t="array" ref="L394">((_xlfn.XLOOKUP(B394,'4. Material Balance Activities'!$C$90:$C$138,'4. Material Balance Activities'!$J$90:$J$138,NA,0,1)-_xlfn.XLOOKUP(B394,'4. Material Balance Activities'!$C$90:$C$138,'4. Material Balance Activities'!$P$90:$P$138,NA,0,1))*G394)*(1-F394)</f>
        <v>3.5248790322580646E-3</v>
      </c>
      <c r="M394" s="105" t="s">
        <v>214</v>
      </c>
      <c r="N394" s="83" t="s">
        <v>214</v>
      </c>
    </row>
    <row r="395" spans="1:14" x14ac:dyDescent="0.25">
      <c r="A395" s="79" t="s">
        <v>291</v>
      </c>
      <c r="B395" s="133" t="s">
        <v>320</v>
      </c>
      <c r="C395" s="137" t="s">
        <v>435</v>
      </c>
      <c r="D395" s="81" t="str">
        <f>IFERROR(IF(C395="No CAS","",INDEX('DEQ Pollutant List'!$C$7:$C$611,MATCH('5. Pollutant Emissions - MB'!C395,'DEQ Pollutant List'!$B$7:$B$611,0))),"")</f>
        <v>n-Butyl alcohol</v>
      </c>
      <c r="E395" s="115"/>
      <c r="F395" s="138">
        <v>0</v>
      </c>
      <c r="G395" s="139">
        <v>7.0000000000000007E-2</v>
      </c>
      <c r="H395" s="104"/>
      <c r="I395" s="102" cm="1">
        <f t="array" ref="I395">((_xlfn.XLOOKUP(B395,'4. Material Balance Activities'!$C$90:$C$138,'4. Material Balance Activities'!$G$90:$G$138,NA,0,1)-_xlfn.XLOOKUP(B395,'4. Material Balance Activities'!$C$90:$C$138,'4. Material Balance Activities'!$M$90:$M$138,NA,0,1))*G395)*(1-F395)</f>
        <v>30.595950000000002</v>
      </c>
      <c r="J395" s="105" t="s">
        <v>214</v>
      </c>
      <c r="K395" s="83" t="s">
        <v>214</v>
      </c>
      <c r="L395" s="102" cm="1">
        <f t="array" ref="L395">((_xlfn.XLOOKUP(B395,'4. Material Balance Activities'!$C$90:$C$138,'4. Material Balance Activities'!$J$90:$J$138,NA,0,1)-_xlfn.XLOOKUP(B395,'4. Material Balance Activities'!$C$90:$C$138,'4. Material Balance Activities'!$P$90:$P$138,NA,0,1))*G395)*(1-F395)</f>
        <v>0.12337076612903226</v>
      </c>
      <c r="M395" s="105" t="s">
        <v>214</v>
      </c>
      <c r="N395" s="83" t="s">
        <v>214</v>
      </c>
    </row>
    <row r="396" spans="1:14" x14ac:dyDescent="0.25">
      <c r="A396" s="79" t="s">
        <v>291</v>
      </c>
      <c r="B396" s="133" t="s">
        <v>320</v>
      </c>
      <c r="C396" s="137" t="s">
        <v>437</v>
      </c>
      <c r="D396" s="81" t="str">
        <f>IFERROR(IF(C396="No CAS","",INDEX('DEQ Pollutant List'!$C$7:$C$611,MATCH('5. Pollutant Emissions - MB'!C396,'DEQ Pollutant List'!$B$7:$B$611,0))),"")</f>
        <v>Propylene glycol monomethyl ether acetate</v>
      </c>
      <c r="E396" s="115"/>
      <c r="F396" s="138">
        <v>0</v>
      </c>
      <c r="G396" s="139">
        <v>0.02</v>
      </c>
      <c r="H396" s="104"/>
      <c r="I396" s="102" cm="1">
        <f t="array" ref="I396">((_xlfn.XLOOKUP(B396,'4. Material Balance Activities'!$C$90:$C$138,'4. Material Balance Activities'!$G$90:$G$138,NA,0,1)-_xlfn.XLOOKUP(B396,'4. Material Balance Activities'!$C$90:$C$138,'4. Material Balance Activities'!$M$90:$M$138,NA,0,1))*G396)*(1-F396)</f>
        <v>8.7416999999999998</v>
      </c>
      <c r="J396" s="105" t="s">
        <v>214</v>
      </c>
      <c r="K396" s="83" t="s">
        <v>214</v>
      </c>
      <c r="L396" s="102" cm="1">
        <f t="array" ref="L396">((_xlfn.XLOOKUP(B396,'4. Material Balance Activities'!$C$90:$C$138,'4. Material Balance Activities'!$J$90:$J$138,NA,0,1)-_xlfn.XLOOKUP(B396,'4. Material Balance Activities'!$C$90:$C$138,'4. Material Balance Activities'!$P$90:$P$138,NA,0,1))*G396)*(1-F396)</f>
        <v>3.5248790322580645E-2</v>
      </c>
      <c r="M396" s="105" t="s">
        <v>214</v>
      </c>
      <c r="N396" s="83" t="s">
        <v>214</v>
      </c>
    </row>
    <row r="397" spans="1:14" x14ac:dyDescent="0.25">
      <c r="A397" s="79" t="s">
        <v>291</v>
      </c>
      <c r="B397" s="133" t="s">
        <v>320</v>
      </c>
      <c r="C397" s="137" t="s">
        <v>441</v>
      </c>
      <c r="D397" s="81" t="str">
        <f>IFERROR(IF(C397="No CAS","",INDEX('DEQ Pollutant List'!$C$7:$C$611,MATCH('5. Pollutant Emissions - MB'!C397,'DEQ Pollutant List'!$B$7:$B$611,0))),"")</f>
        <v>1,2,3-Trimethylbenzene</v>
      </c>
      <c r="E397" s="115"/>
      <c r="F397" s="138">
        <v>0</v>
      </c>
      <c r="G397" s="139">
        <v>0.01</v>
      </c>
      <c r="H397" s="104"/>
      <c r="I397" s="102" cm="1">
        <f t="array" ref="I397">((_xlfn.XLOOKUP(B397,'4. Material Balance Activities'!$C$90:$C$138,'4. Material Balance Activities'!$G$90:$G$138,NA,0,1)-_xlfn.XLOOKUP(B397,'4. Material Balance Activities'!$C$90:$C$138,'4. Material Balance Activities'!$M$90:$M$138,NA,0,1))*G397)*(1-F397)</f>
        <v>4.3708499999999999</v>
      </c>
      <c r="J397" s="105" t="s">
        <v>214</v>
      </c>
      <c r="K397" s="83" t="s">
        <v>214</v>
      </c>
      <c r="L397" s="102" cm="1">
        <f t="array" ref="L397">((_xlfn.XLOOKUP(B397,'4. Material Balance Activities'!$C$90:$C$138,'4. Material Balance Activities'!$J$90:$J$138,NA,0,1)-_xlfn.XLOOKUP(B397,'4. Material Balance Activities'!$C$90:$C$138,'4. Material Balance Activities'!$P$90:$P$138,NA,0,1))*G397)*(1-F397)</f>
        <v>1.7624395161290322E-2</v>
      </c>
      <c r="M397" s="105" t="s">
        <v>214</v>
      </c>
      <c r="N397" s="83" t="s">
        <v>214</v>
      </c>
    </row>
    <row r="398" spans="1:14" x14ac:dyDescent="0.25">
      <c r="A398" s="79" t="s">
        <v>291</v>
      </c>
      <c r="B398" s="133" t="s">
        <v>321</v>
      </c>
      <c r="C398" s="137" t="s">
        <v>183</v>
      </c>
      <c r="D398" s="81" t="str">
        <f>IFERROR(IF(C398="No CAS","",INDEX('DEQ Pollutant List'!$C$7:$C$611,MATCH('5. Pollutant Emissions - MB'!C398,'DEQ Pollutant List'!$B$7:$B$611,0))),"")</f>
        <v>Ethyl benzene</v>
      </c>
      <c r="E398" s="115"/>
      <c r="F398" s="138">
        <v>0</v>
      </c>
      <c r="G398" s="139">
        <v>1E-3</v>
      </c>
      <c r="H398" s="104"/>
      <c r="I398" s="102" cm="1">
        <f t="array" ref="I398">((_xlfn.XLOOKUP(B398,'4. Material Balance Activities'!$C$90:$C$138,'4. Material Balance Activities'!$G$90:$G$138,NA,0,1)-_xlfn.XLOOKUP(B398,'4. Material Balance Activities'!$C$90:$C$138,'4. Material Balance Activities'!$M$90:$M$138,NA,0,1))*G398)*(1-F398)</f>
        <v>0.36753750000000002</v>
      </c>
      <c r="J398" s="105" t="s">
        <v>214</v>
      </c>
      <c r="K398" s="83" t="s">
        <v>214</v>
      </c>
      <c r="L398" s="102" cm="1">
        <f t="array" ref="L398">((_xlfn.XLOOKUP(B398,'4. Material Balance Activities'!$C$90:$C$138,'4. Material Balance Activities'!$J$90:$J$138,NA,0,1)-_xlfn.XLOOKUP(B398,'4. Material Balance Activities'!$C$90:$C$138,'4. Material Balance Activities'!$P$90:$P$138,NA,0,1))*G398)*(1-F398)</f>
        <v>1.482006048387097E-3</v>
      </c>
      <c r="M398" s="105" t="s">
        <v>214</v>
      </c>
      <c r="N398" s="83" t="s">
        <v>214</v>
      </c>
    </row>
    <row r="399" spans="1:14" x14ac:dyDescent="0.25">
      <c r="A399" s="79" t="s">
        <v>291</v>
      </c>
      <c r="B399" s="133" t="s">
        <v>321</v>
      </c>
      <c r="C399" s="137" t="s">
        <v>433</v>
      </c>
      <c r="D399" s="81" t="str">
        <f>IFERROR(IF(C399="No CAS","",INDEX('DEQ Pollutant List'!$C$7:$C$611,MATCH('5. Pollutant Emissions - MB'!C399,'DEQ Pollutant List'!$B$7:$B$611,0))),"")</f>
        <v>Isopropylbenzene (cumene)</v>
      </c>
      <c r="E399" s="115"/>
      <c r="F399" s="138">
        <v>0</v>
      </c>
      <c r="G399" s="139">
        <v>2E-3</v>
      </c>
      <c r="H399" s="104"/>
      <c r="I399" s="102" cm="1">
        <f t="array" ref="I399">((_xlfn.XLOOKUP(B399,'4. Material Balance Activities'!$C$90:$C$138,'4. Material Balance Activities'!$G$90:$G$138,NA,0,1)-_xlfn.XLOOKUP(B399,'4. Material Balance Activities'!$C$90:$C$138,'4. Material Balance Activities'!$M$90:$M$138,NA,0,1))*G399)*(1-F399)</f>
        <v>0.73507500000000003</v>
      </c>
      <c r="J399" s="105" t="s">
        <v>214</v>
      </c>
      <c r="K399" s="83" t="s">
        <v>214</v>
      </c>
      <c r="L399" s="102" cm="1">
        <f t="array" ref="L399">((_xlfn.XLOOKUP(B399,'4. Material Balance Activities'!$C$90:$C$138,'4. Material Balance Activities'!$J$90:$J$138,NA,0,1)-_xlfn.XLOOKUP(B399,'4. Material Balance Activities'!$C$90:$C$138,'4. Material Balance Activities'!$P$90:$P$138,NA,0,1))*G399)*(1-F399)</f>
        <v>2.9640120967741939E-3</v>
      </c>
      <c r="M399" s="105" t="s">
        <v>214</v>
      </c>
      <c r="N399" s="83" t="s">
        <v>214</v>
      </c>
    </row>
    <row r="400" spans="1:14" x14ac:dyDescent="0.25">
      <c r="A400" s="79" t="s">
        <v>291</v>
      </c>
      <c r="B400" s="133" t="s">
        <v>321</v>
      </c>
      <c r="C400" s="137" t="s">
        <v>435</v>
      </c>
      <c r="D400" s="81" t="str">
        <f>IFERROR(IF(C400="No CAS","",INDEX('DEQ Pollutant List'!$C$7:$C$611,MATCH('5. Pollutant Emissions - MB'!C400,'DEQ Pollutant List'!$B$7:$B$611,0))),"")</f>
        <v>n-Butyl alcohol</v>
      </c>
      <c r="E400" s="115"/>
      <c r="F400" s="138">
        <v>0</v>
      </c>
      <c r="G400" s="139">
        <v>7.0000000000000007E-2</v>
      </c>
      <c r="H400" s="104"/>
      <c r="I400" s="102" cm="1">
        <f t="array" ref="I400">((_xlfn.XLOOKUP(B400,'4. Material Balance Activities'!$C$90:$C$138,'4. Material Balance Activities'!$G$90:$G$138,NA,0,1)-_xlfn.XLOOKUP(B400,'4. Material Balance Activities'!$C$90:$C$138,'4. Material Balance Activities'!$M$90:$M$138,NA,0,1))*G400)*(1-F400)</f>
        <v>25.727625000000003</v>
      </c>
      <c r="J400" s="105" t="s">
        <v>214</v>
      </c>
      <c r="K400" s="83" t="s">
        <v>214</v>
      </c>
      <c r="L400" s="102" cm="1">
        <f t="array" ref="L400">((_xlfn.XLOOKUP(B400,'4. Material Balance Activities'!$C$90:$C$138,'4. Material Balance Activities'!$J$90:$J$138,NA,0,1)-_xlfn.XLOOKUP(B400,'4. Material Balance Activities'!$C$90:$C$138,'4. Material Balance Activities'!$P$90:$P$138,NA,0,1))*G400)*(1-F400)</f>
        <v>0.1037404233870968</v>
      </c>
      <c r="M400" s="105" t="s">
        <v>214</v>
      </c>
      <c r="N400" s="83" t="s">
        <v>214</v>
      </c>
    </row>
    <row r="401" spans="1:14" x14ac:dyDescent="0.25">
      <c r="A401" s="79" t="s">
        <v>291</v>
      </c>
      <c r="B401" s="133" t="s">
        <v>321</v>
      </c>
      <c r="C401" s="137" t="s">
        <v>437</v>
      </c>
      <c r="D401" s="81" t="str">
        <f>IFERROR(IF(C401="No CAS","",INDEX('DEQ Pollutant List'!$C$7:$C$611,MATCH('5. Pollutant Emissions - MB'!C401,'DEQ Pollutant List'!$B$7:$B$611,0))),"")</f>
        <v>Propylene glycol monomethyl ether acetate</v>
      </c>
      <c r="E401" s="115"/>
      <c r="F401" s="138">
        <v>0</v>
      </c>
      <c r="G401" s="139">
        <v>0.02</v>
      </c>
      <c r="H401" s="104"/>
      <c r="I401" s="102" cm="1">
        <f t="array" ref="I401">((_xlfn.XLOOKUP(B401,'4. Material Balance Activities'!$C$90:$C$138,'4. Material Balance Activities'!$G$90:$G$138,NA,0,1)-_xlfn.XLOOKUP(B401,'4. Material Balance Activities'!$C$90:$C$138,'4. Material Balance Activities'!$M$90:$M$138,NA,0,1))*G401)*(1-F401)</f>
        <v>7.3507500000000006</v>
      </c>
      <c r="J401" s="105" t="s">
        <v>214</v>
      </c>
      <c r="K401" s="83" t="s">
        <v>214</v>
      </c>
      <c r="L401" s="102" cm="1">
        <f t="array" ref="L401">((_xlfn.XLOOKUP(B401,'4. Material Balance Activities'!$C$90:$C$138,'4. Material Balance Activities'!$J$90:$J$138,NA,0,1)-_xlfn.XLOOKUP(B401,'4. Material Balance Activities'!$C$90:$C$138,'4. Material Balance Activities'!$P$90:$P$138,NA,0,1))*G401)*(1-F401)</f>
        <v>2.9640120967741938E-2</v>
      </c>
      <c r="M401" s="105" t="s">
        <v>214</v>
      </c>
      <c r="N401" s="83" t="s">
        <v>214</v>
      </c>
    </row>
    <row r="402" spans="1:14" x14ac:dyDescent="0.25">
      <c r="A402" s="79" t="s">
        <v>291</v>
      </c>
      <c r="B402" s="133" t="s">
        <v>321</v>
      </c>
      <c r="C402" s="137" t="s">
        <v>441</v>
      </c>
      <c r="D402" s="81" t="str">
        <f>IFERROR(IF(C402="No CAS","",INDEX('DEQ Pollutant List'!$C$7:$C$611,MATCH('5. Pollutant Emissions - MB'!C402,'DEQ Pollutant List'!$B$7:$B$611,0))),"")</f>
        <v>1,2,3-Trimethylbenzene</v>
      </c>
      <c r="E402" s="115"/>
      <c r="F402" s="138">
        <v>0</v>
      </c>
      <c r="G402" s="139">
        <v>0.01</v>
      </c>
      <c r="H402" s="104"/>
      <c r="I402" s="102" cm="1">
        <f t="array" ref="I402">((_xlfn.XLOOKUP(B402,'4. Material Balance Activities'!$C$90:$C$138,'4. Material Balance Activities'!$G$90:$G$138,NA,0,1)-_xlfn.XLOOKUP(B402,'4. Material Balance Activities'!$C$90:$C$138,'4. Material Balance Activities'!$M$90:$M$138,NA,0,1))*G402)*(1-F402)</f>
        <v>3.6753750000000003</v>
      </c>
      <c r="J402" s="105" t="s">
        <v>214</v>
      </c>
      <c r="K402" s="83" t="s">
        <v>214</v>
      </c>
      <c r="L402" s="102" cm="1">
        <f t="array" ref="L402">((_xlfn.XLOOKUP(B402,'4. Material Balance Activities'!$C$90:$C$138,'4. Material Balance Activities'!$J$90:$J$138,NA,0,1)-_xlfn.XLOOKUP(B402,'4. Material Balance Activities'!$C$90:$C$138,'4. Material Balance Activities'!$P$90:$P$138,NA,0,1))*G402)*(1-F402)</f>
        <v>1.4820060483870969E-2</v>
      </c>
      <c r="M402" s="105" t="s">
        <v>214</v>
      </c>
      <c r="N402" s="83" t="s">
        <v>214</v>
      </c>
    </row>
    <row r="403" spans="1:14" x14ac:dyDescent="0.25">
      <c r="A403" s="79" t="s">
        <v>291</v>
      </c>
      <c r="B403" s="133" t="s">
        <v>322</v>
      </c>
      <c r="C403" s="137" t="s">
        <v>193</v>
      </c>
      <c r="D403" s="81" t="str">
        <f>IFERROR(IF(C403="No CAS","",INDEX('DEQ Pollutant List'!$C$7:$C$611,MATCH('5. Pollutant Emissions - MB'!C403,'DEQ Pollutant List'!$B$7:$B$611,0))),"")</f>
        <v>Xylene (mixture), including m-xylene, o-xylene, p-xylene</v>
      </c>
      <c r="E403" s="115"/>
      <c r="F403" s="138">
        <v>0</v>
      </c>
      <c r="G403" s="139">
        <v>0.02</v>
      </c>
      <c r="H403" s="104"/>
      <c r="I403" s="102" cm="1">
        <f t="array" ref="I403">((_xlfn.XLOOKUP(B403,'4. Material Balance Activities'!$C$90:$C$138,'4. Material Balance Activities'!$G$90:$G$138,NA,0,1)-_xlfn.XLOOKUP(B403,'4. Material Balance Activities'!$C$90:$C$138,'4. Material Balance Activities'!$M$90:$M$138,NA,0,1))*G403)*(1-F403)</f>
        <v>17.713080000000001</v>
      </c>
      <c r="J403" s="105" t="s">
        <v>214</v>
      </c>
      <c r="K403" s="83" t="s">
        <v>214</v>
      </c>
      <c r="L403" s="102" cm="1">
        <f t="array" ref="L403">((_xlfn.XLOOKUP(B403,'4. Material Balance Activities'!$C$90:$C$138,'4. Material Balance Activities'!$J$90:$J$138,NA,0,1)-_xlfn.XLOOKUP(B403,'4. Material Balance Activities'!$C$90:$C$138,'4. Material Balance Activities'!$P$90:$P$138,NA,0,1))*G403)*(1-F403)</f>
        <v>7.1423709677419359E-2</v>
      </c>
      <c r="M403" s="105" t="s">
        <v>214</v>
      </c>
      <c r="N403" s="83" t="s">
        <v>214</v>
      </c>
    </row>
    <row r="404" spans="1:14" x14ac:dyDescent="0.25">
      <c r="A404" s="79" t="s">
        <v>291</v>
      </c>
      <c r="B404" s="133" t="s">
        <v>322</v>
      </c>
      <c r="C404" s="137" t="s">
        <v>183</v>
      </c>
      <c r="D404" s="81" t="str">
        <f>IFERROR(IF(C404="No CAS","",INDEX('DEQ Pollutant List'!$C$7:$C$611,MATCH('5. Pollutant Emissions - MB'!C404,'DEQ Pollutant List'!$B$7:$B$611,0))),"")</f>
        <v>Ethyl benzene</v>
      </c>
      <c r="E404" s="115"/>
      <c r="F404" s="138">
        <v>0</v>
      </c>
      <c r="G404" s="139">
        <v>3.0000000000000001E-3</v>
      </c>
      <c r="H404" s="104"/>
      <c r="I404" s="102" cm="1">
        <f t="array" ref="I404">((_xlfn.XLOOKUP(B404,'4. Material Balance Activities'!$C$90:$C$138,'4. Material Balance Activities'!$G$90:$G$138,NA,0,1)-_xlfn.XLOOKUP(B404,'4. Material Balance Activities'!$C$90:$C$138,'4. Material Balance Activities'!$M$90:$M$138,NA,0,1))*G404)*(1-F404)</f>
        <v>2.656962</v>
      </c>
      <c r="J404" s="105" t="s">
        <v>214</v>
      </c>
      <c r="K404" s="83" t="s">
        <v>214</v>
      </c>
      <c r="L404" s="102" cm="1">
        <f t="array" ref="L404">((_xlfn.XLOOKUP(B404,'4. Material Balance Activities'!$C$90:$C$138,'4. Material Balance Activities'!$J$90:$J$138,NA,0,1)-_xlfn.XLOOKUP(B404,'4. Material Balance Activities'!$C$90:$C$138,'4. Material Balance Activities'!$P$90:$P$138,NA,0,1))*G404)*(1-F404)</f>
        <v>1.0713556451612902E-2</v>
      </c>
      <c r="M404" s="105" t="s">
        <v>214</v>
      </c>
      <c r="N404" s="83" t="s">
        <v>214</v>
      </c>
    </row>
    <row r="405" spans="1:14" x14ac:dyDescent="0.25">
      <c r="A405" s="79" t="s">
        <v>291</v>
      </c>
      <c r="B405" s="133" t="s">
        <v>322</v>
      </c>
      <c r="C405" s="137" t="s">
        <v>433</v>
      </c>
      <c r="D405" s="81" t="str">
        <f>IFERROR(IF(C405="No CAS","",INDEX('DEQ Pollutant List'!$C$7:$C$611,MATCH('5. Pollutant Emissions - MB'!C405,'DEQ Pollutant List'!$B$7:$B$611,0))),"")</f>
        <v>Isopropylbenzene (cumene)</v>
      </c>
      <c r="E405" s="115"/>
      <c r="F405" s="138">
        <v>0</v>
      </c>
      <c r="G405" s="139">
        <v>1E-3</v>
      </c>
      <c r="H405" s="104"/>
      <c r="I405" s="102" cm="1">
        <f t="array" ref="I405">((_xlfn.XLOOKUP(B405,'4. Material Balance Activities'!$C$90:$C$138,'4. Material Balance Activities'!$G$90:$G$138,NA,0,1)-_xlfn.XLOOKUP(B405,'4. Material Balance Activities'!$C$90:$C$138,'4. Material Balance Activities'!$M$90:$M$138,NA,0,1))*G405)*(1-F405)</f>
        <v>0.88565400000000005</v>
      </c>
      <c r="J405" s="105" t="s">
        <v>214</v>
      </c>
      <c r="K405" s="83" t="s">
        <v>214</v>
      </c>
      <c r="L405" s="102" cm="1">
        <f t="array" ref="L405">((_xlfn.XLOOKUP(B405,'4. Material Balance Activities'!$C$90:$C$138,'4. Material Balance Activities'!$J$90:$J$138,NA,0,1)-_xlfn.XLOOKUP(B405,'4. Material Balance Activities'!$C$90:$C$138,'4. Material Balance Activities'!$P$90:$P$138,NA,0,1))*G405)*(1-F405)</f>
        <v>3.5711854838709678E-3</v>
      </c>
      <c r="M405" s="105" t="s">
        <v>214</v>
      </c>
      <c r="N405" s="83" t="s">
        <v>214</v>
      </c>
    </row>
    <row r="406" spans="1:14" x14ac:dyDescent="0.25">
      <c r="A406" s="79" t="s">
        <v>291</v>
      </c>
      <c r="B406" s="133" t="s">
        <v>322</v>
      </c>
      <c r="C406" s="137" t="s">
        <v>435</v>
      </c>
      <c r="D406" s="81" t="str">
        <f>IFERROR(IF(C406="No CAS","",INDEX('DEQ Pollutant List'!$C$7:$C$611,MATCH('5. Pollutant Emissions - MB'!C406,'DEQ Pollutant List'!$B$7:$B$611,0))),"")</f>
        <v>n-Butyl alcohol</v>
      </c>
      <c r="E406" s="115"/>
      <c r="F406" s="138">
        <v>0</v>
      </c>
      <c r="G406" s="139">
        <v>0.06</v>
      </c>
      <c r="H406" s="104"/>
      <c r="I406" s="102" cm="1">
        <f t="array" ref="I406">((_xlfn.XLOOKUP(B406,'4. Material Balance Activities'!$C$90:$C$138,'4. Material Balance Activities'!$G$90:$G$138,NA,0,1)-_xlfn.XLOOKUP(B406,'4. Material Balance Activities'!$C$90:$C$138,'4. Material Balance Activities'!$M$90:$M$138,NA,0,1))*G406)*(1-F406)</f>
        <v>53.139240000000001</v>
      </c>
      <c r="J406" s="105" t="s">
        <v>214</v>
      </c>
      <c r="K406" s="83" t="s">
        <v>214</v>
      </c>
      <c r="L406" s="102" cm="1">
        <f t="array" ref="L406">((_xlfn.XLOOKUP(B406,'4. Material Balance Activities'!$C$90:$C$138,'4. Material Balance Activities'!$J$90:$J$138,NA,0,1)-_xlfn.XLOOKUP(B406,'4. Material Balance Activities'!$C$90:$C$138,'4. Material Balance Activities'!$P$90:$P$138,NA,0,1))*G406)*(1-F406)</f>
        <v>0.21427112903225803</v>
      </c>
      <c r="M406" s="105" t="s">
        <v>214</v>
      </c>
      <c r="N406" s="83" t="s">
        <v>214</v>
      </c>
    </row>
    <row r="407" spans="1:14" x14ac:dyDescent="0.25">
      <c r="A407" s="79" t="s">
        <v>291</v>
      </c>
      <c r="B407" s="133" t="s">
        <v>322</v>
      </c>
      <c r="C407" s="137" t="s">
        <v>437</v>
      </c>
      <c r="D407" s="81" t="str">
        <f>IFERROR(IF(C407="No CAS","",INDEX('DEQ Pollutant List'!$C$7:$C$611,MATCH('5. Pollutant Emissions - MB'!C407,'DEQ Pollutant List'!$B$7:$B$611,0))),"")</f>
        <v>Propylene glycol monomethyl ether acetate</v>
      </c>
      <c r="E407" s="115"/>
      <c r="F407" s="138">
        <v>0</v>
      </c>
      <c r="G407" s="139">
        <v>0.01</v>
      </c>
      <c r="H407" s="104"/>
      <c r="I407" s="102" cm="1">
        <f t="array" ref="I407">((_xlfn.XLOOKUP(B407,'4. Material Balance Activities'!$C$90:$C$138,'4. Material Balance Activities'!$G$90:$G$138,NA,0,1)-_xlfn.XLOOKUP(B407,'4. Material Balance Activities'!$C$90:$C$138,'4. Material Balance Activities'!$M$90:$M$138,NA,0,1))*G407)*(1-F407)</f>
        <v>8.8565400000000007</v>
      </c>
      <c r="J407" s="105" t="s">
        <v>214</v>
      </c>
      <c r="K407" s="83" t="s">
        <v>214</v>
      </c>
      <c r="L407" s="102" cm="1">
        <f t="array" ref="L407">((_xlfn.XLOOKUP(B407,'4. Material Balance Activities'!$C$90:$C$138,'4. Material Balance Activities'!$J$90:$J$138,NA,0,1)-_xlfn.XLOOKUP(B407,'4. Material Balance Activities'!$C$90:$C$138,'4. Material Balance Activities'!$P$90:$P$138,NA,0,1))*G407)*(1-F407)</f>
        <v>3.5711854838709679E-2</v>
      </c>
      <c r="M407" s="105" t="s">
        <v>214</v>
      </c>
      <c r="N407" s="83" t="s">
        <v>214</v>
      </c>
    </row>
    <row r="408" spans="1:14" x14ac:dyDescent="0.25">
      <c r="A408" s="79" t="s">
        <v>291</v>
      </c>
      <c r="B408" s="133" t="s">
        <v>323</v>
      </c>
      <c r="C408" s="137" t="s">
        <v>193</v>
      </c>
      <c r="D408" s="81" t="str">
        <f>IFERROR(IF(C408="No CAS","",INDEX('DEQ Pollutant List'!$C$7:$C$611,MATCH('5. Pollutant Emissions - MB'!C408,'DEQ Pollutant List'!$B$7:$B$611,0))),"")</f>
        <v>Xylene (mixture), including m-xylene, o-xylene, p-xylene</v>
      </c>
      <c r="E408" s="115"/>
      <c r="F408" s="138">
        <v>0</v>
      </c>
      <c r="G408" s="139">
        <v>0.02</v>
      </c>
      <c r="H408" s="104"/>
      <c r="I408" s="102" cm="1">
        <f t="array" ref="I408">((_xlfn.XLOOKUP(B408,'4. Material Balance Activities'!$C$90:$C$138,'4. Material Balance Activities'!$G$90:$G$138,NA,0,1)-_xlfn.XLOOKUP(B408,'4. Material Balance Activities'!$C$90:$C$138,'4. Material Balance Activities'!$M$90:$M$138,NA,0,1))*G408)*(1-F408)</f>
        <v>7.8170399999999995</v>
      </c>
      <c r="J408" s="105" t="s">
        <v>214</v>
      </c>
      <c r="K408" s="83" t="s">
        <v>214</v>
      </c>
      <c r="L408" s="102" cm="1">
        <f t="array" ref="L408">((_xlfn.XLOOKUP(B408,'4. Material Balance Activities'!$C$90:$C$138,'4. Material Balance Activities'!$J$90:$J$138,NA,0,1)-_xlfn.XLOOKUP(B408,'4. Material Balance Activities'!$C$90:$C$138,'4. Material Balance Activities'!$P$90:$P$138,NA,0,1))*G408)*(1-F408)</f>
        <v>3.152032258064516E-2</v>
      </c>
      <c r="M408" s="105" t="s">
        <v>214</v>
      </c>
      <c r="N408" s="83" t="s">
        <v>214</v>
      </c>
    </row>
    <row r="409" spans="1:14" x14ac:dyDescent="0.25">
      <c r="A409" s="79" t="s">
        <v>291</v>
      </c>
      <c r="B409" s="133" t="s">
        <v>323</v>
      </c>
      <c r="C409" s="137" t="s">
        <v>183</v>
      </c>
      <c r="D409" s="81" t="str">
        <f>IFERROR(IF(C409="No CAS","",INDEX('DEQ Pollutant List'!$C$7:$C$611,MATCH('5. Pollutant Emissions - MB'!C409,'DEQ Pollutant List'!$B$7:$B$611,0))),"")</f>
        <v>Ethyl benzene</v>
      </c>
      <c r="E409" s="115"/>
      <c r="F409" s="138">
        <v>0</v>
      </c>
      <c r="G409" s="139">
        <v>3.0000000000000001E-3</v>
      </c>
      <c r="H409" s="104"/>
      <c r="I409" s="102" cm="1">
        <f t="array" ref="I409">((_xlfn.XLOOKUP(B409,'4. Material Balance Activities'!$C$90:$C$138,'4. Material Balance Activities'!$G$90:$G$138,NA,0,1)-_xlfn.XLOOKUP(B409,'4. Material Balance Activities'!$C$90:$C$138,'4. Material Balance Activities'!$M$90:$M$138,NA,0,1))*G409)*(1-F409)</f>
        <v>1.1725559999999999</v>
      </c>
      <c r="J409" s="105" t="s">
        <v>214</v>
      </c>
      <c r="K409" s="83" t="s">
        <v>214</v>
      </c>
      <c r="L409" s="102" cm="1">
        <f t="array" ref="L409">((_xlfn.XLOOKUP(B409,'4. Material Balance Activities'!$C$90:$C$138,'4. Material Balance Activities'!$J$90:$J$138,NA,0,1)-_xlfn.XLOOKUP(B409,'4. Material Balance Activities'!$C$90:$C$138,'4. Material Balance Activities'!$P$90:$P$138,NA,0,1))*G409)*(1-F409)</f>
        <v>4.7280483870967742E-3</v>
      </c>
      <c r="M409" s="105" t="s">
        <v>214</v>
      </c>
      <c r="N409" s="83" t="s">
        <v>214</v>
      </c>
    </row>
    <row r="410" spans="1:14" x14ac:dyDescent="0.25">
      <c r="A410" s="79" t="s">
        <v>291</v>
      </c>
      <c r="B410" s="133" t="s">
        <v>323</v>
      </c>
      <c r="C410" s="137" t="s">
        <v>433</v>
      </c>
      <c r="D410" s="81" t="str">
        <f>IFERROR(IF(C410="No CAS","",INDEX('DEQ Pollutant List'!$C$7:$C$611,MATCH('5. Pollutant Emissions - MB'!C410,'DEQ Pollutant List'!$B$7:$B$611,0))),"")</f>
        <v>Isopropylbenzene (cumene)</v>
      </c>
      <c r="E410" s="115"/>
      <c r="F410" s="138">
        <v>0</v>
      </c>
      <c r="G410" s="139">
        <v>1E-3</v>
      </c>
      <c r="H410" s="104"/>
      <c r="I410" s="102" cm="1">
        <f t="array" ref="I410">((_xlfn.XLOOKUP(B410,'4. Material Balance Activities'!$C$90:$C$138,'4. Material Balance Activities'!$G$90:$G$138,NA,0,1)-_xlfn.XLOOKUP(B410,'4. Material Balance Activities'!$C$90:$C$138,'4. Material Balance Activities'!$M$90:$M$138,NA,0,1))*G410)*(1-F410)</f>
        <v>0.39085199999999998</v>
      </c>
      <c r="J410" s="105" t="s">
        <v>214</v>
      </c>
      <c r="K410" s="83" t="s">
        <v>214</v>
      </c>
      <c r="L410" s="102" cm="1">
        <f t="array" ref="L410">((_xlfn.XLOOKUP(B410,'4. Material Balance Activities'!$C$90:$C$138,'4. Material Balance Activities'!$J$90:$J$138,NA,0,1)-_xlfn.XLOOKUP(B410,'4. Material Balance Activities'!$C$90:$C$138,'4. Material Balance Activities'!$P$90:$P$138,NA,0,1))*G410)*(1-F410)</f>
        <v>1.5760161290322581E-3</v>
      </c>
      <c r="M410" s="105" t="s">
        <v>214</v>
      </c>
      <c r="N410" s="83" t="s">
        <v>214</v>
      </c>
    </row>
    <row r="411" spans="1:14" x14ac:dyDescent="0.25">
      <c r="A411" s="79" t="s">
        <v>291</v>
      </c>
      <c r="B411" s="133" t="s">
        <v>323</v>
      </c>
      <c r="C411" s="137" t="s">
        <v>435</v>
      </c>
      <c r="D411" s="81" t="str">
        <f>IFERROR(IF(C411="No CAS","",INDEX('DEQ Pollutant List'!$C$7:$C$611,MATCH('5. Pollutant Emissions - MB'!C411,'DEQ Pollutant List'!$B$7:$B$611,0))),"")</f>
        <v>n-Butyl alcohol</v>
      </c>
      <c r="E411" s="115"/>
      <c r="F411" s="138">
        <v>0</v>
      </c>
      <c r="G411" s="139">
        <v>0.06</v>
      </c>
      <c r="H411" s="104"/>
      <c r="I411" s="102" cm="1">
        <f t="array" ref="I411">((_xlfn.XLOOKUP(B411,'4. Material Balance Activities'!$C$90:$C$138,'4. Material Balance Activities'!$G$90:$G$138,NA,0,1)-_xlfn.XLOOKUP(B411,'4. Material Balance Activities'!$C$90:$C$138,'4. Material Balance Activities'!$M$90:$M$138,NA,0,1))*G411)*(1-F411)</f>
        <v>23.451119999999996</v>
      </c>
      <c r="J411" s="105" t="s">
        <v>214</v>
      </c>
      <c r="K411" s="83" t="s">
        <v>214</v>
      </c>
      <c r="L411" s="102" cm="1">
        <f t="array" ref="L411">((_xlfn.XLOOKUP(B411,'4. Material Balance Activities'!$C$90:$C$138,'4. Material Balance Activities'!$J$90:$J$138,NA,0,1)-_xlfn.XLOOKUP(B411,'4. Material Balance Activities'!$C$90:$C$138,'4. Material Balance Activities'!$P$90:$P$138,NA,0,1))*G411)*(1-F411)</f>
        <v>9.4560967741935481E-2</v>
      </c>
      <c r="M411" s="105" t="s">
        <v>214</v>
      </c>
      <c r="N411" s="83" t="s">
        <v>214</v>
      </c>
    </row>
    <row r="412" spans="1:14" x14ac:dyDescent="0.25">
      <c r="A412" s="79" t="s">
        <v>291</v>
      </c>
      <c r="B412" s="133" t="s">
        <v>323</v>
      </c>
      <c r="C412" s="137" t="s">
        <v>441</v>
      </c>
      <c r="D412" s="81" t="str">
        <f>IFERROR(IF(C412="No CAS","",INDEX('DEQ Pollutant List'!$C$7:$C$611,MATCH('5. Pollutant Emissions - MB'!C412,'DEQ Pollutant List'!$B$7:$B$611,0))),"")</f>
        <v>1,2,3-Trimethylbenzene</v>
      </c>
      <c r="E412" s="115"/>
      <c r="F412" s="138">
        <v>0</v>
      </c>
      <c r="G412" s="139">
        <v>0.01</v>
      </c>
      <c r="H412" s="104"/>
      <c r="I412" s="102" cm="1">
        <f t="array" ref="I412">((_xlfn.XLOOKUP(B412,'4. Material Balance Activities'!$C$90:$C$138,'4. Material Balance Activities'!$G$90:$G$138,NA,0,1)-_xlfn.XLOOKUP(B412,'4. Material Balance Activities'!$C$90:$C$138,'4. Material Balance Activities'!$M$90:$M$138,NA,0,1))*G412)*(1-F412)</f>
        <v>3.9085199999999998</v>
      </c>
      <c r="J412" s="105" t="s">
        <v>214</v>
      </c>
      <c r="K412" s="83" t="s">
        <v>214</v>
      </c>
      <c r="L412" s="102" cm="1">
        <f t="array" ref="L412">((_xlfn.XLOOKUP(B412,'4. Material Balance Activities'!$C$90:$C$138,'4. Material Balance Activities'!$J$90:$J$138,NA,0,1)-_xlfn.XLOOKUP(B412,'4. Material Balance Activities'!$C$90:$C$138,'4. Material Balance Activities'!$P$90:$P$138,NA,0,1))*G412)*(1-F412)</f>
        <v>1.576016129032258E-2</v>
      </c>
      <c r="M412" s="105" t="s">
        <v>214</v>
      </c>
      <c r="N412" s="83" t="s">
        <v>214</v>
      </c>
    </row>
    <row r="413" spans="1:14" x14ac:dyDescent="0.25">
      <c r="A413" s="79" t="s">
        <v>291</v>
      </c>
      <c r="B413" s="133" t="s">
        <v>324</v>
      </c>
      <c r="C413" s="137" t="s">
        <v>193</v>
      </c>
      <c r="D413" s="81" t="str">
        <f>IFERROR(IF(C413="No CAS","",INDEX('DEQ Pollutant List'!$C$7:$C$611,MATCH('5. Pollutant Emissions - MB'!C413,'DEQ Pollutant List'!$B$7:$B$611,0))),"")</f>
        <v>Xylene (mixture), including m-xylene, o-xylene, p-xylene</v>
      </c>
      <c r="E413" s="115"/>
      <c r="F413" s="138">
        <v>0</v>
      </c>
      <c r="G413" s="139">
        <v>0.02</v>
      </c>
      <c r="H413" s="104"/>
      <c r="I413" s="102" cm="1">
        <f t="array" ref="I413">((_xlfn.XLOOKUP(B413,'4. Material Balance Activities'!$C$90:$C$138,'4. Material Balance Activities'!$G$90:$G$138,NA,0,1)-_xlfn.XLOOKUP(B413,'4. Material Balance Activities'!$C$90:$C$138,'4. Material Balance Activities'!$M$90:$M$138,NA,0,1))*G413)*(1-F413)</f>
        <v>8.7941700000000012</v>
      </c>
      <c r="J413" s="105" t="s">
        <v>214</v>
      </c>
      <c r="K413" s="83" t="s">
        <v>214</v>
      </c>
      <c r="L413" s="102" cm="1">
        <f t="array" ref="L413">((_xlfn.XLOOKUP(B413,'4. Material Balance Activities'!$C$90:$C$138,'4. Material Balance Activities'!$J$90:$J$138,NA,0,1)-_xlfn.XLOOKUP(B413,'4. Material Balance Activities'!$C$90:$C$138,'4. Material Balance Activities'!$P$90:$P$138,NA,0,1))*G413)*(1-F413)</f>
        <v>3.5460362903225809E-2</v>
      </c>
      <c r="M413" s="105" t="s">
        <v>214</v>
      </c>
      <c r="N413" s="83" t="s">
        <v>214</v>
      </c>
    </row>
    <row r="414" spans="1:14" x14ac:dyDescent="0.25">
      <c r="A414" s="79" t="s">
        <v>291</v>
      </c>
      <c r="B414" s="133" t="s">
        <v>324</v>
      </c>
      <c r="C414" s="137" t="s">
        <v>183</v>
      </c>
      <c r="D414" s="81" t="str">
        <f>IFERROR(IF(C414="No CAS","",INDEX('DEQ Pollutant List'!$C$7:$C$611,MATCH('5. Pollutant Emissions - MB'!C414,'DEQ Pollutant List'!$B$7:$B$611,0))),"")</f>
        <v>Ethyl benzene</v>
      </c>
      <c r="E414" s="115"/>
      <c r="F414" s="138">
        <v>0</v>
      </c>
      <c r="G414" s="139">
        <v>3.0000000000000001E-3</v>
      </c>
      <c r="H414" s="104"/>
      <c r="I414" s="102" cm="1">
        <f t="array" ref="I414">((_xlfn.XLOOKUP(B414,'4. Material Balance Activities'!$C$90:$C$138,'4. Material Balance Activities'!$G$90:$G$138,NA,0,1)-_xlfn.XLOOKUP(B414,'4. Material Balance Activities'!$C$90:$C$138,'4. Material Balance Activities'!$M$90:$M$138,NA,0,1))*G414)*(1-F414)</f>
        <v>1.3191255000000002</v>
      </c>
      <c r="J414" s="105" t="s">
        <v>214</v>
      </c>
      <c r="K414" s="83" t="s">
        <v>214</v>
      </c>
      <c r="L414" s="102" cm="1">
        <f t="array" ref="L414">((_xlfn.XLOOKUP(B414,'4. Material Balance Activities'!$C$90:$C$138,'4. Material Balance Activities'!$J$90:$J$138,NA,0,1)-_xlfn.XLOOKUP(B414,'4. Material Balance Activities'!$C$90:$C$138,'4. Material Balance Activities'!$P$90:$P$138,NA,0,1))*G414)*(1-F414)</f>
        <v>5.3190544354838713E-3</v>
      </c>
      <c r="M414" s="105" t="s">
        <v>214</v>
      </c>
      <c r="N414" s="83" t="s">
        <v>214</v>
      </c>
    </row>
    <row r="415" spans="1:14" x14ac:dyDescent="0.25">
      <c r="A415" s="79" t="s">
        <v>291</v>
      </c>
      <c r="B415" s="133" t="s">
        <v>324</v>
      </c>
      <c r="C415" s="137" t="s">
        <v>433</v>
      </c>
      <c r="D415" s="81" t="str">
        <f>IFERROR(IF(C415="No CAS","",INDEX('DEQ Pollutant List'!$C$7:$C$611,MATCH('5. Pollutant Emissions - MB'!C415,'DEQ Pollutant List'!$B$7:$B$611,0))),"")</f>
        <v>Isopropylbenzene (cumene)</v>
      </c>
      <c r="E415" s="115"/>
      <c r="F415" s="138">
        <v>0</v>
      </c>
      <c r="G415" s="139">
        <v>1E-3</v>
      </c>
      <c r="H415" s="104"/>
      <c r="I415" s="102" cm="1">
        <f t="array" ref="I415">((_xlfn.XLOOKUP(B415,'4. Material Balance Activities'!$C$90:$C$138,'4. Material Balance Activities'!$G$90:$G$138,NA,0,1)-_xlfn.XLOOKUP(B415,'4. Material Balance Activities'!$C$90:$C$138,'4. Material Balance Activities'!$M$90:$M$138,NA,0,1))*G415)*(1-F415)</f>
        <v>0.4397085</v>
      </c>
      <c r="J415" s="105" t="s">
        <v>214</v>
      </c>
      <c r="K415" s="83" t="s">
        <v>214</v>
      </c>
      <c r="L415" s="102" cm="1">
        <f t="array" ref="L415">((_xlfn.XLOOKUP(B415,'4. Material Balance Activities'!$C$90:$C$138,'4. Material Balance Activities'!$J$90:$J$138,NA,0,1)-_xlfn.XLOOKUP(B415,'4. Material Balance Activities'!$C$90:$C$138,'4. Material Balance Activities'!$P$90:$P$138,NA,0,1))*G415)*(1-F415)</f>
        <v>1.7730181451612904E-3</v>
      </c>
      <c r="M415" s="105" t="s">
        <v>214</v>
      </c>
      <c r="N415" s="83" t="s">
        <v>214</v>
      </c>
    </row>
    <row r="416" spans="1:14" x14ac:dyDescent="0.25">
      <c r="A416" s="79" t="s">
        <v>291</v>
      </c>
      <c r="B416" s="133" t="s">
        <v>324</v>
      </c>
      <c r="C416" s="137" t="s">
        <v>435</v>
      </c>
      <c r="D416" s="81" t="str">
        <f>IFERROR(IF(C416="No CAS","",INDEX('DEQ Pollutant List'!$C$7:$C$611,MATCH('5. Pollutant Emissions - MB'!C416,'DEQ Pollutant List'!$B$7:$B$611,0))),"")</f>
        <v>n-Butyl alcohol</v>
      </c>
      <c r="E416" s="115"/>
      <c r="F416" s="138">
        <v>0</v>
      </c>
      <c r="G416" s="139">
        <v>0.06</v>
      </c>
      <c r="H416" s="104"/>
      <c r="I416" s="102" cm="1">
        <f t="array" ref="I416">((_xlfn.XLOOKUP(B416,'4. Material Balance Activities'!$C$90:$C$138,'4. Material Balance Activities'!$G$90:$G$138,NA,0,1)-_xlfn.XLOOKUP(B416,'4. Material Balance Activities'!$C$90:$C$138,'4. Material Balance Activities'!$M$90:$M$138,NA,0,1))*G416)*(1-F416)</f>
        <v>26.38251</v>
      </c>
      <c r="J416" s="105" t="s">
        <v>214</v>
      </c>
      <c r="K416" s="83" t="s">
        <v>214</v>
      </c>
      <c r="L416" s="102" cm="1">
        <f t="array" ref="L416">((_xlfn.XLOOKUP(B416,'4. Material Balance Activities'!$C$90:$C$138,'4. Material Balance Activities'!$J$90:$J$138,NA,0,1)-_xlfn.XLOOKUP(B416,'4. Material Balance Activities'!$C$90:$C$138,'4. Material Balance Activities'!$P$90:$P$138,NA,0,1))*G416)*(1-F416)</f>
        <v>0.10638108870967741</v>
      </c>
      <c r="M416" s="105" t="s">
        <v>214</v>
      </c>
      <c r="N416" s="83" t="s">
        <v>214</v>
      </c>
    </row>
    <row r="417" spans="1:14" x14ac:dyDescent="0.25">
      <c r="A417" s="79" t="s">
        <v>291</v>
      </c>
      <c r="B417" s="133" t="s">
        <v>324</v>
      </c>
      <c r="C417" s="137" t="s">
        <v>441</v>
      </c>
      <c r="D417" s="81" t="str">
        <f>IFERROR(IF(C417="No CAS","",INDEX('DEQ Pollutant List'!$C$7:$C$611,MATCH('5. Pollutant Emissions - MB'!C417,'DEQ Pollutant List'!$B$7:$B$611,0))),"")</f>
        <v>1,2,3-Trimethylbenzene</v>
      </c>
      <c r="E417" s="115"/>
      <c r="F417" s="138">
        <v>0</v>
      </c>
      <c r="G417" s="139">
        <v>0.01</v>
      </c>
      <c r="H417" s="104"/>
      <c r="I417" s="102" cm="1">
        <f t="array" ref="I417">((_xlfn.XLOOKUP(B417,'4. Material Balance Activities'!$C$90:$C$138,'4. Material Balance Activities'!$G$90:$G$138,NA,0,1)-_xlfn.XLOOKUP(B417,'4. Material Balance Activities'!$C$90:$C$138,'4. Material Balance Activities'!$M$90:$M$138,NA,0,1))*G417)*(1-F417)</f>
        <v>4.3970850000000006</v>
      </c>
      <c r="J417" s="105" t="s">
        <v>214</v>
      </c>
      <c r="K417" s="83" t="s">
        <v>214</v>
      </c>
      <c r="L417" s="102" cm="1">
        <f t="array" ref="L417">((_xlfn.XLOOKUP(B417,'4. Material Balance Activities'!$C$90:$C$138,'4. Material Balance Activities'!$J$90:$J$138,NA,0,1)-_xlfn.XLOOKUP(B417,'4. Material Balance Activities'!$C$90:$C$138,'4. Material Balance Activities'!$P$90:$P$138,NA,0,1))*G417)*(1-F417)</f>
        <v>1.7730181451612904E-2</v>
      </c>
      <c r="M417" s="105" t="s">
        <v>214</v>
      </c>
      <c r="N417" s="83" t="s">
        <v>214</v>
      </c>
    </row>
    <row r="418" spans="1:14" x14ac:dyDescent="0.25">
      <c r="A418" s="79" t="s">
        <v>291</v>
      </c>
      <c r="B418" s="133" t="s">
        <v>325</v>
      </c>
      <c r="C418" s="137" t="s">
        <v>193</v>
      </c>
      <c r="D418" s="81" t="str">
        <f>IFERROR(IF(C418="No CAS","",INDEX('DEQ Pollutant List'!$C$7:$C$611,MATCH('5. Pollutant Emissions - MB'!C418,'DEQ Pollutant List'!$B$7:$B$611,0))),"")</f>
        <v>Xylene (mixture), including m-xylene, o-xylene, p-xylene</v>
      </c>
      <c r="E418" s="115"/>
      <c r="F418" s="138">
        <v>0</v>
      </c>
      <c r="G418" s="139">
        <v>0.02</v>
      </c>
      <c r="H418" s="104"/>
      <c r="I418" s="102" cm="1">
        <f t="array" ref="I418">((_xlfn.XLOOKUP(B418,'4. Material Balance Activities'!$C$90:$C$138,'4. Material Balance Activities'!$G$90:$G$138,NA,0,1)-_xlfn.XLOOKUP(B418,'4. Material Balance Activities'!$C$90:$C$138,'4. Material Balance Activities'!$M$90:$M$138,NA,0,1))*G418)*(1-F418)</f>
        <v>10.475520000000001</v>
      </c>
      <c r="J418" s="105" t="s">
        <v>214</v>
      </c>
      <c r="K418" s="83" t="s">
        <v>214</v>
      </c>
      <c r="L418" s="102" cm="1">
        <f t="array" ref="L418">((_xlfn.XLOOKUP(B418,'4. Material Balance Activities'!$C$90:$C$138,'4. Material Balance Activities'!$J$90:$J$138,NA,0,1)-_xlfn.XLOOKUP(B418,'4. Material Balance Activities'!$C$90:$C$138,'4. Material Balance Activities'!$P$90:$P$138,NA,0,1))*G418)*(1-F418)</f>
        <v>4.224E-2</v>
      </c>
      <c r="M418" s="105" t="s">
        <v>214</v>
      </c>
      <c r="N418" s="83" t="s">
        <v>214</v>
      </c>
    </row>
    <row r="419" spans="1:14" x14ac:dyDescent="0.25">
      <c r="A419" s="79" t="s">
        <v>291</v>
      </c>
      <c r="B419" s="133" t="s">
        <v>325</v>
      </c>
      <c r="C419" s="137" t="s">
        <v>183</v>
      </c>
      <c r="D419" s="81" t="str">
        <f>IFERROR(IF(C419="No CAS","",INDEX('DEQ Pollutant List'!$C$7:$C$611,MATCH('5. Pollutant Emissions - MB'!C419,'DEQ Pollutant List'!$B$7:$B$611,0))),"")</f>
        <v>Ethyl benzene</v>
      </c>
      <c r="E419" s="115"/>
      <c r="F419" s="138">
        <v>0</v>
      </c>
      <c r="G419" s="139">
        <v>3.0000000000000001E-3</v>
      </c>
      <c r="H419" s="104"/>
      <c r="I419" s="102" cm="1">
        <f t="array" ref="I419">((_xlfn.XLOOKUP(B419,'4. Material Balance Activities'!$C$90:$C$138,'4. Material Balance Activities'!$G$90:$G$138,NA,0,1)-_xlfn.XLOOKUP(B419,'4. Material Balance Activities'!$C$90:$C$138,'4. Material Balance Activities'!$M$90:$M$138,NA,0,1))*G419)*(1-F419)</f>
        <v>1.5713280000000003</v>
      </c>
      <c r="J419" s="105" t="s">
        <v>214</v>
      </c>
      <c r="K419" s="83" t="s">
        <v>214</v>
      </c>
      <c r="L419" s="102" cm="1">
        <f t="array" ref="L419">((_xlfn.XLOOKUP(B419,'4. Material Balance Activities'!$C$90:$C$138,'4. Material Balance Activities'!$J$90:$J$138,NA,0,1)-_xlfn.XLOOKUP(B419,'4. Material Balance Activities'!$C$90:$C$138,'4. Material Balance Activities'!$P$90:$P$138,NA,0,1))*G419)*(1-F419)</f>
        <v>6.3360000000000005E-3</v>
      </c>
      <c r="M419" s="105" t="s">
        <v>214</v>
      </c>
      <c r="N419" s="83" t="s">
        <v>214</v>
      </c>
    </row>
    <row r="420" spans="1:14" x14ac:dyDescent="0.25">
      <c r="A420" s="79" t="s">
        <v>291</v>
      </c>
      <c r="B420" s="133" t="s">
        <v>325</v>
      </c>
      <c r="C420" s="137" t="s">
        <v>433</v>
      </c>
      <c r="D420" s="81" t="str">
        <f>IFERROR(IF(C420="No CAS","",INDEX('DEQ Pollutant List'!$C$7:$C$611,MATCH('5. Pollutant Emissions - MB'!C420,'DEQ Pollutant List'!$B$7:$B$611,0))),"")</f>
        <v>Isopropylbenzene (cumene)</v>
      </c>
      <c r="E420" s="115"/>
      <c r="F420" s="138">
        <v>0</v>
      </c>
      <c r="G420" s="139">
        <v>1E-3</v>
      </c>
      <c r="H420" s="104"/>
      <c r="I420" s="102" cm="1">
        <f t="array" ref="I420">((_xlfn.XLOOKUP(B420,'4. Material Balance Activities'!$C$90:$C$138,'4. Material Balance Activities'!$G$90:$G$138,NA,0,1)-_xlfn.XLOOKUP(B420,'4. Material Balance Activities'!$C$90:$C$138,'4. Material Balance Activities'!$M$90:$M$138,NA,0,1))*G420)*(1-F420)</f>
        <v>0.52377600000000013</v>
      </c>
      <c r="J420" s="105" t="s">
        <v>214</v>
      </c>
      <c r="K420" s="83" t="s">
        <v>214</v>
      </c>
      <c r="L420" s="102" cm="1">
        <f t="array" ref="L420">((_xlfn.XLOOKUP(B420,'4. Material Balance Activities'!$C$90:$C$138,'4. Material Balance Activities'!$J$90:$J$138,NA,0,1)-_xlfn.XLOOKUP(B420,'4. Material Balance Activities'!$C$90:$C$138,'4. Material Balance Activities'!$P$90:$P$138,NA,0,1))*G420)*(1-F420)</f>
        <v>2.1120000000000002E-3</v>
      </c>
      <c r="M420" s="105" t="s">
        <v>214</v>
      </c>
      <c r="N420" s="83" t="s">
        <v>214</v>
      </c>
    </row>
    <row r="421" spans="1:14" x14ac:dyDescent="0.25">
      <c r="A421" s="79" t="s">
        <v>291</v>
      </c>
      <c r="B421" s="133" t="s">
        <v>325</v>
      </c>
      <c r="C421" s="137" t="s">
        <v>435</v>
      </c>
      <c r="D421" s="81" t="str">
        <f>IFERROR(IF(C421="No CAS","",INDEX('DEQ Pollutant List'!$C$7:$C$611,MATCH('5. Pollutant Emissions - MB'!C421,'DEQ Pollutant List'!$B$7:$B$611,0))),"")</f>
        <v>n-Butyl alcohol</v>
      </c>
      <c r="E421" s="115"/>
      <c r="F421" s="138">
        <v>0</v>
      </c>
      <c r="G421" s="139">
        <v>0.06</v>
      </c>
      <c r="H421" s="104"/>
      <c r="I421" s="102" cm="1">
        <f t="array" ref="I421">((_xlfn.XLOOKUP(B421,'4. Material Balance Activities'!$C$90:$C$138,'4. Material Balance Activities'!$G$90:$G$138,NA,0,1)-_xlfn.XLOOKUP(B421,'4. Material Balance Activities'!$C$90:$C$138,'4. Material Balance Activities'!$M$90:$M$138,NA,0,1))*G421)*(1-F421)</f>
        <v>31.426560000000002</v>
      </c>
      <c r="J421" s="105" t="s">
        <v>214</v>
      </c>
      <c r="K421" s="83" t="s">
        <v>214</v>
      </c>
      <c r="L421" s="102" cm="1">
        <f t="array" ref="L421">((_xlfn.XLOOKUP(B421,'4. Material Balance Activities'!$C$90:$C$138,'4. Material Balance Activities'!$J$90:$J$138,NA,0,1)-_xlfn.XLOOKUP(B421,'4. Material Balance Activities'!$C$90:$C$138,'4. Material Balance Activities'!$P$90:$P$138,NA,0,1))*G421)*(1-F421)</f>
        <v>0.12672</v>
      </c>
      <c r="M421" s="105" t="s">
        <v>214</v>
      </c>
      <c r="N421" s="83" t="s">
        <v>214</v>
      </c>
    </row>
    <row r="422" spans="1:14" x14ac:dyDescent="0.25">
      <c r="A422" s="79" t="s">
        <v>291</v>
      </c>
      <c r="B422" s="133" t="s">
        <v>325</v>
      </c>
      <c r="C422" s="137" t="s">
        <v>441</v>
      </c>
      <c r="D422" s="81" t="str">
        <f>IFERROR(IF(C422="No CAS","",INDEX('DEQ Pollutant List'!$C$7:$C$611,MATCH('5. Pollutant Emissions - MB'!C422,'DEQ Pollutant List'!$B$7:$B$611,0))),"")</f>
        <v>1,2,3-Trimethylbenzene</v>
      </c>
      <c r="E422" s="115"/>
      <c r="F422" s="138">
        <v>0</v>
      </c>
      <c r="G422" s="139">
        <v>0.01</v>
      </c>
      <c r="H422" s="104"/>
      <c r="I422" s="102" cm="1">
        <f t="array" ref="I422">((_xlfn.XLOOKUP(B422,'4. Material Balance Activities'!$C$90:$C$138,'4. Material Balance Activities'!$G$90:$G$138,NA,0,1)-_xlfn.XLOOKUP(B422,'4. Material Balance Activities'!$C$90:$C$138,'4. Material Balance Activities'!$M$90:$M$138,NA,0,1))*G422)*(1-F422)</f>
        <v>5.2377600000000006</v>
      </c>
      <c r="J422" s="105" t="s">
        <v>214</v>
      </c>
      <c r="K422" s="83" t="s">
        <v>214</v>
      </c>
      <c r="L422" s="102" cm="1">
        <f t="array" ref="L422">((_xlfn.XLOOKUP(B422,'4. Material Balance Activities'!$C$90:$C$138,'4. Material Balance Activities'!$J$90:$J$138,NA,0,1)-_xlfn.XLOOKUP(B422,'4. Material Balance Activities'!$C$90:$C$138,'4. Material Balance Activities'!$P$90:$P$138,NA,0,1))*G422)*(1-F422)</f>
        <v>2.112E-2</v>
      </c>
      <c r="M422" s="105" t="s">
        <v>214</v>
      </c>
      <c r="N422" s="83" t="s">
        <v>214</v>
      </c>
    </row>
    <row r="423" spans="1:14" x14ac:dyDescent="0.25">
      <c r="A423" s="79" t="s">
        <v>291</v>
      </c>
      <c r="B423" s="133" t="s">
        <v>326</v>
      </c>
      <c r="C423" s="137" t="s">
        <v>183</v>
      </c>
      <c r="D423" s="81" t="str">
        <f>IFERROR(IF(C423="No CAS","",INDEX('DEQ Pollutant List'!$C$7:$C$611,MATCH('5. Pollutant Emissions - MB'!C423,'DEQ Pollutant List'!$B$7:$B$611,0))),"")</f>
        <v>Ethyl benzene</v>
      </c>
      <c r="E423" s="115"/>
      <c r="F423" s="138">
        <v>0</v>
      </c>
      <c r="G423" s="139">
        <v>1E-3</v>
      </c>
      <c r="H423" s="104"/>
      <c r="I423" s="102" cm="1">
        <f t="array" ref="I423">((_xlfn.XLOOKUP(B423,'4. Material Balance Activities'!$C$90:$C$138,'4. Material Balance Activities'!$G$90:$G$138,NA,0,1)-_xlfn.XLOOKUP(B423,'4. Material Balance Activities'!$C$90:$C$138,'4. Material Balance Activities'!$M$90:$M$138,NA,0,1))*G423)*(1-F423)</f>
        <v>0.49480200000000002</v>
      </c>
      <c r="J423" s="105" t="s">
        <v>214</v>
      </c>
      <c r="K423" s="83" t="s">
        <v>214</v>
      </c>
      <c r="L423" s="102" cm="1">
        <f t="array" ref="L423">((_xlfn.XLOOKUP(B423,'4. Material Balance Activities'!$C$90:$C$138,'4. Material Balance Activities'!$J$90:$J$138,NA,0,1)-_xlfn.XLOOKUP(B423,'4. Material Balance Activities'!$C$90:$C$138,'4. Material Balance Activities'!$P$90:$P$138,NA,0,1))*G423)*(1-F423)</f>
        <v>1.9951693548387098E-3</v>
      </c>
      <c r="M423" s="105" t="s">
        <v>214</v>
      </c>
      <c r="N423" s="83" t="s">
        <v>214</v>
      </c>
    </row>
    <row r="424" spans="1:14" x14ac:dyDescent="0.25">
      <c r="A424" s="79" t="s">
        <v>291</v>
      </c>
      <c r="B424" s="133" t="s">
        <v>326</v>
      </c>
      <c r="C424" s="137" t="s">
        <v>433</v>
      </c>
      <c r="D424" s="81" t="str">
        <f>IFERROR(IF(C424="No CAS","",INDEX('DEQ Pollutant List'!$C$7:$C$611,MATCH('5. Pollutant Emissions - MB'!C424,'DEQ Pollutant List'!$B$7:$B$611,0))),"")</f>
        <v>Isopropylbenzene (cumene)</v>
      </c>
      <c r="E424" s="115"/>
      <c r="F424" s="138">
        <v>0</v>
      </c>
      <c r="G424" s="139">
        <v>2E-3</v>
      </c>
      <c r="H424" s="104"/>
      <c r="I424" s="102" cm="1">
        <f t="array" ref="I424">((_xlfn.XLOOKUP(B424,'4. Material Balance Activities'!$C$90:$C$138,'4. Material Balance Activities'!$G$90:$G$138,NA,0,1)-_xlfn.XLOOKUP(B424,'4. Material Balance Activities'!$C$90:$C$138,'4. Material Balance Activities'!$M$90:$M$138,NA,0,1))*G424)*(1-F424)</f>
        <v>0.98960400000000004</v>
      </c>
      <c r="J424" s="105" t="s">
        <v>214</v>
      </c>
      <c r="K424" s="83" t="s">
        <v>214</v>
      </c>
      <c r="L424" s="102" cm="1">
        <f t="array" ref="L424">((_xlfn.XLOOKUP(B424,'4. Material Balance Activities'!$C$90:$C$138,'4. Material Balance Activities'!$J$90:$J$138,NA,0,1)-_xlfn.XLOOKUP(B424,'4. Material Balance Activities'!$C$90:$C$138,'4. Material Balance Activities'!$P$90:$P$138,NA,0,1))*G424)*(1-F424)</f>
        <v>3.9903387096774197E-3</v>
      </c>
      <c r="M424" s="105" t="s">
        <v>214</v>
      </c>
      <c r="N424" s="83" t="s">
        <v>214</v>
      </c>
    </row>
    <row r="425" spans="1:14" x14ac:dyDescent="0.25">
      <c r="A425" s="79" t="s">
        <v>291</v>
      </c>
      <c r="B425" s="133" t="s">
        <v>326</v>
      </c>
      <c r="C425" s="137" t="s">
        <v>435</v>
      </c>
      <c r="D425" s="81" t="str">
        <f>IFERROR(IF(C425="No CAS","",INDEX('DEQ Pollutant List'!$C$7:$C$611,MATCH('5. Pollutant Emissions - MB'!C425,'DEQ Pollutant List'!$B$7:$B$611,0))),"")</f>
        <v>n-Butyl alcohol</v>
      </c>
      <c r="E425" s="115"/>
      <c r="F425" s="138">
        <v>0</v>
      </c>
      <c r="G425" s="139">
        <v>7.0000000000000007E-2</v>
      </c>
      <c r="H425" s="104"/>
      <c r="I425" s="102" cm="1">
        <f t="array" ref="I425">((_xlfn.XLOOKUP(B425,'4. Material Balance Activities'!$C$90:$C$138,'4. Material Balance Activities'!$G$90:$G$138,NA,0,1)-_xlfn.XLOOKUP(B425,'4. Material Balance Activities'!$C$90:$C$138,'4. Material Balance Activities'!$M$90:$M$138,NA,0,1))*G425)*(1-F425)</f>
        <v>34.636140000000005</v>
      </c>
      <c r="J425" s="105" t="s">
        <v>214</v>
      </c>
      <c r="K425" s="83" t="s">
        <v>214</v>
      </c>
      <c r="L425" s="102" cm="1">
        <f t="array" ref="L425">((_xlfn.XLOOKUP(B425,'4. Material Balance Activities'!$C$90:$C$138,'4. Material Balance Activities'!$J$90:$J$138,NA,0,1)-_xlfn.XLOOKUP(B425,'4. Material Balance Activities'!$C$90:$C$138,'4. Material Balance Activities'!$P$90:$P$138,NA,0,1))*G425)*(1-F425)</f>
        <v>0.13966185483870969</v>
      </c>
      <c r="M425" s="105" t="s">
        <v>214</v>
      </c>
      <c r="N425" s="83" t="s">
        <v>214</v>
      </c>
    </row>
    <row r="426" spans="1:14" x14ac:dyDescent="0.25">
      <c r="A426" s="79" t="s">
        <v>291</v>
      </c>
      <c r="B426" s="133" t="s">
        <v>326</v>
      </c>
      <c r="C426" s="137" t="s">
        <v>437</v>
      </c>
      <c r="D426" s="81" t="str">
        <f>IFERROR(IF(C426="No CAS","",INDEX('DEQ Pollutant List'!$C$7:$C$611,MATCH('5. Pollutant Emissions - MB'!C426,'DEQ Pollutant List'!$B$7:$B$611,0))),"")</f>
        <v>Propylene glycol monomethyl ether acetate</v>
      </c>
      <c r="E426" s="115"/>
      <c r="F426" s="138">
        <v>0</v>
      </c>
      <c r="G426" s="139">
        <v>0.02</v>
      </c>
      <c r="H426" s="104"/>
      <c r="I426" s="102" cm="1">
        <f t="array" ref="I426">((_xlfn.XLOOKUP(B426,'4. Material Balance Activities'!$C$90:$C$138,'4. Material Balance Activities'!$G$90:$G$138,NA,0,1)-_xlfn.XLOOKUP(B426,'4. Material Balance Activities'!$C$90:$C$138,'4. Material Balance Activities'!$M$90:$M$138,NA,0,1))*G426)*(1-F426)</f>
        <v>9.8960400000000011</v>
      </c>
      <c r="J426" s="105" t="s">
        <v>214</v>
      </c>
      <c r="K426" s="83" t="s">
        <v>214</v>
      </c>
      <c r="L426" s="102" cm="1">
        <f t="array" ref="L426">((_xlfn.XLOOKUP(B426,'4. Material Balance Activities'!$C$90:$C$138,'4. Material Balance Activities'!$J$90:$J$138,NA,0,1)-_xlfn.XLOOKUP(B426,'4. Material Balance Activities'!$C$90:$C$138,'4. Material Balance Activities'!$P$90:$P$138,NA,0,1))*G426)*(1-F426)</f>
        <v>3.9903387096774198E-2</v>
      </c>
      <c r="M426" s="105" t="s">
        <v>214</v>
      </c>
      <c r="N426" s="83" t="s">
        <v>214</v>
      </c>
    </row>
    <row r="427" spans="1:14" x14ac:dyDescent="0.25">
      <c r="A427" s="79" t="s">
        <v>291</v>
      </c>
      <c r="B427" s="133" t="s">
        <v>326</v>
      </c>
      <c r="C427" s="137" t="s">
        <v>441</v>
      </c>
      <c r="D427" s="81" t="str">
        <f>IFERROR(IF(C427="No CAS","",INDEX('DEQ Pollutant List'!$C$7:$C$611,MATCH('5. Pollutant Emissions - MB'!C427,'DEQ Pollutant List'!$B$7:$B$611,0))),"")</f>
        <v>1,2,3-Trimethylbenzene</v>
      </c>
      <c r="E427" s="115"/>
      <c r="F427" s="138">
        <v>0</v>
      </c>
      <c r="G427" s="139">
        <v>0.01</v>
      </c>
      <c r="H427" s="104"/>
      <c r="I427" s="102" cm="1">
        <f t="array" ref="I427">((_xlfn.XLOOKUP(B427,'4. Material Balance Activities'!$C$90:$C$138,'4. Material Balance Activities'!$G$90:$G$138,NA,0,1)-_xlfn.XLOOKUP(B427,'4. Material Balance Activities'!$C$90:$C$138,'4. Material Balance Activities'!$M$90:$M$138,NA,0,1))*G427)*(1-F427)</f>
        <v>4.9480200000000005</v>
      </c>
      <c r="J427" s="105" t="s">
        <v>214</v>
      </c>
      <c r="K427" s="83" t="s">
        <v>214</v>
      </c>
      <c r="L427" s="102" cm="1">
        <f t="array" ref="L427">((_xlfn.XLOOKUP(B427,'4. Material Balance Activities'!$C$90:$C$138,'4. Material Balance Activities'!$J$90:$J$138,NA,0,1)-_xlfn.XLOOKUP(B427,'4. Material Balance Activities'!$C$90:$C$138,'4. Material Balance Activities'!$P$90:$P$138,NA,0,1))*G427)*(1-F427)</f>
        <v>1.9951693548387099E-2</v>
      </c>
      <c r="M427" s="105" t="s">
        <v>214</v>
      </c>
      <c r="N427" s="83" t="s">
        <v>214</v>
      </c>
    </row>
    <row r="428" spans="1:14" x14ac:dyDescent="0.25">
      <c r="A428" s="79" t="s">
        <v>291</v>
      </c>
      <c r="B428" s="133" t="s">
        <v>327</v>
      </c>
      <c r="C428" s="137" t="s">
        <v>193</v>
      </c>
      <c r="D428" s="81" t="str">
        <f>IFERROR(IF(C428="No CAS","",INDEX('DEQ Pollutant List'!$C$7:$C$611,MATCH('5. Pollutant Emissions - MB'!C428,'DEQ Pollutant List'!$B$7:$B$611,0))),"")</f>
        <v>Xylene (mixture), including m-xylene, o-xylene, p-xylene</v>
      </c>
      <c r="E428" s="115"/>
      <c r="F428" s="138">
        <v>0</v>
      </c>
      <c r="G428" s="139">
        <v>0.02</v>
      </c>
      <c r="H428" s="104"/>
      <c r="I428" s="102" cm="1">
        <f t="array" ref="I428">((_xlfn.XLOOKUP(B428,'4. Material Balance Activities'!$C$90:$C$138,'4. Material Balance Activities'!$G$90:$G$138,NA,0,1)-_xlfn.XLOOKUP(B428,'4. Material Balance Activities'!$C$90:$C$138,'4. Material Balance Activities'!$M$90:$M$138,NA,0,1))*G428)*(1-F428)</f>
        <v>15.463470000000001</v>
      </c>
      <c r="J428" s="105" t="s">
        <v>214</v>
      </c>
      <c r="K428" s="83" t="s">
        <v>214</v>
      </c>
      <c r="L428" s="102" cm="1">
        <f t="array" ref="L428">((_xlfn.XLOOKUP(B428,'4. Material Balance Activities'!$C$90:$C$138,'4. Material Balance Activities'!$J$90:$J$138,NA,0,1)-_xlfn.XLOOKUP(B428,'4. Material Balance Activities'!$C$90:$C$138,'4. Material Balance Activities'!$P$90:$P$138,NA,0,1))*G428)*(1-F428)</f>
        <v>6.2352701612903225E-2</v>
      </c>
      <c r="M428" s="105" t="s">
        <v>214</v>
      </c>
      <c r="N428" s="83" t="s">
        <v>214</v>
      </c>
    </row>
    <row r="429" spans="1:14" x14ac:dyDescent="0.25">
      <c r="A429" s="79" t="s">
        <v>291</v>
      </c>
      <c r="B429" s="133" t="s">
        <v>327</v>
      </c>
      <c r="C429" s="137" t="s">
        <v>183</v>
      </c>
      <c r="D429" s="81" t="str">
        <f>IFERROR(IF(C429="No CAS","",INDEX('DEQ Pollutant List'!$C$7:$C$611,MATCH('5. Pollutant Emissions - MB'!C429,'DEQ Pollutant List'!$B$7:$B$611,0))),"")</f>
        <v>Ethyl benzene</v>
      </c>
      <c r="E429" s="115"/>
      <c r="F429" s="138">
        <v>0</v>
      </c>
      <c r="G429" s="139">
        <v>3.0000000000000001E-3</v>
      </c>
      <c r="H429" s="104"/>
      <c r="I429" s="102" cm="1">
        <f t="array" ref="I429">((_xlfn.XLOOKUP(B429,'4. Material Balance Activities'!$C$90:$C$138,'4. Material Balance Activities'!$G$90:$G$138,NA,0,1)-_xlfn.XLOOKUP(B429,'4. Material Balance Activities'!$C$90:$C$138,'4. Material Balance Activities'!$M$90:$M$138,NA,0,1))*G429)*(1-F429)</f>
        <v>2.3195204999999999</v>
      </c>
      <c r="J429" s="105" t="s">
        <v>214</v>
      </c>
      <c r="K429" s="83" t="s">
        <v>214</v>
      </c>
      <c r="L429" s="102" cm="1">
        <f t="array" ref="L429">((_xlfn.XLOOKUP(B429,'4. Material Balance Activities'!$C$90:$C$138,'4. Material Balance Activities'!$J$90:$J$138,NA,0,1)-_xlfn.XLOOKUP(B429,'4. Material Balance Activities'!$C$90:$C$138,'4. Material Balance Activities'!$P$90:$P$138,NA,0,1))*G429)*(1-F429)</f>
        <v>9.3529052419354837E-3</v>
      </c>
      <c r="M429" s="105" t="s">
        <v>214</v>
      </c>
      <c r="N429" s="83" t="s">
        <v>214</v>
      </c>
    </row>
    <row r="430" spans="1:14" x14ac:dyDescent="0.25">
      <c r="A430" s="79" t="s">
        <v>291</v>
      </c>
      <c r="B430" s="133" t="s">
        <v>327</v>
      </c>
      <c r="C430" s="137" t="s">
        <v>433</v>
      </c>
      <c r="D430" s="81" t="str">
        <f>IFERROR(IF(C430="No CAS","",INDEX('DEQ Pollutant List'!$C$7:$C$611,MATCH('5. Pollutant Emissions - MB'!C430,'DEQ Pollutant List'!$B$7:$B$611,0))),"")</f>
        <v>Isopropylbenzene (cumene)</v>
      </c>
      <c r="E430" s="115"/>
      <c r="F430" s="138">
        <v>0</v>
      </c>
      <c r="G430" s="139">
        <v>1E-3</v>
      </c>
      <c r="H430" s="104"/>
      <c r="I430" s="102" cm="1">
        <f t="array" ref="I430">((_xlfn.XLOOKUP(B430,'4. Material Balance Activities'!$C$90:$C$138,'4. Material Balance Activities'!$G$90:$G$138,NA,0,1)-_xlfn.XLOOKUP(B430,'4. Material Balance Activities'!$C$90:$C$138,'4. Material Balance Activities'!$M$90:$M$138,NA,0,1))*G430)*(1-F430)</f>
        <v>0.77317349999999996</v>
      </c>
      <c r="J430" s="105" t="s">
        <v>214</v>
      </c>
      <c r="K430" s="83" t="s">
        <v>214</v>
      </c>
      <c r="L430" s="102" cm="1">
        <f t="array" ref="L430">((_xlfn.XLOOKUP(B430,'4. Material Balance Activities'!$C$90:$C$138,'4. Material Balance Activities'!$J$90:$J$138,NA,0,1)-_xlfn.XLOOKUP(B430,'4. Material Balance Activities'!$C$90:$C$138,'4. Material Balance Activities'!$P$90:$P$138,NA,0,1))*G430)*(1-F430)</f>
        <v>3.1176350806451612E-3</v>
      </c>
      <c r="M430" s="105" t="s">
        <v>214</v>
      </c>
      <c r="N430" s="83" t="s">
        <v>214</v>
      </c>
    </row>
    <row r="431" spans="1:14" x14ac:dyDescent="0.25">
      <c r="A431" s="79" t="s">
        <v>291</v>
      </c>
      <c r="B431" s="133" t="s">
        <v>327</v>
      </c>
      <c r="C431" s="137" t="s">
        <v>435</v>
      </c>
      <c r="D431" s="81" t="str">
        <f>IFERROR(IF(C431="No CAS","",INDEX('DEQ Pollutant List'!$C$7:$C$611,MATCH('5. Pollutant Emissions - MB'!C431,'DEQ Pollutant List'!$B$7:$B$611,0))),"")</f>
        <v>n-Butyl alcohol</v>
      </c>
      <c r="E431" s="115"/>
      <c r="F431" s="138">
        <v>0</v>
      </c>
      <c r="G431" s="139">
        <v>0.06</v>
      </c>
      <c r="H431" s="104"/>
      <c r="I431" s="102" cm="1">
        <f t="array" ref="I431">((_xlfn.XLOOKUP(B431,'4. Material Balance Activities'!$C$90:$C$138,'4. Material Balance Activities'!$G$90:$G$138,NA,0,1)-_xlfn.XLOOKUP(B431,'4. Material Balance Activities'!$C$90:$C$138,'4. Material Balance Activities'!$M$90:$M$138,NA,0,1))*G431)*(1-F431)</f>
        <v>46.390409999999996</v>
      </c>
      <c r="J431" s="105" t="s">
        <v>214</v>
      </c>
      <c r="K431" s="83" t="s">
        <v>214</v>
      </c>
      <c r="L431" s="102" cm="1">
        <f t="array" ref="L431">((_xlfn.XLOOKUP(B431,'4. Material Balance Activities'!$C$90:$C$138,'4. Material Balance Activities'!$J$90:$J$138,NA,0,1)-_xlfn.XLOOKUP(B431,'4. Material Balance Activities'!$C$90:$C$138,'4. Material Balance Activities'!$P$90:$P$138,NA,0,1))*G431)*(1-F431)</f>
        <v>0.18705810483870966</v>
      </c>
      <c r="M431" s="105" t="s">
        <v>214</v>
      </c>
      <c r="N431" s="83" t="s">
        <v>214</v>
      </c>
    </row>
    <row r="432" spans="1:14" x14ac:dyDescent="0.25">
      <c r="A432" s="79" t="s">
        <v>291</v>
      </c>
      <c r="B432" s="133" t="s">
        <v>327</v>
      </c>
      <c r="C432" s="137" t="s">
        <v>437</v>
      </c>
      <c r="D432" s="81" t="str">
        <f>IFERROR(IF(C432="No CAS","",INDEX('DEQ Pollutant List'!$C$7:$C$611,MATCH('5. Pollutant Emissions - MB'!C432,'DEQ Pollutant List'!$B$7:$B$611,0))),"")</f>
        <v>Propylene glycol monomethyl ether acetate</v>
      </c>
      <c r="E432" s="115"/>
      <c r="F432" s="138">
        <v>0</v>
      </c>
      <c r="G432" s="139">
        <v>0.01</v>
      </c>
      <c r="H432" s="104"/>
      <c r="I432" s="102" cm="1">
        <f t="array" ref="I432">((_xlfn.XLOOKUP(B432,'4. Material Balance Activities'!$C$90:$C$138,'4. Material Balance Activities'!$G$90:$G$138,NA,0,1)-_xlfn.XLOOKUP(B432,'4. Material Balance Activities'!$C$90:$C$138,'4. Material Balance Activities'!$M$90:$M$138,NA,0,1))*G432)*(1-F432)</f>
        <v>7.7317350000000005</v>
      </c>
      <c r="J432" s="105" t="s">
        <v>214</v>
      </c>
      <c r="K432" s="83" t="s">
        <v>214</v>
      </c>
      <c r="L432" s="102" cm="1">
        <f t="array" ref="L432">((_xlfn.XLOOKUP(B432,'4. Material Balance Activities'!$C$90:$C$138,'4. Material Balance Activities'!$J$90:$J$138,NA,0,1)-_xlfn.XLOOKUP(B432,'4. Material Balance Activities'!$C$90:$C$138,'4. Material Balance Activities'!$P$90:$P$138,NA,0,1))*G432)*(1-F432)</f>
        <v>3.1176350806451612E-2</v>
      </c>
      <c r="M432" s="105" t="s">
        <v>214</v>
      </c>
      <c r="N432" s="83" t="s">
        <v>214</v>
      </c>
    </row>
    <row r="433" spans="1:14" x14ac:dyDescent="0.25">
      <c r="A433" s="79" t="s">
        <v>291</v>
      </c>
      <c r="B433" s="133" t="s">
        <v>328</v>
      </c>
      <c r="C433" s="137" t="s">
        <v>183</v>
      </c>
      <c r="D433" s="81" t="str">
        <f>IFERROR(IF(C433="No CAS","",INDEX('DEQ Pollutant List'!$C$7:$C$611,MATCH('5. Pollutant Emissions - MB'!C433,'DEQ Pollutant List'!$B$7:$B$611,0))),"")</f>
        <v>Ethyl benzene</v>
      </c>
      <c r="E433" s="115"/>
      <c r="F433" s="138">
        <v>0</v>
      </c>
      <c r="G433" s="139">
        <v>1E-3</v>
      </c>
      <c r="H433" s="104"/>
      <c r="I433" s="102" cm="1">
        <f t="array" ref="I433">((_xlfn.XLOOKUP(B433,'4. Material Balance Activities'!$C$90:$C$138,'4. Material Balance Activities'!$G$90:$G$138,NA,0,1)-_xlfn.XLOOKUP(B433,'4. Material Balance Activities'!$C$90:$C$138,'4. Material Balance Activities'!$M$90:$M$138,NA,0,1))*G433)*(1-F433)</f>
        <v>0.41256600000000004</v>
      </c>
      <c r="J433" s="105" t="s">
        <v>214</v>
      </c>
      <c r="K433" s="83" t="s">
        <v>214</v>
      </c>
      <c r="L433" s="102" cm="1">
        <f t="array" ref="L433">((_xlfn.XLOOKUP(B433,'4. Material Balance Activities'!$C$90:$C$138,'4. Material Balance Activities'!$J$90:$J$138,NA,0,1)-_xlfn.XLOOKUP(B433,'4. Material Balance Activities'!$C$90:$C$138,'4. Material Balance Activities'!$P$90:$P$138,NA,0,1))*G433)*(1-F433)</f>
        <v>1.6635725806451614E-3</v>
      </c>
      <c r="M433" s="105" t="s">
        <v>214</v>
      </c>
      <c r="N433" s="83" t="s">
        <v>214</v>
      </c>
    </row>
    <row r="434" spans="1:14" x14ac:dyDescent="0.25">
      <c r="A434" s="79" t="s">
        <v>291</v>
      </c>
      <c r="B434" s="133" t="s">
        <v>328</v>
      </c>
      <c r="C434" s="137" t="s">
        <v>433</v>
      </c>
      <c r="D434" s="81" t="str">
        <f>IFERROR(IF(C434="No CAS","",INDEX('DEQ Pollutant List'!$C$7:$C$611,MATCH('5. Pollutant Emissions - MB'!C434,'DEQ Pollutant List'!$B$7:$B$611,0))),"")</f>
        <v>Isopropylbenzene (cumene)</v>
      </c>
      <c r="E434" s="115"/>
      <c r="F434" s="138">
        <v>0</v>
      </c>
      <c r="G434" s="139">
        <v>2E-3</v>
      </c>
      <c r="H434" s="104"/>
      <c r="I434" s="102" cm="1">
        <f t="array" ref="I434">((_xlfn.XLOOKUP(B434,'4. Material Balance Activities'!$C$90:$C$138,'4. Material Balance Activities'!$G$90:$G$138,NA,0,1)-_xlfn.XLOOKUP(B434,'4. Material Balance Activities'!$C$90:$C$138,'4. Material Balance Activities'!$M$90:$M$138,NA,0,1))*G434)*(1-F434)</f>
        <v>0.82513200000000009</v>
      </c>
      <c r="J434" s="105" t="s">
        <v>214</v>
      </c>
      <c r="K434" s="83" t="s">
        <v>214</v>
      </c>
      <c r="L434" s="102" cm="1">
        <f t="array" ref="L434">((_xlfn.XLOOKUP(B434,'4. Material Balance Activities'!$C$90:$C$138,'4. Material Balance Activities'!$J$90:$J$138,NA,0,1)-_xlfn.XLOOKUP(B434,'4. Material Balance Activities'!$C$90:$C$138,'4. Material Balance Activities'!$P$90:$P$138,NA,0,1))*G434)*(1-F434)</f>
        <v>3.3271451612903228E-3</v>
      </c>
      <c r="M434" s="105" t="s">
        <v>214</v>
      </c>
      <c r="N434" s="83" t="s">
        <v>214</v>
      </c>
    </row>
    <row r="435" spans="1:14" x14ac:dyDescent="0.25">
      <c r="A435" s="79" t="s">
        <v>291</v>
      </c>
      <c r="B435" s="133" t="s">
        <v>328</v>
      </c>
      <c r="C435" s="137" t="s">
        <v>435</v>
      </c>
      <c r="D435" s="81" t="str">
        <f>IFERROR(IF(C435="No CAS","",INDEX('DEQ Pollutant List'!$C$7:$C$611,MATCH('5. Pollutant Emissions - MB'!C435,'DEQ Pollutant List'!$B$7:$B$611,0))),"")</f>
        <v>n-Butyl alcohol</v>
      </c>
      <c r="E435" s="115"/>
      <c r="F435" s="138">
        <v>0</v>
      </c>
      <c r="G435" s="139">
        <v>7.0000000000000007E-2</v>
      </c>
      <c r="H435" s="104"/>
      <c r="I435" s="102" cm="1">
        <f t="array" ref="I435">((_xlfn.XLOOKUP(B435,'4. Material Balance Activities'!$C$90:$C$138,'4. Material Balance Activities'!$G$90:$G$138,NA,0,1)-_xlfn.XLOOKUP(B435,'4. Material Balance Activities'!$C$90:$C$138,'4. Material Balance Activities'!$M$90:$M$138,NA,0,1))*G435)*(1-F435)</f>
        <v>28.879620000000006</v>
      </c>
      <c r="J435" s="105" t="s">
        <v>214</v>
      </c>
      <c r="K435" s="83" t="s">
        <v>214</v>
      </c>
      <c r="L435" s="102" cm="1">
        <f t="array" ref="L435">((_xlfn.XLOOKUP(B435,'4. Material Balance Activities'!$C$90:$C$138,'4. Material Balance Activities'!$J$90:$J$138,NA,0,1)-_xlfn.XLOOKUP(B435,'4. Material Balance Activities'!$C$90:$C$138,'4. Material Balance Activities'!$P$90:$P$138,NA,0,1))*G435)*(1-F435)</f>
        <v>0.11645008064516131</v>
      </c>
      <c r="M435" s="105" t="s">
        <v>214</v>
      </c>
      <c r="N435" s="83" t="s">
        <v>214</v>
      </c>
    </row>
    <row r="436" spans="1:14" x14ac:dyDescent="0.25">
      <c r="A436" s="79" t="s">
        <v>291</v>
      </c>
      <c r="B436" s="133" t="s">
        <v>328</v>
      </c>
      <c r="C436" s="137" t="s">
        <v>437</v>
      </c>
      <c r="D436" s="81" t="str">
        <f>IFERROR(IF(C436="No CAS","",INDEX('DEQ Pollutant List'!$C$7:$C$611,MATCH('5. Pollutant Emissions - MB'!C436,'DEQ Pollutant List'!$B$7:$B$611,0))),"")</f>
        <v>Propylene glycol monomethyl ether acetate</v>
      </c>
      <c r="E436" s="115"/>
      <c r="F436" s="138">
        <v>0</v>
      </c>
      <c r="G436" s="139">
        <v>0.02</v>
      </c>
      <c r="H436" s="104"/>
      <c r="I436" s="102" cm="1">
        <f t="array" ref="I436">((_xlfn.XLOOKUP(B436,'4. Material Balance Activities'!$C$90:$C$138,'4. Material Balance Activities'!$G$90:$G$138,NA,0,1)-_xlfn.XLOOKUP(B436,'4. Material Balance Activities'!$C$90:$C$138,'4. Material Balance Activities'!$M$90:$M$138,NA,0,1))*G436)*(1-F436)</f>
        <v>8.2513200000000015</v>
      </c>
      <c r="J436" s="105" t="s">
        <v>214</v>
      </c>
      <c r="K436" s="83" t="s">
        <v>214</v>
      </c>
      <c r="L436" s="102" cm="1">
        <f t="array" ref="L436">((_xlfn.XLOOKUP(B436,'4. Material Balance Activities'!$C$90:$C$138,'4. Material Balance Activities'!$J$90:$J$138,NA,0,1)-_xlfn.XLOOKUP(B436,'4. Material Balance Activities'!$C$90:$C$138,'4. Material Balance Activities'!$P$90:$P$138,NA,0,1))*G436)*(1-F436)</f>
        <v>3.3271451612903229E-2</v>
      </c>
      <c r="M436" s="105" t="s">
        <v>214</v>
      </c>
      <c r="N436" s="83" t="s">
        <v>214</v>
      </c>
    </row>
    <row r="437" spans="1:14" x14ac:dyDescent="0.25">
      <c r="A437" s="79" t="s">
        <v>291</v>
      </c>
      <c r="B437" s="133" t="s">
        <v>328</v>
      </c>
      <c r="C437" s="137" t="s">
        <v>441</v>
      </c>
      <c r="D437" s="81" t="str">
        <f>IFERROR(IF(C437="No CAS","",INDEX('DEQ Pollutant List'!$C$7:$C$611,MATCH('5. Pollutant Emissions - MB'!C437,'DEQ Pollutant List'!$B$7:$B$611,0))),"")</f>
        <v>1,2,3-Trimethylbenzene</v>
      </c>
      <c r="E437" s="115"/>
      <c r="F437" s="138">
        <v>0</v>
      </c>
      <c r="G437" s="139">
        <v>0.01</v>
      </c>
      <c r="H437" s="104"/>
      <c r="I437" s="102" cm="1">
        <f t="array" ref="I437">((_xlfn.XLOOKUP(B437,'4. Material Balance Activities'!$C$90:$C$138,'4. Material Balance Activities'!$G$90:$G$138,NA,0,1)-_xlfn.XLOOKUP(B437,'4. Material Balance Activities'!$C$90:$C$138,'4. Material Balance Activities'!$M$90:$M$138,NA,0,1))*G437)*(1-F437)</f>
        <v>4.1256600000000008</v>
      </c>
      <c r="J437" s="105" t="s">
        <v>214</v>
      </c>
      <c r="K437" s="83" t="s">
        <v>214</v>
      </c>
      <c r="L437" s="102" cm="1">
        <f t="array" ref="L437">((_xlfn.XLOOKUP(B437,'4. Material Balance Activities'!$C$90:$C$138,'4. Material Balance Activities'!$J$90:$J$138,NA,0,1)-_xlfn.XLOOKUP(B437,'4. Material Balance Activities'!$C$90:$C$138,'4. Material Balance Activities'!$P$90:$P$138,NA,0,1))*G437)*(1-F437)</f>
        <v>1.6635725806451614E-2</v>
      </c>
      <c r="M437" s="105" t="s">
        <v>214</v>
      </c>
      <c r="N437" s="83" t="s">
        <v>214</v>
      </c>
    </row>
    <row r="438" spans="1:14" x14ac:dyDescent="0.25">
      <c r="A438" s="79" t="s">
        <v>291</v>
      </c>
      <c r="B438" s="133" t="s">
        <v>329</v>
      </c>
      <c r="C438" s="137" t="s">
        <v>183</v>
      </c>
      <c r="D438" s="81" t="str">
        <f>IFERROR(IF(C438="No CAS","",INDEX('DEQ Pollutant List'!$C$7:$C$611,MATCH('5. Pollutant Emissions - MB'!C438,'DEQ Pollutant List'!$B$7:$B$611,0))),"")</f>
        <v>Ethyl benzene</v>
      </c>
      <c r="E438" s="115"/>
      <c r="F438" s="138">
        <v>0</v>
      </c>
      <c r="G438" s="139">
        <v>1E-3</v>
      </c>
      <c r="H438" s="104"/>
      <c r="I438" s="102" cm="1">
        <f t="array" ref="I438">((_xlfn.XLOOKUP(B438,'4. Material Balance Activities'!$C$90:$C$138,'4. Material Balance Activities'!$G$90:$G$138,NA,0,1)-_xlfn.XLOOKUP(B438,'4. Material Balance Activities'!$C$90:$C$138,'4. Material Balance Activities'!$M$90:$M$138,NA,0,1))*G438)*(1-F438)</f>
        <v>0.15699750000000004</v>
      </c>
      <c r="J438" s="105" t="s">
        <v>214</v>
      </c>
      <c r="K438" s="83" t="s">
        <v>214</v>
      </c>
      <c r="L438" s="102" cm="1">
        <f t="array" ref="L438">((_xlfn.XLOOKUP(B438,'4. Material Balance Activities'!$C$90:$C$138,'4. Material Balance Activities'!$J$90:$J$138,NA,0,1)-_xlfn.XLOOKUP(B438,'4. Material Balance Activities'!$C$90:$C$138,'4. Material Balance Activities'!$P$90:$P$138,NA,0,1))*G438)*(1-F438)</f>
        <v>6.3305443548387105E-4</v>
      </c>
      <c r="M438" s="105" t="s">
        <v>214</v>
      </c>
      <c r="N438" s="83" t="s">
        <v>214</v>
      </c>
    </row>
    <row r="439" spans="1:14" x14ac:dyDescent="0.25">
      <c r="A439" s="79" t="s">
        <v>291</v>
      </c>
      <c r="B439" s="133" t="s">
        <v>329</v>
      </c>
      <c r="C439" s="137" t="s">
        <v>433</v>
      </c>
      <c r="D439" s="81" t="str">
        <f>IFERROR(IF(C439="No CAS","",INDEX('DEQ Pollutant List'!$C$7:$C$611,MATCH('5. Pollutant Emissions - MB'!C439,'DEQ Pollutant List'!$B$7:$B$611,0))),"")</f>
        <v>Isopropylbenzene (cumene)</v>
      </c>
      <c r="E439" s="115"/>
      <c r="F439" s="138">
        <v>0</v>
      </c>
      <c r="G439" s="139">
        <v>2E-3</v>
      </c>
      <c r="H439" s="104"/>
      <c r="I439" s="102" cm="1">
        <f t="array" ref="I439">((_xlfn.XLOOKUP(B439,'4. Material Balance Activities'!$C$90:$C$138,'4. Material Balance Activities'!$G$90:$G$138,NA,0,1)-_xlfn.XLOOKUP(B439,'4. Material Balance Activities'!$C$90:$C$138,'4. Material Balance Activities'!$M$90:$M$138,NA,0,1))*G439)*(1-F439)</f>
        <v>0.31399500000000008</v>
      </c>
      <c r="J439" s="105" t="s">
        <v>214</v>
      </c>
      <c r="K439" s="83" t="s">
        <v>214</v>
      </c>
      <c r="L439" s="102" cm="1">
        <f t="array" ref="L439">((_xlfn.XLOOKUP(B439,'4. Material Balance Activities'!$C$90:$C$138,'4. Material Balance Activities'!$J$90:$J$138,NA,0,1)-_xlfn.XLOOKUP(B439,'4. Material Balance Activities'!$C$90:$C$138,'4. Material Balance Activities'!$P$90:$P$138,NA,0,1))*G439)*(1-F439)</f>
        <v>1.2661088709677421E-3</v>
      </c>
      <c r="M439" s="105" t="s">
        <v>214</v>
      </c>
      <c r="N439" s="83" t="s">
        <v>214</v>
      </c>
    </row>
    <row r="440" spans="1:14" x14ac:dyDescent="0.25">
      <c r="A440" s="79" t="s">
        <v>291</v>
      </c>
      <c r="B440" s="133" t="s">
        <v>329</v>
      </c>
      <c r="C440" s="137" t="s">
        <v>435</v>
      </c>
      <c r="D440" s="81" t="str">
        <f>IFERROR(IF(C440="No CAS","",INDEX('DEQ Pollutant List'!$C$7:$C$611,MATCH('5. Pollutant Emissions - MB'!C440,'DEQ Pollutant List'!$B$7:$B$611,0))),"")</f>
        <v>n-Butyl alcohol</v>
      </c>
      <c r="E440" s="115"/>
      <c r="F440" s="138">
        <v>0</v>
      </c>
      <c r="G440" s="139">
        <v>7.0000000000000007E-2</v>
      </c>
      <c r="H440" s="104"/>
      <c r="I440" s="102" cm="1">
        <f t="array" ref="I440">((_xlfn.XLOOKUP(B440,'4. Material Balance Activities'!$C$90:$C$138,'4. Material Balance Activities'!$G$90:$G$138,NA,0,1)-_xlfn.XLOOKUP(B440,'4. Material Balance Activities'!$C$90:$C$138,'4. Material Balance Activities'!$M$90:$M$138,NA,0,1))*G440)*(1-F440)</f>
        <v>10.989825000000003</v>
      </c>
      <c r="J440" s="105" t="s">
        <v>214</v>
      </c>
      <c r="K440" s="83" t="s">
        <v>214</v>
      </c>
      <c r="L440" s="102" cm="1">
        <f t="array" ref="L440">((_xlfn.XLOOKUP(B440,'4. Material Balance Activities'!$C$90:$C$138,'4. Material Balance Activities'!$J$90:$J$138,NA,0,1)-_xlfn.XLOOKUP(B440,'4. Material Balance Activities'!$C$90:$C$138,'4. Material Balance Activities'!$P$90:$P$138,NA,0,1))*G440)*(1-F440)</f>
        <v>4.431381048387098E-2</v>
      </c>
      <c r="M440" s="105" t="s">
        <v>214</v>
      </c>
      <c r="N440" s="83" t="s">
        <v>214</v>
      </c>
    </row>
    <row r="441" spans="1:14" x14ac:dyDescent="0.25">
      <c r="A441" s="79" t="s">
        <v>291</v>
      </c>
      <c r="B441" s="133" t="s">
        <v>329</v>
      </c>
      <c r="C441" s="137" t="s">
        <v>437</v>
      </c>
      <c r="D441" s="81" t="str">
        <f>IFERROR(IF(C441="No CAS","",INDEX('DEQ Pollutant List'!$C$7:$C$611,MATCH('5. Pollutant Emissions - MB'!C441,'DEQ Pollutant List'!$B$7:$B$611,0))),"")</f>
        <v>Propylene glycol monomethyl ether acetate</v>
      </c>
      <c r="E441" s="115"/>
      <c r="F441" s="138">
        <v>0</v>
      </c>
      <c r="G441" s="139">
        <v>0.02</v>
      </c>
      <c r="H441" s="104"/>
      <c r="I441" s="102" cm="1">
        <f t="array" ref="I441">((_xlfn.XLOOKUP(B441,'4. Material Balance Activities'!$C$90:$C$138,'4. Material Balance Activities'!$G$90:$G$138,NA,0,1)-_xlfn.XLOOKUP(B441,'4. Material Balance Activities'!$C$90:$C$138,'4. Material Balance Activities'!$M$90:$M$138,NA,0,1))*G441)*(1-F441)</f>
        <v>3.1399500000000007</v>
      </c>
      <c r="J441" s="105" t="s">
        <v>214</v>
      </c>
      <c r="K441" s="83" t="s">
        <v>214</v>
      </c>
      <c r="L441" s="102" cm="1">
        <f t="array" ref="L441">((_xlfn.XLOOKUP(B441,'4. Material Balance Activities'!$C$90:$C$138,'4. Material Balance Activities'!$J$90:$J$138,NA,0,1)-_xlfn.XLOOKUP(B441,'4. Material Balance Activities'!$C$90:$C$138,'4. Material Balance Activities'!$P$90:$P$138,NA,0,1))*G441)*(1-F441)</f>
        <v>1.2661088709677422E-2</v>
      </c>
      <c r="M441" s="105" t="s">
        <v>214</v>
      </c>
      <c r="N441" s="83" t="s">
        <v>214</v>
      </c>
    </row>
    <row r="442" spans="1:14" x14ac:dyDescent="0.25">
      <c r="A442" s="79" t="s">
        <v>291</v>
      </c>
      <c r="B442" s="133" t="s">
        <v>329</v>
      </c>
      <c r="C442" s="137" t="s">
        <v>441</v>
      </c>
      <c r="D442" s="81" t="str">
        <f>IFERROR(IF(C442="No CAS","",INDEX('DEQ Pollutant List'!$C$7:$C$611,MATCH('5. Pollutant Emissions - MB'!C442,'DEQ Pollutant List'!$B$7:$B$611,0))),"")</f>
        <v>1,2,3-Trimethylbenzene</v>
      </c>
      <c r="E442" s="115"/>
      <c r="F442" s="138">
        <v>0</v>
      </c>
      <c r="G442" s="139">
        <v>0.01</v>
      </c>
      <c r="H442" s="104"/>
      <c r="I442" s="102" cm="1">
        <f t="array" ref="I442">((_xlfn.XLOOKUP(B442,'4. Material Balance Activities'!$C$90:$C$138,'4. Material Balance Activities'!$G$90:$G$138,NA,0,1)-_xlfn.XLOOKUP(B442,'4. Material Balance Activities'!$C$90:$C$138,'4. Material Balance Activities'!$M$90:$M$138,NA,0,1))*G442)*(1-F442)</f>
        <v>1.5699750000000003</v>
      </c>
      <c r="J442" s="105" t="s">
        <v>214</v>
      </c>
      <c r="K442" s="83" t="s">
        <v>214</v>
      </c>
      <c r="L442" s="102" cm="1">
        <f t="array" ref="L442">((_xlfn.XLOOKUP(B442,'4. Material Balance Activities'!$C$90:$C$138,'4. Material Balance Activities'!$J$90:$J$138,NA,0,1)-_xlfn.XLOOKUP(B442,'4. Material Balance Activities'!$C$90:$C$138,'4. Material Balance Activities'!$P$90:$P$138,NA,0,1))*G442)*(1-F442)</f>
        <v>6.3305443548387109E-3</v>
      </c>
      <c r="M442" s="105" t="s">
        <v>214</v>
      </c>
      <c r="N442" s="83" t="s">
        <v>214</v>
      </c>
    </row>
    <row r="443" spans="1:14" x14ac:dyDescent="0.25">
      <c r="A443" s="79" t="s">
        <v>291</v>
      </c>
      <c r="B443" s="133" t="s">
        <v>330</v>
      </c>
      <c r="C443" s="137" t="s">
        <v>193</v>
      </c>
      <c r="D443" s="81" t="str">
        <f>IFERROR(IF(C443="No CAS","",INDEX('DEQ Pollutant List'!$C$7:$C$611,MATCH('5. Pollutant Emissions - MB'!C443,'DEQ Pollutant List'!$B$7:$B$611,0))),"")</f>
        <v>Xylene (mixture), including m-xylene, o-xylene, p-xylene</v>
      </c>
      <c r="E443" s="115"/>
      <c r="F443" s="138">
        <v>0</v>
      </c>
      <c r="G443" s="139">
        <v>0.01</v>
      </c>
      <c r="H443" s="104"/>
      <c r="I443" s="102" cm="1">
        <f t="array" ref="I443">((_xlfn.XLOOKUP(B443,'4. Material Balance Activities'!$C$90:$C$138,'4. Material Balance Activities'!$G$90:$G$138,NA,0,1)-_xlfn.XLOOKUP(B443,'4. Material Balance Activities'!$C$90:$C$138,'4. Material Balance Activities'!$M$90:$M$138,NA,0,1))*G443)*(1-F443)</f>
        <v>1.5102450000000003</v>
      </c>
      <c r="J443" s="105" t="s">
        <v>214</v>
      </c>
      <c r="K443" s="83" t="s">
        <v>214</v>
      </c>
      <c r="L443" s="102" cm="1">
        <f t="array" ref="L443">((_xlfn.XLOOKUP(B443,'4. Material Balance Activities'!$C$90:$C$138,'4. Material Balance Activities'!$J$90:$J$138,NA,0,1)-_xlfn.XLOOKUP(B443,'4. Material Balance Activities'!$C$90:$C$138,'4. Material Balance Activities'!$P$90:$P$138,NA,0,1))*G443)*(1-F443)</f>
        <v>6.0896975806451628E-3</v>
      </c>
      <c r="M443" s="105" t="s">
        <v>214</v>
      </c>
      <c r="N443" s="83" t="s">
        <v>214</v>
      </c>
    </row>
    <row r="444" spans="1:14" x14ac:dyDescent="0.25">
      <c r="A444" s="79" t="s">
        <v>291</v>
      </c>
      <c r="B444" s="133" t="s">
        <v>330</v>
      </c>
      <c r="C444" s="137" t="s">
        <v>183</v>
      </c>
      <c r="D444" s="81" t="str">
        <f>IFERROR(IF(C444="No CAS","",INDEX('DEQ Pollutant List'!$C$7:$C$611,MATCH('5. Pollutant Emissions - MB'!C444,'DEQ Pollutant List'!$B$7:$B$611,0))),"")</f>
        <v>Ethyl benzene</v>
      </c>
      <c r="E444" s="115"/>
      <c r="F444" s="138">
        <v>0</v>
      </c>
      <c r="G444" s="139">
        <v>3.0000000000000001E-3</v>
      </c>
      <c r="H444" s="104"/>
      <c r="I444" s="102" cm="1">
        <f t="array" ref="I444">((_xlfn.XLOOKUP(B444,'4. Material Balance Activities'!$C$90:$C$138,'4. Material Balance Activities'!$G$90:$G$138,NA,0,1)-_xlfn.XLOOKUP(B444,'4. Material Balance Activities'!$C$90:$C$138,'4. Material Balance Activities'!$M$90:$M$138,NA,0,1))*G444)*(1-F444)</f>
        <v>0.45307350000000007</v>
      </c>
      <c r="J444" s="105" t="s">
        <v>214</v>
      </c>
      <c r="K444" s="83" t="s">
        <v>214</v>
      </c>
      <c r="L444" s="102" cm="1">
        <f t="array" ref="L444">((_xlfn.XLOOKUP(B444,'4. Material Balance Activities'!$C$90:$C$138,'4. Material Balance Activities'!$J$90:$J$138,NA,0,1)-_xlfn.XLOOKUP(B444,'4. Material Balance Activities'!$C$90:$C$138,'4. Material Balance Activities'!$P$90:$P$138,NA,0,1))*G444)*(1-F444)</f>
        <v>1.8269092741935488E-3</v>
      </c>
      <c r="M444" s="105" t="s">
        <v>214</v>
      </c>
      <c r="N444" s="83" t="s">
        <v>214</v>
      </c>
    </row>
    <row r="445" spans="1:14" x14ac:dyDescent="0.25">
      <c r="A445" s="79" t="s">
        <v>291</v>
      </c>
      <c r="B445" s="133" t="s">
        <v>330</v>
      </c>
      <c r="C445" s="137" t="s">
        <v>433</v>
      </c>
      <c r="D445" s="81" t="str">
        <f>IFERROR(IF(C445="No CAS","",INDEX('DEQ Pollutant List'!$C$7:$C$611,MATCH('5. Pollutant Emissions - MB'!C445,'DEQ Pollutant List'!$B$7:$B$611,0))),"")</f>
        <v>Isopropylbenzene (cumene)</v>
      </c>
      <c r="E445" s="115"/>
      <c r="F445" s="138">
        <v>0</v>
      </c>
      <c r="G445" s="139">
        <v>1E-3</v>
      </c>
      <c r="H445" s="104"/>
      <c r="I445" s="102" cm="1">
        <f t="array" ref="I445">((_xlfn.XLOOKUP(B445,'4. Material Balance Activities'!$C$90:$C$138,'4. Material Balance Activities'!$G$90:$G$138,NA,0,1)-_xlfn.XLOOKUP(B445,'4. Material Balance Activities'!$C$90:$C$138,'4. Material Balance Activities'!$M$90:$M$138,NA,0,1))*G445)*(1-F445)</f>
        <v>0.15102450000000003</v>
      </c>
      <c r="J445" s="105" t="s">
        <v>214</v>
      </c>
      <c r="K445" s="83" t="s">
        <v>214</v>
      </c>
      <c r="L445" s="102" cm="1">
        <f t="array" ref="L445">((_xlfn.XLOOKUP(B445,'4. Material Balance Activities'!$C$90:$C$138,'4. Material Balance Activities'!$J$90:$J$138,NA,0,1)-_xlfn.XLOOKUP(B445,'4. Material Balance Activities'!$C$90:$C$138,'4. Material Balance Activities'!$P$90:$P$138,NA,0,1))*G445)*(1-F445)</f>
        <v>6.0896975806451622E-4</v>
      </c>
      <c r="M445" s="105" t="s">
        <v>214</v>
      </c>
      <c r="N445" s="83" t="s">
        <v>214</v>
      </c>
    </row>
    <row r="446" spans="1:14" x14ac:dyDescent="0.25">
      <c r="A446" s="79" t="s">
        <v>291</v>
      </c>
      <c r="B446" s="133" t="s">
        <v>330</v>
      </c>
      <c r="C446" s="137" t="s">
        <v>435</v>
      </c>
      <c r="D446" s="81" t="str">
        <f>IFERROR(IF(C446="No CAS","",INDEX('DEQ Pollutant List'!$C$7:$C$611,MATCH('5. Pollutant Emissions - MB'!C446,'DEQ Pollutant List'!$B$7:$B$611,0))),"")</f>
        <v>n-Butyl alcohol</v>
      </c>
      <c r="E446" s="115"/>
      <c r="F446" s="138">
        <v>0</v>
      </c>
      <c r="G446" s="139">
        <v>0.05</v>
      </c>
      <c r="H446" s="104"/>
      <c r="I446" s="102" cm="1">
        <f t="array" ref="I446">((_xlfn.XLOOKUP(B446,'4. Material Balance Activities'!$C$90:$C$138,'4. Material Balance Activities'!$G$90:$G$138,NA,0,1)-_xlfn.XLOOKUP(B446,'4. Material Balance Activities'!$C$90:$C$138,'4. Material Balance Activities'!$M$90:$M$138,NA,0,1))*G446)*(1-F446)</f>
        <v>7.5512250000000014</v>
      </c>
      <c r="J446" s="105" t="s">
        <v>214</v>
      </c>
      <c r="K446" s="83" t="s">
        <v>214</v>
      </c>
      <c r="L446" s="102" cm="1">
        <f t="array" ref="L446">((_xlfn.XLOOKUP(B446,'4. Material Balance Activities'!$C$90:$C$138,'4. Material Balance Activities'!$J$90:$J$138,NA,0,1)-_xlfn.XLOOKUP(B446,'4. Material Balance Activities'!$C$90:$C$138,'4. Material Balance Activities'!$P$90:$P$138,NA,0,1))*G446)*(1-F446)</f>
        <v>3.0448487903225813E-2</v>
      </c>
      <c r="M446" s="105" t="s">
        <v>214</v>
      </c>
      <c r="N446" s="83" t="s">
        <v>214</v>
      </c>
    </row>
    <row r="447" spans="1:14" x14ac:dyDescent="0.25">
      <c r="A447" s="79" t="s">
        <v>291</v>
      </c>
      <c r="B447" s="133" t="s">
        <v>330</v>
      </c>
      <c r="C447" s="137" t="s">
        <v>437</v>
      </c>
      <c r="D447" s="81" t="str">
        <f>IFERROR(IF(C447="No CAS","",INDEX('DEQ Pollutant List'!$C$7:$C$611,MATCH('5. Pollutant Emissions - MB'!C447,'DEQ Pollutant List'!$B$7:$B$611,0))),"")</f>
        <v>Propylene glycol monomethyl ether acetate</v>
      </c>
      <c r="E447" s="115"/>
      <c r="F447" s="138">
        <v>0</v>
      </c>
      <c r="G447" s="139">
        <v>0.02</v>
      </c>
      <c r="H447" s="104"/>
      <c r="I447" s="102" cm="1">
        <f t="array" ref="I447">((_xlfn.XLOOKUP(B447,'4. Material Balance Activities'!$C$90:$C$138,'4. Material Balance Activities'!$G$90:$G$138,NA,0,1)-_xlfn.XLOOKUP(B447,'4. Material Balance Activities'!$C$90:$C$138,'4. Material Balance Activities'!$M$90:$M$138,NA,0,1))*G447)*(1-F447)</f>
        <v>3.0204900000000006</v>
      </c>
      <c r="J447" s="105" t="s">
        <v>214</v>
      </c>
      <c r="K447" s="83" t="s">
        <v>214</v>
      </c>
      <c r="L447" s="102" cm="1">
        <f t="array" ref="L447">((_xlfn.XLOOKUP(B447,'4. Material Balance Activities'!$C$90:$C$138,'4. Material Balance Activities'!$J$90:$J$138,NA,0,1)-_xlfn.XLOOKUP(B447,'4. Material Balance Activities'!$C$90:$C$138,'4. Material Balance Activities'!$P$90:$P$138,NA,0,1))*G447)*(1-F447)</f>
        <v>1.2179395161290326E-2</v>
      </c>
      <c r="M447" s="105" t="s">
        <v>214</v>
      </c>
      <c r="N447" s="83" t="s">
        <v>214</v>
      </c>
    </row>
    <row r="448" spans="1:14" x14ac:dyDescent="0.25">
      <c r="A448" s="79" t="s">
        <v>291</v>
      </c>
      <c r="B448" s="133" t="s">
        <v>331</v>
      </c>
      <c r="C448" s="137" t="s">
        <v>193</v>
      </c>
      <c r="D448" s="81" t="str">
        <f>IFERROR(IF(C448="No CAS","",INDEX('DEQ Pollutant List'!$C$7:$C$611,MATCH('5. Pollutant Emissions - MB'!C448,'DEQ Pollutant List'!$B$7:$B$611,0))),"")</f>
        <v>Xylene (mixture), including m-xylene, o-xylene, p-xylene</v>
      </c>
      <c r="E448" s="115"/>
      <c r="F448" s="138">
        <v>0</v>
      </c>
      <c r="G448" s="139">
        <v>0.02</v>
      </c>
      <c r="H448" s="104"/>
      <c r="I448" s="102" cm="1">
        <f t="array" ref="I448">((_xlfn.XLOOKUP(B448,'4. Material Balance Activities'!$C$90:$C$138,'4. Material Balance Activities'!$G$90:$G$138,NA,0,1)-_xlfn.XLOOKUP(B448,'4. Material Balance Activities'!$C$90:$C$138,'4. Material Balance Activities'!$M$90:$M$138,NA,0,1))*G448)*(1-F448)</f>
        <v>7.5368700000000004</v>
      </c>
      <c r="J448" s="105" t="s">
        <v>214</v>
      </c>
      <c r="K448" s="83" t="s">
        <v>214</v>
      </c>
      <c r="L448" s="102" cm="1">
        <f t="array" ref="L448">((_xlfn.XLOOKUP(B448,'4. Material Balance Activities'!$C$90:$C$138,'4. Material Balance Activities'!$J$90:$J$138,NA,0,1)-_xlfn.XLOOKUP(B448,'4. Material Balance Activities'!$C$90:$C$138,'4. Material Balance Activities'!$P$90:$P$138,NA,0,1))*G448)*(1-F448)</f>
        <v>3.039060483870968E-2</v>
      </c>
      <c r="M448" s="105" t="s">
        <v>214</v>
      </c>
      <c r="N448" s="83" t="s">
        <v>214</v>
      </c>
    </row>
    <row r="449" spans="1:14" x14ac:dyDescent="0.25">
      <c r="A449" s="79" t="s">
        <v>291</v>
      </c>
      <c r="B449" s="133" t="s">
        <v>331</v>
      </c>
      <c r="C449" s="137" t="s">
        <v>183</v>
      </c>
      <c r="D449" s="81" t="str">
        <f>IFERROR(IF(C449="No CAS","",INDEX('DEQ Pollutant List'!$C$7:$C$611,MATCH('5. Pollutant Emissions - MB'!C449,'DEQ Pollutant List'!$B$7:$B$611,0))),"")</f>
        <v>Ethyl benzene</v>
      </c>
      <c r="E449" s="115"/>
      <c r="F449" s="138">
        <v>0</v>
      </c>
      <c r="G449" s="139">
        <v>3.0000000000000001E-3</v>
      </c>
      <c r="H449" s="104"/>
      <c r="I449" s="102" cm="1">
        <f t="array" ref="I449">((_xlfn.XLOOKUP(B449,'4. Material Balance Activities'!$C$90:$C$138,'4. Material Balance Activities'!$G$90:$G$138,NA,0,1)-_xlfn.XLOOKUP(B449,'4. Material Balance Activities'!$C$90:$C$138,'4. Material Balance Activities'!$M$90:$M$138,NA,0,1))*G449)*(1-F449)</f>
        <v>1.1305305000000001</v>
      </c>
      <c r="J449" s="105" t="s">
        <v>214</v>
      </c>
      <c r="K449" s="83" t="s">
        <v>214</v>
      </c>
      <c r="L449" s="102" cm="1">
        <f t="array" ref="L449">((_xlfn.XLOOKUP(B449,'4. Material Balance Activities'!$C$90:$C$138,'4. Material Balance Activities'!$J$90:$J$138,NA,0,1)-_xlfn.XLOOKUP(B449,'4. Material Balance Activities'!$C$90:$C$138,'4. Material Balance Activities'!$P$90:$P$138,NA,0,1))*G449)*(1-F449)</f>
        <v>4.5585907258064518E-3</v>
      </c>
      <c r="M449" s="105" t="s">
        <v>214</v>
      </c>
      <c r="N449" s="83" t="s">
        <v>214</v>
      </c>
    </row>
    <row r="450" spans="1:14" x14ac:dyDescent="0.25">
      <c r="A450" s="79" t="s">
        <v>291</v>
      </c>
      <c r="B450" s="133" t="s">
        <v>331</v>
      </c>
      <c r="C450" s="137" t="s">
        <v>433</v>
      </c>
      <c r="D450" s="81" t="str">
        <f>IFERROR(IF(C450="No CAS","",INDEX('DEQ Pollutant List'!$C$7:$C$611,MATCH('5. Pollutant Emissions - MB'!C450,'DEQ Pollutant List'!$B$7:$B$611,0))),"")</f>
        <v>Isopropylbenzene (cumene)</v>
      </c>
      <c r="E450" s="115"/>
      <c r="F450" s="138">
        <v>0</v>
      </c>
      <c r="G450" s="139">
        <v>1E-3</v>
      </c>
      <c r="H450" s="104"/>
      <c r="I450" s="102" cm="1">
        <f t="array" ref="I450">((_xlfn.XLOOKUP(B450,'4. Material Balance Activities'!$C$90:$C$138,'4. Material Balance Activities'!$G$90:$G$138,NA,0,1)-_xlfn.XLOOKUP(B450,'4. Material Balance Activities'!$C$90:$C$138,'4. Material Balance Activities'!$M$90:$M$138,NA,0,1))*G450)*(1-F450)</f>
        <v>0.3768435</v>
      </c>
      <c r="J450" s="105" t="s">
        <v>214</v>
      </c>
      <c r="K450" s="83" t="s">
        <v>214</v>
      </c>
      <c r="L450" s="102" cm="1">
        <f t="array" ref="L450">((_xlfn.XLOOKUP(B450,'4. Material Balance Activities'!$C$90:$C$138,'4. Material Balance Activities'!$J$90:$J$138,NA,0,1)-_xlfn.XLOOKUP(B450,'4. Material Balance Activities'!$C$90:$C$138,'4. Material Balance Activities'!$P$90:$P$138,NA,0,1))*G450)*(1-F450)</f>
        <v>1.5195302419354839E-3</v>
      </c>
      <c r="M450" s="105" t="s">
        <v>214</v>
      </c>
      <c r="N450" s="83" t="s">
        <v>214</v>
      </c>
    </row>
    <row r="451" spans="1:14" x14ac:dyDescent="0.25">
      <c r="A451" s="79" t="s">
        <v>291</v>
      </c>
      <c r="B451" s="133" t="s">
        <v>331</v>
      </c>
      <c r="C451" s="137" t="s">
        <v>435</v>
      </c>
      <c r="D451" s="81" t="str">
        <f>IFERROR(IF(C451="No CAS","",INDEX('DEQ Pollutant List'!$C$7:$C$611,MATCH('5. Pollutant Emissions - MB'!C451,'DEQ Pollutant List'!$B$7:$B$611,0))),"")</f>
        <v>n-Butyl alcohol</v>
      </c>
      <c r="E451" s="115"/>
      <c r="F451" s="138">
        <v>0</v>
      </c>
      <c r="G451" s="139">
        <v>0.06</v>
      </c>
      <c r="H451" s="104"/>
      <c r="I451" s="102" cm="1">
        <f t="array" ref="I451">((_xlfn.XLOOKUP(B451,'4. Material Balance Activities'!$C$90:$C$138,'4. Material Balance Activities'!$G$90:$G$138,NA,0,1)-_xlfn.XLOOKUP(B451,'4. Material Balance Activities'!$C$90:$C$138,'4. Material Balance Activities'!$M$90:$M$138,NA,0,1))*G451)*(1-F451)</f>
        <v>22.610610000000001</v>
      </c>
      <c r="J451" s="105" t="s">
        <v>214</v>
      </c>
      <c r="K451" s="83" t="s">
        <v>214</v>
      </c>
      <c r="L451" s="102" cm="1">
        <f t="array" ref="L451">((_xlfn.XLOOKUP(B451,'4. Material Balance Activities'!$C$90:$C$138,'4. Material Balance Activities'!$J$90:$J$138,NA,0,1)-_xlfn.XLOOKUP(B451,'4. Material Balance Activities'!$C$90:$C$138,'4. Material Balance Activities'!$P$90:$P$138,NA,0,1))*G451)*(1-F451)</f>
        <v>9.1171814516129032E-2</v>
      </c>
      <c r="M451" s="105" t="s">
        <v>214</v>
      </c>
      <c r="N451" s="83" t="s">
        <v>214</v>
      </c>
    </row>
    <row r="452" spans="1:14" x14ac:dyDescent="0.25">
      <c r="A452" s="79" t="s">
        <v>291</v>
      </c>
      <c r="B452" s="133" t="s">
        <v>331</v>
      </c>
      <c r="C452" s="137" t="s">
        <v>437</v>
      </c>
      <c r="D452" s="81" t="str">
        <f>IFERROR(IF(C452="No CAS","",INDEX('DEQ Pollutant List'!$C$7:$C$611,MATCH('5. Pollutant Emissions - MB'!C452,'DEQ Pollutant List'!$B$7:$B$611,0))),"")</f>
        <v>Propylene glycol monomethyl ether acetate</v>
      </c>
      <c r="E452" s="115"/>
      <c r="F452" s="138">
        <v>0</v>
      </c>
      <c r="G452" s="139">
        <v>0.01</v>
      </c>
      <c r="H452" s="104"/>
      <c r="I452" s="102" cm="1">
        <f t="array" ref="I452">((_xlfn.XLOOKUP(B452,'4. Material Balance Activities'!$C$90:$C$138,'4. Material Balance Activities'!$G$90:$G$138,NA,0,1)-_xlfn.XLOOKUP(B452,'4. Material Balance Activities'!$C$90:$C$138,'4. Material Balance Activities'!$M$90:$M$138,NA,0,1))*G452)*(1-F452)</f>
        <v>3.7684350000000002</v>
      </c>
      <c r="J452" s="105" t="s">
        <v>214</v>
      </c>
      <c r="K452" s="83" t="s">
        <v>214</v>
      </c>
      <c r="L452" s="102" cm="1">
        <f t="array" ref="L452">((_xlfn.XLOOKUP(B452,'4. Material Balance Activities'!$C$90:$C$138,'4. Material Balance Activities'!$J$90:$J$138,NA,0,1)-_xlfn.XLOOKUP(B452,'4. Material Balance Activities'!$C$90:$C$138,'4. Material Balance Activities'!$P$90:$P$138,NA,0,1))*G452)*(1-F452)</f>
        <v>1.519530241935484E-2</v>
      </c>
      <c r="M452" s="105" t="s">
        <v>214</v>
      </c>
      <c r="N452" s="83" t="s">
        <v>214</v>
      </c>
    </row>
    <row r="453" spans="1:14" x14ac:dyDescent="0.25">
      <c r="A453" s="79" t="s">
        <v>291</v>
      </c>
      <c r="B453" s="133" t="s">
        <v>332</v>
      </c>
      <c r="C453" s="137" t="s">
        <v>183</v>
      </c>
      <c r="D453" s="81" t="str">
        <f>IFERROR(IF(C453="No CAS","",INDEX('DEQ Pollutant List'!$C$7:$C$611,MATCH('5. Pollutant Emissions - MB'!C453,'DEQ Pollutant List'!$B$7:$B$611,0))),"")</f>
        <v>Ethyl benzene</v>
      </c>
      <c r="E453" s="115"/>
      <c r="F453" s="138">
        <v>0</v>
      </c>
      <c r="G453" s="139">
        <v>1E-3</v>
      </c>
      <c r="H453" s="104"/>
      <c r="I453" s="102" cm="1">
        <f t="array" ref="I453">((_xlfn.XLOOKUP(B453,'4. Material Balance Activities'!$C$90:$C$138,'4. Material Balance Activities'!$G$90:$G$138,NA,0,1)-_xlfn.XLOOKUP(B453,'4. Material Balance Activities'!$C$90:$C$138,'4. Material Balance Activities'!$M$90:$M$138,NA,0,1))*G453)*(1-F453)</f>
        <v>2.8743000000000005E-2</v>
      </c>
      <c r="J453" s="105" t="s">
        <v>214</v>
      </c>
      <c r="K453" s="83" t="s">
        <v>214</v>
      </c>
      <c r="L453" s="102" cm="1">
        <f t="array" ref="L453">((_xlfn.XLOOKUP(B453,'4. Material Balance Activities'!$C$90:$C$138,'4. Material Balance Activities'!$J$90:$J$138,NA,0,1)-_xlfn.XLOOKUP(B453,'4. Material Balance Activities'!$C$90:$C$138,'4. Material Balance Activities'!$P$90:$P$138,NA,0,1))*G453)*(1-F453)</f>
        <v>1.1589919354838713E-4</v>
      </c>
      <c r="M453" s="105" t="s">
        <v>214</v>
      </c>
      <c r="N453" s="83" t="s">
        <v>214</v>
      </c>
    </row>
    <row r="454" spans="1:14" x14ac:dyDescent="0.25">
      <c r="A454" s="79" t="s">
        <v>291</v>
      </c>
      <c r="B454" s="133" t="s">
        <v>332</v>
      </c>
      <c r="C454" s="137" t="s">
        <v>433</v>
      </c>
      <c r="D454" s="81" t="str">
        <f>IFERROR(IF(C454="No CAS","",INDEX('DEQ Pollutant List'!$C$7:$C$611,MATCH('5. Pollutant Emissions - MB'!C454,'DEQ Pollutant List'!$B$7:$B$611,0))),"")</f>
        <v>Isopropylbenzene (cumene)</v>
      </c>
      <c r="E454" s="115"/>
      <c r="F454" s="138">
        <v>0</v>
      </c>
      <c r="G454" s="139">
        <v>2E-3</v>
      </c>
      <c r="H454" s="104"/>
      <c r="I454" s="102" cm="1">
        <f t="array" ref="I454">((_xlfn.XLOOKUP(B454,'4. Material Balance Activities'!$C$90:$C$138,'4. Material Balance Activities'!$G$90:$G$138,NA,0,1)-_xlfn.XLOOKUP(B454,'4. Material Balance Activities'!$C$90:$C$138,'4. Material Balance Activities'!$M$90:$M$138,NA,0,1))*G454)*(1-F454)</f>
        <v>5.7486000000000009E-2</v>
      </c>
      <c r="J454" s="105" t="s">
        <v>214</v>
      </c>
      <c r="K454" s="83" t="s">
        <v>214</v>
      </c>
      <c r="L454" s="102" cm="1">
        <f t="array" ref="L454">((_xlfn.XLOOKUP(B454,'4. Material Balance Activities'!$C$90:$C$138,'4. Material Balance Activities'!$J$90:$J$138,NA,0,1)-_xlfn.XLOOKUP(B454,'4. Material Balance Activities'!$C$90:$C$138,'4. Material Balance Activities'!$P$90:$P$138,NA,0,1))*G454)*(1-F454)</f>
        <v>2.3179838709677425E-4</v>
      </c>
      <c r="M454" s="105" t="s">
        <v>214</v>
      </c>
      <c r="N454" s="83" t="s">
        <v>214</v>
      </c>
    </row>
    <row r="455" spans="1:14" x14ac:dyDescent="0.25">
      <c r="A455" s="79" t="s">
        <v>291</v>
      </c>
      <c r="B455" s="133" t="s">
        <v>332</v>
      </c>
      <c r="C455" s="137" t="s">
        <v>437</v>
      </c>
      <c r="D455" s="81" t="str">
        <f>IFERROR(IF(C455="No CAS","",INDEX('DEQ Pollutant List'!$C$7:$C$611,MATCH('5. Pollutant Emissions - MB'!C455,'DEQ Pollutant List'!$B$7:$B$611,0))),"")</f>
        <v>Propylene glycol monomethyl ether acetate</v>
      </c>
      <c r="E455" s="115"/>
      <c r="F455" s="138">
        <v>0</v>
      </c>
      <c r="G455" s="139">
        <v>0.02</v>
      </c>
      <c r="H455" s="104"/>
      <c r="I455" s="102" cm="1">
        <f t="array" ref="I455">((_xlfn.XLOOKUP(B455,'4. Material Balance Activities'!$C$90:$C$138,'4. Material Balance Activities'!$G$90:$G$138,NA,0,1)-_xlfn.XLOOKUP(B455,'4. Material Balance Activities'!$C$90:$C$138,'4. Material Balance Activities'!$M$90:$M$138,NA,0,1))*G455)*(1-F455)</f>
        <v>0.57486000000000015</v>
      </c>
      <c r="J455" s="105" t="s">
        <v>214</v>
      </c>
      <c r="K455" s="83" t="s">
        <v>214</v>
      </c>
      <c r="L455" s="102" cm="1">
        <f t="array" ref="L455">((_xlfn.XLOOKUP(B455,'4. Material Balance Activities'!$C$90:$C$138,'4. Material Balance Activities'!$J$90:$J$138,NA,0,1)-_xlfn.XLOOKUP(B455,'4. Material Balance Activities'!$C$90:$C$138,'4. Material Balance Activities'!$P$90:$P$138,NA,0,1))*G455)*(1-F455)</f>
        <v>2.3179838709677424E-3</v>
      </c>
      <c r="M455" s="105" t="s">
        <v>214</v>
      </c>
      <c r="N455" s="83" t="s">
        <v>214</v>
      </c>
    </row>
    <row r="456" spans="1:14" x14ac:dyDescent="0.25">
      <c r="A456" s="79" t="s">
        <v>291</v>
      </c>
      <c r="B456" s="133" t="s">
        <v>332</v>
      </c>
      <c r="C456" s="137" t="s">
        <v>441</v>
      </c>
      <c r="D456" s="81" t="str">
        <f>IFERROR(IF(C456="No CAS","",INDEX('DEQ Pollutant List'!$C$7:$C$611,MATCH('5. Pollutant Emissions - MB'!C456,'DEQ Pollutant List'!$B$7:$B$611,0))),"")</f>
        <v>1,2,3-Trimethylbenzene</v>
      </c>
      <c r="E456" s="115"/>
      <c r="F456" s="138">
        <v>0</v>
      </c>
      <c r="G456" s="139">
        <v>0.01</v>
      </c>
      <c r="H456" s="104"/>
      <c r="I456" s="102" cm="1">
        <f t="array" ref="I456">((_xlfn.XLOOKUP(B456,'4. Material Balance Activities'!$C$90:$C$138,'4. Material Balance Activities'!$G$90:$G$138,NA,0,1)-_xlfn.XLOOKUP(B456,'4. Material Balance Activities'!$C$90:$C$138,'4. Material Balance Activities'!$M$90:$M$138,NA,0,1))*G456)*(1-F456)</f>
        <v>0.28743000000000007</v>
      </c>
      <c r="J456" s="105" t="s">
        <v>214</v>
      </c>
      <c r="K456" s="83" t="s">
        <v>214</v>
      </c>
      <c r="L456" s="102" cm="1">
        <f t="array" ref="L456">((_xlfn.XLOOKUP(B456,'4. Material Balance Activities'!$C$90:$C$138,'4. Material Balance Activities'!$J$90:$J$138,NA,0,1)-_xlfn.XLOOKUP(B456,'4. Material Balance Activities'!$C$90:$C$138,'4. Material Balance Activities'!$P$90:$P$138,NA,0,1))*G456)*(1-F456)</f>
        <v>1.1589919354838712E-3</v>
      </c>
      <c r="M456" s="105" t="s">
        <v>214</v>
      </c>
      <c r="N456" s="83" t="s">
        <v>214</v>
      </c>
    </row>
    <row r="457" spans="1:14" x14ac:dyDescent="0.25">
      <c r="A457" s="79" t="s">
        <v>291</v>
      </c>
      <c r="B457" s="133" t="s">
        <v>333</v>
      </c>
      <c r="C457" s="137" t="s">
        <v>183</v>
      </c>
      <c r="D457" s="81" t="str">
        <f>IFERROR(IF(C457="No CAS","",INDEX('DEQ Pollutant List'!$C$7:$C$611,MATCH('5. Pollutant Emissions - MB'!C457,'DEQ Pollutant List'!$B$7:$B$611,0))),"")</f>
        <v>Ethyl benzene</v>
      </c>
      <c r="E457" s="115"/>
      <c r="F457" s="138">
        <v>0</v>
      </c>
      <c r="G457" s="139">
        <v>1E-3</v>
      </c>
      <c r="H457" s="104"/>
      <c r="I457" s="102" cm="1">
        <f t="array" ref="I457">((_xlfn.XLOOKUP(B457,'4. Material Balance Activities'!$C$90:$C$138,'4. Material Balance Activities'!$G$90:$G$138,NA,0,1)-_xlfn.XLOOKUP(B457,'4. Material Balance Activities'!$C$90:$C$138,'4. Material Balance Activities'!$M$90:$M$138,NA,0,1))*G457)*(1-F457)</f>
        <v>0.40101600000000004</v>
      </c>
      <c r="J457" s="105" t="s">
        <v>214</v>
      </c>
      <c r="K457" s="83" t="s">
        <v>214</v>
      </c>
      <c r="L457" s="102" cm="1">
        <f t="array" ref="L457">((_xlfn.XLOOKUP(B457,'4. Material Balance Activities'!$C$90:$C$138,'4. Material Balance Activities'!$J$90:$J$138,NA,0,1)-_xlfn.XLOOKUP(B457,'4. Material Balance Activities'!$C$90:$C$138,'4. Material Balance Activities'!$P$90:$P$138,NA,0,1))*G457)*(1-F457)</f>
        <v>1.6169999999999999E-3</v>
      </c>
      <c r="M457" s="105" t="s">
        <v>214</v>
      </c>
      <c r="N457" s="83" t="s">
        <v>214</v>
      </c>
    </row>
    <row r="458" spans="1:14" x14ac:dyDescent="0.25">
      <c r="A458" s="79" t="s">
        <v>291</v>
      </c>
      <c r="B458" s="133" t="s">
        <v>333</v>
      </c>
      <c r="C458" s="137" t="s">
        <v>433</v>
      </c>
      <c r="D458" s="81" t="str">
        <f>IFERROR(IF(C458="No CAS","",INDEX('DEQ Pollutant List'!$C$7:$C$611,MATCH('5. Pollutant Emissions - MB'!C458,'DEQ Pollutant List'!$B$7:$B$611,0))),"")</f>
        <v>Isopropylbenzene (cumene)</v>
      </c>
      <c r="E458" s="115"/>
      <c r="F458" s="138">
        <v>0</v>
      </c>
      <c r="G458" s="139">
        <v>2E-3</v>
      </c>
      <c r="H458" s="104"/>
      <c r="I458" s="102" cm="1">
        <f t="array" ref="I458">((_xlfn.XLOOKUP(B458,'4. Material Balance Activities'!$C$90:$C$138,'4. Material Balance Activities'!$G$90:$G$138,NA,0,1)-_xlfn.XLOOKUP(B458,'4. Material Balance Activities'!$C$90:$C$138,'4. Material Balance Activities'!$M$90:$M$138,NA,0,1))*G458)*(1-F458)</f>
        <v>0.80203200000000008</v>
      </c>
      <c r="J458" s="105" t="s">
        <v>214</v>
      </c>
      <c r="K458" s="83" t="s">
        <v>214</v>
      </c>
      <c r="L458" s="102" cm="1">
        <f t="array" ref="L458">((_xlfn.XLOOKUP(B458,'4. Material Balance Activities'!$C$90:$C$138,'4. Material Balance Activities'!$J$90:$J$138,NA,0,1)-_xlfn.XLOOKUP(B458,'4. Material Balance Activities'!$C$90:$C$138,'4. Material Balance Activities'!$P$90:$P$138,NA,0,1))*G458)*(1-F458)</f>
        <v>3.2339999999999999E-3</v>
      </c>
      <c r="M458" s="105" t="s">
        <v>214</v>
      </c>
      <c r="N458" s="83" t="s">
        <v>214</v>
      </c>
    </row>
    <row r="459" spans="1:14" x14ac:dyDescent="0.25">
      <c r="A459" s="79" t="s">
        <v>291</v>
      </c>
      <c r="B459" s="133" t="s">
        <v>333</v>
      </c>
      <c r="C459" s="137" t="s">
        <v>435</v>
      </c>
      <c r="D459" s="81" t="str">
        <f>IFERROR(IF(C459="No CAS","",INDEX('DEQ Pollutant List'!$C$7:$C$611,MATCH('5. Pollutant Emissions - MB'!C459,'DEQ Pollutant List'!$B$7:$B$611,0))),"")</f>
        <v>n-Butyl alcohol</v>
      </c>
      <c r="E459" s="115"/>
      <c r="F459" s="138">
        <v>0</v>
      </c>
      <c r="G459" s="139">
        <v>7.0000000000000007E-2</v>
      </c>
      <c r="H459" s="104"/>
      <c r="I459" s="102" cm="1">
        <f t="array" ref="I459">((_xlfn.XLOOKUP(B459,'4. Material Balance Activities'!$C$90:$C$138,'4. Material Balance Activities'!$G$90:$G$138,NA,0,1)-_xlfn.XLOOKUP(B459,'4. Material Balance Activities'!$C$90:$C$138,'4. Material Balance Activities'!$M$90:$M$138,NA,0,1))*G459)*(1-F459)</f>
        <v>28.071120000000004</v>
      </c>
      <c r="J459" s="105" t="s">
        <v>214</v>
      </c>
      <c r="K459" s="83" t="s">
        <v>214</v>
      </c>
      <c r="L459" s="102" cm="1">
        <f t="array" ref="L459">((_xlfn.XLOOKUP(B459,'4. Material Balance Activities'!$C$90:$C$138,'4. Material Balance Activities'!$J$90:$J$138,NA,0,1)-_xlfn.XLOOKUP(B459,'4. Material Balance Activities'!$C$90:$C$138,'4. Material Balance Activities'!$P$90:$P$138,NA,0,1))*G459)*(1-F459)</f>
        <v>0.11319000000000001</v>
      </c>
      <c r="M459" s="105" t="s">
        <v>214</v>
      </c>
      <c r="N459" s="83" t="s">
        <v>214</v>
      </c>
    </row>
    <row r="460" spans="1:14" x14ac:dyDescent="0.25">
      <c r="A460" s="79" t="s">
        <v>291</v>
      </c>
      <c r="B460" s="133" t="s">
        <v>333</v>
      </c>
      <c r="C460" s="137" t="s">
        <v>437</v>
      </c>
      <c r="D460" s="81" t="str">
        <f>IFERROR(IF(C460="No CAS","",INDEX('DEQ Pollutant List'!$C$7:$C$611,MATCH('5. Pollutant Emissions - MB'!C460,'DEQ Pollutant List'!$B$7:$B$611,0))),"")</f>
        <v>Propylene glycol monomethyl ether acetate</v>
      </c>
      <c r="E460" s="115"/>
      <c r="F460" s="138">
        <v>0</v>
      </c>
      <c r="G460" s="139">
        <v>0.02</v>
      </c>
      <c r="H460" s="104"/>
      <c r="I460" s="102" cm="1">
        <f t="array" ref="I460">((_xlfn.XLOOKUP(B460,'4. Material Balance Activities'!$C$90:$C$138,'4. Material Balance Activities'!$G$90:$G$138,NA,0,1)-_xlfn.XLOOKUP(B460,'4. Material Balance Activities'!$C$90:$C$138,'4. Material Balance Activities'!$M$90:$M$138,NA,0,1))*G460)*(1-F460)</f>
        <v>8.0203199999999999</v>
      </c>
      <c r="J460" s="105" t="s">
        <v>214</v>
      </c>
      <c r="K460" s="83" t="s">
        <v>214</v>
      </c>
      <c r="L460" s="102" cm="1">
        <f t="array" ref="L460">((_xlfn.XLOOKUP(B460,'4. Material Balance Activities'!$C$90:$C$138,'4. Material Balance Activities'!$J$90:$J$138,NA,0,1)-_xlfn.XLOOKUP(B460,'4. Material Balance Activities'!$C$90:$C$138,'4. Material Balance Activities'!$P$90:$P$138,NA,0,1))*G460)*(1-F460)</f>
        <v>3.2340000000000001E-2</v>
      </c>
      <c r="M460" s="105" t="s">
        <v>214</v>
      </c>
      <c r="N460" s="83" t="s">
        <v>214</v>
      </c>
    </row>
    <row r="461" spans="1:14" x14ac:dyDescent="0.25">
      <c r="A461" s="79" t="s">
        <v>291</v>
      </c>
      <c r="B461" s="133" t="s">
        <v>333</v>
      </c>
      <c r="C461" s="137" t="s">
        <v>441</v>
      </c>
      <c r="D461" s="81" t="str">
        <f>IFERROR(IF(C461="No CAS","",INDEX('DEQ Pollutant List'!$C$7:$C$611,MATCH('5. Pollutant Emissions - MB'!C461,'DEQ Pollutant List'!$B$7:$B$611,0))),"")</f>
        <v>1,2,3-Trimethylbenzene</v>
      </c>
      <c r="E461" s="115"/>
      <c r="F461" s="138">
        <v>0</v>
      </c>
      <c r="G461" s="139">
        <v>0.01</v>
      </c>
      <c r="H461" s="104"/>
      <c r="I461" s="102" cm="1">
        <f t="array" ref="I461">((_xlfn.XLOOKUP(B461,'4. Material Balance Activities'!$C$90:$C$138,'4. Material Balance Activities'!$G$90:$G$138,NA,0,1)-_xlfn.XLOOKUP(B461,'4. Material Balance Activities'!$C$90:$C$138,'4. Material Balance Activities'!$M$90:$M$138,NA,0,1))*G461)*(1-F461)</f>
        <v>4.0101599999999999</v>
      </c>
      <c r="J461" s="105" t="s">
        <v>214</v>
      </c>
      <c r="K461" s="83" t="s">
        <v>214</v>
      </c>
      <c r="L461" s="102" cm="1">
        <f t="array" ref="L461">((_xlfn.XLOOKUP(B461,'4. Material Balance Activities'!$C$90:$C$138,'4. Material Balance Activities'!$J$90:$J$138,NA,0,1)-_xlfn.XLOOKUP(B461,'4. Material Balance Activities'!$C$90:$C$138,'4. Material Balance Activities'!$P$90:$P$138,NA,0,1))*G461)*(1-F461)</f>
        <v>1.617E-2</v>
      </c>
      <c r="M461" s="105" t="s">
        <v>214</v>
      </c>
      <c r="N461" s="83" t="s">
        <v>214</v>
      </c>
    </row>
    <row r="462" spans="1:14" x14ac:dyDescent="0.25">
      <c r="A462" s="79" t="s">
        <v>291</v>
      </c>
      <c r="B462" s="133" t="s">
        <v>334</v>
      </c>
      <c r="C462" s="137" t="s">
        <v>183</v>
      </c>
      <c r="D462" s="81" t="str">
        <f>IFERROR(IF(C462="No CAS","",INDEX('DEQ Pollutant List'!$C$7:$C$611,MATCH('5. Pollutant Emissions - MB'!C462,'DEQ Pollutant List'!$B$7:$B$611,0))),"")</f>
        <v>Ethyl benzene</v>
      </c>
      <c r="E462" s="115"/>
      <c r="F462" s="138">
        <v>0</v>
      </c>
      <c r="G462" s="139">
        <v>1E-3</v>
      </c>
      <c r="H462" s="104"/>
      <c r="I462" s="102" cm="1">
        <f t="array" ref="I462">((_xlfn.XLOOKUP(B462,'4. Material Balance Activities'!$C$90:$C$138,'4. Material Balance Activities'!$G$90:$G$138,NA,0,1)-_xlfn.XLOOKUP(B462,'4. Material Balance Activities'!$C$90:$C$138,'4. Material Balance Activities'!$M$90:$M$138,NA,0,1))*G462)*(1-F462)</f>
        <v>8.5833000000000007E-2</v>
      </c>
      <c r="J462" s="105" t="s">
        <v>214</v>
      </c>
      <c r="K462" s="83" t="s">
        <v>214</v>
      </c>
      <c r="L462" s="102" cm="1">
        <f t="array" ref="L462">((_xlfn.XLOOKUP(B462,'4. Material Balance Activities'!$C$90:$C$138,'4. Material Balance Activities'!$J$90:$J$138,NA,0,1)-_xlfn.XLOOKUP(B462,'4. Material Balance Activities'!$C$90:$C$138,'4. Material Balance Activities'!$P$90:$P$138,NA,0,1))*G462)*(1-F462)</f>
        <v>3.4610080645161291E-4</v>
      </c>
      <c r="M462" s="105" t="s">
        <v>214</v>
      </c>
      <c r="N462" s="83" t="s">
        <v>214</v>
      </c>
    </row>
    <row r="463" spans="1:14" x14ac:dyDescent="0.25">
      <c r="A463" s="79" t="s">
        <v>291</v>
      </c>
      <c r="B463" s="133" t="s">
        <v>334</v>
      </c>
      <c r="C463" s="137" t="s">
        <v>433</v>
      </c>
      <c r="D463" s="81" t="str">
        <f>IFERROR(IF(C463="No CAS","",INDEX('DEQ Pollutant List'!$C$7:$C$611,MATCH('5. Pollutant Emissions - MB'!C463,'DEQ Pollutant List'!$B$7:$B$611,0))),"")</f>
        <v>Isopropylbenzene (cumene)</v>
      </c>
      <c r="E463" s="115"/>
      <c r="F463" s="138">
        <v>0</v>
      </c>
      <c r="G463" s="139">
        <v>2E-3</v>
      </c>
      <c r="H463" s="104"/>
      <c r="I463" s="102" cm="1">
        <f t="array" ref="I463">((_xlfn.XLOOKUP(B463,'4. Material Balance Activities'!$C$90:$C$138,'4. Material Balance Activities'!$G$90:$G$138,NA,0,1)-_xlfn.XLOOKUP(B463,'4. Material Balance Activities'!$C$90:$C$138,'4. Material Balance Activities'!$M$90:$M$138,NA,0,1))*G463)*(1-F463)</f>
        <v>0.17166600000000001</v>
      </c>
      <c r="J463" s="105" t="s">
        <v>214</v>
      </c>
      <c r="K463" s="83" t="s">
        <v>214</v>
      </c>
      <c r="L463" s="102" cm="1">
        <f t="array" ref="L463">((_xlfn.XLOOKUP(B463,'4. Material Balance Activities'!$C$90:$C$138,'4. Material Balance Activities'!$J$90:$J$138,NA,0,1)-_xlfn.XLOOKUP(B463,'4. Material Balance Activities'!$C$90:$C$138,'4. Material Balance Activities'!$P$90:$P$138,NA,0,1))*G463)*(1-F463)</f>
        <v>6.9220161290322582E-4</v>
      </c>
      <c r="M463" s="105" t="s">
        <v>214</v>
      </c>
      <c r="N463" s="83" t="s">
        <v>214</v>
      </c>
    </row>
    <row r="464" spans="1:14" x14ac:dyDescent="0.25">
      <c r="A464" s="79" t="s">
        <v>291</v>
      </c>
      <c r="B464" s="133" t="s">
        <v>334</v>
      </c>
      <c r="C464" s="137" t="s">
        <v>435</v>
      </c>
      <c r="D464" s="81" t="str">
        <f>IFERROR(IF(C464="No CAS","",INDEX('DEQ Pollutant List'!$C$7:$C$611,MATCH('5. Pollutant Emissions - MB'!C464,'DEQ Pollutant List'!$B$7:$B$611,0))),"")</f>
        <v>n-Butyl alcohol</v>
      </c>
      <c r="E464" s="115"/>
      <c r="F464" s="138">
        <v>0</v>
      </c>
      <c r="G464" s="139">
        <v>7.0000000000000007E-2</v>
      </c>
      <c r="H464" s="104"/>
      <c r="I464" s="102" cm="1">
        <f t="array" ref="I464">((_xlfn.XLOOKUP(B464,'4. Material Balance Activities'!$C$90:$C$138,'4. Material Balance Activities'!$G$90:$G$138,NA,0,1)-_xlfn.XLOOKUP(B464,'4. Material Balance Activities'!$C$90:$C$138,'4. Material Balance Activities'!$M$90:$M$138,NA,0,1))*G464)*(1-F464)</f>
        <v>6.0083100000000007</v>
      </c>
      <c r="J464" s="105" t="s">
        <v>214</v>
      </c>
      <c r="K464" s="83" t="s">
        <v>214</v>
      </c>
      <c r="L464" s="102" cm="1">
        <f t="array" ref="L464">((_xlfn.XLOOKUP(B464,'4. Material Balance Activities'!$C$90:$C$138,'4. Material Balance Activities'!$J$90:$J$138,NA,0,1)-_xlfn.XLOOKUP(B464,'4. Material Balance Activities'!$C$90:$C$138,'4. Material Balance Activities'!$P$90:$P$138,NA,0,1))*G464)*(1-F464)</f>
        <v>2.4227056451612904E-2</v>
      </c>
      <c r="M464" s="105" t="s">
        <v>214</v>
      </c>
      <c r="N464" s="83" t="s">
        <v>214</v>
      </c>
    </row>
    <row r="465" spans="1:14" x14ac:dyDescent="0.25">
      <c r="A465" s="79" t="s">
        <v>291</v>
      </c>
      <c r="B465" s="133" t="s">
        <v>334</v>
      </c>
      <c r="C465" s="137" t="s">
        <v>437</v>
      </c>
      <c r="D465" s="81" t="str">
        <f>IFERROR(IF(C465="No CAS","",INDEX('DEQ Pollutant List'!$C$7:$C$611,MATCH('5. Pollutant Emissions - MB'!C465,'DEQ Pollutant List'!$B$7:$B$611,0))),"")</f>
        <v>Propylene glycol monomethyl ether acetate</v>
      </c>
      <c r="E465" s="115"/>
      <c r="F465" s="138">
        <v>0</v>
      </c>
      <c r="G465" s="139">
        <v>0.03</v>
      </c>
      <c r="H465" s="104"/>
      <c r="I465" s="102" cm="1">
        <f t="array" ref="I465">((_xlfn.XLOOKUP(B465,'4. Material Balance Activities'!$C$90:$C$138,'4. Material Balance Activities'!$G$90:$G$138,NA,0,1)-_xlfn.XLOOKUP(B465,'4. Material Balance Activities'!$C$90:$C$138,'4. Material Balance Activities'!$M$90:$M$138,NA,0,1))*G465)*(1-F465)</f>
        <v>2.5749899999999997</v>
      </c>
      <c r="J465" s="105" t="s">
        <v>214</v>
      </c>
      <c r="K465" s="83" t="s">
        <v>214</v>
      </c>
      <c r="L465" s="102" cm="1">
        <f t="array" ref="L465">((_xlfn.XLOOKUP(B465,'4. Material Balance Activities'!$C$90:$C$138,'4. Material Balance Activities'!$J$90:$J$138,NA,0,1)-_xlfn.XLOOKUP(B465,'4. Material Balance Activities'!$C$90:$C$138,'4. Material Balance Activities'!$P$90:$P$138,NA,0,1))*G465)*(1-F465)</f>
        <v>1.0383024193548387E-2</v>
      </c>
      <c r="M465" s="105" t="s">
        <v>214</v>
      </c>
      <c r="N465" s="83" t="s">
        <v>214</v>
      </c>
    </row>
    <row r="466" spans="1:14" x14ac:dyDescent="0.25">
      <c r="A466" s="79" t="s">
        <v>291</v>
      </c>
      <c r="B466" s="133" t="s">
        <v>334</v>
      </c>
      <c r="C466" s="137" t="s">
        <v>441</v>
      </c>
      <c r="D466" s="81" t="str">
        <f>IFERROR(IF(C466="No CAS","",INDEX('DEQ Pollutant List'!$C$7:$C$611,MATCH('5. Pollutant Emissions - MB'!C466,'DEQ Pollutant List'!$B$7:$B$611,0))),"")</f>
        <v>1,2,3-Trimethylbenzene</v>
      </c>
      <c r="E466" s="115"/>
      <c r="F466" s="138">
        <v>0</v>
      </c>
      <c r="G466" s="139">
        <v>0.01</v>
      </c>
      <c r="H466" s="104"/>
      <c r="I466" s="102" cm="1">
        <f t="array" ref="I466">((_xlfn.XLOOKUP(B466,'4. Material Balance Activities'!$C$90:$C$138,'4. Material Balance Activities'!$G$90:$G$138,NA,0,1)-_xlfn.XLOOKUP(B466,'4. Material Balance Activities'!$C$90:$C$138,'4. Material Balance Activities'!$M$90:$M$138,NA,0,1))*G466)*(1-F466)</f>
        <v>0.85833000000000004</v>
      </c>
      <c r="J466" s="105" t="s">
        <v>214</v>
      </c>
      <c r="K466" s="83" t="s">
        <v>214</v>
      </c>
      <c r="L466" s="102" cm="1">
        <f t="array" ref="L466">((_xlfn.XLOOKUP(B466,'4. Material Balance Activities'!$C$90:$C$138,'4. Material Balance Activities'!$J$90:$J$138,NA,0,1)-_xlfn.XLOOKUP(B466,'4. Material Balance Activities'!$C$90:$C$138,'4. Material Balance Activities'!$P$90:$P$138,NA,0,1))*G466)*(1-F466)</f>
        <v>3.4610080645161292E-3</v>
      </c>
      <c r="M466" s="105" t="s">
        <v>214</v>
      </c>
      <c r="N466" s="83" t="s">
        <v>214</v>
      </c>
    </row>
    <row r="467" spans="1:14" x14ac:dyDescent="0.25">
      <c r="A467" s="79" t="s">
        <v>291</v>
      </c>
      <c r="B467" s="133" t="s">
        <v>335</v>
      </c>
      <c r="C467" s="137" t="s">
        <v>193</v>
      </c>
      <c r="D467" s="81" t="str">
        <f>IFERROR(IF(C467="No CAS","",INDEX('DEQ Pollutant List'!$C$7:$C$611,MATCH('5. Pollutant Emissions - MB'!C467,'DEQ Pollutant List'!$B$7:$B$611,0))),"")</f>
        <v>Xylene (mixture), including m-xylene, o-xylene, p-xylene</v>
      </c>
      <c r="E467" s="115"/>
      <c r="F467" s="138">
        <v>0</v>
      </c>
      <c r="G467" s="139">
        <v>0.01</v>
      </c>
      <c r="H467" s="104"/>
      <c r="I467" s="102" cm="1">
        <f t="array" ref="I467">((_xlfn.XLOOKUP(B467,'4. Material Balance Activities'!$C$90:$C$138,'4. Material Balance Activities'!$G$90:$G$138,NA,0,1)-_xlfn.XLOOKUP(B467,'4. Material Balance Activities'!$C$90:$C$138,'4. Material Balance Activities'!$M$90:$M$138,NA,0,1))*G467)*(1-F467)</f>
        <v>4.8472050000000007</v>
      </c>
      <c r="J467" s="105" t="s">
        <v>214</v>
      </c>
      <c r="K467" s="83" t="s">
        <v>214</v>
      </c>
      <c r="L467" s="102" cm="1">
        <f t="array" ref="L467">((_xlfn.XLOOKUP(B467,'4. Material Balance Activities'!$C$90:$C$138,'4. Material Balance Activities'!$J$90:$J$138,NA,0,1)-_xlfn.XLOOKUP(B467,'4. Material Balance Activities'!$C$90:$C$138,'4. Material Balance Activities'!$P$90:$P$138,NA,0,1))*G467)*(1-F467)</f>
        <v>1.9545181451612905E-2</v>
      </c>
      <c r="M467" s="105" t="s">
        <v>214</v>
      </c>
      <c r="N467" s="83" t="s">
        <v>214</v>
      </c>
    </row>
    <row r="468" spans="1:14" x14ac:dyDescent="0.25">
      <c r="A468" s="79" t="s">
        <v>291</v>
      </c>
      <c r="B468" s="133" t="s">
        <v>335</v>
      </c>
      <c r="C468" s="137" t="s">
        <v>183</v>
      </c>
      <c r="D468" s="81" t="str">
        <f>IFERROR(IF(C468="No CAS","",INDEX('DEQ Pollutant List'!$C$7:$C$611,MATCH('5. Pollutant Emissions - MB'!C468,'DEQ Pollutant List'!$B$7:$B$611,0))),"")</f>
        <v>Ethyl benzene</v>
      </c>
      <c r="E468" s="115"/>
      <c r="F468" s="138">
        <v>0</v>
      </c>
      <c r="G468" s="139">
        <v>3.0000000000000001E-3</v>
      </c>
      <c r="H468" s="104"/>
      <c r="I468" s="102" cm="1">
        <f t="array" ref="I468">((_xlfn.XLOOKUP(B468,'4. Material Balance Activities'!$C$90:$C$138,'4. Material Balance Activities'!$G$90:$G$138,NA,0,1)-_xlfn.XLOOKUP(B468,'4. Material Balance Activities'!$C$90:$C$138,'4. Material Balance Activities'!$M$90:$M$138,NA,0,1))*G468)*(1-F468)</f>
        <v>1.4541615000000003</v>
      </c>
      <c r="J468" s="105" t="s">
        <v>214</v>
      </c>
      <c r="K468" s="83" t="s">
        <v>214</v>
      </c>
      <c r="L468" s="102" cm="1">
        <f t="array" ref="L468">((_xlfn.XLOOKUP(B468,'4. Material Balance Activities'!$C$90:$C$138,'4. Material Balance Activities'!$J$90:$J$138,NA,0,1)-_xlfn.XLOOKUP(B468,'4. Material Balance Activities'!$C$90:$C$138,'4. Material Balance Activities'!$P$90:$P$138,NA,0,1))*G468)*(1-F468)</f>
        <v>5.863554435483872E-3</v>
      </c>
      <c r="M468" s="105" t="s">
        <v>214</v>
      </c>
      <c r="N468" s="83" t="s">
        <v>214</v>
      </c>
    </row>
    <row r="469" spans="1:14" x14ac:dyDescent="0.25">
      <c r="A469" s="79" t="s">
        <v>291</v>
      </c>
      <c r="B469" s="133" t="s">
        <v>335</v>
      </c>
      <c r="C469" s="137" t="s">
        <v>433</v>
      </c>
      <c r="D469" s="81" t="str">
        <f>IFERROR(IF(C469="No CAS","",INDEX('DEQ Pollutant List'!$C$7:$C$611,MATCH('5. Pollutant Emissions - MB'!C469,'DEQ Pollutant List'!$B$7:$B$611,0))),"")</f>
        <v>Isopropylbenzene (cumene)</v>
      </c>
      <c r="E469" s="115"/>
      <c r="F469" s="138">
        <v>0</v>
      </c>
      <c r="G469" s="139">
        <v>1E-3</v>
      </c>
      <c r="H469" s="104"/>
      <c r="I469" s="102" cm="1">
        <f t="array" ref="I469">((_xlfn.XLOOKUP(B469,'4. Material Balance Activities'!$C$90:$C$138,'4. Material Balance Activities'!$G$90:$G$138,NA,0,1)-_xlfn.XLOOKUP(B469,'4. Material Balance Activities'!$C$90:$C$138,'4. Material Balance Activities'!$M$90:$M$138,NA,0,1))*G469)*(1-F469)</f>
        <v>0.48472050000000011</v>
      </c>
      <c r="J469" s="105" t="s">
        <v>214</v>
      </c>
      <c r="K469" s="83" t="s">
        <v>214</v>
      </c>
      <c r="L469" s="102" cm="1">
        <f t="array" ref="L469">((_xlfn.XLOOKUP(B469,'4. Material Balance Activities'!$C$90:$C$138,'4. Material Balance Activities'!$J$90:$J$138,NA,0,1)-_xlfn.XLOOKUP(B469,'4. Material Balance Activities'!$C$90:$C$138,'4. Material Balance Activities'!$P$90:$P$138,NA,0,1))*G469)*(1-F469)</f>
        <v>1.9545181451612907E-3</v>
      </c>
      <c r="M469" s="105" t="s">
        <v>214</v>
      </c>
      <c r="N469" s="83" t="s">
        <v>214</v>
      </c>
    </row>
    <row r="470" spans="1:14" x14ac:dyDescent="0.25">
      <c r="A470" s="79" t="s">
        <v>291</v>
      </c>
      <c r="B470" s="133" t="s">
        <v>335</v>
      </c>
      <c r="C470" s="137" t="s">
        <v>435</v>
      </c>
      <c r="D470" s="81" t="str">
        <f>IFERROR(IF(C470="No CAS","",INDEX('DEQ Pollutant List'!$C$7:$C$611,MATCH('5. Pollutant Emissions - MB'!C470,'DEQ Pollutant List'!$B$7:$B$611,0))),"")</f>
        <v>n-Butyl alcohol</v>
      </c>
      <c r="E470" s="115"/>
      <c r="F470" s="138">
        <v>0</v>
      </c>
      <c r="G470" s="139">
        <v>0.06</v>
      </c>
      <c r="H470" s="104"/>
      <c r="I470" s="102" cm="1">
        <f t="array" ref="I470">((_xlfn.XLOOKUP(B470,'4. Material Balance Activities'!$C$90:$C$138,'4. Material Balance Activities'!$G$90:$G$138,NA,0,1)-_xlfn.XLOOKUP(B470,'4. Material Balance Activities'!$C$90:$C$138,'4. Material Balance Activities'!$M$90:$M$138,NA,0,1))*G470)*(1-F470)</f>
        <v>29.083230000000004</v>
      </c>
      <c r="J470" s="105" t="s">
        <v>214</v>
      </c>
      <c r="K470" s="83" t="s">
        <v>214</v>
      </c>
      <c r="L470" s="102" cm="1">
        <f t="array" ref="L470">((_xlfn.XLOOKUP(B470,'4. Material Balance Activities'!$C$90:$C$138,'4. Material Balance Activities'!$J$90:$J$138,NA,0,1)-_xlfn.XLOOKUP(B470,'4. Material Balance Activities'!$C$90:$C$138,'4. Material Balance Activities'!$P$90:$P$138,NA,0,1))*G470)*(1-F470)</f>
        <v>0.11727108870967742</v>
      </c>
      <c r="M470" s="105" t="s">
        <v>214</v>
      </c>
      <c r="N470" s="83" t="s">
        <v>214</v>
      </c>
    </row>
    <row r="471" spans="1:14" x14ac:dyDescent="0.25">
      <c r="A471" s="79" t="s">
        <v>291</v>
      </c>
      <c r="B471" s="133" t="s">
        <v>335</v>
      </c>
      <c r="C471" s="137" t="s">
        <v>437</v>
      </c>
      <c r="D471" s="81" t="str">
        <f>IFERROR(IF(C471="No CAS","",INDEX('DEQ Pollutant List'!$C$7:$C$611,MATCH('5. Pollutant Emissions - MB'!C471,'DEQ Pollutant List'!$B$7:$B$611,0))),"")</f>
        <v>Propylene glycol monomethyl ether acetate</v>
      </c>
      <c r="E471" s="115"/>
      <c r="F471" s="138">
        <v>0</v>
      </c>
      <c r="G471" s="139">
        <v>0.01</v>
      </c>
      <c r="H471" s="104"/>
      <c r="I471" s="102" cm="1">
        <f t="array" ref="I471">((_xlfn.XLOOKUP(B471,'4. Material Balance Activities'!$C$90:$C$138,'4. Material Balance Activities'!$G$90:$G$138,NA,0,1)-_xlfn.XLOOKUP(B471,'4. Material Balance Activities'!$C$90:$C$138,'4. Material Balance Activities'!$M$90:$M$138,NA,0,1))*G471)*(1-F471)</f>
        <v>4.8472050000000007</v>
      </c>
      <c r="J471" s="105" t="s">
        <v>214</v>
      </c>
      <c r="K471" s="83" t="s">
        <v>214</v>
      </c>
      <c r="L471" s="102" cm="1">
        <f t="array" ref="L471">((_xlfn.XLOOKUP(B471,'4. Material Balance Activities'!$C$90:$C$138,'4. Material Balance Activities'!$J$90:$J$138,NA,0,1)-_xlfn.XLOOKUP(B471,'4. Material Balance Activities'!$C$90:$C$138,'4. Material Balance Activities'!$P$90:$P$138,NA,0,1))*G471)*(1-F471)</f>
        <v>1.9545181451612905E-2</v>
      </c>
      <c r="M471" s="105" t="s">
        <v>214</v>
      </c>
      <c r="N471" s="83" t="s">
        <v>214</v>
      </c>
    </row>
    <row r="472" spans="1:14" x14ac:dyDescent="0.25">
      <c r="A472" s="79" t="s">
        <v>291</v>
      </c>
      <c r="B472" s="133" t="s">
        <v>336</v>
      </c>
      <c r="C472" s="137" t="s">
        <v>437</v>
      </c>
      <c r="D472" s="81" t="str">
        <f>IFERROR(IF(C472="No CAS","",INDEX('DEQ Pollutant List'!$C$7:$C$611,MATCH('5. Pollutant Emissions - MB'!C472,'DEQ Pollutant List'!$B$7:$B$611,0))),"")</f>
        <v>Propylene glycol monomethyl ether acetate</v>
      </c>
      <c r="E472" s="115"/>
      <c r="F472" s="138">
        <v>0</v>
      </c>
      <c r="G472" s="139">
        <v>0.2</v>
      </c>
      <c r="H472" s="104"/>
      <c r="I472" s="102" cm="1">
        <f t="array" ref="I472">((_xlfn.XLOOKUP(B472,'4. Material Balance Activities'!$C$90:$C$138,'4. Material Balance Activities'!$G$90:$G$138,NA,0,1)-_xlfn.XLOOKUP(B472,'4. Material Balance Activities'!$C$90:$C$138,'4. Material Balance Activities'!$M$90:$M$138,NA,0,1))*G472)*(1-F472)</f>
        <v>0.77616000000000007</v>
      </c>
      <c r="J472" s="105" t="s">
        <v>214</v>
      </c>
      <c r="K472" s="83" t="s">
        <v>214</v>
      </c>
      <c r="L472" s="102" cm="1">
        <f t="array" ref="L472">((_xlfn.XLOOKUP(B472,'4. Material Balance Activities'!$C$90:$C$138,'4. Material Balance Activities'!$J$90:$J$138,NA,0,1)-_xlfn.XLOOKUP(B472,'4. Material Balance Activities'!$C$90:$C$138,'4. Material Balance Activities'!$P$90:$P$138,NA,0,1))*G472)*(1-F472)</f>
        <v>3.1296774193548395E-3</v>
      </c>
      <c r="M472" s="105" t="s">
        <v>214</v>
      </c>
      <c r="N472" s="83" t="s">
        <v>214</v>
      </c>
    </row>
    <row r="473" spans="1:14" x14ac:dyDescent="0.25">
      <c r="A473" s="79" t="s">
        <v>291</v>
      </c>
      <c r="B473" s="133" t="s">
        <v>336</v>
      </c>
      <c r="C473" s="137" t="s">
        <v>187</v>
      </c>
      <c r="D473" s="81" t="str">
        <f>IFERROR(IF(C473="No CAS","",INDEX('DEQ Pollutant List'!$C$7:$C$611,MATCH('5. Pollutant Emissions - MB'!C473,'DEQ Pollutant List'!$B$7:$B$611,0))),"")</f>
        <v>Mercury and compounds</v>
      </c>
      <c r="E473" s="115"/>
      <c r="F473" s="138">
        <f>1-(1-0.75)*(1-0.992)</f>
        <v>0.998</v>
      </c>
      <c r="G473" s="139">
        <v>8.0000000000000005E-9</v>
      </c>
      <c r="H473" s="104" t="s">
        <v>421</v>
      </c>
      <c r="I473" s="102" cm="1">
        <f t="array" ref="I473">((_xlfn.XLOOKUP(B473,'4. Material Balance Activities'!$C$90:$C$138,'4. Material Balance Activities'!$G$90:$G$138,NA,0,1)-_xlfn.XLOOKUP(B473,'4. Material Balance Activities'!$C$90:$C$138,'4. Material Balance Activities'!$M$90:$M$138,NA,0,1))*G473)*(1-F473)</f>
        <v>6.2092800000000055E-11</v>
      </c>
      <c r="J473" s="105" t="s">
        <v>214</v>
      </c>
      <c r="K473" s="83" t="s">
        <v>214</v>
      </c>
      <c r="L473" s="102" cm="1">
        <f t="array" ref="L473">((_xlfn.XLOOKUP(B473,'4. Material Balance Activities'!$C$90:$C$138,'4. Material Balance Activities'!$J$90:$J$138,NA,0,1)-_xlfn.XLOOKUP(B473,'4. Material Balance Activities'!$C$90:$C$138,'4. Material Balance Activities'!$P$90:$P$138,NA,0,1))*G473)*(1-F473)</f>
        <v>2.5037419354838737E-13</v>
      </c>
      <c r="M473" s="105" t="s">
        <v>214</v>
      </c>
      <c r="N473" s="83" t="s">
        <v>214</v>
      </c>
    </row>
    <row r="474" spans="1:14" x14ac:dyDescent="0.25">
      <c r="A474" s="79" t="s">
        <v>291</v>
      </c>
      <c r="B474" s="133" t="s">
        <v>336</v>
      </c>
      <c r="C474" s="137" t="s">
        <v>185</v>
      </c>
      <c r="D474" s="81" t="str">
        <f>IFERROR(IF(C474="No CAS","",INDEX('DEQ Pollutant List'!$C$7:$C$611,MATCH('5. Pollutant Emissions - MB'!C474,'DEQ Pollutant List'!$B$7:$B$611,0))),"")</f>
        <v>Lead and compounds</v>
      </c>
      <c r="E474" s="115"/>
      <c r="F474" s="138">
        <f>1-(1-0.75)*(1-0.992)</f>
        <v>0.998</v>
      </c>
      <c r="G474" s="139">
        <v>6.0000000000000002E-5</v>
      </c>
      <c r="H474" s="104" t="s">
        <v>421</v>
      </c>
      <c r="I474" s="102" cm="1">
        <f t="array" ref="I474">((_xlfn.XLOOKUP(B474,'4. Material Balance Activities'!$C$90:$C$138,'4. Material Balance Activities'!$G$90:$G$138,NA,0,1)-_xlfn.XLOOKUP(B474,'4. Material Balance Activities'!$C$90:$C$138,'4. Material Balance Activities'!$M$90:$M$138,NA,0,1))*G474)*(1-F474)</f>
        <v>4.6569600000000047E-7</v>
      </c>
      <c r="J474" s="105" t="s">
        <v>214</v>
      </c>
      <c r="K474" s="83" t="s">
        <v>214</v>
      </c>
      <c r="L474" s="102" cm="1">
        <f t="array" ref="L474">((_xlfn.XLOOKUP(B474,'4. Material Balance Activities'!$C$90:$C$138,'4. Material Balance Activities'!$J$90:$J$138,NA,0,1)-_xlfn.XLOOKUP(B474,'4. Material Balance Activities'!$C$90:$C$138,'4. Material Balance Activities'!$P$90:$P$138,NA,0,1))*G474)*(1-F474)</f>
        <v>1.8778064516129053E-9</v>
      </c>
      <c r="M474" s="105" t="s">
        <v>214</v>
      </c>
      <c r="N474" s="83" t="s">
        <v>214</v>
      </c>
    </row>
    <row r="475" spans="1:14" x14ac:dyDescent="0.25">
      <c r="A475" s="79" t="s">
        <v>291</v>
      </c>
      <c r="B475" s="133" t="s">
        <v>336</v>
      </c>
      <c r="C475" s="137" t="s">
        <v>186</v>
      </c>
      <c r="D475" s="81" t="str">
        <f>IFERROR(IF(C475="No CAS","",INDEX('DEQ Pollutant List'!$C$7:$C$611,MATCH('5. Pollutant Emissions - MB'!C475,'DEQ Pollutant List'!$B$7:$B$611,0))),"")</f>
        <v>Manganese and compounds</v>
      </c>
      <c r="E475" s="115"/>
      <c r="F475" s="138">
        <f>1-(1-0.75)*(1-0.992)</f>
        <v>0.998</v>
      </c>
      <c r="G475" s="139">
        <v>0.02</v>
      </c>
      <c r="H475" s="104" t="s">
        <v>421</v>
      </c>
      <c r="I475" s="102" cm="1">
        <f t="array" ref="I475">((_xlfn.XLOOKUP(B475,'4. Material Balance Activities'!$C$90:$C$138,'4. Material Balance Activities'!$G$90:$G$138,NA,0,1)-_xlfn.XLOOKUP(B475,'4. Material Balance Activities'!$C$90:$C$138,'4. Material Balance Activities'!$M$90:$M$138,NA,0,1))*G475)*(1-F475)</f>
        <v>1.5523200000000016E-4</v>
      </c>
      <c r="J475" s="105" t="s">
        <v>214</v>
      </c>
      <c r="K475" s="83" t="s">
        <v>214</v>
      </c>
      <c r="L475" s="102" cm="1">
        <f t="array" ref="L475">((_xlfn.XLOOKUP(B475,'4. Material Balance Activities'!$C$90:$C$138,'4. Material Balance Activities'!$J$90:$J$138,NA,0,1)-_xlfn.XLOOKUP(B475,'4. Material Balance Activities'!$C$90:$C$138,'4. Material Balance Activities'!$P$90:$P$138,NA,0,1))*G475)*(1-F475)</f>
        <v>6.2593548387096838E-7</v>
      </c>
      <c r="M475" s="105" t="s">
        <v>214</v>
      </c>
      <c r="N475" s="83" t="s">
        <v>214</v>
      </c>
    </row>
    <row r="476" spans="1:14" x14ac:dyDescent="0.25">
      <c r="A476" s="79" t="s">
        <v>291</v>
      </c>
      <c r="B476" s="133" t="s">
        <v>337</v>
      </c>
      <c r="C476" s="137" t="s">
        <v>437</v>
      </c>
      <c r="D476" s="81" t="str">
        <f>IFERROR(IF(C476="No CAS","",INDEX('DEQ Pollutant List'!$C$7:$C$611,MATCH('5. Pollutant Emissions - MB'!C476,'DEQ Pollutant List'!$B$7:$B$611,0))),"")</f>
        <v>Propylene glycol monomethyl ether acetate</v>
      </c>
      <c r="E476" s="115"/>
      <c r="F476" s="138">
        <v>0</v>
      </c>
      <c r="G476" s="139">
        <v>0.24</v>
      </c>
      <c r="H476" s="104"/>
      <c r="I476" s="102" cm="1">
        <f t="array" ref="I476">((_xlfn.XLOOKUP(B476,'4. Material Balance Activities'!$C$90:$C$138,'4. Material Balance Activities'!$G$90:$G$138,NA,0,1)-_xlfn.XLOOKUP(B476,'4. Material Balance Activities'!$C$90:$C$138,'4. Material Balance Activities'!$M$90:$M$138,NA,0,1))*G476)*(1-F476)</f>
        <v>0.87436799999999992</v>
      </c>
      <c r="J476" s="105" t="s">
        <v>214</v>
      </c>
      <c r="K476" s="83" t="s">
        <v>214</v>
      </c>
      <c r="L476" s="102" cm="1">
        <f t="array" ref="L476">((_xlfn.XLOOKUP(B476,'4. Material Balance Activities'!$C$90:$C$138,'4. Material Balance Activities'!$J$90:$J$138,NA,0,1)-_xlfn.XLOOKUP(B476,'4. Material Balance Activities'!$C$90:$C$138,'4. Material Balance Activities'!$P$90:$P$138,NA,0,1))*G476)*(1-F476)</f>
        <v>3.5256774193548387E-3</v>
      </c>
      <c r="M476" s="105" t="s">
        <v>214</v>
      </c>
      <c r="N476" s="83" t="s">
        <v>214</v>
      </c>
    </row>
    <row r="477" spans="1:14" x14ac:dyDescent="0.25">
      <c r="A477" s="79" t="s">
        <v>291</v>
      </c>
      <c r="B477" s="133" t="s">
        <v>289</v>
      </c>
      <c r="C477" s="137" t="s">
        <v>191</v>
      </c>
      <c r="D477" s="81" t="str">
        <f>IFERROR(IF(C477="No CAS","",INDEX('DEQ Pollutant List'!$C$7:$C$611,MATCH('5. Pollutant Emissions - MB'!C477,'DEQ Pollutant List'!$B$7:$B$611,0))),"")</f>
        <v>Toluene</v>
      </c>
      <c r="E477" s="115"/>
      <c r="F477" s="138">
        <v>0</v>
      </c>
      <c r="G477" s="139">
        <v>0.38</v>
      </c>
      <c r="H477" s="104"/>
      <c r="I477" s="102" cm="1">
        <f t="array" ref="I477">((_xlfn.XLOOKUP(B477,'4. Material Balance Activities'!$C$90:$C$138,'4. Material Balance Activities'!$G$90:$G$138,NA,0,1)-_xlfn.XLOOKUP(B477,'4. Material Balance Activities'!$C$90:$C$138,'4. Material Balance Activities'!$M$90:$M$138,NA,0,1))*G477)*(1-F477)</f>
        <v>1874.0403000000001</v>
      </c>
      <c r="J477" s="105" t="s">
        <v>214</v>
      </c>
      <c r="K477" s="83" t="s">
        <v>214</v>
      </c>
      <c r="L477" s="102" cm="1">
        <f t="array" ref="L477">((_xlfn.XLOOKUP(B477,'4. Material Balance Activities'!$C$90:$C$138,'4. Material Balance Activities'!$J$90:$J$138,NA,0,1)-_xlfn.XLOOKUP(B477,'4. Material Balance Activities'!$C$90:$C$138,'4. Material Balance Activities'!$P$90:$P$138,NA,0,1))*G477)*(1-F477)</f>
        <v>7.556614112903226</v>
      </c>
      <c r="M477" s="105" t="s">
        <v>214</v>
      </c>
      <c r="N477" s="83" t="s">
        <v>214</v>
      </c>
    </row>
    <row r="478" spans="1:14" x14ac:dyDescent="0.25">
      <c r="A478" s="79" t="s">
        <v>291</v>
      </c>
      <c r="B478" s="133" t="s">
        <v>289</v>
      </c>
      <c r="C478" s="137" t="s">
        <v>425</v>
      </c>
      <c r="D478" s="81" t="str">
        <f>IFERROR(IF(C478="No CAS","",INDEX('DEQ Pollutant List'!$C$7:$C$611,MATCH('5. Pollutant Emissions - MB'!C478,'DEQ Pollutant List'!$B$7:$B$611,0))),"")</f>
        <v>Isopropyl alcohol</v>
      </c>
      <c r="E478" s="115"/>
      <c r="F478" s="138">
        <v>0</v>
      </c>
      <c r="G478" s="139">
        <v>0.02</v>
      </c>
      <c r="H478" s="104"/>
      <c r="I478" s="102" cm="1">
        <f t="array" ref="I478">((_xlfn.XLOOKUP(B478,'4. Material Balance Activities'!$C$90:$C$138,'4. Material Balance Activities'!$G$90:$G$138,NA,0,1)-_xlfn.XLOOKUP(B478,'4. Material Balance Activities'!$C$90:$C$138,'4. Material Balance Activities'!$M$90:$M$138,NA,0,1))*G478)*(1-F478)</f>
        <v>98.633700000000005</v>
      </c>
      <c r="J478" s="105" t="s">
        <v>214</v>
      </c>
      <c r="K478" s="83" t="s">
        <v>214</v>
      </c>
      <c r="L478" s="102" cm="1">
        <f t="array" ref="L478">((_xlfn.XLOOKUP(B478,'4. Material Balance Activities'!$C$90:$C$138,'4. Material Balance Activities'!$J$90:$J$138,NA,0,1)-_xlfn.XLOOKUP(B478,'4. Material Balance Activities'!$C$90:$C$138,'4. Material Balance Activities'!$P$90:$P$138,NA,0,1))*G478)*(1-F478)</f>
        <v>0.39771653225806453</v>
      </c>
      <c r="M478" s="105" t="s">
        <v>214</v>
      </c>
      <c r="N478" s="83" t="s">
        <v>214</v>
      </c>
    </row>
    <row r="479" spans="1:14" x14ac:dyDescent="0.25">
      <c r="A479" s="79" t="s">
        <v>291</v>
      </c>
      <c r="B479" s="133" t="s">
        <v>289</v>
      </c>
      <c r="C479" s="137" t="s">
        <v>439</v>
      </c>
      <c r="D479" s="81" t="str">
        <f>IFERROR(IF(C479="No CAS","",INDEX('DEQ Pollutant List'!$C$7:$C$611,MATCH('5. Pollutant Emissions - MB'!C479,'DEQ Pollutant List'!$B$7:$B$611,0))),"")</f>
        <v>Sulfuric acid</v>
      </c>
      <c r="E479" s="115"/>
      <c r="F479" s="138">
        <v>0</v>
      </c>
      <c r="G479" s="139">
        <v>0.02</v>
      </c>
      <c r="H479" s="104"/>
      <c r="I479" s="102" cm="1">
        <f t="array" ref="I479">((_xlfn.XLOOKUP(B479,'4. Material Balance Activities'!$C$90:$C$138,'4. Material Balance Activities'!$G$90:$G$138,NA,0,1)-_xlfn.XLOOKUP(B479,'4. Material Balance Activities'!$C$90:$C$138,'4. Material Balance Activities'!$M$90:$M$138,NA,0,1))*G479)*(1-F479)</f>
        <v>98.633700000000005</v>
      </c>
      <c r="J479" s="105" t="s">
        <v>214</v>
      </c>
      <c r="K479" s="83" t="s">
        <v>214</v>
      </c>
      <c r="L479" s="102" cm="1">
        <f t="array" ref="L479">((_xlfn.XLOOKUP(B479,'4. Material Balance Activities'!$C$90:$C$138,'4. Material Balance Activities'!$J$90:$J$138,NA,0,1)-_xlfn.XLOOKUP(B479,'4. Material Balance Activities'!$C$90:$C$138,'4. Material Balance Activities'!$P$90:$P$138,NA,0,1))*G479)*(1-F479)</f>
        <v>0.39771653225806453</v>
      </c>
      <c r="M479" s="105" t="s">
        <v>214</v>
      </c>
      <c r="N479" s="83" t="s">
        <v>214</v>
      </c>
    </row>
    <row r="480" spans="1:14" x14ac:dyDescent="0.25">
      <c r="A480" s="79" t="s">
        <v>291</v>
      </c>
      <c r="B480" s="133" t="s">
        <v>229</v>
      </c>
      <c r="C480" s="137" t="s">
        <v>428</v>
      </c>
      <c r="D480" s="81" t="str">
        <f>IFERROR(IF(C480="No CAS","",INDEX('DEQ Pollutant List'!$C$7:$C$611,MATCH('5. Pollutant Emissions - MB'!C480,'DEQ Pollutant List'!$B$7:$B$611,0))),"")</f>
        <v>2-Butanone (methyl ethyl ketone)</v>
      </c>
      <c r="E480" s="115"/>
      <c r="F480" s="138">
        <v>0</v>
      </c>
      <c r="G480" s="139">
        <v>1</v>
      </c>
      <c r="H480" s="104"/>
      <c r="I480" s="102" cm="1">
        <f t="array" ref="I480">((_xlfn.XLOOKUP(B480,'4. Material Balance Activities'!$C$90:$C$138,'4. Material Balance Activities'!$G$90:$G$138,NA,0,1)-_xlfn.XLOOKUP(B480,'4. Material Balance Activities'!$C$90:$C$138,'4. Material Balance Activities'!$M$90:$M$138,NA,0,1))*G480)*(1-F480)</f>
        <v>15.4308</v>
      </c>
      <c r="J480" s="105" t="s">
        <v>214</v>
      </c>
      <c r="K480" s="83" t="s">
        <v>214</v>
      </c>
      <c r="L480" s="102" cm="1">
        <f t="array" ref="L480">((_xlfn.XLOOKUP(B480,'4. Material Balance Activities'!$C$90:$C$138,'4. Material Balance Activities'!$J$90:$J$138,NA,0,1)-_xlfn.XLOOKUP(B480,'4. Material Balance Activities'!$C$90:$C$138,'4. Material Balance Activities'!$P$90:$P$138,NA,0,1))*G480)*(1-F480)</f>
        <v>6.222096774193548E-2</v>
      </c>
      <c r="M480" s="105" t="s">
        <v>214</v>
      </c>
      <c r="N480" s="83" t="s">
        <v>214</v>
      </c>
    </row>
    <row r="481" spans="1:14" x14ac:dyDescent="0.25">
      <c r="A481" s="79" t="s">
        <v>291</v>
      </c>
      <c r="B481" s="133" t="s">
        <v>231</v>
      </c>
      <c r="C481" s="137" t="s">
        <v>420</v>
      </c>
      <c r="D481" s="81" t="str">
        <f>IFERROR(IF(C481="No CAS","",INDEX('DEQ Pollutant List'!$C$7:$C$611,MATCH('5. Pollutant Emissions - MB'!C481,'DEQ Pollutant List'!$B$7:$B$611,0))),"")</f>
        <v>Acetone</v>
      </c>
      <c r="E481" s="115"/>
      <c r="F481" s="138">
        <v>0</v>
      </c>
      <c r="G481" s="139">
        <v>1</v>
      </c>
      <c r="H481" s="104"/>
      <c r="I481" s="102" cm="1">
        <f t="array" ref="I481">((_xlfn.XLOOKUP(B481,'4. Material Balance Activities'!$C$90:$C$138,'4. Material Balance Activities'!$G$90:$G$138,NA,0,1)-_xlfn.XLOOKUP(B481,'4. Material Balance Activities'!$C$90:$C$138,'4. Material Balance Activities'!$M$90:$M$138,NA,0,1))*G481)*(1-F481)</f>
        <v>293.58450000000005</v>
      </c>
      <c r="J481" s="105" t="s">
        <v>214</v>
      </c>
      <c r="K481" s="83" t="s">
        <v>214</v>
      </c>
      <c r="L481" s="102" cm="1">
        <f t="array" ref="L481">((_xlfn.XLOOKUP(B481,'4. Material Balance Activities'!$C$90:$C$138,'4. Material Balance Activities'!$J$90:$J$138,NA,0,1)-_xlfn.XLOOKUP(B481,'4. Material Balance Activities'!$C$90:$C$138,'4. Material Balance Activities'!$P$90:$P$138,NA,0,1))*G481)*(1-F481)</f>
        <v>1.1838084677419356</v>
      </c>
      <c r="M481" s="105" t="s">
        <v>214</v>
      </c>
      <c r="N481" s="83" t="s">
        <v>214</v>
      </c>
    </row>
    <row r="482" spans="1:14" x14ac:dyDescent="0.25">
      <c r="A482" s="79" t="s">
        <v>291</v>
      </c>
      <c r="B482" s="133" t="s">
        <v>232</v>
      </c>
      <c r="C482" s="137" t="s">
        <v>420</v>
      </c>
      <c r="D482" s="81" t="str">
        <f>IFERROR(IF(C482="No CAS","",INDEX('DEQ Pollutant List'!$C$7:$C$611,MATCH('5. Pollutant Emissions - MB'!C482,'DEQ Pollutant List'!$B$7:$B$611,0))),"")</f>
        <v>Acetone</v>
      </c>
      <c r="E482" s="115"/>
      <c r="F482" s="138">
        <v>0</v>
      </c>
      <c r="G482" s="139">
        <v>1</v>
      </c>
      <c r="H482" s="104"/>
      <c r="I482" s="102" cm="1">
        <f t="array" ref="I482">((_xlfn.XLOOKUP(B482,'4. Material Balance Activities'!$C$90:$C$138,'4. Material Balance Activities'!$G$90:$G$138,NA,0,1)-_xlfn.XLOOKUP(B482,'4. Material Balance Activities'!$C$90:$C$138,'4. Material Balance Activities'!$M$90:$M$138,NA,0,1))*G482)*(1-F482)</f>
        <v>5516.7789599999996</v>
      </c>
      <c r="J482" s="105" t="s">
        <v>214</v>
      </c>
      <c r="K482" s="83" t="s">
        <v>214</v>
      </c>
      <c r="L482" s="102" cm="1">
        <f t="array" ref="L482">((_xlfn.XLOOKUP(B482,'4. Material Balance Activities'!$C$90:$C$138,'4. Material Balance Activities'!$J$90:$J$138,NA,0,1)-_xlfn.XLOOKUP(B482,'4. Material Balance Activities'!$C$90:$C$138,'4. Material Balance Activities'!$P$90:$P$138,NA,0,1))*G482)*(1-F482)</f>
        <v>22.245076451612903</v>
      </c>
      <c r="M482" s="105" t="s">
        <v>214</v>
      </c>
      <c r="N482" s="83" t="s">
        <v>214</v>
      </c>
    </row>
    <row r="483" spans="1:14" x14ac:dyDescent="0.25">
      <c r="A483" s="79" t="s">
        <v>291</v>
      </c>
      <c r="B483" s="133" t="s">
        <v>233</v>
      </c>
      <c r="C483" s="137" t="s">
        <v>425</v>
      </c>
      <c r="D483" s="81" t="str">
        <f>IFERROR(IF(C483="No CAS","",INDEX('DEQ Pollutant List'!$C$7:$C$611,MATCH('5. Pollutant Emissions - MB'!C483,'DEQ Pollutant List'!$B$7:$B$611,0))),"")</f>
        <v>Isopropyl alcohol</v>
      </c>
      <c r="E483" s="115"/>
      <c r="F483" s="138">
        <v>0</v>
      </c>
      <c r="G483" s="139">
        <v>0.15</v>
      </c>
      <c r="H483" s="104"/>
      <c r="I483" s="102" cm="1">
        <f t="array" ref="I483">((_xlfn.XLOOKUP(B483,'4. Material Balance Activities'!$C$90:$C$138,'4. Material Balance Activities'!$G$90:$G$138,NA,0,1)-_xlfn.XLOOKUP(B483,'4. Material Balance Activities'!$C$90:$C$138,'4. Material Balance Activities'!$M$90:$M$138,NA,0,1))*G483)*(1-F483)</f>
        <v>1.0157399999999999</v>
      </c>
      <c r="J483" s="105" t="s">
        <v>214</v>
      </c>
      <c r="K483" s="83" t="s">
        <v>214</v>
      </c>
      <c r="L483" s="102" cm="1">
        <f t="array" ref="L483">((_xlfn.XLOOKUP(B483,'4. Material Balance Activities'!$C$90:$C$138,'4. Material Balance Activities'!$J$90:$J$138,NA,0,1)-_xlfn.XLOOKUP(B483,'4. Material Balance Activities'!$C$90:$C$138,'4. Material Balance Activities'!$P$90:$P$138,NA,0,1))*G483)*(1-F483)</f>
        <v>4.0957258064516118E-3</v>
      </c>
      <c r="M483" s="105" t="s">
        <v>214</v>
      </c>
      <c r="N483" s="83" t="s">
        <v>214</v>
      </c>
    </row>
    <row r="484" spans="1:14" x14ac:dyDescent="0.25">
      <c r="A484" s="79" t="s">
        <v>291</v>
      </c>
      <c r="B484" s="133" t="s">
        <v>233</v>
      </c>
      <c r="C484" s="137" t="s">
        <v>420</v>
      </c>
      <c r="D484" s="81" t="str">
        <f>IFERROR(IF(C484="No CAS","",INDEX('DEQ Pollutant List'!$C$7:$C$611,MATCH('5. Pollutant Emissions - MB'!C484,'DEQ Pollutant List'!$B$7:$B$611,0))),"")</f>
        <v>Acetone</v>
      </c>
      <c r="E484" s="115"/>
      <c r="F484" s="138">
        <v>0</v>
      </c>
      <c r="G484" s="139">
        <v>0.14000000000000001</v>
      </c>
      <c r="H484" s="104"/>
      <c r="I484" s="102" cm="1">
        <f t="array" ref="I484">((_xlfn.XLOOKUP(B484,'4. Material Balance Activities'!$C$90:$C$138,'4. Material Balance Activities'!$G$90:$G$138,NA,0,1)-_xlfn.XLOOKUP(B484,'4. Material Balance Activities'!$C$90:$C$138,'4. Material Balance Activities'!$M$90:$M$138,NA,0,1))*G484)*(1-F484)</f>
        <v>0.94802399999999998</v>
      </c>
      <c r="J484" s="105" t="s">
        <v>214</v>
      </c>
      <c r="K484" s="83" t="s">
        <v>214</v>
      </c>
      <c r="L484" s="102" cm="1">
        <f t="array" ref="L484">((_xlfn.XLOOKUP(B484,'4. Material Balance Activities'!$C$90:$C$138,'4. Material Balance Activities'!$J$90:$J$138,NA,0,1)-_xlfn.XLOOKUP(B484,'4. Material Balance Activities'!$C$90:$C$138,'4. Material Balance Activities'!$P$90:$P$138,NA,0,1))*G484)*(1-F484)</f>
        <v>3.8226774193548386E-3</v>
      </c>
      <c r="M484" s="105" t="s">
        <v>214</v>
      </c>
      <c r="N484" s="83" t="s">
        <v>214</v>
      </c>
    </row>
    <row r="485" spans="1:14" x14ac:dyDescent="0.25">
      <c r="A485" s="79" t="s">
        <v>291</v>
      </c>
      <c r="B485" s="133" t="s">
        <v>338</v>
      </c>
      <c r="C485" s="137" t="s">
        <v>193</v>
      </c>
      <c r="D485" s="81" t="str">
        <f>IFERROR(IF(C485="No CAS","",INDEX('DEQ Pollutant List'!$C$7:$C$611,MATCH('5. Pollutant Emissions - MB'!C485,'DEQ Pollutant List'!$B$7:$B$611,0))),"")</f>
        <v>Xylene (mixture), including m-xylene, o-xylene, p-xylene</v>
      </c>
      <c r="E485" s="115"/>
      <c r="F485" s="138" t="s">
        <v>430</v>
      </c>
      <c r="G485" s="139" t="s">
        <v>430</v>
      </c>
      <c r="H485" s="104" t="s">
        <v>451</v>
      </c>
      <c r="I485" s="102" t="s">
        <v>214</v>
      </c>
      <c r="J485" s="105">
        <v>21645.039654032054</v>
      </c>
      <c r="K485" s="83">
        <v>21645.039654032054</v>
      </c>
      <c r="L485" s="102" t="s">
        <v>214</v>
      </c>
      <c r="M485" s="105">
        <f>J485/365</f>
        <v>59.301478504197412</v>
      </c>
      <c r="N485" s="83">
        <f>K485/365</f>
        <v>59.301478504197412</v>
      </c>
    </row>
    <row r="486" spans="1:14" x14ac:dyDescent="0.25">
      <c r="A486" s="79" t="s">
        <v>291</v>
      </c>
      <c r="B486" s="133" t="s">
        <v>338</v>
      </c>
      <c r="C486" s="137" t="s">
        <v>183</v>
      </c>
      <c r="D486" s="81" t="str">
        <f>IFERROR(IF(C486="No CAS","",INDEX('DEQ Pollutant List'!$C$7:$C$611,MATCH('5. Pollutant Emissions - MB'!C486,'DEQ Pollutant List'!$B$7:$B$611,0))),"")</f>
        <v>Ethyl benzene</v>
      </c>
      <c r="E486" s="115"/>
      <c r="F486" s="138" t="s">
        <v>430</v>
      </c>
      <c r="G486" s="139" t="s">
        <v>430</v>
      </c>
      <c r="H486" s="104" t="s">
        <v>451</v>
      </c>
      <c r="I486" s="102" t="s">
        <v>214</v>
      </c>
      <c r="J486" s="105">
        <v>5401.2104308114976</v>
      </c>
      <c r="K486" s="83">
        <v>5401.2104308114976</v>
      </c>
      <c r="L486" s="102" t="s">
        <v>214</v>
      </c>
      <c r="M486" s="105">
        <f t="shared" ref="M486:M509" si="6">J486/365</f>
        <v>14.797836796743828</v>
      </c>
      <c r="N486" s="83">
        <f t="shared" ref="N486:N509" si="7">K486/365</f>
        <v>14.797836796743828</v>
      </c>
    </row>
    <row r="487" spans="1:14" x14ac:dyDescent="0.25">
      <c r="A487" s="79" t="s">
        <v>291</v>
      </c>
      <c r="B487" s="133" t="s">
        <v>338</v>
      </c>
      <c r="C487" s="137" t="s">
        <v>191</v>
      </c>
      <c r="D487" s="81" t="str">
        <f>IFERROR(IF(C487="No CAS","",INDEX('DEQ Pollutant List'!$C$7:$C$611,MATCH('5. Pollutant Emissions - MB'!C487,'DEQ Pollutant List'!$B$7:$B$611,0))),"")</f>
        <v>Toluene</v>
      </c>
      <c r="E487" s="115"/>
      <c r="F487" s="138" t="s">
        <v>430</v>
      </c>
      <c r="G487" s="139" t="s">
        <v>430</v>
      </c>
      <c r="H487" s="104" t="s">
        <v>451</v>
      </c>
      <c r="I487" s="102" t="s">
        <v>214</v>
      </c>
      <c r="J487" s="105">
        <v>21354.91776</v>
      </c>
      <c r="K487" s="83">
        <v>21354.91776</v>
      </c>
      <c r="L487" s="102" t="s">
        <v>214</v>
      </c>
      <c r="M487" s="105">
        <f t="shared" si="6"/>
        <v>58.506624000000002</v>
      </c>
      <c r="N487" s="83">
        <f t="shared" si="7"/>
        <v>58.506624000000002</v>
      </c>
    </row>
    <row r="488" spans="1:14" x14ac:dyDescent="0.25">
      <c r="A488" s="79" t="s">
        <v>291</v>
      </c>
      <c r="B488" s="133" t="s">
        <v>338</v>
      </c>
      <c r="C488" s="137" t="s">
        <v>432</v>
      </c>
      <c r="D488" s="81" t="str">
        <f>IFERROR(IF(C488="No CAS","",INDEX('DEQ Pollutant List'!$C$7:$C$611,MATCH('5. Pollutant Emissions - MB'!C488,'DEQ Pollutant List'!$B$7:$B$611,0))),"")</f>
        <v>Methyl isobutyl ketone (MIBK, hexone)</v>
      </c>
      <c r="E488" s="115"/>
      <c r="F488" s="138" t="s">
        <v>430</v>
      </c>
      <c r="G488" s="139" t="s">
        <v>430</v>
      </c>
      <c r="H488" s="104" t="s">
        <v>451</v>
      </c>
      <c r="I488" s="102" t="s">
        <v>214</v>
      </c>
      <c r="J488" s="105">
        <v>0</v>
      </c>
      <c r="K488" s="83">
        <v>0</v>
      </c>
      <c r="L488" s="102" t="s">
        <v>214</v>
      </c>
      <c r="M488" s="105">
        <f t="shared" si="6"/>
        <v>0</v>
      </c>
      <c r="N488" s="83">
        <f t="shared" si="7"/>
        <v>0</v>
      </c>
    </row>
    <row r="489" spans="1:14" x14ac:dyDescent="0.25">
      <c r="A489" s="79" t="s">
        <v>291</v>
      </c>
      <c r="B489" s="133" t="s">
        <v>338</v>
      </c>
      <c r="C489" s="137" t="s">
        <v>189</v>
      </c>
      <c r="D489" s="81" t="str">
        <f>IFERROR(IF(C489="No CAS","",INDEX('DEQ Pollutant List'!$C$7:$C$611,MATCH('5. Pollutant Emissions - MB'!C489,'DEQ Pollutant List'!$B$7:$B$611,0))),"")</f>
        <v>Naphthalene</v>
      </c>
      <c r="E489" s="115"/>
      <c r="F489" s="138" t="s">
        <v>430</v>
      </c>
      <c r="G489" s="139" t="s">
        <v>430</v>
      </c>
      <c r="H489" s="104" t="s">
        <v>451</v>
      </c>
      <c r="I489" s="102" t="s">
        <v>214</v>
      </c>
      <c r="J489" s="105">
        <v>0</v>
      </c>
      <c r="K489" s="83">
        <v>0</v>
      </c>
      <c r="L489" s="102" t="s">
        <v>214</v>
      </c>
      <c r="M489" s="105">
        <f t="shared" si="6"/>
        <v>0</v>
      </c>
      <c r="N489" s="83">
        <f t="shared" si="7"/>
        <v>0</v>
      </c>
    </row>
    <row r="490" spans="1:14" x14ac:dyDescent="0.25">
      <c r="A490" s="79" t="s">
        <v>291</v>
      </c>
      <c r="B490" s="133" t="s">
        <v>338</v>
      </c>
      <c r="C490" s="137" t="s">
        <v>433</v>
      </c>
      <c r="D490" s="81" t="str">
        <f>IFERROR(IF(C490="No CAS","",INDEX('DEQ Pollutant List'!$C$7:$C$611,MATCH('5. Pollutant Emissions - MB'!C490,'DEQ Pollutant List'!$B$7:$B$611,0))),"")</f>
        <v>Isopropylbenzene (cumene)</v>
      </c>
      <c r="E490" s="115"/>
      <c r="F490" s="138" t="s">
        <v>430</v>
      </c>
      <c r="G490" s="139" t="s">
        <v>430</v>
      </c>
      <c r="H490" s="104" t="s">
        <v>451</v>
      </c>
      <c r="I490" s="102" t="s">
        <v>214</v>
      </c>
      <c r="J490" s="105">
        <v>10543.367529890615</v>
      </c>
      <c r="K490" s="83">
        <v>10543.367529890615</v>
      </c>
      <c r="L490" s="102" t="s">
        <v>214</v>
      </c>
      <c r="M490" s="105">
        <f t="shared" si="6"/>
        <v>28.885938438056478</v>
      </c>
      <c r="N490" s="83">
        <f t="shared" si="7"/>
        <v>28.885938438056478</v>
      </c>
    </row>
    <row r="491" spans="1:14" x14ac:dyDescent="0.25">
      <c r="A491" s="79" t="s">
        <v>291</v>
      </c>
      <c r="B491" s="133" t="s">
        <v>338</v>
      </c>
      <c r="C491" s="137" t="s">
        <v>161</v>
      </c>
      <c r="D491" s="81" t="str">
        <f>IFERROR(IF(C491="No CAS","",INDEX('DEQ Pollutant List'!$C$7:$C$611,MATCH('5. Pollutant Emissions - MB'!C491,'DEQ Pollutant List'!$B$7:$B$611,0))),"")</f>
        <v>Formaldehyde</v>
      </c>
      <c r="E491" s="115"/>
      <c r="F491" s="138" t="s">
        <v>430</v>
      </c>
      <c r="G491" s="139" t="s">
        <v>430</v>
      </c>
      <c r="H491" s="104" t="s">
        <v>451</v>
      </c>
      <c r="I491" s="102" t="s">
        <v>214</v>
      </c>
      <c r="J491" s="105">
        <v>1272.7283316570847</v>
      </c>
      <c r="K491" s="83">
        <v>1272.7283316570847</v>
      </c>
      <c r="L491" s="102" t="s">
        <v>214</v>
      </c>
      <c r="M491" s="105">
        <f t="shared" si="6"/>
        <v>3.4869269360468076</v>
      </c>
      <c r="N491" s="83">
        <f t="shared" si="7"/>
        <v>3.4869269360468076</v>
      </c>
    </row>
    <row r="492" spans="1:14" x14ac:dyDescent="0.25">
      <c r="A492" s="79" t="s">
        <v>291</v>
      </c>
      <c r="B492" s="133" t="s">
        <v>338</v>
      </c>
      <c r="C492" s="137" t="s">
        <v>434</v>
      </c>
      <c r="D492" s="81" t="str">
        <f>IFERROR(IF(C492="No CAS","",INDEX('DEQ Pollutant List'!$C$7:$C$611,MATCH('5. Pollutant Emissions - MB'!C492,'DEQ Pollutant List'!$B$7:$B$611,0))),"")</f>
        <v>Ethylene glycol monobutyl ether</v>
      </c>
      <c r="E492" s="115"/>
      <c r="F492" s="138" t="s">
        <v>430</v>
      </c>
      <c r="G492" s="139" t="s">
        <v>430</v>
      </c>
      <c r="H492" s="104" t="s">
        <v>451</v>
      </c>
      <c r="I492" s="102" t="s">
        <v>214</v>
      </c>
      <c r="J492" s="105">
        <v>0</v>
      </c>
      <c r="K492" s="83">
        <v>0</v>
      </c>
      <c r="L492" s="102" t="s">
        <v>214</v>
      </c>
      <c r="M492" s="105">
        <f t="shared" si="6"/>
        <v>0</v>
      </c>
      <c r="N492" s="83">
        <f t="shared" si="7"/>
        <v>0</v>
      </c>
    </row>
    <row r="493" spans="1:14" x14ac:dyDescent="0.25">
      <c r="A493" s="79" t="s">
        <v>291</v>
      </c>
      <c r="B493" s="133" t="s">
        <v>338</v>
      </c>
      <c r="C493" s="137" t="s">
        <v>435</v>
      </c>
      <c r="D493" s="81" t="str">
        <f>IFERROR(IF(C493="No CAS","",INDEX('DEQ Pollutant List'!$C$7:$C$611,MATCH('5. Pollutant Emissions - MB'!C493,'DEQ Pollutant List'!$B$7:$B$611,0))),"")</f>
        <v>n-Butyl alcohol</v>
      </c>
      <c r="E493" s="115"/>
      <c r="F493" s="138" t="s">
        <v>430</v>
      </c>
      <c r="G493" s="139" t="s">
        <v>430</v>
      </c>
      <c r="H493" s="104" t="s">
        <v>451</v>
      </c>
      <c r="I493" s="102" t="s">
        <v>214</v>
      </c>
      <c r="J493" s="105">
        <v>73180.84835410837</v>
      </c>
      <c r="K493" s="83">
        <v>73180.84835410837</v>
      </c>
      <c r="L493" s="102" t="s">
        <v>214</v>
      </c>
      <c r="M493" s="105">
        <f t="shared" si="6"/>
        <v>200.49547494276266</v>
      </c>
      <c r="N493" s="83">
        <f t="shared" si="7"/>
        <v>200.49547494276266</v>
      </c>
    </row>
    <row r="494" spans="1:14" x14ac:dyDescent="0.25">
      <c r="A494" s="79" t="s">
        <v>291</v>
      </c>
      <c r="B494" s="133" t="s">
        <v>338</v>
      </c>
      <c r="C494" s="137" t="s">
        <v>436</v>
      </c>
      <c r="D494" s="81" t="str">
        <f>IFERROR(IF(C494="No CAS","",INDEX('DEQ Pollutant List'!$C$7:$C$611,MATCH('5. Pollutant Emissions - MB'!C494,'DEQ Pollutant List'!$B$7:$B$611,0))),"")</f>
        <v>1,2,4-Trimethylbenzene</v>
      </c>
      <c r="E494" s="115"/>
      <c r="F494" s="138" t="s">
        <v>430</v>
      </c>
      <c r="G494" s="139" t="s">
        <v>430</v>
      </c>
      <c r="H494" s="104" t="s">
        <v>451</v>
      </c>
      <c r="I494" s="102" t="s">
        <v>214</v>
      </c>
      <c r="J494" s="105">
        <v>0</v>
      </c>
      <c r="K494" s="83">
        <v>0</v>
      </c>
      <c r="L494" s="102" t="s">
        <v>214</v>
      </c>
      <c r="M494" s="105">
        <f t="shared" si="6"/>
        <v>0</v>
      </c>
      <c r="N494" s="83">
        <f t="shared" si="7"/>
        <v>0</v>
      </c>
    </row>
    <row r="495" spans="1:14" x14ac:dyDescent="0.25">
      <c r="A495" s="79" t="s">
        <v>291</v>
      </c>
      <c r="B495" s="133" t="s">
        <v>338</v>
      </c>
      <c r="C495" s="137" t="s">
        <v>437</v>
      </c>
      <c r="D495" s="81" t="str">
        <f>IFERROR(IF(C495="No CAS","",INDEX('DEQ Pollutant List'!$C$7:$C$611,MATCH('5. Pollutant Emissions - MB'!C495,'DEQ Pollutant List'!$B$7:$B$611,0))),"")</f>
        <v>Propylene glycol monomethyl ether acetate</v>
      </c>
      <c r="E495" s="115"/>
      <c r="F495" s="138" t="s">
        <v>430</v>
      </c>
      <c r="G495" s="139" t="s">
        <v>430</v>
      </c>
      <c r="H495" s="104" t="s">
        <v>451</v>
      </c>
      <c r="I495" s="102" t="s">
        <v>214</v>
      </c>
      <c r="J495" s="105">
        <v>351147.67156664463</v>
      </c>
      <c r="K495" s="83">
        <v>351147.67156664463</v>
      </c>
      <c r="L495" s="102" t="s">
        <v>214</v>
      </c>
      <c r="M495" s="105">
        <f t="shared" si="6"/>
        <v>962.04841525108111</v>
      </c>
      <c r="N495" s="83">
        <f t="shared" si="7"/>
        <v>962.04841525108111</v>
      </c>
    </row>
    <row r="496" spans="1:14" x14ac:dyDescent="0.25">
      <c r="A496" s="79" t="s">
        <v>291</v>
      </c>
      <c r="B496" s="133" t="s">
        <v>338</v>
      </c>
      <c r="C496" s="137" t="s">
        <v>180</v>
      </c>
      <c r="D496" s="81" t="str">
        <f>IFERROR(IF(C496="No CAS","",INDEX('DEQ Pollutant List'!$C$7:$C$611,MATCH('5. Pollutant Emissions - MB'!C496,'DEQ Pollutant List'!$B$7:$B$611,0))),"")</f>
        <v>Chromium VI, chromate and dichromate particulate</v>
      </c>
      <c r="E496" s="115"/>
      <c r="F496" s="138">
        <f>1-(1-0.75)*(1-0.992)</f>
        <v>0.998</v>
      </c>
      <c r="G496" s="139" t="s">
        <v>430</v>
      </c>
      <c r="H496" s="104" t="s">
        <v>451</v>
      </c>
      <c r="I496" s="102" t="s">
        <v>214</v>
      </c>
      <c r="J496" s="105">
        <v>0</v>
      </c>
      <c r="K496" s="83">
        <v>0</v>
      </c>
      <c r="L496" s="102" t="s">
        <v>214</v>
      </c>
      <c r="M496" s="105">
        <f t="shared" si="6"/>
        <v>0</v>
      </c>
      <c r="N496" s="83">
        <f t="shared" si="7"/>
        <v>0</v>
      </c>
    </row>
    <row r="497" spans="1:14" x14ac:dyDescent="0.25">
      <c r="A497" s="79" t="s">
        <v>291</v>
      </c>
      <c r="B497" s="133" t="s">
        <v>338</v>
      </c>
      <c r="C497" s="137" t="s">
        <v>428</v>
      </c>
      <c r="D497" s="81" t="str">
        <f>IFERROR(IF(C497="No CAS","",INDEX('DEQ Pollutant List'!$C$7:$C$611,MATCH('5. Pollutant Emissions - MB'!C497,'DEQ Pollutant List'!$B$7:$B$611,0))),"")</f>
        <v>2-Butanone (methyl ethyl ketone)</v>
      </c>
      <c r="E497" s="115"/>
      <c r="F497" s="138" t="s">
        <v>430</v>
      </c>
      <c r="G497" s="139" t="s">
        <v>430</v>
      </c>
      <c r="H497" s="104" t="s">
        <v>451</v>
      </c>
      <c r="I497" s="102" t="s">
        <v>214</v>
      </c>
      <c r="J497" s="105">
        <v>61913.424743742544</v>
      </c>
      <c r="K497" s="83">
        <v>61913.424743742544</v>
      </c>
      <c r="L497" s="102" t="s">
        <v>214</v>
      </c>
      <c r="M497" s="105">
        <f t="shared" si="6"/>
        <v>169.625821215733</v>
      </c>
      <c r="N497" s="83">
        <f t="shared" si="7"/>
        <v>169.625821215733</v>
      </c>
    </row>
    <row r="498" spans="1:14" x14ac:dyDescent="0.25">
      <c r="A498" s="79" t="s">
        <v>291</v>
      </c>
      <c r="B498" s="133" t="s">
        <v>338</v>
      </c>
      <c r="C498" s="137" t="s">
        <v>438</v>
      </c>
      <c r="D498" s="81" t="str">
        <f>IFERROR(IF(C498="No CAS","",INDEX('DEQ Pollutant List'!$C$7:$C$611,MATCH('5. Pollutant Emissions - MB'!C498,'DEQ Pollutant List'!$B$7:$B$611,0))),"")</f>
        <v>t-Butyl acetate</v>
      </c>
      <c r="E498" s="115"/>
      <c r="F498" s="138" t="s">
        <v>430</v>
      </c>
      <c r="G498" s="139" t="s">
        <v>430</v>
      </c>
      <c r="H498" s="104" t="s">
        <v>451</v>
      </c>
      <c r="I498" s="102" t="s">
        <v>214</v>
      </c>
      <c r="J498" s="105">
        <v>0</v>
      </c>
      <c r="K498" s="83">
        <v>0</v>
      </c>
      <c r="L498" s="102" t="s">
        <v>214</v>
      </c>
      <c r="M498" s="105">
        <f t="shared" si="6"/>
        <v>0</v>
      </c>
      <c r="N498" s="83">
        <f t="shared" si="7"/>
        <v>0</v>
      </c>
    </row>
    <row r="499" spans="1:14" x14ac:dyDescent="0.25">
      <c r="A499" s="79" t="s">
        <v>291</v>
      </c>
      <c r="B499" s="133" t="s">
        <v>338</v>
      </c>
      <c r="C499" s="137" t="s">
        <v>187</v>
      </c>
      <c r="D499" s="81" t="str">
        <f>IFERROR(IF(C499="No CAS","",INDEX('DEQ Pollutant List'!$C$7:$C$611,MATCH('5. Pollutant Emissions - MB'!C499,'DEQ Pollutant List'!$B$7:$B$611,0))),"")</f>
        <v>Mercury and compounds</v>
      </c>
      <c r="E499" s="115"/>
      <c r="F499" s="138">
        <f>1-(1-0.75)*(1-0.992)</f>
        <v>0.998</v>
      </c>
      <c r="G499" s="139" t="s">
        <v>430</v>
      </c>
      <c r="H499" s="104" t="s">
        <v>451</v>
      </c>
      <c r="I499" s="102" t="s">
        <v>214</v>
      </c>
      <c r="J499" s="105">
        <v>2.0202037010429935E-5</v>
      </c>
      <c r="K499" s="83">
        <v>2.0202037010429935E-5</v>
      </c>
      <c r="L499" s="102" t="s">
        <v>214</v>
      </c>
      <c r="M499" s="105">
        <f t="shared" si="6"/>
        <v>5.5348046603917632E-8</v>
      </c>
      <c r="N499" s="83">
        <f t="shared" si="7"/>
        <v>5.5348046603917632E-8</v>
      </c>
    </row>
    <row r="500" spans="1:14" x14ac:dyDescent="0.25">
      <c r="A500" s="79" t="s">
        <v>291</v>
      </c>
      <c r="B500" s="133" t="s">
        <v>338</v>
      </c>
      <c r="C500" s="137" t="s">
        <v>185</v>
      </c>
      <c r="D500" s="81" t="str">
        <f>IFERROR(IF(C500="No CAS","",INDEX('DEQ Pollutant List'!$C$7:$C$611,MATCH('5. Pollutant Emissions - MB'!C500,'DEQ Pollutant List'!$B$7:$B$611,0))),"")</f>
        <v>Lead and compounds</v>
      </c>
      <c r="E500" s="115"/>
      <c r="F500" s="138">
        <f>1-(1-0.75)*(1-0.992)</f>
        <v>0.998</v>
      </c>
      <c r="G500" s="139" t="s">
        <v>430</v>
      </c>
      <c r="H500" s="104" t="s">
        <v>451</v>
      </c>
      <c r="I500" s="102" t="s">
        <v>214</v>
      </c>
      <c r="J500" s="105">
        <v>0.1515152775782245</v>
      </c>
      <c r="K500" s="83">
        <v>0.1515152775782245</v>
      </c>
      <c r="L500" s="102" t="s">
        <v>214</v>
      </c>
      <c r="M500" s="105">
        <f t="shared" si="6"/>
        <v>4.1511034952938216E-4</v>
      </c>
      <c r="N500" s="83">
        <f t="shared" si="7"/>
        <v>4.1511034952938216E-4</v>
      </c>
    </row>
    <row r="501" spans="1:14" x14ac:dyDescent="0.25">
      <c r="A501" s="79" t="s">
        <v>291</v>
      </c>
      <c r="B501" s="133" t="s">
        <v>338</v>
      </c>
      <c r="C501" s="137" t="s">
        <v>425</v>
      </c>
      <c r="D501" s="81" t="str">
        <f>IFERROR(IF(C501="No CAS","",INDEX('DEQ Pollutant List'!$C$7:$C$611,MATCH('5. Pollutant Emissions - MB'!C501,'DEQ Pollutant List'!$B$7:$B$611,0))),"")</f>
        <v>Isopropyl alcohol</v>
      </c>
      <c r="E501" s="115"/>
      <c r="F501" s="138" t="s">
        <v>430</v>
      </c>
      <c r="G501" s="139" t="s">
        <v>430</v>
      </c>
      <c r="H501" s="104" t="s">
        <v>451</v>
      </c>
      <c r="I501" s="102" t="s">
        <v>214</v>
      </c>
      <c r="J501" s="105">
        <v>9509.4571537544689</v>
      </c>
      <c r="K501" s="83">
        <v>9509.4571537544689</v>
      </c>
      <c r="L501" s="102" t="s">
        <v>214</v>
      </c>
      <c r="M501" s="105">
        <f t="shared" si="6"/>
        <v>26.05330727056019</v>
      </c>
      <c r="N501" s="83">
        <f t="shared" si="7"/>
        <v>26.05330727056019</v>
      </c>
    </row>
    <row r="502" spans="1:14" x14ac:dyDescent="0.25">
      <c r="A502" s="79" t="s">
        <v>291</v>
      </c>
      <c r="B502" s="133" t="s">
        <v>338</v>
      </c>
      <c r="C502" s="137" t="s">
        <v>420</v>
      </c>
      <c r="D502" s="81" t="str">
        <f>IFERROR(IF(C502="No CAS","",INDEX('DEQ Pollutant List'!$C$7:$C$611,MATCH('5. Pollutant Emissions - MB'!C502,'DEQ Pollutant List'!$B$7:$B$611,0))),"")</f>
        <v>Acetone</v>
      </c>
      <c r="E502" s="115"/>
      <c r="F502" s="138" t="s">
        <v>430</v>
      </c>
      <c r="G502" s="139" t="s">
        <v>430</v>
      </c>
      <c r="H502" s="104" t="s">
        <v>451</v>
      </c>
      <c r="I502" s="102" t="s">
        <v>214</v>
      </c>
      <c r="J502" s="105">
        <v>61079.261835518468</v>
      </c>
      <c r="K502" s="83">
        <v>61079.261835518468</v>
      </c>
      <c r="L502" s="102" t="s">
        <v>214</v>
      </c>
      <c r="M502" s="105">
        <f t="shared" si="6"/>
        <v>167.34044338498211</v>
      </c>
      <c r="N502" s="83">
        <f t="shared" si="7"/>
        <v>167.34044338498211</v>
      </c>
    </row>
    <row r="503" spans="1:14" x14ac:dyDescent="0.25">
      <c r="A503" s="79" t="s">
        <v>291</v>
      </c>
      <c r="B503" s="133" t="s">
        <v>338</v>
      </c>
      <c r="C503" s="137" t="s">
        <v>422</v>
      </c>
      <c r="D503" s="81" t="str">
        <f>IFERROR(IF(C503="No CAS","",INDEX('DEQ Pollutant List'!$C$7:$C$611,MATCH('5. Pollutant Emissions - MB'!C503,'DEQ Pollutant List'!$B$7:$B$611,0))),"")</f>
        <v>Propylene glycol monomethyl ether</v>
      </c>
      <c r="E503" s="115"/>
      <c r="F503" s="138" t="s">
        <v>430</v>
      </c>
      <c r="G503" s="139" t="s">
        <v>430</v>
      </c>
      <c r="H503" s="104" t="s">
        <v>451</v>
      </c>
      <c r="I503" s="102" t="s">
        <v>214</v>
      </c>
      <c r="J503" s="105">
        <v>0</v>
      </c>
      <c r="K503" s="83">
        <v>0</v>
      </c>
      <c r="L503" s="102" t="s">
        <v>214</v>
      </c>
      <c r="M503" s="105">
        <f t="shared" si="6"/>
        <v>0</v>
      </c>
      <c r="N503" s="83">
        <f t="shared" si="7"/>
        <v>0</v>
      </c>
    </row>
    <row r="504" spans="1:14" x14ac:dyDescent="0.25">
      <c r="A504" s="79" t="s">
        <v>291</v>
      </c>
      <c r="B504" s="133" t="s">
        <v>338</v>
      </c>
      <c r="C504" s="137" t="s">
        <v>181</v>
      </c>
      <c r="D504" s="81" t="str">
        <f>IFERROR(IF(C504="No CAS","",INDEX('DEQ Pollutant List'!$C$7:$C$611,MATCH('5. Pollutant Emissions - MB'!C504,'DEQ Pollutant List'!$B$7:$B$611,0))),"")</f>
        <v>Cobalt and compounds</v>
      </c>
      <c r="E504" s="115"/>
      <c r="F504" s="138">
        <f>1-(1-0.75)*(1-0.992)</f>
        <v>0.998</v>
      </c>
      <c r="G504" s="139" t="s">
        <v>430</v>
      </c>
      <c r="H504" s="104" t="s">
        <v>451</v>
      </c>
      <c r="I504" s="102" t="s">
        <v>214</v>
      </c>
      <c r="J504" s="105">
        <v>0</v>
      </c>
      <c r="K504" s="83">
        <v>0</v>
      </c>
      <c r="L504" s="102" t="s">
        <v>214</v>
      </c>
      <c r="M504" s="105">
        <f t="shared" si="6"/>
        <v>0</v>
      </c>
      <c r="N504" s="83">
        <f t="shared" si="7"/>
        <v>0</v>
      </c>
    </row>
    <row r="505" spans="1:14" x14ac:dyDescent="0.25">
      <c r="A505" s="79" t="s">
        <v>291</v>
      </c>
      <c r="B505" s="133" t="s">
        <v>338</v>
      </c>
      <c r="C505" s="137" t="s">
        <v>439</v>
      </c>
      <c r="D505" s="81" t="str">
        <f>IFERROR(IF(C505="No CAS","",INDEX('DEQ Pollutant List'!$C$7:$C$611,MATCH('5. Pollutant Emissions - MB'!C505,'DEQ Pollutant List'!$B$7:$B$611,0))),"")</f>
        <v>Sulfuric acid</v>
      </c>
      <c r="E505" s="115"/>
      <c r="F505" s="138" t="s">
        <v>430</v>
      </c>
      <c r="G505" s="139" t="s">
        <v>430</v>
      </c>
      <c r="H505" s="104" t="s">
        <v>451</v>
      </c>
      <c r="I505" s="102" t="s">
        <v>214</v>
      </c>
      <c r="J505" s="105">
        <v>1123.9430400000001</v>
      </c>
      <c r="K505" s="83">
        <v>1123.9430400000001</v>
      </c>
      <c r="L505" s="102" t="s">
        <v>214</v>
      </c>
      <c r="M505" s="105">
        <f t="shared" si="6"/>
        <v>3.0792960000000003</v>
      </c>
      <c r="N505" s="83">
        <f t="shared" si="7"/>
        <v>3.0792960000000003</v>
      </c>
    </row>
    <row r="506" spans="1:14" x14ac:dyDescent="0.25">
      <c r="A506" s="79" t="s">
        <v>291</v>
      </c>
      <c r="B506" s="133" t="s">
        <v>338</v>
      </c>
      <c r="C506" s="137" t="s">
        <v>440</v>
      </c>
      <c r="D506" s="81" t="str">
        <f>IFERROR(IF(C506="No CAS","",INDEX('DEQ Pollutant List'!$C$7:$C$611,MATCH('5. Pollutant Emissions - MB'!C506,'DEQ Pollutant List'!$B$7:$B$611,0))),"")</f>
        <v>Hexachlorobenzene</v>
      </c>
      <c r="E506" s="115"/>
      <c r="F506" s="138" t="s">
        <v>430</v>
      </c>
      <c r="G506" s="139" t="s">
        <v>430</v>
      </c>
      <c r="H506" s="104" t="s">
        <v>451</v>
      </c>
      <c r="I506" s="102" t="s">
        <v>214</v>
      </c>
      <c r="J506" s="105">
        <v>0</v>
      </c>
      <c r="K506" s="83">
        <v>0</v>
      </c>
      <c r="L506" s="102" t="s">
        <v>214</v>
      </c>
      <c r="M506" s="105">
        <f t="shared" si="6"/>
        <v>0</v>
      </c>
      <c r="N506" s="83">
        <f t="shared" si="7"/>
        <v>0</v>
      </c>
    </row>
    <row r="507" spans="1:14" x14ac:dyDescent="0.25">
      <c r="A507" s="79" t="s">
        <v>291</v>
      </c>
      <c r="B507" s="133" t="s">
        <v>338</v>
      </c>
      <c r="C507" s="137" t="s">
        <v>182</v>
      </c>
      <c r="D507" s="81" t="str">
        <f>IFERROR(IF(C507="No CAS","",INDEX('DEQ Pollutant List'!$C$7:$C$611,MATCH('5. Pollutant Emissions - MB'!C507,'DEQ Pollutant List'!$B$7:$B$611,0))),"")</f>
        <v>Copper and compounds</v>
      </c>
      <c r="E507" s="115"/>
      <c r="F507" s="138">
        <f>1-(1-0.75)*(1-0.992)</f>
        <v>0.998</v>
      </c>
      <c r="G507" s="139" t="s">
        <v>430</v>
      </c>
      <c r="H507" s="104" t="s">
        <v>451</v>
      </c>
      <c r="I507" s="102" t="s">
        <v>214</v>
      </c>
      <c r="J507" s="105">
        <v>0</v>
      </c>
      <c r="K507" s="83">
        <v>0</v>
      </c>
      <c r="L507" s="102" t="s">
        <v>214</v>
      </c>
      <c r="M507" s="105">
        <f t="shared" si="6"/>
        <v>0</v>
      </c>
      <c r="N507" s="83">
        <f t="shared" si="7"/>
        <v>0</v>
      </c>
    </row>
    <row r="508" spans="1:14" x14ac:dyDescent="0.25">
      <c r="A508" s="79" t="s">
        <v>291</v>
      </c>
      <c r="B508" s="133" t="s">
        <v>338</v>
      </c>
      <c r="C508" s="137" t="s">
        <v>186</v>
      </c>
      <c r="D508" s="81" t="str">
        <f>IFERROR(IF(C508="No CAS","",INDEX('DEQ Pollutant List'!$C$7:$C$611,MATCH('5. Pollutant Emissions - MB'!C508,'DEQ Pollutant List'!$B$7:$B$611,0))),"")</f>
        <v>Manganese and compounds</v>
      </c>
      <c r="E508" s="115"/>
      <c r="F508" s="138">
        <f>1-(1-0.75)*(1-0.992)</f>
        <v>0.998</v>
      </c>
      <c r="G508" s="139" t="s">
        <v>430</v>
      </c>
      <c r="H508" s="104" t="s">
        <v>451</v>
      </c>
      <c r="I508" s="102" t="s">
        <v>214</v>
      </c>
      <c r="J508" s="105">
        <v>50.505092526074833</v>
      </c>
      <c r="K508" s="83">
        <v>50.505092526074833</v>
      </c>
      <c r="L508" s="102" t="s">
        <v>214</v>
      </c>
      <c r="M508" s="105">
        <f t="shared" si="6"/>
        <v>0.13837011650979406</v>
      </c>
      <c r="N508" s="83">
        <f t="shared" si="7"/>
        <v>0.13837011650979406</v>
      </c>
    </row>
    <row r="509" spans="1:14" x14ac:dyDescent="0.25">
      <c r="A509" s="79" t="s">
        <v>291</v>
      </c>
      <c r="B509" s="133" t="s">
        <v>338</v>
      </c>
      <c r="C509" s="137" t="s">
        <v>441</v>
      </c>
      <c r="D509" s="81" t="str">
        <f>IFERROR(IF(C509="No CAS","",INDEX('DEQ Pollutant List'!$C$7:$C$611,MATCH('5. Pollutant Emissions - MB'!C509,'DEQ Pollutant List'!$B$7:$B$611,0))),"")</f>
        <v>1,2,3-Trimethylbenzene</v>
      </c>
      <c r="E509" s="115"/>
      <c r="F509" s="138" t="s">
        <v>430</v>
      </c>
      <c r="G509" s="139" t="s">
        <v>430</v>
      </c>
      <c r="H509" s="104" t="s">
        <v>451</v>
      </c>
      <c r="I509" s="102" t="s">
        <v>214</v>
      </c>
      <c r="J509" s="105">
        <v>21172.628074281351</v>
      </c>
      <c r="K509" s="83">
        <v>21172.628074281351</v>
      </c>
      <c r="L509" s="102" t="s">
        <v>214</v>
      </c>
      <c r="M509" s="105">
        <f t="shared" si="6"/>
        <v>58.00720020351055</v>
      </c>
      <c r="N509" s="83">
        <f t="shared" si="7"/>
        <v>58.00720020351055</v>
      </c>
    </row>
    <row r="510" spans="1:14" x14ac:dyDescent="0.25">
      <c r="A510" s="79" t="s">
        <v>339</v>
      </c>
      <c r="B510" s="133" t="s">
        <v>341</v>
      </c>
      <c r="C510" s="137" t="s">
        <v>193</v>
      </c>
      <c r="D510" s="81" t="str">
        <f>IFERROR(IF(C510="No CAS","",INDEX('DEQ Pollutant List'!$C$7:$C$611,MATCH('5. Pollutant Emissions - MB'!C510,'DEQ Pollutant List'!$B$7:$B$611,0))),"")</f>
        <v>Xylene (mixture), including m-xylene, o-xylene, p-xylene</v>
      </c>
      <c r="E510" s="115"/>
      <c r="F510" s="138">
        <v>0</v>
      </c>
      <c r="G510" s="139">
        <v>5.9999999999999995E-4</v>
      </c>
      <c r="H510" s="104"/>
      <c r="I510" s="102" cm="1">
        <f t="array" ref="I510">((_xlfn.XLOOKUP(B510,'4. Material Balance Activities'!$C$140:$C$160,'4. Material Balance Activities'!$G$140:$G$160,NA,0,1)-_xlfn.XLOOKUP(B510,'4. Material Balance Activities'!$C$140:$C$160,'4. Material Balance Activities'!$M$140:$M$160,NA,0,1))*G510)*(1-F510)</f>
        <v>0.10464557400000001</v>
      </c>
      <c r="J510" s="105" t="s">
        <v>214</v>
      </c>
      <c r="K510" s="83" t="s">
        <v>214</v>
      </c>
      <c r="L510" s="102" cm="1">
        <f t="array" ref="L510">((_xlfn.XLOOKUP(B510,'4. Material Balance Activities'!$C$140:$C$160,'4. Material Balance Activities'!$J$140:$J$160,NA,0,1)-_xlfn.XLOOKUP(B510,'4. Material Balance Activities'!$C$140:$C$160,'4. Material Balance Activities'!$P$140:$P$160,NA,0,1))*G510)*(1-F510)</f>
        <v>4.2195795967741939E-4</v>
      </c>
      <c r="M510" s="105" t="s">
        <v>214</v>
      </c>
      <c r="N510" s="83" t="s">
        <v>214</v>
      </c>
    </row>
    <row r="511" spans="1:14" x14ac:dyDescent="0.25">
      <c r="A511" s="79" t="s">
        <v>339</v>
      </c>
      <c r="B511" s="133" t="s">
        <v>341</v>
      </c>
      <c r="C511" s="137" t="s">
        <v>183</v>
      </c>
      <c r="D511" s="81" t="str">
        <f>IFERROR(IF(C511="No CAS","",INDEX('DEQ Pollutant List'!$C$7:$C$611,MATCH('5. Pollutant Emissions - MB'!C511,'DEQ Pollutant List'!$B$7:$B$611,0))),"")</f>
        <v>Ethyl benzene</v>
      </c>
      <c r="E511" s="115"/>
      <c r="F511" s="138">
        <v>0</v>
      </c>
      <c r="G511" s="139">
        <v>1E-4</v>
      </c>
      <c r="H511" s="104"/>
      <c r="I511" s="102" cm="1">
        <f t="array" ref="I511">((_xlfn.XLOOKUP(B511,'4. Material Balance Activities'!$C$140:$C$160,'4. Material Balance Activities'!$G$140:$G$160,NA,0,1)-_xlfn.XLOOKUP(B511,'4. Material Balance Activities'!$C$140:$C$160,'4. Material Balance Activities'!$M$140:$M$160,NA,0,1))*G511)*(1-F511)</f>
        <v>1.7440929000000004E-2</v>
      </c>
      <c r="J511" s="105" t="s">
        <v>214</v>
      </c>
      <c r="K511" s="83" t="s">
        <v>214</v>
      </c>
      <c r="L511" s="102" cm="1">
        <f t="array" ref="L511">((_xlfn.XLOOKUP(B511,'4. Material Balance Activities'!$C$140:$C$160,'4. Material Balance Activities'!$J$140:$J$160,NA,0,1)-_xlfn.XLOOKUP(B511,'4. Material Balance Activities'!$C$140:$C$160,'4. Material Balance Activities'!$P$140:$P$160,NA,0,1))*G511)*(1-F511)</f>
        <v>7.0326326612903231E-5</v>
      </c>
      <c r="M511" s="105" t="s">
        <v>214</v>
      </c>
      <c r="N511" s="83" t="s">
        <v>214</v>
      </c>
    </row>
    <row r="512" spans="1:14" x14ac:dyDescent="0.25">
      <c r="A512" s="79" t="s">
        <v>339</v>
      </c>
      <c r="B512" s="133" t="s">
        <v>341</v>
      </c>
      <c r="C512" s="137" t="s">
        <v>189</v>
      </c>
      <c r="D512" s="81" t="str">
        <f>IFERROR(IF(C512="No CAS","",INDEX('DEQ Pollutant List'!$C$7:$C$611,MATCH('5. Pollutant Emissions - MB'!C512,'DEQ Pollutant List'!$B$7:$B$611,0))),"")</f>
        <v>Naphthalene</v>
      </c>
      <c r="E512" s="115"/>
      <c r="F512" s="138">
        <v>0</v>
      </c>
      <c r="G512" s="139">
        <v>1.8E-3</v>
      </c>
      <c r="H512" s="104"/>
      <c r="I512" s="102" cm="1">
        <f t="array" ref="I512">((_xlfn.XLOOKUP(B512,'4. Material Balance Activities'!$C$140:$C$160,'4. Material Balance Activities'!$G$140:$G$160,NA,0,1)-_xlfn.XLOOKUP(B512,'4. Material Balance Activities'!$C$140:$C$160,'4. Material Balance Activities'!$M$140:$M$160,NA,0,1))*G512)*(1-F512)</f>
        <v>0.31393672200000006</v>
      </c>
      <c r="J512" s="105" t="s">
        <v>214</v>
      </c>
      <c r="K512" s="83" t="s">
        <v>214</v>
      </c>
      <c r="L512" s="102" cm="1">
        <f t="array" ref="L512">((_xlfn.XLOOKUP(B512,'4. Material Balance Activities'!$C$140:$C$160,'4. Material Balance Activities'!$J$140:$J$160,NA,0,1)-_xlfn.XLOOKUP(B512,'4. Material Balance Activities'!$C$140:$C$160,'4. Material Balance Activities'!$P$140:$P$160,NA,0,1))*G512)*(1-F512)</f>
        <v>1.2658738790322583E-3</v>
      </c>
      <c r="M512" s="105" t="s">
        <v>214</v>
      </c>
      <c r="N512" s="83" t="s">
        <v>214</v>
      </c>
    </row>
    <row r="513" spans="1:14" x14ac:dyDescent="0.25">
      <c r="A513" s="79" t="s">
        <v>339</v>
      </c>
      <c r="B513" s="133" t="s">
        <v>343</v>
      </c>
      <c r="C513" s="137" t="s">
        <v>189</v>
      </c>
      <c r="D513" s="81" t="str">
        <f>IFERROR(IF(C513="No CAS","",INDEX('DEQ Pollutant List'!$C$7:$C$611,MATCH('5. Pollutant Emissions - MB'!C513,'DEQ Pollutant List'!$B$7:$B$611,0))),"")</f>
        <v>Naphthalene</v>
      </c>
      <c r="E513" s="115"/>
      <c r="F513" s="138">
        <v>0</v>
      </c>
      <c r="G513" s="139">
        <v>2.8E-3</v>
      </c>
      <c r="H513" s="104"/>
      <c r="I513" s="102" cm="1">
        <f t="array" ref="I513">((_xlfn.XLOOKUP(B513,'4. Material Balance Activities'!$C$140:$C$160,'4. Material Balance Activities'!$G$140:$G$160,NA,0,1)-_xlfn.XLOOKUP(B513,'4. Material Balance Activities'!$C$140:$C$160,'4. Material Balance Activities'!$M$140:$M$160,NA,0,1))*G513)*(1-F513)</f>
        <v>6.5945879999999985E-2</v>
      </c>
      <c r="J513" s="105" t="s">
        <v>214</v>
      </c>
      <c r="K513" s="83" t="s">
        <v>214</v>
      </c>
      <c r="L513" s="102" cm="1">
        <f t="array" ref="L513">((_xlfn.XLOOKUP(B513,'4. Material Balance Activities'!$C$140:$C$160,'4. Material Balance Activities'!$J$140:$J$160,NA,0,1)-_xlfn.XLOOKUP(B513,'4. Material Balance Activities'!$C$140:$C$160,'4. Material Balance Activities'!$P$140:$P$160,NA,0,1))*G513)*(1-F513)</f>
        <v>2.6591080645161285E-4</v>
      </c>
      <c r="M513" s="105" t="s">
        <v>214</v>
      </c>
      <c r="N513" s="83" t="s">
        <v>214</v>
      </c>
    </row>
    <row r="514" spans="1:14" x14ac:dyDescent="0.25">
      <c r="A514" s="79" t="s">
        <v>339</v>
      </c>
      <c r="B514" s="133" t="s">
        <v>344</v>
      </c>
      <c r="C514" s="137" t="s">
        <v>436</v>
      </c>
      <c r="D514" s="81" t="str">
        <f>IFERROR(IF(C514="No CAS","",INDEX('DEQ Pollutant List'!$C$7:$C$611,MATCH('5. Pollutant Emissions - MB'!C514,'DEQ Pollutant List'!$B$7:$B$611,0))),"")</f>
        <v>1,2,4-Trimethylbenzene</v>
      </c>
      <c r="E514" s="115"/>
      <c r="F514" s="138">
        <v>0</v>
      </c>
      <c r="G514" s="139">
        <v>3.6900000000000002E-2</v>
      </c>
      <c r="H514" s="104"/>
      <c r="I514" s="102" cm="1">
        <f t="array" ref="I514">((_xlfn.XLOOKUP(B514,'4. Material Balance Activities'!$C$140:$C$160,'4. Material Balance Activities'!$G$140:$G$160,NA,0,1)-_xlfn.XLOOKUP(B514,'4. Material Balance Activities'!$C$140:$C$160,'4. Material Balance Activities'!$M$140:$M$160,NA,0,1))*G514)*(1-F514)</f>
        <v>0.65185916399999999</v>
      </c>
      <c r="J514" s="105" t="s">
        <v>214</v>
      </c>
      <c r="K514" s="83" t="s">
        <v>214</v>
      </c>
      <c r="L514" s="102" cm="1">
        <f t="array" ref="L514">((_xlfn.XLOOKUP(B514,'4. Material Balance Activities'!$C$140:$C$160,'4. Material Balance Activities'!$J$140:$J$160,NA,0,1)-_xlfn.XLOOKUP(B514,'4. Material Balance Activities'!$C$140:$C$160,'4. Material Balance Activities'!$P$140:$P$160,NA,0,1))*G514)*(1-F514)</f>
        <v>2.6284643709677423E-3</v>
      </c>
      <c r="M514" s="105" t="s">
        <v>214</v>
      </c>
      <c r="N514" s="83" t="s">
        <v>214</v>
      </c>
    </row>
    <row r="515" spans="1:14" x14ac:dyDescent="0.25">
      <c r="A515" s="79" t="s">
        <v>339</v>
      </c>
      <c r="B515" s="133" t="s">
        <v>344</v>
      </c>
      <c r="C515" s="137" t="s">
        <v>437</v>
      </c>
      <c r="D515" s="81" t="str">
        <f>IFERROR(IF(C515="No CAS","",INDEX('DEQ Pollutant List'!$C$7:$C$611,MATCH('5. Pollutant Emissions - MB'!C515,'DEQ Pollutant List'!$B$7:$B$611,0))),"")</f>
        <v>Propylene glycol monomethyl ether acetate</v>
      </c>
      <c r="E515" s="115"/>
      <c r="F515" s="138">
        <v>0</v>
      </c>
      <c r="G515" s="139">
        <v>6.0699999999999997E-2</v>
      </c>
      <c r="H515" s="104"/>
      <c r="I515" s="102" cm="1">
        <f t="array" ref="I515">((_xlfn.XLOOKUP(B515,'4. Material Balance Activities'!$C$140:$C$160,'4. Material Balance Activities'!$G$140:$G$160,NA,0,1)-_xlfn.XLOOKUP(B515,'4. Material Balance Activities'!$C$140:$C$160,'4. Material Balance Activities'!$M$140:$M$160,NA,0,1))*G515)*(1-F515)</f>
        <v>1.072299492</v>
      </c>
      <c r="J515" s="105" t="s">
        <v>214</v>
      </c>
      <c r="K515" s="83" t="s">
        <v>214</v>
      </c>
      <c r="L515" s="102" cm="1">
        <f t="array" ref="L515">((_xlfn.XLOOKUP(B515,'4. Material Balance Activities'!$C$140:$C$160,'4. Material Balance Activities'!$J$140:$J$160,NA,0,1)-_xlfn.XLOOKUP(B515,'4. Material Balance Activities'!$C$140:$C$160,'4. Material Balance Activities'!$P$140:$P$160,NA,0,1))*G515)*(1-F515)</f>
        <v>4.3237882741935484E-3</v>
      </c>
      <c r="M515" s="105" t="s">
        <v>214</v>
      </c>
      <c r="N515" s="83" t="s">
        <v>214</v>
      </c>
    </row>
    <row r="516" spans="1:14" x14ac:dyDescent="0.25">
      <c r="A516" s="79" t="s">
        <v>339</v>
      </c>
      <c r="B516" s="133" t="s">
        <v>345</v>
      </c>
      <c r="C516" s="137" t="s">
        <v>189</v>
      </c>
      <c r="D516" s="81" t="str">
        <f>IFERROR(IF(C516="No CAS","",INDEX('DEQ Pollutant List'!$C$7:$C$611,MATCH('5. Pollutant Emissions - MB'!C516,'DEQ Pollutant List'!$B$7:$B$611,0))),"")</f>
        <v>Naphthalene</v>
      </c>
      <c r="E516" s="115"/>
      <c r="F516" s="138">
        <v>0</v>
      </c>
      <c r="G516" s="139">
        <v>1E-4</v>
      </c>
      <c r="H516" s="104"/>
      <c r="I516" s="102" cm="1">
        <f t="array" ref="I516">((_xlfn.XLOOKUP(B516,'4. Material Balance Activities'!$C$140:$C$160,'4. Material Balance Activities'!$G$140:$G$160,NA,0,1)-_xlfn.XLOOKUP(B516,'4. Material Balance Activities'!$C$140:$C$160,'4. Material Balance Activities'!$M$140:$M$160,NA,0,1))*G516)*(1-F516)</f>
        <v>1.150875E-3</v>
      </c>
      <c r="J516" s="105" t="s">
        <v>214</v>
      </c>
      <c r="K516" s="83" t="s">
        <v>214</v>
      </c>
      <c r="L516" s="102" cm="1">
        <f t="array" ref="L516">((_xlfn.XLOOKUP(B516,'4. Material Balance Activities'!$C$140:$C$160,'4. Material Balance Activities'!$J$140:$J$160,NA,0,1)-_xlfn.XLOOKUP(B516,'4. Material Balance Activities'!$C$140:$C$160,'4. Material Balance Activities'!$P$140:$P$160,NA,0,1))*G516)*(1-F516)</f>
        <v>4.6406250000000001E-6</v>
      </c>
      <c r="M516" s="105" t="s">
        <v>214</v>
      </c>
      <c r="N516" s="83" t="s">
        <v>214</v>
      </c>
    </row>
    <row r="517" spans="1:14" x14ac:dyDescent="0.25">
      <c r="A517" s="79" t="s">
        <v>339</v>
      </c>
      <c r="B517" s="133" t="s">
        <v>345</v>
      </c>
      <c r="C517" s="137" t="s">
        <v>436</v>
      </c>
      <c r="D517" s="81" t="str">
        <f>IFERROR(IF(C517="No CAS","",INDEX('DEQ Pollutant List'!$C$7:$C$611,MATCH('5. Pollutant Emissions - MB'!C517,'DEQ Pollutant List'!$B$7:$B$611,0))),"")</f>
        <v>1,2,4-Trimethylbenzene</v>
      </c>
      <c r="E517" s="115"/>
      <c r="F517" s="138">
        <v>0</v>
      </c>
      <c r="G517" s="139">
        <v>5.6399999999999999E-2</v>
      </c>
      <c r="H517" s="104"/>
      <c r="I517" s="102" cm="1">
        <f t="array" ref="I517">((_xlfn.XLOOKUP(B517,'4. Material Balance Activities'!$C$140:$C$160,'4. Material Balance Activities'!$G$140:$G$160,NA,0,1)-_xlfn.XLOOKUP(B517,'4. Material Balance Activities'!$C$140:$C$160,'4. Material Balance Activities'!$M$140:$M$160,NA,0,1))*G517)*(1-F517)</f>
        <v>0.64909349999999999</v>
      </c>
      <c r="J517" s="105" t="s">
        <v>214</v>
      </c>
      <c r="K517" s="83" t="s">
        <v>214</v>
      </c>
      <c r="L517" s="102" cm="1">
        <f t="array" ref="L517">((_xlfn.XLOOKUP(B517,'4. Material Balance Activities'!$C$140:$C$160,'4. Material Balance Activities'!$J$140:$J$160,NA,0,1)-_xlfn.XLOOKUP(B517,'4. Material Balance Activities'!$C$140:$C$160,'4. Material Balance Activities'!$P$140:$P$160,NA,0,1))*G517)*(1-F517)</f>
        <v>2.6173124999999998E-3</v>
      </c>
      <c r="M517" s="105" t="s">
        <v>214</v>
      </c>
      <c r="N517" s="83" t="s">
        <v>214</v>
      </c>
    </row>
    <row r="518" spans="1:14" x14ac:dyDescent="0.25">
      <c r="A518" s="79" t="s">
        <v>339</v>
      </c>
      <c r="B518" s="133" t="s">
        <v>345</v>
      </c>
      <c r="C518" s="137" t="s">
        <v>437</v>
      </c>
      <c r="D518" s="81" t="str">
        <f>IFERROR(IF(C518="No CAS","",INDEX('DEQ Pollutant List'!$C$7:$C$611,MATCH('5. Pollutant Emissions - MB'!C518,'DEQ Pollutant List'!$B$7:$B$611,0))),"")</f>
        <v>Propylene glycol monomethyl ether acetate</v>
      </c>
      <c r="E518" s="115"/>
      <c r="F518" s="138">
        <v>0</v>
      </c>
      <c r="G518" s="139">
        <v>5.21E-2</v>
      </c>
      <c r="H518" s="104"/>
      <c r="I518" s="102" cm="1">
        <f t="array" ref="I518">((_xlfn.XLOOKUP(B518,'4. Material Balance Activities'!$C$140:$C$160,'4. Material Balance Activities'!$G$140:$G$160,NA,0,1)-_xlfn.XLOOKUP(B518,'4. Material Balance Activities'!$C$140:$C$160,'4. Material Balance Activities'!$M$140:$M$160,NA,0,1))*G518)*(1-F518)</f>
        <v>0.59960587499999995</v>
      </c>
      <c r="J518" s="105" t="s">
        <v>214</v>
      </c>
      <c r="K518" s="83" t="s">
        <v>214</v>
      </c>
      <c r="L518" s="102" cm="1">
        <f t="array" ref="L518">((_xlfn.XLOOKUP(B518,'4. Material Balance Activities'!$C$140:$C$160,'4. Material Balance Activities'!$J$140:$J$160,NA,0,1)-_xlfn.XLOOKUP(B518,'4. Material Balance Activities'!$C$140:$C$160,'4. Material Balance Activities'!$P$140:$P$160,NA,0,1))*G518)*(1-F518)</f>
        <v>2.4177656249999998E-3</v>
      </c>
      <c r="M518" s="105" t="s">
        <v>214</v>
      </c>
      <c r="N518" s="83" t="s">
        <v>214</v>
      </c>
    </row>
    <row r="519" spans="1:14" x14ac:dyDescent="0.25">
      <c r="A519" s="79" t="s">
        <v>339</v>
      </c>
      <c r="B519" s="133" t="s">
        <v>346</v>
      </c>
      <c r="C519" s="137" t="s">
        <v>193</v>
      </c>
      <c r="D519" s="81" t="str">
        <f>IFERROR(IF(C519="No CAS","",INDEX('DEQ Pollutant List'!$C$7:$C$611,MATCH('5. Pollutant Emissions - MB'!C519,'DEQ Pollutant List'!$B$7:$B$611,0))),"")</f>
        <v>Xylene (mixture), including m-xylene, o-xylene, p-xylene</v>
      </c>
      <c r="E519" s="115"/>
      <c r="F519" s="138">
        <v>0</v>
      </c>
      <c r="G519" s="139">
        <v>7.7000000000000002E-3</v>
      </c>
      <c r="H519" s="104"/>
      <c r="I519" s="102" cm="1">
        <f t="array" ref="I519">((_xlfn.XLOOKUP(B519,'4. Material Balance Activities'!$C$140:$C$160,'4. Material Balance Activities'!$G$140:$G$160,NA,0,1)-_xlfn.XLOOKUP(B519,'4. Material Balance Activities'!$C$140:$C$160,'4. Material Balance Activities'!$M$140:$M$160,NA,0,1))*G519)*(1-F519)</f>
        <v>9.0138163499999993E-2</v>
      </c>
      <c r="J519" s="105" t="s">
        <v>214</v>
      </c>
      <c r="K519" s="83" t="s">
        <v>214</v>
      </c>
      <c r="L519" s="102" cm="1">
        <f t="array" ref="L519">((_xlfn.XLOOKUP(B519,'4. Material Balance Activities'!$C$140:$C$160,'4. Material Balance Activities'!$J$140:$J$160,NA,0,1)-_xlfn.XLOOKUP(B519,'4. Material Balance Activities'!$C$140:$C$160,'4. Material Balance Activities'!$P$140:$P$160,NA,0,1))*G519)*(1-F519)</f>
        <v>3.6346033669354839E-4</v>
      </c>
      <c r="M519" s="105" t="s">
        <v>214</v>
      </c>
      <c r="N519" s="83" t="s">
        <v>214</v>
      </c>
    </row>
    <row r="520" spans="1:14" x14ac:dyDescent="0.25">
      <c r="A520" s="79" t="s">
        <v>339</v>
      </c>
      <c r="B520" s="133" t="s">
        <v>346</v>
      </c>
      <c r="C520" s="137" t="s">
        <v>183</v>
      </c>
      <c r="D520" s="81" t="str">
        <f>IFERROR(IF(C520="No CAS","",INDEX('DEQ Pollutant List'!$C$7:$C$611,MATCH('5. Pollutant Emissions - MB'!C520,'DEQ Pollutant List'!$B$7:$B$611,0))),"")</f>
        <v>Ethyl benzene</v>
      </c>
      <c r="E520" s="115"/>
      <c r="F520" s="138">
        <v>0</v>
      </c>
      <c r="G520" s="139">
        <v>6.9999999999999999E-4</v>
      </c>
      <c r="H520" s="104"/>
      <c r="I520" s="102" cm="1">
        <f t="array" ref="I520">((_xlfn.XLOOKUP(B520,'4. Material Balance Activities'!$C$140:$C$160,'4. Material Balance Activities'!$G$140:$G$160,NA,0,1)-_xlfn.XLOOKUP(B520,'4. Material Balance Activities'!$C$140:$C$160,'4. Material Balance Activities'!$M$140:$M$160,NA,0,1))*G520)*(1-F520)</f>
        <v>8.1943784999999984E-3</v>
      </c>
      <c r="J520" s="105" t="s">
        <v>214</v>
      </c>
      <c r="K520" s="83" t="s">
        <v>214</v>
      </c>
      <c r="L520" s="102" cm="1">
        <f t="array" ref="L520">((_xlfn.XLOOKUP(B520,'4. Material Balance Activities'!$C$140:$C$160,'4. Material Balance Activities'!$J$140:$J$160,NA,0,1)-_xlfn.XLOOKUP(B520,'4. Material Balance Activities'!$C$140:$C$160,'4. Material Balance Activities'!$P$140:$P$160,NA,0,1))*G520)*(1-F520)</f>
        <v>3.3041848790322578E-5</v>
      </c>
      <c r="M520" s="105" t="s">
        <v>214</v>
      </c>
      <c r="N520" s="83" t="s">
        <v>214</v>
      </c>
    </row>
    <row r="521" spans="1:14" x14ac:dyDescent="0.25">
      <c r="A521" s="79" t="s">
        <v>339</v>
      </c>
      <c r="B521" s="133" t="s">
        <v>346</v>
      </c>
      <c r="C521" s="137" t="s">
        <v>191</v>
      </c>
      <c r="D521" s="81" t="str">
        <f>IFERROR(IF(C521="No CAS","",INDEX('DEQ Pollutant List'!$C$7:$C$611,MATCH('5. Pollutant Emissions - MB'!C521,'DEQ Pollutant List'!$B$7:$B$611,0))),"")</f>
        <v>Toluene</v>
      </c>
      <c r="E521" s="115"/>
      <c r="F521" s="138">
        <v>0</v>
      </c>
      <c r="G521" s="139">
        <v>1E-4</v>
      </c>
      <c r="H521" s="104"/>
      <c r="I521" s="102" cm="1">
        <f t="array" ref="I521">((_xlfn.XLOOKUP(B521,'4. Material Balance Activities'!$C$140:$C$160,'4. Material Balance Activities'!$G$140:$G$160,NA,0,1)-_xlfn.XLOOKUP(B521,'4. Material Balance Activities'!$C$140:$C$160,'4. Material Balance Activities'!$M$140:$M$160,NA,0,1))*G521)*(1-F521)</f>
        <v>1.1706255E-3</v>
      </c>
      <c r="J521" s="105" t="s">
        <v>214</v>
      </c>
      <c r="K521" s="83" t="s">
        <v>214</v>
      </c>
      <c r="L521" s="102" cm="1">
        <f t="array" ref="L521">((_xlfn.XLOOKUP(B521,'4. Material Balance Activities'!$C$140:$C$160,'4. Material Balance Activities'!$J$140:$J$160,NA,0,1)-_xlfn.XLOOKUP(B521,'4. Material Balance Activities'!$C$140:$C$160,'4. Material Balance Activities'!$P$140:$P$160,NA,0,1))*G521)*(1-F521)</f>
        <v>4.7202641129032257E-6</v>
      </c>
      <c r="M521" s="105" t="s">
        <v>214</v>
      </c>
      <c r="N521" s="83" t="s">
        <v>214</v>
      </c>
    </row>
    <row r="522" spans="1:14" x14ac:dyDescent="0.25">
      <c r="A522" s="79" t="s">
        <v>339</v>
      </c>
      <c r="B522" s="133" t="s">
        <v>346</v>
      </c>
      <c r="C522" s="137" t="s">
        <v>189</v>
      </c>
      <c r="D522" s="81" t="str">
        <f>IFERROR(IF(C522="No CAS","",INDEX('DEQ Pollutant List'!$C$7:$C$611,MATCH('5. Pollutant Emissions - MB'!C522,'DEQ Pollutant List'!$B$7:$B$611,0))),"")</f>
        <v>Naphthalene</v>
      </c>
      <c r="E522" s="115"/>
      <c r="F522" s="138">
        <v>0</v>
      </c>
      <c r="G522" s="139">
        <v>1E-4</v>
      </c>
      <c r="H522" s="104"/>
      <c r="I522" s="102" cm="1">
        <f t="array" ref="I522">((_xlfn.XLOOKUP(B522,'4. Material Balance Activities'!$C$140:$C$160,'4. Material Balance Activities'!$G$140:$G$160,NA,0,1)-_xlfn.XLOOKUP(B522,'4. Material Balance Activities'!$C$140:$C$160,'4. Material Balance Activities'!$M$140:$M$160,NA,0,1))*G522)*(1-F522)</f>
        <v>1.1706255E-3</v>
      </c>
      <c r="J522" s="105" t="s">
        <v>214</v>
      </c>
      <c r="K522" s="83" t="s">
        <v>214</v>
      </c>
      <c r="L522" s="102" cm="1">
        <f t="array" ref="L522">((_xlfn.XLOOKUP(B522,'4. Material Balance Activities'!$C$140:$C$160,'4. Material Balance Activities'!$J$140:$J$160,NA,0,1)-_xlfn.XLOOKUP(B522,'4. Material Balance Activities'!$C$140:$C$160,'4. Material Balance Activities'!$P$140:$P$160,NA,0,1))*G522)*(1-F522)</f>
        <v>4.7202641129032257E-6</v>
      </c>
      <c r="M522" s="105" t="s">
        <v>214</v>
      </c>
      <c r="N522" s="83" t="s">
        <v>214</v>
      </c>
    </row>
    <row r="523" spans="1:14" x14ac:dyDescent="0.25">
      <c r="A523" s="79" t="s">
        <v>339</v>
      </c>
      <c r="B523" s="133" t="s">
        <v>346</v>
      </c>
      <c r="C523" s="137" t="s">
        <v>433</v>
      </c>
      <c r="D523" s="81" t="str">
        <f>IFERROR(IF(C523="No CAS","",INDEX('DEQ Pollutant List'!$C$7:$C$611,MATCH('5. Pollutant Emissions - MB'!C523,'DEQ Pollutant List'!$B$7:$B$611,0))),"")</f>
        <v>Isopropylbenzene (cumene)</v>
      </c>
      <c r="E523" s="115"/>
      <c r="F523" s="138">
        <v>0</v>
      </c>
      <c r="G523" s="139">
        <v>2.2000000000000001E-3</v>
      </c>
      <c r="H523" s="104"/>
      <c r="I523" s="102" cm="1">
        <f t="array" ref="I523">((_xlfn.XLOOKUP(B523,'4. Material Balance Activities'!$C$140:$C$160,'4. Material Balance Activities'!$G$140:$G$160,NA,0,1)-_xlfn.XLOOKUP(B523,'4. Material Balance Activities'!$C$140:$C$160,'4. Material Balance Activities'!$M$140:$M$160,NA,0,1))*G523)*(1-F523)</f>
        <v>2.5753761E-2</v>
      </c>
      <c r="J523" s="105" t="s">
        <v>214</v>
      </c>
      <c r="K523" s="83" t="s">
        <v>214</v>
      </c>
      <c r="L523" s="102" cm="1">
        <f t="array" ref="L523">((_xlfn.XLOOKUP(B523,'4. Material Balance Activities'!$C$140:$C$160,'4. Material Balance Activities'!$J$140:$J$160,NA,0,1)-_xlfn.XLOOKUP(B523,'4. Material Balance Activities'!$C$140:$C$160,'4. Material Balance Activities'!$P$140:$P$160,NA,0,1))*G523)*(1-F523)</f>
        <v>1.0384581048387097E-4</v>
      </c>
      <c r="M523" s="105" t="s">
        <v>214</v>
      </c>
      <c r="N523" s="83" t="s">
        <v>214</v>
      </c>
    </row>
    <row r="524" spans="1:14" x14ac:dyDescent="0.25">
      <c r="A524" s="79" t="s">
        <v>339</v>
      </c>
      <c r="B524" s="133" t="s">
        <v>346</v>
      </c>
      <c r="C524" s="137" t="s">
        <v>434</v>
      </c>
      <c r="D524" s="81" t="str">
        <f>IFERROR(IF(C524="No CAS","",INDEX('DEQ Pollutant List'!$C$7:$C$611,MATCH('5. Pollutant Emissions - MB'!C524,'DEQ Pollutant List'!$B$7:$B$611,0))),"")</f>
        <v>Ethylene glycol monobutyl ether</v>
      </c>
      <c r="E524" s="115"/>
      <c r="F524" s="138">
        <v>0</v>
      </c>
      <c r="G524" s="139">
        <v>2.8999999999999998E-3</v>
      </c>
      <c r="H524" s="104"/>
      <c r="I524" s="102" cm="1">
        <f t="array" ref="I524">((_xlfn.XLOOKUP(B524,'4. Material Balance Activities'!$C$140:$C$160,'4. Material Balance Activities'!$G$140:$G$160,NA,0,1)-_xlfn.XLOOKUP(B524,'4. Material Balance Activities'!$C$140:$C$160,'4. Material Balance Activities'!$M$140:$M$160,NA,0,1))*G524)*(1-F524)</f>
        <v>3.3948139499999995E-2</v>
      </c>
      <c r="J524" s="105" t="s">
        <v>214</v>
      </c>
      <c r="K524" s="83" t="s">
        <v>214</v>
      </c>
      <c r="L524" s="102" cm="1">
        <f t="array" ref="L524">((_xlfn.XLOOKUP(B524,'4. Material Balance Activities'!$C$140:$C$160,'4. Material Balance Activities'!$J$140:$J$160,NA,0,1)-_xlfn.XLOOKUP(B524,'4. Material Balance Activities'!$C$140:$C$160,'4. Material Balance Activities'!$P$140:$P$160,NA,0,1))*G524)*(1-F524)</f>
        <v>1.3688765927419354E-4</v>
      </c>
      <c r="M524" s="105" t="s">
        <v>214</v>
      </c>
      <c r="N524" s="83" t="s">
        <v>214</v>
      </c>
    </row>
    <row r="525" spans="1:14" x14ac:dyDescent="0.25">
      <c r="A525" s="79" t="s">
        <v>339</v>
      </c>
      <c r="B525" s="133" t="s">
        <v>346</v>
      </c>
      <c r="C525" s="137" t="s">
        <v>436</v>
      </c>
      <c r="D525" s="81" t="str">
        <f>IFERROR(IF(C525="No CAS","",INDEX('DEQ Pollutant List'!$C$7:$C$611,MATCH('5. Pollutant Emissions - MB'!C525,'DEQ Pollutant List'!$B$7:$B$611,0))),"")</f>
        <v>1,2,4-Trimethylbenzene</v>
      </c>
      <c r="E525" s="115"/>
      <c r="F525" s="138">
        <v>0</v>
      </c>
      <c r="G525" s="139">
        <v>5.9700000000000003E-2</v>
      </c>
      <c r="H525" s="104"/>
      <c r="I525" s="102" cm="1">
        <f t="array" ref="I525">((_xlfn.XLOOKUP(B525,'4. Material Balance Activities'!$C$140:$C$160,'4. Material Balance Activities'!$G$140:$G$160,NA,0,1)-_xlfn.XLOOKUP(B525,'4. Material Balance Activities'!$C$140:$C$160,'4. Material Balance Activities'!$M$140:$M$160,NA,0,1))*G525)*(1-F525)</f>
        <v>0.69886342349999997</v>
      </c>
      <c r="J525" s="105" t="s">
        <v>214</v>
      </c>
      <c r="K525" s="83" t="s">
        <v>214</v>
      </c>
      <c r="L525" s="102" cm="1">
        <f t="array" ref="L525">((_xlfn.XLOOKUP(B525,'4. Material Balance Activities'!$C$140:$C$160,'4. Material Balance Activities'!$J$140:$J$160,NA,0,1)-_xlfn.XLOOKUP(B525,'4. Material Balance Activities'!$C$140:$C$160,'4. Material Balance Activities'!$P$140:$P$160,NA,0,1))*G525)*(1-F525)</f>
        <v>2.8179976754032256E-3</v>
      </c>
      <c r="M525" s="105" t="s">
        <v>214</v>
      </c>
      <c r="N525" s="83" t="s">
        <v>214</v>
      </c>
    </row>
    <row r="526" spans="1:14" x14ac:dyDescent="0.25">
      <c r="A526" s="79" t="s">
        <v>339</v>
      </c>
      <c r="B526" s="133" t="s">
        <v>346</v>
      </c>
      <c r="C526" s="137" t="s">
        <v>437</v>
      </c>
      <c r="D526" s="81" t="str">
        <f>IFERROR(IF(C526="No CAS","",INDEX('DEQ Pollutant List'!$C$7:$C$611,MATCH('5. Pollutant Emissions - MB'!C526,'DEQ Pollutant List'!$B$7:$B$611,0))),"")</f>
        <v>Propylene glycol monomethyl ether acetate</v>
      </c>
      <c r="E526" s="115"/>
      <c r="F526" s="138">
        <v>0</v>
      </c>
      <c r="G526" s="139">
        <v>2.6200000000000001E-2</v>
      </c>
      <c r="H526" s="104"/>
      <c r="I526" s="102" cm="1">
        <f t="array" ref="I526">((_xlfn.XLOOKUP(B526,'4. Material Balance Activities'!$C$140:$C$160,'4. Material Balance Activities'!$G$140:$G$160,NA,0,1)-_xlfn.XLOOKUP(B526,'4. Material Balance Activities'!$C$140:$C$160,'4. Material Balance Activities'!$M$140:$M$160,NA,0,1))*G526)*(1-F526)</f>
        <v>0.30670388099999996</v>
      </c>
      <c r="J526" s="105" t="s">
        <v>214</v>
      </c>
      <c r="K526" s="83" t="s">
        <v>214</v>
      </c>
      <c r="L526" s="102" cm="1">
        <f t="array" ref="L526">((_xlfn.XLOOKUP(B526,'4. Material Balance Activities'!$C$140:$C$160,'4. Material Balance Activities'!$J$140:$J$160,NA,0,1)-_xlfn.XLOOKUP(B526,'4. Material Balance Activities'!$C$140:$C$160,'4. Material Balance Activities'!$P$140:$P$160,NA,0,1))*G526)*(1-F526)</f>
        <v>1.2367091975806451E-3</v>
      </c>
      <c r="M526" s="105" t="s">
        <v>214</v>
      </c>
      <c r="N526" s="83" t="s">
        <v>214</v>
      </c>
    </row>
    <row r="527" spans="1:14" x14ac:dyDescent="0.25">
      <c r="A527" s="79" t="s">
        <v>339</v>
      </c>
      <c r="B527" s="133" t="s">
        <v>347</v>
      </c>
      <c r="C527" s="137" t="s">
        <v>189</v>
      </c>
      <c r="D527" s="81" t="str">
        <f>IFERROR(IF(C527="No CAS","",INDEX('DEQ Pollutant List'!$C$7:$C$611,MATCH('5. Pollutant Emissions - MB'!C527,'DEQ Pollutant List'!$B$7:$B$611,0))),"")</f>
        <v>Naphthalene</v>
      </c>
      <c r="E527" s="115"/>
      <c r="F527" s="138">
        <v>0</v>
      </c>
      <c r="G527" s="139">
        <v>1E-4</v>
      </c>
      <c r="H527" s="104"/>
      <c r="I527" s="102" cm="1">
        <f t="array" ref="I527">((_xlfn.XLOOKUP(B527,'4. Material Balance Activities'!$C$140:$C$160,'4. Material Balance Activities'!$G$140:$G$160,NA,0,1)-_xlfn.XLOOKUP(B527,'4. Material Balance Activities'!$C$140:$C$160,'4. Material Balance Activities'!$M$140:$M$160,NA,0,1))*G527)*(1-F527)</f>
        <v>1.3411035000000001E-3</v>
      </c>
      <c r="J527" s="105" t="s">
        <v>214</v>
      </c>
      <c r="K527" s="83" t="s">
        <v>214</v>
      </c>
      <c r="L527" s="102" cm="1">
        <f t="array" ref="L527">((_xlfn.XLOOKUP(B527,'4. Material Balance Activities'!$C$140:$C$160,'4. Material Balance Activities'!$J$140:$J$160,NA,0,1)-_xlfn.XLOOKUP(B527,'4. Material Balance Activities'!$C$140:$C$160,'4. Material Balance Activities'!$P$140:$P$160,NA,0,1))*G527)*(1-F527)</f>
        <v>5.4076754032258069E-6</v>
      </c>
      <c r="M527" s="105" t="s">
        <v>214</v>
      </c>
      <c r="N527" s="83" t="s">
        <v>214</v>
      </c>
    </row>
    <row r="528" spans="1:14" x14ac:dyDescent="0.25">
      <c r="A528" s="79" t="s">
        <v>339</v>
      </c>
      <c r="B528" s="133" t="s">
        <v>347</v>
      </c>
      <c r="C528" s="137" t="s">
        <v>433</v>
      </c>
      <c r="D528" s="81" t="str">
        <f>IFERROR(IF(C528="No CAS","",INDEX('DEQ Pollutant List'!$C$7:$C$611,MATCH('5. Pollutant Emissions - MB'!C528,'DEQ Pollutant List'!$B$7:$B$611,0))),"")</f>
        <v>Isopropylbenzene (cumene)</v>
      </c>
      <c r="E528" s="115"/>
      <c r="F528" s="138">
        <v>0</v>
      </c>
      <c r="G528" s="139">
        <v>1.6999999999999999E-3</v>
      </c>
      <c r="H528" s="104"/>
      <c r="I528" s="102" cm="1">
        <f t="array" ref="I528">((_xlfn.XLOOKUP(B528,'4. Material Balance Activities'!$C$140:$C$160,'4. Material Balance Activities'!$G$140:$G$160,NA,0,1)-_xlfn.XLOOKUP(B528,'4. Material Balance Activities'!$C$140:$C$160,'4. Material Balance Activities'!$M$140:$M$160,NA,0,1))*G528)*(1-F528)</f>
        <v>2.2798759499999998E-2</v>
      </c>
      <c r="J528" s="105" t="s">
        <v>214</v>
      </c>
      <c r="K528" s="83" t="s">
        <v>214</v>
      </c>
      <c r="L528" s="102" cm="1">
        <f t="array" ref="L528">((_xlfn.XLOOKUP(B528,'4. Material Balance Activities'!$C$140:$C$160,'4. Material Balance Activities'!$J$140:$J$160,NA,0,1)-_xlfn.XLOOKUP(B528,'4. Material Balance Activities'!$C$140:$C$160,'4. Material Balance Activities'!$P$140:$P$160,NA,0,1))*G528)*(1-F528)</f>
        <v>9.19304818548387E-5</v>
      </c>
      <c r="M528" s="105" t="s">
        <v>214</v>
      </c>
      <c r="N528" s="83" t="s">
        <v>214</v>
      </c>
    </row>
    <row r="529" spans="1:14" x14ac:dyDescent="0.25">
      <c r="A529" s="79" t="s">
        <v>339</v>
      </c>
      <c r="B529" s="133" t="s">
        <v>347</v>
      </c>
      <c r="C529" s="137" t="s">
        <v>436</v>
      </c>
      <c r="D529" s="81" t="str">
        <f>IFERROR(IF(C529="No CAS","",INDEX('DEQ Pollutant List'!$C$7:$C$611,MATCH('5. Pollutant Emissions - MB'!C529,'DEQ Pollutant List'!$B$7:$B$611,0))),"")</f>
        <v>1,2,4-Trimethylbenzene</v>
      </c>
      <c r="E529" s="115"/>
      <c r="F529" s="138">
        <v>0</v>
      </c>
      <c r="G529" s="139">
        <v>4.4499999999999998E-2</v>
      </c>
      <c r="H529" s="104"/>
      <c r="I529" s="102" cm="1">
        <f t="array" ref="I529">((_xlfn.XLOOKUP(B529,'4. Material Balance Activities'!$C$140:$C$160,'4. Material Balance Activities'!$G$140:$G$160,NA,0,1)-_xlfn.XLOOKUP(B529,'4. Material Balance Activities'!$C$140:$C$160,'4. Material Balance Activities'!$M$140:$M$160,NA,0,1))*G529)*(1-F529)</f>
        <v>0.59679105749999994</v>
      </c>
      <c r="J529" s="105" t="s">
        <v>214</v>
      </c>
      <c r="K529" s="83" t="s">
        <v>214</v>
      </c>
      <c r="L529" s="102" cm="1">
        <f t="array" ref="L529">((_xlfn.XLOOKUP(B529,'4. Material Balance Activities'!$C$140:$C$160,'4. Material Balance Activities'!$J$140:$J$160,NA,0,1)-_xlfn.XLOOKUP(B529,'4. Material Balance Activities'!$C$140:$C$160,'4. Material Balance Activities'!$P$140:$P$160,NA,0,1))*G529)*(1-F529)</f>
        <v>2.4064155544354835E-3</v>
      </c>
      <c r="M529" s="105" t="s">
        <v>214</v>
      </c>
      <c r="N529" s="83" t="s">
        <v>214</v>
      </c>
    </row>
    <row r="530" spans="1:14" x14ac:dyDescent="0.25">
      <c r="A530" s="79" t="s">
        <v>339</v>
      </c>
      <c r="B530" s="133" t="s">
        <v>347</v>
      </c>
      <c r="C530" s="137" t="s">
        <v>437</v>
      </c>
      <c r="D530" s="81" t="str">
        <f>IFERROR(IF(C530="No CAS","",INDEX('DEQ Pollutant List'!$C$7:$C$611,MATCH('5. Pollutant Emissions - MB'!C530,'DEQ Pollutant List'!$B$7:$B$611,0))),"")</f>
        <v>Propylene glycol monomethyl ether acetate</v>
      </c>
      <c r="E530" s="115"/>
      <c r="F530" s="138">
        <v>0</v>
      </c>
      <c r="G530" s="139">
        <v>5.5599999999999997E-2</v>
      </c>
      <c r="H530" s="104"/>
      <c r="I530" s="102" cm="1">
        <f t="array" ref="I530">((_xlfn.XLOOKUP(B530,'4. Material Balance Activities'!$C$140:$C$160,'4. Material Balance Activities'!$G$140:$G$160,NA,0,1)-_xlfn.XLOOKUP(B530,'4. Material Balance Activities'!$C$140:$C$160,'4. Material Balance Activities'!$M$140:$M$160,NA,0,1))*G530)*(1-F530)</f>
        <v>0.745653546</v>
      </c>
      <c r="J530" s="105" t="s">
        <v>214</v>
      </c>
      <c r="K530" s="83" t="s">
        <v>214</v>
      </c>
      <c r="L530" s="102" cm="1">
        <f t="array" ref="L530">((_xlfn.XLOOKUP(B530,'4. Material Balance Activities'!$C$140:$C$160,'4. Material Balance Activities'!$J$140:$J$160,NA,0,1)-_xlfn.XLOOKUP(B530,'4. Material Balance Activities'!$C$140:$C$160,'4. Material Balance Activities'!$P$140:$P$160,NA,0,1))*G530)*(1-F530)</f>
        <v>3.0066675241935481E-3</v>
      </c>
      <c r="M530" s="105" t="s">
        <v>214</v>
      </c>
      <c r="N530" s="83" t="s">
        <v>214</v>
      </c>
    </row>
    <row r="531" spans="1:14" x14ac:dyDescent="0.25">
      <c r="A531" s="79" t="s">
        <v>339</v>
      </c>
      <c r="B531" s="133" t="s">
        <v>348</v>
      </c>
      <c r="C531" s="137" t="s">
        <v>183</v>
      </c>
      <c r="D531" s="81" t="str">
        <f>IFERROR(IF(C531="No CAS","",INDEX('DEQ Pollutant List'!$C$7:$C$611,MATCH('5. Pollutant Emissions - MB'!C531,'DEQ Pollutant List'!$B$7:$B$611,0))),"")</f>
        <v>Ethyl benzene</v>
      </c>
      <c r="E531" s="115"/>
      <c r="F531" s="138">
        <v>0</v>
      </c>
      <c r="G531" s="139">
        <v>1E-3</v>
      </c>
      <c r="H531" s="104"/>
      <c r="I531" s="102" cm="1">
        <f t="array" ref="I531">((_xlfn.XLOOKUP(B531,'4. Material Balance Activities'!$C$140:$C$160,'4. Material Balance Activities'!$G$140:$G$160,NA,0,1)-_xlfn.XLOOKUP(B531,'4. Material Balance Activities'!$C$140:$C$160,'4. Material Balance Activities'!$M$140:$M$160,NA,0,1))*G531)*(1-F531)</f>
        <v>0.23037299999999999</v>
      </c>
      <c r="J531" s="105" t="s">
        <v>214</v>
      </c>
      <c r="K531" s="83" t="s">
        <v>214</v>
      </c>
      <c r="L531" s="102" cm="1">
        <f t="array" ref="L531">((_xlfn.XLOOKUP(B531,'4. Material Balance Activities'!$C$140:$C$160,'4. Material Balance Activities'!$J$140:$J$160,NA,0,1)-_xlfn.XLOOKUP(B531,'4. Material Balance Activities'!$C$140:$C$160,'4. Material Balance Activities'!$P$140:$P$160,NA,0,1))*G531)*(1-F531)</f>
        <v>9.2892338709677413E-4</v>
      </c>
      <c r="M531" s="105" t="s">
        <v>214</v>
      </c>
      <c r="N531" s="83" t="s">
        <v>214</v>
      </c>
    </row>
    <row r="532" spans="1:14" x14ac:dyDescent="0.25">
      <c r="A532" s="79" t="s">
        <v>339</v>
      </c>
      <c r="B532" s="133" t="s">
        <v>348</v>
      </c>
      <c r="C532" s="137" t="s">
        <v>181</v>
      </c>
      <c r="D532" s="81" t="str">
        <f>IFERROR(IF(C532="No CAS","",INDEX('DEQ Pollutant List'!$C$7:$C$611,MATCH('5. Pollutant Emissions - MB'!C532,'DEQ Pollutant List'!$B$7:$B$611,0))),"")</f>
        <v>Cobalt and compounds</v>
      </c>
      <c r="E532" s="115"/>
      <c r="F532" s="138">
        <f>1-(1-0.75)*(1-0.992)</f>
        <v>0.998</v>
      </c>
      <c r="G532" s="139">
        <v>1E-3</v>
      </c>
      <c r="H532" s="104" t="s">
        <v>421</v>
      </c>
      <c r="I532" s="102" cm="1">
        <f t="array" ref="I532">((_xlfn.XLOOKUP(B532,'4. Material Balance Activities'!$C$140:$C$160,'4. Material Balance Activities'!$G$140:$G$160,NA,0,1)-_xlfn.XLOOKUP(B532,'4. Material Balance Activities'!$C$140:$C$160,'4. Material Balance Activities'!$M$140:$M$160,NA,0,1))*G532)*(1-F532)</f>
        <v>4.6074600000000038E-4</v>
      </c>
      <c r="J532" s="105" t="s">
        <v>214</v>
      </c>
      <c r="K532" s="83" t="s">
        <v>214</v>
      </c>
      <c r="L532" s="102" cm="1">
        <f t="array" ref="L532">((_xlfn.XLOOKUP(B532,'4. Material Balance Activities'!$C$140:$C$160,'4. Material Balance Activities'!$J$140:$J$160,NA,0,1)-_xlfn.XLOOKUP(B532,'4. Material Balance Activities'!$C$140:$C$160,'4. Material Balance Activities'!$P$140:$P$160,NA,0,1))*G532)*(1-F532)</f>
        <v>1.8578467741935499E-6</v>
      </c>
      <c r="M532" s="105" t="s">
        <v>214</v>
      </c>
      <c r="N532" s="83" t="s">
        <v>214</v>
      </c>
    </row>
    <row r="533" spans="1:14" x14ac:dyDescent="0.25">
      <c r="A533" s="79" t="s">
        <v>339</v>
      </c>
      <c r="B533" s="133" t="s">
        <v>349</v>
      </c>
      <c r="C533" s="137" t="s">
        <v>183</v>
      </c>
      <c r="D533" s="81" t="str">
        <f>IFERROR(IF(C533="No CAS","",INDEX('DEQ Pollutant List'!$C$7:$C$611,MATCH('5. Pollutant Emissions - MB'!C533,'DEQ Pollutant List'!$B$7:$B$611,0))),"")</f>
        <v>Ethyl benzene</v>
      </c>
      <c r="E533" s="115"/>
      <c r="F533" s="138">
        <v>0</v>
      </c>
      <c r="G533" s="139">
        <v>1E-3</v>
      </c>
      <c r="H533" s="104"/>
      <c r="I533" s="102" cm="1">
        <f t="array" ref="I533">((_xlfn.XLOOKUP(B533,'4. Material Balance Activities'!$C$140:$C$160,'4. Material Balance Activities'!$G$140:$G$160,NA,0,1)-_xlfn.XLOOKUP(B533,'4. Material Balance Activities'!$C$140:$C$160,'4. Material Balance Activities'!$M$140:$M$160,NA,0,1))*G533)*(1-F533)</f>
        <v>0.46718100000000007</v>
      </c>
      <c r="J533" s="105" t="s">
        <v>214</v>
      </c>
      <c r="K533" s="83" t="s">
        <v>214</v>
      </c>
      <c r="L533" s="102" cm="1">
        <f t="array" ref="L533">((_xlfn.XLOOKUP(B533,'4. Material Balance Activities'!$C$140:$C$160,'4. Material Balance Activities'!$J$140:$J$160,NA,0,1)-_xlfn.XLOOKUP(B533,'4. Material Balance Activities'!$C$140:$C$160,'4. Material Balance Activities'!$P$140:$P$160,NA,0,1))*G533)*(1-F533)</f>
        <v>1.8837943548387099E-3</v>
      </c>
      <c r="M533" s="105" t="s">
        <v>214</v>
      </c>
      <c r="N533" s="83" t="s">
        <v>214</v>
      </c>
    </row>
    <row r="534" spans="1:14" x14ac:dyDescent="0.25">
      <c r="A534" s="79" t="s">
        <v>339</v>
      </c>
      <c r="B534" s="133" t="s">
        <v>350</v>
      </c>
      <c r="C534" s="137" t="s">
        <v>193</v>
      </c>
      <c r="D534" s="81" t="str">
        <f>IFERROR(IF(C534="No CAS","",INDEX('DEQ Pollutant List'!$C$7:$C$611,MATCH('5. Pollutant Emissions - MB'!C534,'DEQ Pollutant List'!$B$7:$B$611,0))),"")</f>
        <v>Xylene (mixture), including m-xylene, o-xylene, p-xylene</v>
      </c>
      <c r="E534" s="115"/>
      <c r="F534" s="138">
        <v>0</v>
      </c>
      <c r="G534" s="139">
        <v>0.28000000000000003</v>
      </c>
      <c r="H534" s="104"/>
      <c r="I534" s="102" cm="1">
        <f t="array" ref="I534">((_xlfn.XLOOKUP(B534,'4. Material Balance Activities'!$C$140:$C$160,'4. Material Balance Activities'!$G$140:$G$160,NA,0,1)-_xlfn.XLOOKUP(B534,'4. Material Balance Activities'!$C$140:$C$160,'4. Material Balance Activities'!$M$140:$M$160,NA,0,1))*G534)*(1-F534)</f>
        <v>20.34648</v>
      </c>
      <c r="J534" s="105" t="s">
        <v>214</v>
      </c>
      <c r="K534" s="83" t="s">
        <v>214</v>
      </c>
      <c r="L534" s="102" cm="1">
        <f t="array" ref="L534">((_xlfn.XLOOKUP(B534,'4. Material Balance Activities'!$C$140:$C$160,'4. Material Balance Activities'!$J$140:$J$160,NA,0,1)-_xlfn.XLOOKUP(B534,'4. Material Balance Activities'!$C$140:$C$160,'4. Material Balance Activities'!$P$140:$P$160,NA,0,1))*G534)*(1-F534)</f>
        <v>8.2042258064516135E-2</v>
      </c>
      <c r="M534" s="105" t="s">
        <v>214</v>
      </c>
      <c r="N534" s="83" t="s">
        <v>214</v>
      </c>
    </row>
    <row r="535" spans="1:14" x14ac:dyDescent="0.25">
      <c r="A535" s="79" t="s">
        <v>339</v>
      </c>
      <c r="B535" s="133" t="s">
        <v>350</v>
      </c>
      <c r="C535" s="137" t="s">
        <v>183</v>
      </c>
      <c r="D535" s="81" t="str">
        <f>IFERROR(IF(C535="No CAS","",INDEX('DEQ Pollutant List'!$C$7:$C$611,MATCH('5. Pollutant Emissions - MB'!C535,'DEQ Pollutant List'!$B$7:$B$611,0))),"")</f>
        <v>Ethyl benzene</v>
      </c>
      <c r="E535" s="115"/>
      <c r="F535" s="138">
        <v>0</v>
      </c>
      <c r="G535" s="139">
        <v>0.05</v>
      </c>
      <c r="H535" s="104"/>
      <c r="I535" s="102" cm="1">
        <f t="array" ref="I535">((_xlfn.XLOOKUP(B535,'4. Material Balance Activities'!$C$140:$C$160,'4. Material Balance Activities'!$G$140:$G$160,NA,0,1)-_xlfn.XLOOKUP(B535,'4. Material Balance Activities'!$C$140:$C$160,'4. Material Balance Activities'!$M$140:$M$160,NA,0,1))*G535)*(1-F535)</f>
        <v>3.6333000000000002</v>
      </c>
      <c r="J535" s="105" t="s">
        <v>214</v>
      </c>
      <c r="K535" s="83" t="s">
        <v>214</v>
      </c>
      <c r="L535" s="102" cm="1">
        <f t="array" ref="L535">((_xlfn.XLOOKUP(B535,'4. Material Balance Activities'!$C$140:$C$160,'4. Material Balance Activities'!$J$140:$J$160,NA,0,1)-_xlfn.XLOOKUP(B535,'4. Material Balance Activities'!$C$140:$C$160,'4. Material Balance Activities'!$P$140:$P$160,NA,0,1))*G535)*(1-F535)</f>
        <v>1.4650403225806453E-2</v>
      </c>
      <c r="M535" s="105" t="s">
        <v>214</v>
      </c>
      <c r="N535" s="83" t="s">
        <v>214</v>
      </c>
    </row>
    <row r="536" spans="1:14" x14ac:dyDescent="0.25">
      <c r="A536" s="79" t="s">
        <v>339</v>
      </c>
      <c r="B536" s="133" t="s">
        <v>350</v>
      </c>
      <c r="C536" s="137" t="s">
        <v>435</v>
      </c>
      <c r="D536" s="81" t="str">
        <f>IFERROR(IF(C536="No CAS","",INDEX('DEQ Pollutant List'!$C$7:$C$611,MATCH('5. Pollutant Emissions - MB'!C536,'DEQ Pollutant List'!$B$7:$B$611,0))),"")</f>
        <v>n-Butyl alcohol</v>
      </c>
      <c r="E536" s="115"/>
      <c r="F536" s="138">
        <v>0</v>
      </c>
      <c r="G536" s="139">
        <v>0.01</v>
      </c>
      <c r="H536" s="104"/>
      <c r="I536" s="102" cm="1">
        <f t="array" ref="I536">((_xlfn.XLOOKUP(B536,'4. Material Balance Activities'!$C$140:$C$160,'4. Material Balance Activities'!$G$140:$G$160,NA,0,1)-_xlfn.XLOOKUP(B536,'4. Material Balance Activities'!$C$140:$C$160,'4. Material Balance Activities'!$M$140:$M$160,NA,0,1))*G536)*(1-F536)</f>
        <v>0.72665999999999997</v>
      </c>
      <c r="J536" s="105" t="s">
        <v>214</v>
      </c>
      <c r="K536" s="83" t="s">
        <v>214</v>
      </c>
      <c r="L536" s="102" cm="1">
        <f t="array" ref="L536">((_xlfn.XLOOKUP(B536,'4. Material Balance Activities'!$C$140:$C$160,'4. Material Balance Activities'!$J$140:$J$160,NA,0,1)-_xlfn.XLOOKUP(B536,'4. Material Balance Activities'!$C$140:$C$160,'4. Material Balance Activities'!$P$140:$P$160,NA,0,1))*G536)*(1-F536)</f>
        <v>2.9300806451612905E-3</v>
      </c>
      <c r="M536" s="105" t="s">
        <v>214</v>
      </c>
      <c r="N536" s="83" t="s">
        <v>214</v>
      </c>
    </row>
    <row r="537" spans="1:14" x14ac:dyDescent="0.25">
      <c r="A537" s="79" t="s">
        <v>339</v>
      </c>
      <c r="B537" s="133" t="s">
        <v>350</v>
      </c>
      <c r="C537" s="137" t="s">
        <v>437</v>
      </c>
      <c r="D537" s="81" t="str">
        <f>IFERROR(IF(C537="No CAS","",INDEX('DEQ Pollutant List'!$C$7:$C$611,MATCH('5. Pollutant Emissions - MB'!C537,'DEQ Pollutant List'!$B$7:$B$611,0))),"")</f>
        <v>Propylene glycol monomethyl ether acetate</v>
      </c>
      <c r="E537" s="115"/>
      <c r="F537" s="138">
        <v>0</v>
      </c>
      <c r="G537" s="139">
        <v>0.05</v>
      </c>
      <c r="H537" s="104"/>
      <c r="I537" s="102" cm="1">
        <f t="array" ref="I537">((_xlfn.XLOOKUP(B537,'4. Material Balance Activities'!$C$140:$C$160,'4. Material Balance Activities'!$G$140:$G$160,NA,0,1)-_xlfn.XLOOKUP(B537,'4. Material Balance Activities'!$C$140:$C$160,'4. Material Balance Activities'!$M$140:$M$160,NA,0,1))*G537)*(1-F537)</f>
        <v>3.6333000000000002</v>
      </c>
      <c r="J537" s="105" t="s">
        <v>214</v>
      </c>
      <c r="K537" s="83" t="s">
        <v>214</v>
      </c>
      <c r="L537" s="102" cm="1">
        <f t="array" ref="L537">((_xlfn.XLOOKUP(B537,'4. Material Balance Activities'!$C$140:$C$160,'4. Material Balance Activities'!$J$140:$J$160,NA,0,1)-_xlfn.XLOOKUP(B537,'4. Material Balance Activities'!$C$140:$C$160,'4. Material Balance Activities'!$P$140:$P$160,NA,0,1))*G537)*(1-F537)</f>
        <v>1.4650403225806453E-2</v>
      </c>
      <c r="M537" s="105" t="s">
        <v>214</v>
      </c>
      <c r="N537" s="83" t="s">
        <v>214</v>
      </c>
    </row>
    <row r="538" spans="1:14" x14ac:dyDescent="0.25">
      <c r="A538" s="79" t="s">
        <v>339</v>
      </c>
      <c r="B538" s="133" t="s">
        <v>351</v>
      </c>
      <c r="C538" s="137" t="s">
        <v>193</v>
      </c>
      <c r="D538" s="81" t="str">
        <f>IFERROR(IF(C538="No CAS","",INDEX('DEQ Pollutant List'!$C$7:$C$611,MATCH('5. Pollutant Emissions - MB'!C538,'DEQ Pollutant List'!$B$7:$B$611,0))),"")</f>
        <v>Xylene (mixture), including m-xylene, o-xylene, p-xylene</v>
      </c>
      <c r="E538" s="115"/>
      <c r="F538" s="138">
        <v>0</v>
      </c>
      <c r="G538" s="139">
        <v>0.28999999999999998</v>
      </c>
      <c r="H538" s="104"/>
      <c r="I538" s="102" cm="1">
        <f t="array" ref="I538">((_xlfn.XLOOKUP(B538,'4. Material Balance Activities'!$C$140:$C$160,'4. Material Balance Activities'!$G$140:$G$160,NA,0,1)-_xlfn.XLOOKUP(B538,'4. Material Balance Activities'!$C$140:$C$160,'4. Material Balance Activities'!$M$140:$M$160,NA,0,1))*G538)*(1-F538)</f>
        <v>3.2384879999999989</v>
      </c>
      <c r="J538" s="105" t="s">
        <v>214</v>
      </c>
      <c r="K538" s="83" t="s">
        <v>214</v>
      </c>
      <c r="L538" s="102" cm="1">
        <f t="array" ref="L538">((_xlfn.XLOOKUP(B538,'4. Material Balance Activities'!$C$140:$C$160,'4. Material Balance Activities'!$J$140:$J$160,NA,0,1)-_xlfn.XLOOKUP(B538,'4. Material Balance Activities'!$C$140:$C$160,'4. Material Balance Activities'!$P$140:$P$160,NA,0,1))*G538)*(1-F538)</f>
        <v>1.3058419354838705E-2</v>
      </c>
      <c r="M538" s="105" t="s">
        <v>214</v>
      </c>
      <c r="N538" s="83" t="s">
        <v>214</v>
      </c>
    </row>
    <row r="539" spans="1:14" x14ac:dyDescent="0.25">
      <c r="A539" s="79" t="s">
        <v>339</v>
      </c>
      <c r="B539" s="133" t="s">
        <v>351</v>
      </c>
      <c r="C539" s="137" t="s">
        <v>183</v>
      </c>
      <c r="D539" s="81" t="str">
        <f>IFERROR(IF(C539="No CAS","",INDEX('DEQ Pollutant List'!$C$7:$C$611,MATCH('5. Pollutant Emissions - MB'!C539,'DEQ Pollutant List'!$B$7:$B$611,0))),"")</f>
        <v>Ethyl benzene</v>
      </c>
      <c r="E539" s="115"/>
      <c r="F539" s="138">
        <v>0</v>
      </c>
      <c r="G539" s="139">
        <v>0.05</v>
      </c>
      <c r="H539" s="104"/>
      <c r="I539" s="102" cm="1">
        <f t="array" ref="I539">((_xlfn.XLOOKUP(B539,'4. Material Balance Activities'!$C$140:$C$160,'4. Material Balance Activities'!$G$140:$G$160,NA,0,1)-_xlfn.XLOOKUP(B539,'4. Material Balance Activities'!$C$140:$C$160,'4. Material Balance Activities'!$M$140:$M$160,NA,0,1))*G539)*(1-F539)</f>
        <v>0.55835999999999986</v>
      </c>
      <c r="J539" s="105" t="s">
        <v>214</v>
      </c>
      <c r="K539" s="83" t="s">
        <v>214</v>
      </c>
      <c r="L539" s="102" cm="1">
        <f t="array" ref="L539">((_xlfn.XLOOKUP(B539,'4. Material Balance Activities'!$C$140:$C$160,'4. Material Balance Activities'!$J$140:$J$160,NA,0,1)-_xlfn.XLOOKUP(B539,'4. Material Balance Activities'!$C$140:$C$160,'4. Material Balance Activities'!$P$140:$P$160,NA,0,1))*G539)*(1-F539)</f>
        <v>2.2514516129032254E-3</v>
      </c>
      <c r="M539" s="105" t="s">
        <v>214</v>
      </c>
      <c r="N539" s="83" t="s">
        <v>214</v>
      </c>
    </row>
    <row r="540" spans="1:14" x14ac:dyDescent="0.25">
      <c r="A540" s="79" t="s">
        <v>339</v>
      </c>
      <c r="B540" s="133" t="s">
        <v>351</v>
      </c>
      <c r="C540" s="137" t="s">
        <v>435</v>
      </c>
      <c r="D540" s="81" t="str">
        <f>IFERROR(IF(C540="No CAS","",INDEX('DEQ Pollutant List'!$C$7:$C$611,MATCH('5. Pollutant Emissions - MB'!C540,'DEQ Pollutant List'!$B$7:$B$611,0))),"")</f>
        <v>n-Butyl alcohol</v>
      </c>
      <c r="E540" s="115"/>
      <c r="F540" s="138">
        <v>0</v>
      </c>
      <c r="G540" s="139">
        <v>0.01</v>
      </c>
      <c r="H540" s="104"/>
      <c r="I540" s="102" cm="1">
        <f t="array" ref="I540">((_xlfn.XLOOKUP(B540,'4. Material Balance Activities'!$C$140:$C$160,'4. Material Balance Activities'!$G$140:$G$160,NA,0,1)-_xlfn.XLOOKUP(B540,'4. Material Balance Activities'!$C$140:$C$160,'4. Material Balance Activities'!$M$140:$M$160,NA,0,1))*G540)*(1-F540)</f>
        <v>0.11167199999999998</v>
      </c>
      <c r="J540" s="105" t="s">
        <v>214</v>
      </c>
      <c r="K540" s="83" t="s">
        <v>214</v>
      </c>
      <c r="L540" s="102" cm="1">
        <f t="array" ref="L540">((_xlfn.XLOOKUP(B540,'4. Material Balance Activities'!$C$140:$C$160,'4. Material Balance Activities'!$J$140:$J$160,NA,0,1)-_xlfn.XLOOKUP(B540,'4. Material Balance Activities'!$C$140:$C$160,'4. Material Balance Activities'!$P$140:$P$160,NA,0,1))*G540)*(1-F540)</f>
        <v>4.5029032258064503E-4</v>
      </c>
      <c r="M540" s="105" t="s">
        <v>214</v>
      </c>
      <c r="N540" s="83" t="s">
        <v>214</v>
      </c>
    </row>
    <row r="541" spans="1:14" x14ac:dyDescent="0.25">
      <c r="A541" s="79" t="s">
        <v>339</v>
      </c>
      <c r="B541" s="133" t="s">
        <v>351</v>
      </c>
      <c r="C541" s="137" t="s">
        <v>437</v>
      </c>
      <c r="D541" s="81" t="str">
        <f>IFERROR(IF(C541="No CAS","",INDEX('DEQ Pollutant List'!$C$7:$C$611,MATCH('5. Pollutant Emissions - MB'!C541,'DEQ Pollutant List'!$B$7:$B$611,0))),"")</f>
        <v>Propylene glycol monomethyl ether acetate</v>
      </c>
      <c r="E541" s="115"/>
      <c r="F541" s="138">
        <v>0</v>
      </c>
      <c r="G541" s="139">
        <v>0.02</v>
      </c>
      <c r="H541" s="104"/>
      <c r="I541" s="102" cm="1">
        <f t="array" ref="I541">((_xlfn.XLOOKUP(B541,'4. Material Balance Activities'!$C$140:$C$160,'4. Material Balance Activities'!$G$140:$G$160,NA,0,1)-_xlfn.XLOOKUP(B541,'4. Material Balance Activities'!$C$140:$C$160,'4. Material Balance Activities'!$M$140:$M$160,NA,0,1))*G541)*(1-F541)</f>
        <v>0.22334399999999996</v>
      </c>
      <c r="J541" s="105" t="s">
        <v>214</v>
      </c>
      <c r="K541" s="83" t="s">
        <v>214</v>
      </c>
      <c r="L541" s="102" cm="1">
        <f t="array" ref="L541">((_xlfn.XLOOKUP(B541,'4. Material Balance Activities'!$C$140:$C$160,'4. Material Balance Activities'!$J$140:$J$160,NA,0,1)-_xlfn.XLOOKUP(B541,'4. Material Balance Activities'!$C$140:$C$160,'4. Material Balance Activities'!$P$140:$P$160,NA,0,1))*G541)*(1-F541)</f>
        <v>9.0058064516129006E-4</v>
      </c>
      <c r="M541" s="105" t="s">
        <v>214</v>
      </c>
      <c r="N541" s="83" t="s">
        <v>214</v>
      </c>
    </row>
    <row r="542" spans="1:14" x14ac:dyDescent="0.25">
      <c r="A542" s="79" t="s">
        <v>339</v>
      </c>
      <c r="B542" s="133" t="s">
        <v>352</v>
      </c>
      <c r="C542" s="137" t="s">
        <v>183</v>
      </c>
      <c r="D542" s="81" t="str">
        <f>IFERROR(IF(C542="No CAS","",INDEX('DEQ Pollutant List'!$C$7:$C$611,MATCH('5. Pollutant Emissions - MB'!C542,'DEQ Pollutant List'!$B$7:$B$611,0))),"")</f>
        <v>Ethyl benzene</v>
      </c>
      <c r="E542" s="115"/>
      <c r="F542" s="138">
        <v>0</v>
      </c>
      <c r="G542" s="139">
        <v>1E-3</v>
      </c>
      <c r="H542" s="104"/>
      <c r="I542" s="102" cm="1">
        <f t="array" ref="I542">((_xlfn.XLOOKUP(B542,'4. Material Balance Activities'!$C$140:$C$160,'4. Material Balance Activities'!$G$140:$G$160,NA,0,1)-_xlfn.XLOOKUP(B542,'4. Material Balance Activities'!$C$140:$C$160,'4. Material Balance Activities'!$M$140:$M$160,NA,0,1))*G542)*(1-F542)</f>
        <v>0.15280650000000001</v>
      </c>
      <c r="J542" s="105" t="s">
        <v>214</v>
      </c>
      <c r="K542" s="83" t="s">
        <v>214</v>
      </c>
      <c r="L542" s="102" cm="1">
        <f t="array" ref="L542">((_xlfn.XLOOKUP(B542,'4. Material Balance Activities'!$C$140:$C$160,'4. Material Balance Activities'!$J$140:$J$160,NA,0,1)-_xlfn.XLOOKUP(B542,'4. Material Balance Activities'!$C$140:$C$160,'4. Material Balance Activities'!$P$140:$P$160,NA,0,1))*G542)*(1-F542)</f>
        <v>6.1615524193548387E-4</v>
      </c>
      <c r="M542" s="105" t="s">
        <v>214</v>
      </c>
      <c r="N542" s="83" t="s">
        <v>214</v>
      </c>
    </row>
    <row r="543" spans="1:14" x14ac:dyDescent="0.25">
      <c r="A543" s="79" t="s">
        <v>339</v>
      </c>
      <c r="B543" s="133" t="s">
        <v>353</v>
      </c>
      <c r="C543" s="137" t="s">
        <v>193</v>
      </c>
      <c r="D543" s="81" t="str">
        <f>IFERROR(IF(C543="No CAS","",INDEX('DEQ Pollutant List'!$C$7:$C$611,MATCH('5. Pollutant Emissions - MB'!C543,'DEQ Pollutant List'!$B$7:$B$611,0))),"")</f>
        <v>Xylene (mixture), including m-xylene, o-xylene, p-xylene</v>
      </c>
      <c r="E543" s="115"/>
      <c r="F543" s="138">
        <v>0</v>
      </c>
      <c r="G543" s="139">
        <v>0.28999999999999998</v>
      </c>
      <c r="H543" s="104"/>
      <c r="I543" s="102" cm="1">
        <f t="array" ref="I543">((_xlfn.XLOOKUP(B543,'4. Material Balance Activities'!$C$140:$C$160,'4. Material Balance Activities'!$G$140:$G$160,NA,0,1)-_xlfn.XLOOKUP(B543,'4. Material Balance Activities'!$C$140:$C$160,'4. Material Balance Activities'!$M$140:$M$160,NA,0,1))*G543)*(1-F543)</f>
        <v>8.5900320000000008</v>
      </c>
      <c r="J543" s="105" t="s">
        <v>214</v>
      </c>
      <c r="K543" s="83" t="s">
        <v>214</v>
      </c>
      <c r="L543" s="102" cm="1">
        <f t="array" ref="L543">((_xlfn.XLOOKUP(B543,'4. Material Balance Activities'!$C$140:$C$160,'4. Material Balance Activities'!$J$140:$J$160,NA,0,1)-_xlfn.XLOOKUP(B543,'4. Material Balance Activities'!$C$140:$C$160,'4. Material Balance Activities'!$P$140:$P$160,NA,0,1))*G543)*(1-F543)</f>
        <v>3.4637225806451614E-2</v>
      </c>
      <c r="M543" s="105" t="s">
        <v>214</v>
      </c>
      <c r="N543" s="83" t="s">
        <v>214</v>
      </c>
    </row>
    <row r="544" spans="1:14" x14ac:dyDescent="0.25">
      <c r="A544" s="79" t="s">
        <v>339</v>
      </c>
      <c r="B544" s="133" t="s">
        <v>353</v>
      </c>
      <c r="C544" s="137" t="s">
        <v>183</v>
      </c>
      <c r="D544" s="81" t="str">
        <f>IFERROR(IF(C544="No CAS","",INDEX('DEQ Pollutant List'!$C$7:$C$611,MATCH('5. Pollutant Emissions - MB'!C544,'DEQ Pollutant List'!$B$7:$B$611,0))),"")</f>
        <v>Ethyl benzene</v>
      </c>
      <c r="E544" s="115"/>
      <c r="F544" s="138">
        <v>0</v>
      </c>
      <c r="G544" s="139">
        <v>0.05</v>
      </c>
      <c r="H544" s="104"/>
      <c r="I544" s="102" cm="1">
        <f t="array" ref="I544">((_xlfn.XLOOKUP(B544,'4. Material Balance Activities'!$C$140:$C$160,'4. Material Balance Activities'!$G$140:$G$160,NA,0,1)-_xlfn.XLOOKUP(B544,'4. Material Balance Activities'!$C$140:$C$160,'4. Material Balance Activities'!$M$140:$M$160,NA,0,1))*G544)*(1-F544)</f>
        <v>1.4810400000000001</v>
      </c>
      <c r="J544" s="105" t="s">
        <v>214</v>
      </c>
      <c r="K544" s="83" t="s">
        <v>214</v>
      </c>
      <c r="L544" s="102" cm="1">
        <f t="array" ref="L544">((_xlfn.XLOOKUP(B544,'4. Material Balance Activities'!$C$140:$C$160,'4. Material Balance Activities'!$J$140:$J$160,NA,0,1)-_xlfn.XLOOKUP(B544,'4. Material Balance Activities'!$C$140:$C$160,'4. Material Balance Activities'!$P$140:$P$160,NA,0,1))*G544)*(1-F544)</f>
        <v>5.9719354838709687E-3</v>
      </c>
      <c r="M544" s="105" t="s">
        <v>214</v>
      </c>
      <c r="N544" s="83" t="s">
        <v>214</v>
      </c>
    </row>
    <row r="545" spans="1:14" x14ac:dyDescent="0.25">
      <c r="A545" s="79" t="s">
        <v>339</v>
      </c>
      <c r="B545" s="133" t="s">
        <v>353</v>
      </c>
      <c r="C545" s="137" t="s">
        <v>435</v>
      </c>
      <c r="D545" s="81" t="str">
        <f>IFERROR(IF(C545="No CAS","",INDEX('DEQ Pollutant List'!$C$7:$C$611,MATCH('5. Pollutant Emissions - MB'!C545,'DEQ Pollutant List'!$B$7:$B$611,0))),"")</f>
        <v>n-Butyl alcohol</v>
      </c>
      <c r="E545" s="115"/>
      <c r="F545" s="138">
        <v>0</v>
      </c>
      <c r="G545" s="139">
        <v>0.01</v>
      </c>
      <c r="H545" s="104"/>
      <c r="I545" s="102" cm="1">
        <f t="array" ref="I545">((_xlfn.XLOOKUP(B545,'4. Material Balance Activities'!$C$140:$C$160,'4. Material Balance Activities'!$G$140:$G$160,NA,0,1)-_xlfn.XLOOKUP(B545,'4. Material Balance Activities'!$C$140:$C$160,'4. Material Balance Activities'!$M$140:$M$160,NA,0,1))*G545)*(1-F545)</f>
        <v>0.29620800000000003</v>
      </c>
      <c r="J545" s="105" t="s">
        <v>214</v>
      </c>
      <c r="K545" s="83" t="s">
        <v>214</v>
      </c>
      <c r="L545" s="102" cm="1">
        <f t="array" ref="L545">((_xlfn.XLOOKUP(B545,'4. Material Balance Activities'!$C$140:$C$160,'4. Material Balance Activities'!$J$140:$J$160,NA,0,1)-_xlfn.XLOOKUP(B545,'4. Material Balance Activities'!$C$140:$C$160,'4. Material Balance Activities'!$P$140:$P$160,NA,0,1))*G545)*(1-F545)</f>
        <v>1.1943870967741936E-3</v>
      </c>
      <c r="M545" s="105" t="s">
        <v>214</v>
      </c>
      <c r="N545" s="83" t="s">
        <v>214</v>
      </c>
    </row>
    <row r="546" spans="1:14" x14ac:dyDescent="0.25">
      <c r="A546" s="79" t="s">
        <v>339</v>
      </c>
      <c r="B546" s="133" t="s">
        <v>353</v>
      </c>
      <c r="C546" s="137" t="s">
        <v>437</v>
      </c>
      <c r="D546" s="81" t="str">
        <f>IFERROR(IF(C546="No CAS","",INDEX('DEQ Pollutant List'!$C$7:$C$611,MATCH('5. Pollutant Emissions - MB'!C546,'DEQ Pollutant List'!$B$7:$B$611,0))),"")</f>
        <v>Propylene glycol monomethyl ether acetate</v>
      </c>
      <c r="E546" s="115"/>
      <c r="F546" s="138">
        <v>0</v>
      </c>
      <c r="G546" s="139">
        <v>0.03</v>
      </c>
      <c r="H546" s="104"/>
      <c r="I546" s="102" cm="1">
        <f t="array" ref="I546">((_xlfn.XLOOKUP(B546,'4. Material Balance Activities'!$C$140:$C$160,'4. Material Balance Activities'!$G$140:$G$160,NA,0,1)-_xlfn.XLOOKUP(B546,'4. Material Balance Activities'!$C$140:$C$160,'4. Material Balance Activities'!$M$140:$M$160,NA,0,1))*G546)*(1-F546)</f>
        <v>0.88862400000000008</v>
      </c>
      <c r="J546" s="105" t="s">
        <v>214</v>
      </c>
      <c r="K546" s="83" t="s">
        <v>214</v>
      </c>
      <c r="L546" s="102" cm="1">
        <f t="array" ref="L546">((_xlfn.XLOOKUP(B546,'4. Material Balance Activities'!$C$140:$C$160,'4. Material Balance Activities'!$J$140:$J$160,NA,0,1)-_xlfn.XLOOKUP(B546,'4. Material Balance Activities'!$C$140:$C$160,'4. Material Balance Activities'!$P$140:$P$160,NA,0,1))*G546)*(1-F546)</f>
        <v>3.5831612903225807E-3</v>
      </c>
      <c r="M546" s="105" t="s">
        <v>214</v>
      </c>
      <c r="N546" s="83" t="s">
        <v>214</v>
      </c>
    </row>
    <row r="547" spans="1:14" x14ac:dyDescent="0.25">
      <c r="A547" s="79" t="s">
        <v>339</v>
      </c>
      <c r="B547" s="133" t="s">
        <v>354</v>
      </c>
      <c r="C547" s="137" t="s">
        <v>183</v>
      </c>
      <c r="D547" s="81" t="str">
        <f>IFERROR(IF(C547="No CAS","",INDEX('DEQ Pollutant List'!$C$7:$C$611,MATCH('5. Pollutant Emissions - MB'!C547,'DEQ Pollutant List'!$B$7:$B$611,0))),"")</f>
        <v>Ethyl benzene</v>
      </c>
      <c r="E547" s="115"/>
      <c r="F547" s="138">
        <v>0</v>
      </c>
      <c r="G547" s="139">
        <v>1E-3</v>
      </c>
      <c r="H547" s="104"/>
      <c r="I547" s="102" cm="1">
        <f t="array" ref="I547">((_xlfn.XLOOKUP(B547,'4. Material Balance Activities'!$C$140:$C$160,'4. Material Balance Activities'!$G$140:$G$160,NA,0,1)-_xlfn.XLOOKUP(B547,'4. Material Balance Activities'!$C$140:$C$160,'4. Material Balance Activities'!$M$140:$M$160,NA,0,1))*G547)*(1-F547)</f>
        <v>2.0819699999999997E-2</v>
      </c>
      <c r="J547" s="105" t="s">
        <v>214</v>
      </c>
      <c r="K547" s="83" t="s">
        <v>214</v>
      </c>
      <c r="L547" s="102" cm="1">
        <f t="array" ref="L547">((_xlfn.XLOOKUP(B547,'4. Material Balance Activities'!$C$140:$C$160,'4. Material Balance Activities'!$J$140:$J$160,NA,0,1)-_xlfn.XLOOKUP(B547,'4. Material Balance Activities'!$C$140:$C$160,'4. Material Balance Activities'!$P$140:$P$160,NA,0,1))*G547)*(1-F547)</f>
        <v>8.3950403225806444E-5</v>
      </c>
      <c r="M547" s="105" t="s">
        <v>214</v>
      </c>
      <c r="N547" s="83" t="s">
        <v>214</v>
      </c>
    </row>
    <row r="548" spans="1:14" x14ac:dyDescent="0.25">
      <c r="A548" s="79" t="s">
        <v>339</v>
      </c>
      <c r="B548" s="133" t="s">
        <v>354</v>
      </c>
      <c r="C548" s="137" t="s">
        <v>181</v>
      </c>
      <c r="D548" s="81" t="str">
        <f>IFERROR(IF(C548="No CAS","",INDEX('DEQ Pollutant List'!$C$7:$C$611,MATCH('5. Pollutant Emissions - MB'!C548,'DEQ Pollutant List'!$B$7:$B$611,0))),"")</f>
        <v>Cobalt and compounds</v>
      </c>
      <c r="E548" s="115"/>
      <c r="F548" s="138">
        <f>1-(1-0.75)*(1-0.992)</f>
        <v>0.998</v>
      </c>
      <c r="G548" s="139">
        <v>1E-3</v>
      </c>
      <c r="H548" s="104" t="s">
        <v>421</v>
      </c>
      <c r="I548" s="102" cm="1">
        <f t="array" ref="I548">((_xlfn.XLOOKUP(B548,'4. Material Balance Activities'!$C$140:$C$160,'4. Material Balance Activities'!$G$140:$G$160,NA,0,1)-_xlfn.XLOOKUP(B548,'4. Material Balance Activities'!$C$140:$C$160,'4. Material Balance Activities'!$M$140:$M$160,NA,0,1))*G548)*(1-F548)</f>
        <v>4.1639400000000027E-5</v>
      </c>
      <c r="J548" s="105" t="s">
        <v>214</v>
      </c>
      <c r="K548" s="83" t="s">
        <v>214</v>
      </c>
      <c r="L548" s="102" cm="1">
        <f t="array" ref="L548">((_xlfn.XLOOKUP(B548,'4. Material Balance Activities'!$C$140:$C$160,'4. Material Balance Activities'!$J$140:$J$160,NA,0,1)-_xlfn.XLOOKUP(B548,'4. Material Balance Activities'!$C$140:$C$160,'4. Material Balance Activities'!$P$140:$P$160,NA,0,1))*G548)*(1-F548)</f>
        <v>1.6790080645161303E-7</v>
      </c>
      <c r="M548" s="105" t="s">
        <v>214</v>
      </c>
      <c r="N548" s="83" t="s">
        <v>214</v>
      </c>
    </row>
    <row r="549" spans="1:14" x14ac:dyDescent="0.25">
      <c r="A549" s="79" t="s">
        <v>339</v>
      </c>
      <c r="B549" s="133" t="s">
        <v>355</v>
      </c>
      <c r="C549" s="137" t="s">
        <v>193</v>
      </c>
      <c r="D549" s="81" t="str">
        <f>IFERROR(IF(C549="No CAS","",INDEX('DEQ Pollutant List'!$C$7:$C$611,MATCH('5. Pollutant Emissions - MB'!C549,'DEQ Pollutant List'!$B$7:$B$611,0))),"")</f>
        <v>Xylene (mixture), including m-xylene, o-xylene, p-xylene</v>
      </c>
      <c r="E549" s="115"/>
      <c r="F549" s="138">
        <v>0</v>
      </c>
      <c r="G549" s="139">
        <v>0.22</v>
      </c>
      <c r="H549" s="104"/>
      <c r="I549" s="102" cm="1">
        <f t="array" ref="I549">((_xlfn.XLOOKUP(B549,'4. Material Balance Activities'!$C$140:$C$160,'4. Material Balance Activities'!$G$140:$G$160,NA,0,1)-_xlfn.XLOOKUP(B549,'4. Material Balance Activities'!$C$140:$C$160,'4. Material Balance Activities'!$M$140:$M$160,NA,0,1))*G549)*(1-F549)</f>
        <v>1.9101059999999999</v>
      </c>
      <c r="J549" s="105" t="s">
        <v>214</v>
      </c>
      <c r="K549" s="83" t="s">
        <v>214</v>
      </c>
      <c r="L549" s="102" cm="1">
        <f t="array" ref="L549">((_xlfn.XLOOKUP(B549,'4. Material Balance Activities'!$C$140:$C$160,'4. Material Balance Activities'!$J$140:$J$160,NA,0,1)-_xlfn.XLOOKUP(B549,'4. Material Balance Activities'!$C$140:$C$160,'4. Material Balance Activities'!$P$140:$P$160,NA,0,1))*G549)*(1-F549)</f>
        <v>7.7020403225806448E-3</v>
      </c>
      <c r="M549" s="105" t="s">
        <v>214</v>
      </c>
      <c r="N549" s="83" t="s">
        <v>214</v>
      </c>
    </row>
    <row r="550" spans="1:14" x14ac:dyDescent="0.25">
      <c r="A550" s="79" t="s">
        <v>339</v>
      </c>
      <c r="B550" s="133" t="s">
        <v>355</v>
      </c>
      <c r="C550" s="137" t="s">
        <v>183</v>
      </c>
      <c r="D550" s="81" t="str">
        <f>IFERROR(IF(C550="No CAS","",INDEX('DEQ Pollutant List'!$C$7:$C$611,MATCH('5. Pollutant Emissions - MB'!C550,'DEQ Pollutant List'!$B$7:$B$611,0))),"")</f>
        <v>Ethyl benzene</v>
      </c>
      <c r="E550" s="115"/>
      <c r="F550" s="138">
        <v>0</v>
      </c>
      <c r="G550" s="139">
        <v>0.04</v>
      </c>
      <c r="H550" s="104"/>
      <c r="I550" s="102" cm="1">
        <f t="array" ref="I550">((_xlfn.XLOOKUP(B550,'4. Material Balance Activities'!$C$140:$C$160,'4. Material Balance Activities'!$G$140:$G$160,NA,0,1)-_xlfn.XLOOKUP(B550,'4. Material Balance Activities'!$C$140:$C$160,'4. Material Balance Activities'!$M$140:$M$160,NA,0,1))*G550)*(1-F550)</f>
        <v>0.34729199999999999</v>
      </c>
      <c r="J550" s="105" t="s">
        <v>214</v>
      </c>
      <c r="K550" s="83" t="s">
        <v>214</v>
      </c>
      <c r="L550" s="102" cm="1">
        <f t="array" ref="L550">((_xlfn.XLOOKUP(B550,'4. Material Balance Activities'!$C$140:$C$160,'4. Material Balance Activities'!$J$140:$J$160,NA,0,1)-_xlfn.XLOOKUP(B550,'4. Material Balance Activities'!$C$140:$C$160,'4. Material Balance Activities'!$P$140:$P$160,NA,0,1))*G550)*(1-F550)</f>
        <v>1.4003709677419354E-3</v>
      </c>
      <c r="M550" s="105" t="s">
        <v>214</v>
      </c>
      <c r="N550" s="83" t="s">
        <v>214</v>
      </c>
    </row>
    <row r="551" spans="1:14" x14ac:dyDescent="0.25">
      <c r="A551" s="79" t="s">
        <v>339</v>
      </c>
      <c r="B551" s="133" t="s">
        <v>355</v>
      </c>
      <c r="C551" s="137" t="s">
        <v>435</v>
      </c>
      <c r="D551" s="81" t="str">
        <f>IFERROR(IF(C551="No CAS","",INDEX('DEQ Pollutant List'!$C$7:$C$611,MATCH('5. Pollutant Emissions - MB'!C551,'DEQ Pollutant List'!$B$7:$B$611,0))),"")</f>
        <v>n-Butyl alcohol</v>
      </c>
      <c r="E551" s="115"/>
      <c r="F551" s="138">
        <v>0</v>
      </c>
      <c r="G551" s="139">
        <v>0.01</v>
      </c>
      <c r="H551" s="104"/>
      <c r="I551" s="102" cm="1">
        <f t="array" ref="I551">((_xlfn.XLOOKUP(B551,'4. Material Balance Activities'!$C$140:$C$160,'4. Material Balance Activities'!$G$140:$G$160,NA,0,1)-_xlfn.XLOOKUP(B551,'4. Material Balance Activities'!$C$140:$C$160,'4. Material Balance Activities'!$M$140:$M$160,NA,0,1))*G551)*(1-F551)</f>
        <v>8.6822999999999997E-2</v>
      </c>
      <c r="J551" s="105" t="s">
        <v>214</v>
      </c>
      <c r="K551" s="83" t="s">
        <v>214</v>
      </c>
      <c r="L551" s="102" cm="1">
        <f t="array" ref="L551">((_xlfn.XLOOKUP(B551,'4. Material Balance Activities'!$C$140:$C$160,'4. Material Balance Activities'!$J$140:$J$160,NA,0,1)-_xlfn.XLOOKUP(B551,'4. Material Balance Activities'!$C$140:$C$160,'4. Material Balance Activities'!$P$140:$P$160,NA,0,1))*G551)*(1-F551)</f>
        <v>3.5009274193548384E-4</v>
      </c>
      <c r="M551" s="105" t="s">
        <v>214</v>
      </c>
      <c r="N551" s="83" t="s">
        <v>214</v>
      </c>
    </row>
    <row r="552" spans="1:14" x14ac:dyDescent="0.25">
      <c r="A552" s="79" t="s">
        <v>339</v>
      </c>
      <c r="B552" s="133" t="s">
        <v>355</v>
      </c>
      <c r="C552" s="137" t="s">
        <v>437</v>
      </c>
      <c r="D552" s="81" t="str">
        <f>IFERROR(IF(C552="No CAS","",INDEX('DEQ Pollutant List'!$C$7:$C$611,MATCH('5. Pollutant Emissions - MB'!C552,'DEQ Pollutant List'!$B$7:$B$611,0))),"")</f>
        <v>Propylene glycol monomethyl ether acetate</v>
      </c>
      <c r="E552" s="115"/>
      <c r="F552" s="138">
        <v>0</v>
      </c>
      <c r="G552" s="139">
        <v>0.05</v>
      </c>
      <c r="H552" s="104"/>
      <c r="I552" s="102" cm="1">
        <f t="array" ref="I552">((_xlfn.XLOOKUP(B552,'4. Material Balance Activities'!$C$140:$C$160,'4. Material Balance Activities'!$G$140:$G$160,NA,0,1)-_xlfn.XLOOKUP(B552,'4. Material Balance Activities'!$C$140:$C$160,'4. Material Balance Activities'!$M$140:$M$160,NA,0,1))*G552)*(1-F552)</f>
        <v>0.43411500000000003</v>
      </c>
      <c r="J552" s="105" t="s">
        <v>214</v>
      </c>
      <c r="K552" s="83" t="s">
        <v>214</v>
      </c>
      <c r="L552" s="102" cm="1">
        <f t="array" ref="L552">((_xlfn.XLOOKUP(B552,'4. Material Balance Activities'!$C$140:$C$160,'4. Material Balance Activities'!$J$140:$J$160,NA,0,1)-_xlfn.XLOOKUP(B552,'4. Material Balance Activities'!$C$140:$C$160,'4. Material Balance Activities'!$P$140:$P$160,NA,0,1))*G552)*(1-F552)</f>
        <v>1.7504637096774193E-3</v>
      </c>
      <c r="M552" s="105" t="s">
        <v>214</v>
      </c>
      <c r="N552" s="83" t="s">
        <v>214</v>
      </c>
    </row>
    <row r="553" spans="1:14" x14ac:dyDescent="0.25">
      <c r="A553" s="79" t="s">
        <v>339</v>
      </c>
      <c r="B553" s="133" t="s">
        <v>356</v>
      </c>
      <c r="C553" s="137" t="s">
        <v>193</v>
      </c>
      <c r="D553" s="81" t="str">
        <f>IFERROR(IF(C553="No CAS","",INDEX('DEQ Pollutant List'!$C$7:$C$611,MATCH('5. Pollutant Emissions - MB'!C553,'DEQ Pollutant List'!$B$7:$B$611,0))),"")</f>
        <v>Xylene (mixture), including m-xylene, o-xylene, p-xylene</v>
      </c>
      <c r="E553" s="115"/>
      <c r="F553" s="138">
        <v>0</v>
      </c>
      <c r="G553" s="139">
        <v>0.26</v>
      </c>
      <c r="H553" s="104"/>
      <c r="I553" s="102" cm="1">
        <f t="array" ref="I553">((_xlfn.XLOOKUP(B553,'4. Material Balance Activities'!$C$140:$C$160,'4. Material Balance Activities'!$G$140:$G$160,NA,0,1)-_xlfn.XLOOKUP(B553,'4. Material Balance Activities'!$C$140:$C$160,'4. Material Balance Activities'!$M$140:$M$160,NA,0,1))*G553)*(1-F553)</f>
        <v>7.0630559999999996</v>
      </c>
      <c r="J553" s="105" t="s">
        <v>214</v>
      </c>
      <c r="K553" s="83" t="s">
        <v>214</v>
      </c>
      <c r="L553" s="102" cm="1">
        <f t="array" ref="L553">((_xlfn.XLOOKUP(B553,'4. Material Balance Activities'!$C$140:$C$160,'4. Material Balance Activities'!$J$140:$J$160,NA,0,1)-_xlfn.XLOOKUP(B553,'4. Material Balance Activities'!$C$140:$C$160,'4. Material Balance Activities'!$P$140:$P$160,NA,0,1))*G553)*(1-F553)</f>
        <v>2.8480064516129031E-2</v>
      </c>
      <c r="M553" s="105" t="s">
        <v>214</v>
      </c>
      <c r="N553" s="83" t="s">
        <v>214</v>
      </c>
    </row>
    <row r="554" spans="1:14" x14ac:dyDescent="0.25">
      <c r="A554" s="79" t="s">
        <v>339</v>
      </c>
      <c r="B554" s="133" t="s">
        <v>356</v>
      </c>
      <c r="C554" s="137" t="s">
        <v>183</v>
      </c>
      <c r="D554" s="81" t="str">
        <f>IFERROR(IF(C554="No CAS","",INDEX('DEQ Pollutant List'!$C$7:$C$611,MATCH('5. Pollutant Emissions - MB'!C554,'DEQ Pollutant List'!$B$7:$B$611,0))),"")</f>
        <v>Ethyl benzene</v>
      </c>
      <c r="E554" s="115"/>
      <c r="F554" s="138">
        <v>0</v>
      </c>
      <c r="G554" s="139">
        <v>0.05</v>
      </c>
      <c r="H554" s="104"/>
      <c r="I554" s="102" cm="1">
        <f t="array" ref="I554">((_xlfn.XLOOKUP(B554,'4. Material Balance Activities'!$C$140:$C$160,'4. Material Balance Activities'!$G$140:$G$160,NA,0,1)-_xlfn.XLOOKUP(B554,'4. Material Balance Activities'!$C$140:$C$160,'4. Material Balance Activities'!$M$140:$M$160,NA,0,1))*G554)*(1-F554)</f>
        <v>1.3582799999999999</v>
      </c>
      <c r="J554" s="105" t="s">
        <v>214</v>
      </c>
      <c r="K554" s="83" t="s">
        <v>214</v>
      </c>
      <c r="L554" s="102" cm="1">
        <f t="array" ref="L554">((_xlfn.XLOOKUP(B554,'4. Material Balance Activities'!$C$140:$C$160,'4. Material Balance Activities'!$J$140:$J$160,NA,0,1)-_xlfn.XLOOKUP(B554,'4. Material Balance Activities'!$C$140:$C$160,'4. Material Balance Activities'!$P$140:$P$160,NA,0,1))*G554)*(1-F554)</f>
        <v>5.4769354838709672E-3</v>
      </c>
      <c r="M554" s="105" t="s">
        <v>214</v>
      </c>
      <c r="N554" s="83" t="s">
        <v>214</v>
      </c>
    </row>
    <row r="555" spans="1:14" x14ac:dyDescent="0.25">
      <c r="A555" s="79" t="s">
        <v>339</v>
      </c>
      <c r="B555" s="133" t="s">
        <v>356</v>
      </c>
      <c r="C555" s="137" t="s">
        <v>435</v>
      </c>
      <c r="D555" s="81" t="str">
        <f>IFERROR(IF(C555="No CAS","",INDEX('DEQ Pollutant List'!$C$7:$C$611,MATCH('5. Pollutant Emissions - MB'!C555,'DEQ Pollutant List'!$B$7:$B$611,0))),"")</f>
        <v>n-Butyl alcohol</v>
      </c>
      <c r="E555" s="115"/>
      <c r="F555" s="138">
        <v>0</v>
      </c>
      <c r="G555" s="139">
        <v>0.01</v>
      </c>
      <c r="H555" s="104"/>
      <c r="I555" s="102" cm="1">
        <f t="array" ref="I555">((_xlfn.XLOOKUP(B555,'4. Material Balance Activities'!$C$140:$C$160,'4. Material Balance Activities'!$G$140:$G$160,NA,0,1)-_xlfn.XLOOKUP(B555,'4. Material Balance Activities'!$C$140:$C$160,'4. Material Balance Activities'!$M$140:$M$160,NA,0,1))*G555)*(1-F555)</f>
        <v>0.27165600000000001</v>
      </c>
      <c r="J555" s="105" t="s">
        <v>214</v>
      </c>
      <c r="K555" s="83" t="s">
        <v>214</v>
      </c>
      <c r="L555" s="102" cm="1">
        <f t="array" ref="L555">((_xlfn.XLOOKUP(B555,'4. Material Balance Activities'!$C$140:$C$160,'4. Material Balance Activities'!$J$140:$J$160,NA,0,1)-_xlfn.XLOOKUP(B555,'4. Material Balance Activities'!$C$140:$C$160,'4. Material Balance Activities'!$P$140:$P$160,NA,0,1))*G555)*(1-F555)</f>
        <v>1.0953870967741934E-3</v>
      </c>
      <c r="M555" s="105" t="s">
        <v>214</v>
      </c>
      <c r="N555" s="83" t="s">
        <v>214</v>
      </c>
    </row>
    <row r="556" spans="1:14" x14ac:dyDescent="0.25">
      <c r="A556" s="79" t="s">
        <v>339</v>
      </c>
      <c r="B556" s="133" t="s">
        <v>356</v>
      </c>
      <c r="C556" s="137" t="s">
        <v>437</v>
      </c>
      <c r="D556" s="81" t="str">
        <f>IFERROR(IF(C556="No CAS","",INDEX('DEQ Pollutant List'!$C$7:$C$611,MATCH('5. Pollutant Emissions - MB'!C556,'DEQ Pollutant List'!$B$7:$B$611,0))),"")</f>
        <v>Propylene glycol monomethyl ether acetate</v>
      </c>
      <c r="E556" s="115"/>
      <c r="F556" s="138">
        <v>0</v>
      </c>
      <c r="G556" s="139">
        <v>0.04</v>
      </c>
      <c r="H556" s="104"/>
      <c r="I556" s="102" cm="1">
        <f t="array" ref="I556">((_xlfn.XLOOKUP(B556,'4. Material Balance Activities'!$C$140:$C$160,'4. Material Balance Activities'!$G$140:$G$160,NA,0,1)-_xlfn.XLOOKUP(B556,'4. Material Balance Activities'!$C$140:$C$160,'4. Material Balance Activities'!$M$140:$M$160,NA,0,1))*G556)*(1-F556)</f>
        <v>1.086624</v>
      </c>
      <c r="J556" s="105" t="s">
        <v>214</v>
      </c>
      <c r="K556" s="83" t="s">
        <v>214</v>
      </c>
      <c r="L556" s="102" cm="1">
        <f t="array" ref="L556">((_xlfn.XLOOKUP(B556,'4. Material Balance Activities'!$C$140:$C$160,'4. Material Balance Activities'!$J$140:$J$160,NA,0,1)-_xlfn.XLOOKUP(B556,'4. Material Balance Activities'!$C$140:$C$160,'4. Material Balance Activities'!$P$140:$P$160,NA,0,1))*G556)*(1-F556)</f>
        <v>4.3815483870967738E-3</v>
      </c>
      <c r="M556" s="105" t="s">
        <v>214</v>
      </c>
      <c r="N556" s="83" t="s">
        <v>214</v>
      </c>
    </row>
    <row r="557" spans="1:14" x14ac:dyDescent="0.25">
      <c r="A557" s="79" t="s">
        <v>339</v>
      </c>
      <c r="B557" s="133" t="s">
        <v>357</v>
      </c>
      <c r="C557" s="137" t="s">
        <v>193</v>
      </c>
      <c r="D557" s="81" t="str">
        <f>IFERROR(IF(C557="No CAS","",INDEX('DEQ Pollutant List'!$C$7:$C$611,MATCH('5. Pollutant Emissions - MB'!C557,'DEQ Pollutant List'!$B$7:$B$611,0))),"")</f>
        <v>Xylene (mixture), including m-xylene, o-xylene, p-xylene</v>
      </c>
      <c r="E557" s="115"/>
      <c r="F557" s="138">
        <v>0</v>
      </c>
      <c r="G557" s="139">
        <v>0.26</v>
      </c>
      <c r="H557" s="104"/>
      <c r="I557" s="102" cm="1">
        <f t="array" ref="I557">((_xlfn.XLOOKUP(B557,'4. Material Balance Activities'!$C$140:$C$160,'4. Material Balance Activities'!$G$140:$G$160,NA,0,1)-_xlfn.XLOOKUP(B557,'4. Material Balance Activities'!$C$140:$C$160,'4. Material Balance Activities'!$M$140:$M$160,NA,0,1))*G557)*(1-F557)</f>
        <v>2.0617740000000002</v>
      </c>
      <c r="J557" s="105" t="s">
        <v>214</v>
      </c>
      <c r="K557" s="83" t="s">
        <v>214</v>
      </c>
      <c r="L557" s="102" cm="1">
        <f t="array" ref="L557">((_xlfn.XLOOKUP(B557,'4. Material Balance Activities'!$C$140:$C$160,'4. Material Balance Activities'!$J$140:$J$160,NA,0,1)-_xlfn.XLOOKUP(B557,'4. Material Balance Activities'!$C$140:$C$160,'4. Material Balance Activities'!$P$140:$P$160,NA,0,1))*G557)*(1-F557)</f>
        <v>8.3136048387096768E-3</v>
      </c>
      <c r="M557" s="105" t="s">
        <v>214</v>
      </c>
      <c r="N557" s="83" t="s">
        <v>214</v>
      </c>
    </row>
    <row r="558" spans="1:14" x14ac:dyDescent="0.25">
      <c r="A558" s="79" t="s">
        <v>339</v>
      </c>
      <c r="B558" s="133" t="s">
        <v>357</v>
      </c>
      <c r="C558" s="137" t="s">
        <v>183</v>
      </c>
      <c r="D558" s="81" t="str">
        <f>IFERROR(IF(C558="No CAS","",INDEX('DEQ Pollutant List'!$C$7:$C$611,MATCH('5. Pollutant Emissions - MB'!C558,'DEQ Pollutant List'!$B$7:$B$611,0))),"")</f>
        <v>Ethyl benzene</v>
      </c>
      <c r="E558" s="115"/>
      <c r="F558" s="138">
        <v>0</v>
      </c>
      <c r="G558" s="139">
        <v>0.05</v>
      </c>
      <c r="H558" s="104"/>
      <c r="I558" s="102" cm="1">
        <f t="array" ref="I558">((_xlfn.XLOOKUP(B558,'4. Material Balance Activities'!$C$140:$C$160,'4. Material Balance Activities'!$G$140:$G$160,NA,0,1)-_xlfn.XLOOKUP(B558,'4. Material Balance Activities'!$C$140:$C$160,'4. Material Balance Activities'!$M$140:$M$160,NA,0,1))*G558)*(1-F558)</f>
        <v>0.39649500000000004</v>
      </c>
      <c r="J558" s="105" t="s">
        <v>214</v>
      </c>
      <c r="K558" s="83" t="s">
        <v>214</v>
      </c>
      <c r="L558" s="102" cm="1">
        <f t="array" ref="L558">((_xlfn.XLOOKUP(B558,'4. Material Balance Activities'!$C$140:$C$160,'4. Material Balance Activities'!$J$140:$J$160,NA,0,1)-_xlfn.XLOOKUP(B558,'4. Material Balance Activities'!$C$140:$C$160,'4. Material Balance Activities'!$P$140:$P$160,NA,0,1))*G558)*(1-F558)</f>
        <v>1.5987701612903225E-3</v>
      </c>
      <c r="M558" s="105" t="s">
        <v>214</v>
      </c>
      <c r="N558" s="83" t="s">
        <v>214</v>
      </c>
    </row>
    <row r="559" spans="1:14" x14ac:dyDescent="0.25">
      <c r="A559" s="79" t="s">
        <v>339</v>
      </c>
      <c r="B559" s="133" t="s">
        <v>357</v>
      </c>
      <c r="C559" s="137" t="s">
        <v>435</v>
      </c>
      <c r="D559" s="81" t="str">
        <f>IFERROR(IF(C559="No CAS","",INDEX('DEQ Pollutant List'!$C$7:$C$611,MATCH('5. Pollutant Emissions - MB'!C559,'DEQ Pollutant List'!$B$7:$B$611,0))),"")</f>
        <v>n-Butyl alcohol</v>
      </c>
      <c r="E559" s="115"/>
      <c r="F559" s="138">
        <v>0</v>
      </c>
      <c r="G559" s="139">
        <v>0.01</v>
      </c>
      <c r="H559" s="104"/>
      <c r="I559" s="102" cm="1">
        <f t="array" ref="I559">((_xlfn.XLOOKUP(B559,'4. Material Balance Activities'!$C$140:$C$160,'4. Material Balance Activities'!$G$140:$G$160,NA,0,1)-_xlfn.XLOOKUP(B559,'4. Material Balance Activities'!$C$140:$C$160,'4. Material Balance Activities'!$M$140:$M$160,NA,0,1))*G559)*(1-F559)</f>
        <v>7.9298999999999994E-2</v>
      </c>
      <c r="J559" s="105" t="s">
        <v>214</v>
      </c>
      <c r="K559" s="83" t="s">
        <v>214</v>
      </c>
      <c r="L559" s="102" cm="1">
        <f t="array" ref="L559">((_xlfn.XLOOKUP(B559,'4. Material Balance Activities'!$C$140:$C$160,'4. Material Balance Activities'!$J$140:$J$160,NA,0,1)-_xlfn.XLOOKUP(B559,'4. Material Balance Activities'!$C$140:$C$160,'4. Material Balance Activities'!$P$140:$P$160,NA,0,1))*G559)*(1-F559)</f>
        <v>3.1975403225806449E-4</v>
      </c>
      <c r="M559" s="105" t="s">
        <v>214</v>
      </c>
      <c r="N559" s="83" t="s">
        <v>214</v>
      </c>
    </row>
    <row r="560" spans="1:14" x14ac:dyDescent="0.25">
      <c r="A560" s="79" t="s">
        <v>339</v>
      </c>
      <c r="B560" s="133" t="s">
        <v>357</v>
      </c>
      <c r="C560" s="137" t="s">
        <v>437</v>
      </c>
      <c r="D560" s="81" t="str">
        <f>IFERROR(IF(C560="No CAS","",INDEX('DEQ Pollutant List'!$C$7:$C$611,MATCH('5. Pollutant Emissions - MB'!C560,'DEQ Pollutant List'!$B$7:$B$611,0))),"")</f>
        <v>Propylene glycol monomethyl ether acetate</v>
      </c>
      <c r="E560" s="115"/>
      <c r="F560" s="138">
        <v>0</v>
      </c>
      <c r="G560" s="139">
        <v>0.04</v>
      </c>
      <c r="H560" s="104"/>
      <c r="I560" s="102" cm="1">
        <f t="array" ref="I560">((_xlfn.XLOOKUP(B560,'4. Material Balance Activities'!$C$140:$C$160,'4. Material Balance Activities'!$G$140:$G$160,NA,0,1)-_xlfn.XLOOKUP(B560,'4. Material Balance Activities'!$C$140:$C$160,'4. Material Balance Activities'!$M$140:$M$160,NA,0,1))*G560)*(1-F560)</f>
        <v>0.31719599999999998</v>
      </c>
      <c r="J560" s="105" t="s">
        <v>214</v>
      </c>
      <c r="K560" s="83" t="s">
        <v>214</v>
      </c>
      <c r="L560" s="102" cm="1">
        <f t="array" ref="L560">((_xlfn.XLOOKUP(B560,'4. Material Balance Activities'!$C$140:$C$160,'4. Material Balance Activities'!$J$140:$J$160,NA,0,1)-_xlfn.XLOOKUP(B560,'4. Material Balance Activities'!$C$140:$C$160,'4. Material Balance Activities'!$P$140:$P$160,NA,0,1))*G560)*(1-F560)</f>
        <v>1.279016129032258E-3</v>
      </c>
      <c r="M560" s="105" t="s">
        <v>214</v>
      </c>
      <c r="N560" s="83" t="s">
        <v>214</v>
      </c>
    </row>
    <row r="561" spans="1:14" x14ac:dyDescent="0.25">
      <c r="A561" s="79" t="s">
        <v>339</v>
      </c>
      <c r="B561" s="133" t="s">
        <v>358</v>
      </c>
      <c r="C561" s="137" t="s">
        <v>183</v>
      </c>
      <c r="D561" s="81" t="s">
        <v>427</v>
      </c>
      <c r="E561" s="115"/>
      <c r="F561" s="138">
        <v>0</v>
      </c>
      <c r="G561" s="139">
        <v>1E-3</v>
      </c>
      <c r="H561" s="104"/>
      <c r="I561" s="102" cm="1">
        <f t="array" ref="I561">((_xlfn.XLOOKUP(B561,'4. Material Balance Activities'!$C$140:$C$160,'4. Material Balance Activities'!$G$140:$G$160,NA,0,1)-_xlfn.XLOOKUP(B561,'4. Material Balance Activities'!$C$140:$C$160,'4. Material Balance Activities'!$M$140:$M$160,NA,0,1))*G561)*(1-F561)</f>
        <v>3.7719000000000003E-2</v>
      </c>
      <c r="J561" s="105" t="s">
        <v>214</v>
      </c>
      <c r="K561" s="83" t="s">
        <v>214</v>
      </c>
      <c r="L561" s="102" cm="1">
        <f t="array" ref="L561">((_xlfn.XLOOKUP(B561,'4. Material Balance Activities'!$C$140:$C$160,'4. Material Balance Activities'!$J$140:$J$160,NA,0,1)-_xlfn.XLOOKUP(B561,'4. Material Balance Activities'!$C$140:$C$160,'4. Material Balance Activities'!$P$140:$P$160,NA,0,1))*G561)*(1-F561)</f>
        <v>1.5209274193548388E-4</v>
      </c>
      <c r="M561" s="105" t="s">
        <v>214</v>
      </c>
      <c r="N561" s="83" t="s">
        <v>214</v>
      </c>
    </row>
    <row r="562" spans="1:14" x14ac:dyDescent="0.25">
      <c r="A562" s="79" t="s">
        <v>339</v>
      </c>
      <c r="B562" s="133" t="s">
        <v>229</v>
      </c>
      <c r="C562" s="137" t="s">
        <v>428</v>
      </c>
      <c r="D562" s="81" t="str">
        <f>IFERROR(IF(C562="No CAS","",INDEX('DEQ Pollutant List'!$C$7:$C$611,MATCH('5. Pollutant Emissions - MB'!C562,'DEQ Pollutant List'!$B$7:$B$611,0))),"")</f>
        <v>2-Butanone (methyl ethyl ketone)</v>
      </c>
      <c r="E562" s="115"/>
      <c r="F562" s="138">
        <v>0</v>
      </c>
      <c r="G562" s="139">
        <v>1</v>
      </c>
      <c r="H562" s="104"/>
      <c r="I562" s="102" cm="1">
        <f t="array" ref="I562">((_xlfn.XLOOKUP(B562,'4. Material Balance Activities'!$C$140:$C$160,'4. Material Balance Activities'!$G$140:$G$160,NA,0,1)-_xlfn.XLOOKUP(B562,'4. Material Balance Activities'!$C$140:$C$160,'4. Material Balance Activities'!$M$140:$M$160,NA,0,1))*G562)*(1-F562)</f>
        <v>15.4308</v>
      </c>
      <c r="J562" s="105" t="s">
        <v>214</v>
      </c>
      <c r="K562" s="83" t="s">
        <v>214</v>
      </c>
      <c r="L562" s="102" cm="1">
        <f t="array" ref="L562">((_xlfn.XLOOKUP(B562,'4. Material Balance Activities'!$C$140:$C$160,'4. Material Balance Activities'!$J$140:$J$160,NA,0,1)-_xlfn.XLOOKUP(B562,'4. Material Balance Activities'!$C$140:$C$160,'4. Material Balance Activities'!$P$140:$P$160,NA,0,1))*G562)*(1-F562)</f>
        <v>6.222096774193548E-2</v>
      </c>
      <c r="M562" s="105" t="s">
        <v>214</v>
      </c>
      <c r="N562" s="83" t="s">
        <v>214</v>
      </c>
    </row>
    <row r="563" spans="1:14" x14ac:dyDescent="0.25">
      <c r="A563" s="79" t="s">
        <v>339</v>
      </c>
      <c r="B563" s="133" t="s">
        <v>231</v>
      </c>
      <c r="C563" s="137" t="s">
        <v>420</v>
      </c>
      <c r="D563" s="81" t="str">
        <f>IFERROR(IF(C563="No CAS","",INDEX('DEQ Pollutant List'!$C$7:$C$611,MATCH('5. Pollutant Emissions - MB'!C563,'DEQ Pollutant List'!$B$7:$B$611,0))),"")</f>
        <v>Acetone</v>
      </c>
      <c r="E563" s="115"/>
      <c r="F563" s="138">
        <v>0</v>
      </c>
      <c r="G563" s="139">
        <v>1</v>
      </c>
      <c r="H563" s="104"/>
      <c r="I563" s="102" cm="1">
        <f t="array" ref="I563">((_xlfn.XLOOKUP(B563,'4. Material Balance Activities'!$C$140:$C$160,'4. Material Balance Activities'!$G$140:$G$160,NA,0,1)-_xlfn.XLOOKUP(B563,'4. Material Balance Activities'!$C$140:$C$160,'4. Material Balance Activities'!$M$140:$M$160,NA,0,1))*G563)*(1-F563)</f>
        <v>293.58450000000005</v>
      </c>
      <c r="J563" s="105" t="s">
        <v>214</v>
      </c>
      <c r="K563" s="83" t="s">
        <v>214</v>
      </c>
      <c r="L563" s="102" cm="1">
        <f t="array" ref="L563">((_xlfn.XLOOKUP(B563,'4. Material Balance Activities'!$C$140:$C$160,'4. Material Balance Activities'!$J$140:$J$160,NA,0,1)-_xlfn.XLOOKUP(B563,'4. Material Balance Activities'!$C$140:$C$160,'4. Material Balance Activities'!$P$140:$P$160,NA,0,1))*G563)*(1-F563)</f>
        <v>1.1838084677419356</v>
      </c>
      <c r="M563" s="105" t="s">
        <v>214</v>
      </c>
      <c r="N563" s="83" t="s">
        <v>214</v>
      </c>
    </row>
    <row r="564" spans="1:14" x14ac:dyDescent="0.25">
      <c r="A564" s="79" t="s">
        <v>339</v>
      </c>
      <c r="B564" s="133" t="s">
        <v>232</v>
      </c>
      <c r="C564" s="137" t="s">
        <v>420</v>
      </c>
      <c r="D564" s="81" t="str">
        <f>IFERROR(IF(C564="No CAS","",INDEX('DEQ Pollutant List'!$C$7:$C$611,MATCH('5. Pollutant Emissions - MB'!C564,'DEQ Pollutant List'!$B$7:$B$611,0))),"")</f>
        <v>Acetone</v>
      </c>
      <c r="E564" s="115"/>
      <c r="F564" s="138">
        <v>0</v>
      </c>
      <c r="G564" s="139">
        <v>1</v>
      </c>
      <c r="H564" s="104"/>
      <c r="I564" s="102" cm="1">
        <f t="array" ref="I564">((_xlfn.XLOOKUP(B564,'4. Material Balance Activities'!$C$140:$C$160,'4. Material Balance Activities'!$G$140:$G$160,NA,0,1)-_xlfn.XLOOKUP(B564,'4. Material Balance Activities'!$C$140:$C$160,'4. Material Balance Activities'!$M$140:$M$160,NA,0,1))*G564)*(1-F564)</f>
        <v>5516.7789599999996</v>
      </c>
      <c r="J564" s="105" t="s">
        <v>214</v>
      </c>
      <c r="K564" s="83" t="s">
        <v>214</v>
      </c>
      <c r="L564" s="102" cm="1">
        <f t="array" ref="L564">((_xlfn.XLOOKUP(B564,'4. Material Balance Activities'!$C$140:$C$160,'4. Material Balance Activities'!$J$140:$J$160,NA,0,1)-_xlfn.XLOOKUP(B564,'4. Material Balance Activities'!$C$140:$C$160,'4. Material Balance Activities'!$P$140:$P$160,NA,0,1))*G564)*(1-F564)</f>
        <v>22.245076451612903</v>
      </c>
      <c r="M564" s="105" t="s">
        <v>214</v>
      </c>
      <c r="N564" s="83" t="s">
        <v>214</v>
      </c>
    </row>
    <row r="565" spans="1:14" x14ac:dyDescent="0.25">
      <c r="A565" s="79" t="s">
        <v>339</v>
      </c>
      <c r="B565" s="133" t="s">
        <v>233</v>
      </c>
      <c r="C565" s="137" t="s">
        <v>425</v>
      </c>
      <c r="D565" s="81" t="str">
        <f>IFERROR(IF(C565="No CAS","",INDEX('DEQ Pollutant List'!$C$7:$C$611,MATCH('5. Pollutant Emissions - MB'!C565,'DEQ Pollutant List'!$B$7:$B$611,0))),"")</f>
        <v>Isopropyl alcohol</v>
      </c>
      <c r="E565" s="115"/>
      <c r="F565" s="138">
        <v>0</v>
      </c>
      <c r="G565" s="139">
        <v>0.15</v>
      </c>
      <c r="H565" s="104"/>
      <c r="I565" s="102" cm="1">
        <f t="array" ref="I565">((_xlfn.XLOOKUP(B565,'4. Material Balance Activities'!$C$140:$C$160,'4. Material Balance Activities'!$G$140:$G$160,NA,0,1)-_xlfn.XLOOKUP(B565,'4. Material Balance Activities'!$C$140:$C$160,'4. Material Balance Activities'!$M$140:$M$160,NA,0,1))*G565)*(1-F565)</f>
        <v>1.0157399999999999</v>
      </c>
      <c r="J565" s="105" t="s">
        <v>214</v>
      </c>
      <c r="K565" s="83" t="s">
        <v>214</v>
      </c>
      <c r="L565" s="102" cm="1">
        <f t="array" ref="L565">((_xlfn.XLOOKUP(B565,'4. Material Balance Activities'!$C$140:$C$160,'4. Material Balance Activities'!$J$140:$J$160,NA,0,1)-_xlfn.XLOOKUP(B565,'4. Material Balance Activities'!$C$140:$C$160,'4. Material Balance Activities'!$P$140:$P$160,NA,0,1))*G565)*(1-F565)</f>
        <v>4.0957258064516118E-3</v>
      </c>
      <c r="M565" s="105" t="s">
        <v>214</v>
      </c>
      <c r="N565" s="83" t="s">
        <v>214</v>
      </c>
    </row>
    <row r="566" spans="1:14" x14ac:dyDescent="0.25">
      <c r="A566" s="79" t="s">
        <v>339</v>
      </c>
      <c r="B566" s="133" t="s">
        <v>233</v>
      </c>
      <c r="C566" s="137" t="s">
        <v>420</v>
      </c>
      <c r="D566" s="81" t="str">
        <f>IFERROR(IF(C566="No CAS","",INDEX('DEQ Pollutant List'!$C$7:$C$611,MATCH('5. Pollutant Emissions - MB'!C566,'DEQ Pollutant List'!$B$7:$B$611,0))),"")</f>
        <v>Acetone</v>
      </c>
      <c r="E566" s="115"/>
      <c r="F566" s="138">
        <v>0</v>
      </c>
      <c r="G566" s="139">
        <v>0.14000000000000001</v>
      </c>
      <c r="H566" s="104"/>
      <c r="I566" s="102" cm="1">
        <f t="array" ref="I566">((_xlfn.XLOOKUP(B566,'4. Material Balance Activities'!$C$140:$C$160,'4. Material Balance Activities'!$G$140:$G$160,NA,0,1)-_xlfn.XLOOKUP(B566,'4. Material Balance Activities'!$C$140:$C$160,'4. Material Balance Activities'!$M$140:$M$160,NA,0,1))*G566)*(1-F566)</f>
        <v>0.94802399999999998</v>
      </c>
      <c r="J566" s="105" t="s">
        <v>214</v>
      </c>
      <c r="K566" s="83" t="s">
        <v>214</v>
      </c>
      <c r="L566" s="102" cm="1">
        <f t="array" ref="L566">((_xlfn.XLOOKUP(B566,'4. Material Balance Activities'!$C$140:$C$160,'4. Material Balance Activities'!$J$140:$J$160,NA,0,1)-_xlfn.XLOOKUP(B566,'4. Material Balance Activities'!$C$140:$C$160,'4. Material Balance Activities'!$P$140:$P$160,NA,0,1))*G566)*(1-F566)</f>
        <v>3.8226774193548386E-3</v>
      </c>
      <c r="M566" s="105" t="s">
        <v>214</v>
      </c>
      <c r="N566" s="83" t="s">
        <v>214</v>
      </c>
    </row>
    <row r="567" spans="1:14" x14ac:dyDescent="0.25">
      <c r="A567" s="79" t="s">
        <v>339</v>
      </c>
      <c r="B567" s="133" t="s">
        <v>359</v>
      </c>
      <c r="C567" s="137" t="s">
        <v>193</v>
      </c>
      <c r="D567" s="81" t="str">
        <f>IFERROR(IF(C567="No CAS","",INDEX('DEQ Pollutant List'!$C$7:$C$611,MATCH('5. Pollutant Emissions - MB'!C567,'DEQ Pollutant List'!$B$7:$B$611,0))),"")</f>
        <v>Xylene (mixture), including m-xylene, o-xylene, p-xylene</v>
      </c>
      <c r="E567" s="115"/>
      <c r="F567" s="138" t="s">
        <v>430</v>
      </c>
      <c r="G567" s="139" t="s">
        <v>430</v>
      </c>
      <c r="H567" s="104" t="s">
        <v>454</v>
      </c>
      <c r="I567" s="102" t="s">
        <v>214</v>
      </c>
      <c r="J567" s="105">
        <v>4696.257926102503</v>
      </c>
      <c r="K567" s="83">
        <v>4696.257926102503</v>
      </c>
      <c r="L567" s="102" t="s">
        <v>214</v>
      </c>
      <c r="M567" s="105">
        <f>J567/365</f>
        <v>12.866460071513707</v>
      </c>
      <c r="N567" s="83">
        <f>K567/365</f>
        <v>12.866460071513707</v>
      </c>
    </row>
    <row r="568" spans="1:14" x14ac:dyDescent="0.25">
      <c r="A568" s="79" t="s">
        <v>339</v>
      </c>
      <c r="B568" s="133" t="s">
        <v>359</v>
      </c>
      <c r="C568" s="137" t="s">
        <v>183</v>
      </c>
      <c r="D568" s="81" t="str">
        <f>IFERROR(IF(C568="No CAS","",INDEX('DEQ Pollutant List'!$C$7:$C$611,MATCH('5. Pollutant Emissions - MB'!C568,'DEQ Pollutant List'!$B$7:$B$611,0))),"")</f>
        <v>Ethyl benzene</v>
      </c>
      <c r="E568" s="115"/>
      <c r="F568" s="138" t="s">
        <v>430</v>
      </c>
      <c r="G568" s="139" t="s">
        <v>430</v>
      </c>
      <c r="H568" s="104" t="s">
        <v>454</v>
      </c>
      <c r="I568" s="102" t="s">
        <v>214</v>
      </c>
      <c r="J568" s="105">
        <v>862.45932657926096</v>
      </c>
      <c r="K568" s="83">
        <v>862.45932657926096</v>
      </c>
      <c r="L568" s="102" t="s">
        <v>214</v>
      </c>
      <c r="M568" s="105">
        <f t="shared" ref="M568:M591" si="8">J568/365</f>
        <v>2.3629022646007152</v>
      </c>
      <c r="N568" s="83">
        <f t="shared" ref="N568:N591" si="9">K568/365</f>
        <v>2.3629022646007152</v>
      </c>
    </row>
    <row r="569" spans="1:14" x14ac:dyDescent="0.25">
      <c r="A569" s="79" t="s">
        <v>339</v>
      </c>
      <c r="B569" s="133" t="s">
        <v>359</v>
      </c>
      <c r="C569" s="137" t="s">
        <v>191</v>
      </c>
      <c r="D569" s="81" t="str">
        <f>IFERROR(IF(C569="No CAS","",INDEX('DEQ Pollutant List'!$C$7:$C$611,MATCH('5. Pollutant Emissions - MB'!C569,'DEQ Pollutant List'!$B$7:$B$611,0))),"")</f>
        <v>Toluene</v>
      </c>
      <c r="E569" s="115"/>
      <c r="F569" s="138" t="s">
        <v>430</v>
      </c>
      <c r="G569" s="139" t="s">
        <v>430</v>
      </c>
      <c r="H569" s="104" t="s">
        <v>454</v>
      </c>
      <c r="I569" s="102" t="s">
        <v>214</v>
      </c>
      <c r="J569" s="105">
        <v>1.6975697556615019</v>
      </c>
      <c r="K569" s="83">
        <v>1.6975697556615019</v>
      </c>
      <c r="L569" s="102" t="s">
        <v>214</v>
      </c>
      <c r="M569" s="105">
        <f t="shared" si="8"/>
        <v>4.6508760429082247E-3</v>
      </c>
      <c r="N569" s="83">
        <f t="shared" si="9"/>
        <v>4.6508760429082247E-3</v>
      </c>
    </row>
    <row r="570" spans="1:14" x14ac:dyDescent="0.25">
      <c r="A570" s="79" t="s">
        <v>339</v>
      </c>
      <c r="B570" s="133" t="s">
        <v>359</v>
      </c>
      <c r="C570" s="137" t="s">
        <v>432</v>
      </c>
      <c r="D570" s="81" t="str">
        <f>IFERROR(IF(C570="No CAS","",INDEX('DEQ Pollutant List'!$C$7:$C$611,MATCH('5. Pollutant Emissions - MB'!C570,'DEQ Pollutant List'!$B$7:$B$611,0))),"")</f>
        <v>Methyl isobutyl ketone (MIBK, hexone)</v>
      </c>
      <c r="E570" s="115"/>
      <c r="F570" s="138" t="s">
        <v>430</v>
      </c>
      <c r="G570" s="139" t="s">
        <v>430</v>
      </c>
      <c r="H570" s="104" t="s">
        <v>454</v>
      </c>
      <c r="I570" s="102" t="s">
        <v>214</v>
      </c>
      <c r="J570" s="105">
        <v>0</v>
      </c>
      <c r="K570" s="83">
        <v>0</v>
      </c>
      <c r="L570" s="102" t="s">
        <v>214</v>
      </c>
      <c r="M570" s="105">
        <f t="shared" si="8"/>
        <v>0</v>
      </c>
      <c r="N570" s="83">
        <f t="shared" si="9"/>
        <v>0</v>
      </c>
    </row>
    <row r="571" spans="1:14" x14ac:dyDescent="0.25">
      <c r="A571" s="79" t="s">
        <v>339</v>
      </c>
      <c r="B571" s="133" t="s">
        <v>359</v>
      </c>
      <c r="C571" s="137" t="s">
        <v>189</v>
      </c>
      <c r="D571" s="81" t="str">
        <f>IFERROR(IF(C571="No CAS","",INDEX('DEQ Pollutant List'!$C$7:$C$611,MATCH('5. Pollutant Emissions - MB'!C571,'DEQ Pollutant List'!$B$7:$B$611,0))),"")</f>
        <v>Naphthalene</v>
      </c>
      <c r="E571" s="115"/>
      <c r="F571" s="138" t="s">
        <v>430</v>
      </c>
      <c r="G571" s="139" t="s">
        <v>430</v>
      </c>
      <c r="H571" s="104" t="s">
        <v>454</v>
      </c>
      <c r="I571" s="102" t="s">
        <v>214</v>
      </c>
      <c r="J571" s="105">
        <v>47.815348033373056</v>
      </c>
      <c r="K571" s="83">
        <v>47.815348033373056</v>
      </c>
      <c r="L571" s="102" t="s">
        <v>214</v>
      </c>
      <c r="M571" s="105">
        <f t="shared" si="8"/>
        <v>0.13100095351609056</v>
      </c>
      <c r="N571" s="83">
        <f t="shared" si="9"/>
        <v>0.13100095351609056</v>
      </c>
    </row>
    <row r="572" spans="1:14" x14ac:dyDescent="0.25">
      <c r="A572" s="79" t="s">
        <v>339</v>
      </c>
      <c r="B572" s="133" t="s">
        <v>359</v>
      </c>
      <c r="C572" s="137" t="s">
        <v>433</v>
      </c>
      <c r="D572" s="81" t="str">
        <f>IFERROR(IF(C572="No CAS","",INDEX('DEQ Pollutant List'!$C$7:$C$611,MATCH('5. Pollutant Emissions - MB'!C572,'DEQ Pollutant List'!$B$7:$B$611,0))),"")</f>
        <v>Isopropylbenzene (cumene)</v>
      </c>
      <c r="E572" s="115"/>
      <c r="F572" s="138" t="s">
        <v>430</v>
      </c>
      <c r="G572" s="139" t="s">
        <v>430</v>
      </c>
      <c r="H572" s="104" t="s">
        <v>454</v>
      </c>
      <c r="I572" s="102" t="s">
        <v>214</v>
      </c>
      <c r="J572" s="105">
        <v>37.346534624553044</v>
      </c>
      <c r="K572" s="83">
        <v>37.346534624553044</v>
      </c>
      <c r="L572" s="102" t="s">
        <v>214</v>
      </c>
      <c r="M572" s="105">
        <f t="shared" si="8"/>
        <v>0.10231927294398094</v>
      </c>
      <c r="N572" s="83">
        <f t="shared" si="9"/>
        <v>0.10231927294398094</v>
      </c>
    </row>
    <row r="573" spans="1:14" x14ac:dyDescent="0.25">
      <c r="A573" s="79" t="s">
        <v>339</v>
      </c>
      <c r="B573" s="133" t="s">
        <v>359</v>
      </c>
      <c r="C573" s="137" t="s">
        <v>161</v>
      </c>
      <c r="D573" s="81" t="str">
        <f>IFERROR(IF(C573="No CAS","",INDEX('DEQ Pollutant List'!$C$7:$C$611,MATCH('5. Pollutant Emissions - MB'!C573,'DEQ Pollutant List'!$B$7:$B$611,0))),"")</f>
        <v>Formaldehyde</v>
      </c>
      <c r="E573" s="115"/>
      <c r="F573" s="138" t="s">
        <v>430</v>
      </c>
      <c r="G573" s="139" t="s">
        <v>430</v>
      </c>
      <c r="H573" s="104" t="s">
        <v>454</v>
      </c>
      <c r="I573" s="102" t="s">
        <v>214</v>
      </c>
      <c r="J573" s="105">
        <v>0</v>
      </c>
      <c r="K573" s="83">
        <v>0</v>
      </c>
      <c r="L573" s="102" t="s">
        <v>214</v>
      </c>
      <c r="M573" s="105">
        <f t="shared" si="8"/>
        <v>0</v>
      </c>
      <c r="N573" s="83">
        <f t="shared" si="9"/>
        <v>0</v>
      </c>
    </row>
    <row r="574" spans="1:14" x14ac:dyDescent="0.25">
      <c r="A574" s="79" t="s">
        <v>339</v>
      </c>
      <c r="B574" s="133" t="s">
        <v>359</v>
      </c>
      <c r="C574" s="137" t="s">
        <v>434</v>
      </c>
      <c r="D574" s="81" t="str">
        <f>IFERROR(IF(C574="No CAS","",INDEX('DEQ Pollutant List'!$C$7:$C$611,MATCH('5. Pollutant Emissions - MB'!C574,'DEQ Pollutant List'!$B$7:$B$611,0))),"")</f>
        <v>Ethylene glycol monobutyl ether</v>
      </c>
      <c r="E574" s="115"/>
      <c r="F574" s="138" t="s">
        <v>430</v>
      </c>
      <c r="G574" s="139" t="s">
        <v>430</v>
      </c>
      <c r="H574" s="104" t="s">
        <v>454</v>
      </c>
      <c r="I574" s="102" t="s">
        <v>214</v>
      </c>
      <c r="J574" s="105">
        <v>49.229522914183548</v>
      </c>
      <c r="K574" s="83">
        <v>49.229522914183548</v>
      </c>
      <c r="L574" s="102" t="s">
        <v>214</v>
      </c>
      <c r="M574" s="105">
        <f t="shared" si="8"/>
        <v>0.1348754052443385</v>
      </c>
      <c r="N574" s="83">
        <f t="shared" si="9"/>
        <v>0.1348754052443385</v>
      </c>
    </row>
    <row r="575" spans="1:14" x14ac:dyDescent="0.25">
      <c r="A575" s="79" t="s">
        <v>339</v>
      </c>
      <c r="B575" s="133" t="s">
        <v>359</v>
      </c>
      <c r="C575" s="137" t="s">
        <v>435</v>
      </c>
      <c r="D575" s="81" t="str">
        <f>IFERROR(IF(C575="No CAS","",INDEX('DEQ Pollutant List'!$C$7:$C$611,MATCH('5. Pollutant Emissions - MB'!C575,'DEQ Pollutant List'!$B$7:$B$611,0))),"")</f>
        <v>n-Butyl alcohol</v>
      </c>
      <c r="E575" s="115"/>
      <c r="F575" s="138" t="s">
        <v>430</v>
      </c>
      <c r="G575" s="139" t="s">
        <v>430</v>
      </c>
      <c r="H575" s="104" t="s">
        <v>454</v>
      </c>
      <c r="I575" s="102" t="s">
        <v>214</v>
      </c>
      <c r="J575" s="105">
        <v>188.85813468414781</v>
      </c>
      <c r="K575" s="83">
        <v>188.85813468414781</v>
      </c>
      <c r="L575" s="102" t="s">
        <v>214</v>
      </c>
      <c r="M575" s="105">
        <f t="shared" si="8"/>
        <v>0.51741954707985705</v>
      </c>
      <c r="N575" s="83">
        <f t="shared" si="9"/>
        <v>0.51741954707985705</v>
      </c>
    </row>
    <row r="576" spans="1:14" x14ac:dyDescent="0.25">
      <c r="A576" s="79" t="s">
        <v>339</v>
      </c>
      <c r="B576" s="133" t="s">
        <v>359</v>
      </c>
      <c r="C576" s="137" t="s">
        <v>436</v>
      </c>
      <c r="D576" s="81" t="str">
        <f>IFERROR(IF(C576="No CAS","",INDEX('DEQ Pollutant List'!$C$7:$C$611,MATCH('5. Pollutant Emissions - MB'!C576,'DEQ Pollutant List'!$B$7:$B$611,0))),"")</f>
        <v>1,2,4-Trimethylbenzene</v>
      </c>
      <c r="E576" s="115"/>
      <c r="F576" s="138" t="s">
        <v>430</v>
      </c>
      <c r="G576" s="139" t="s">
        <v>430</v>
      </c>
      <c r="H576" s="104" t="s">
        <v>454</v>
      </c>
      <c r="I576" s="102" t="s">
        <v>214</v>
      </c>
      <c r="J576" s="105">
        <v>1012.7701162276519</v>
      </c>
      <c r="K576" s="83">
        <v>1012.7701162276519</v>
      </c>
      <c r="L576" s="102" t="s">
        <v>214</v>
      </c>
      <c r="M576" s="105">
        <f t="shared" si="8"/>
        <v>2.7747126471990464</v>
      </c>
      <c r="N576" s="83">
        <f t="shared" si="9"/>
        <v>2.7747126471990464</v>
      </c>
    </row>
    <row r="577" spans="1:14" x14ac:dyDescent="0.25">
      <c r="A577" s="79" t="s">
        <v>339</v>
      </c>
      <c r="B577" s="133" t="s">
        <v>359</v>
      </c>
      <c r="C577" s="137" t="s">
        <v>437</v>
      </c>
      <c r="D577" s="81" t="str">
        <f>IFERROR(IF(C577="No CAS","",INDEX('DEQ Pollutant List'!$C$7:$C$611,MATCH('5. Pollutant Emissions - MB'!C577,'DEQ Pollutant List'!$B$7:$B$611,0))),"")</f>
        <v>Propylene glycol monomethyl ether acetate</v>
      </c>
      <c r="E577" s="115"/>
      <c r="F577" s="138" t="s">
        <v>430</v>
      </c>
      <c r="G577" s="139" t="s">
        <v>430</v>
      </c>
      <c r="H577" s="104" t="s">
        <v>454</v>
      </c>
      <c r="I577" s="102" t="s">
        <v>214</v>
      </c>
      <c r="J577" s="105">
        <v>1165.6611343802147</v>
      </c>
      <c r="K577" s="83">
        <v>1165.6611343802147</v>
      </c>
      <c r="L577" s="102" t="s">
        <v>214</v>
      </c>
      <c r="M577" s="105">
        <f t="shared" si="8"/>
        <v>3.1935921489868897</v>
      </c>
      <c r="N577" s="83">
        <f t="shared" si="9"/>
        <v>3.1935921489868897</v>
      </c>
    </row>
    <row r="578" spans="1:14" x14ac:dyDescent="0.25">
      <c r="A578" s="79" t="s">
        <v>339</v>
      </c>
      <c r="B578" s="133" t="s">
        <v>359</v>
      </c>
      <c r="C578" s="137" t="s">
        <v>180</v>
      </c>
      <c r="D578" s="81" t="str">
        <f>IFERROR(IF(C578="No CAS","",INDEX('DEQ Pollutant List'!$C$7:$C$611,MATCH('5. Pollutant Emissions - MB'!C578,'DEQ Pollutant List'!$B$7:$B$611,0))),"")</f>
        <v>Chromium VI, chromate and dichromate particulate</v>
      </c>
      <c r="E578" s="115"/>
      <c r="F578" s="138">
        <f>1-(1-0.75)*(1-0.992)</f>
        <v>0.998</v>
      </c>
      <c r="G578" s="139" t="s">
        <v>430</v>
      </c>
      <c r="H578" s="104" t="s">
        <v>454</v>
      </c>
      <c r="I578" s="102" t="s">
        <v>214</v>
      </c>
      <c r="J578" s="105">
        <v>0</v>
      </c>
      <c r="K578" s="83">
        <v>0</v>
      </c>
      <c r="L578" s="102" t="s">
        <v>214</v>
      </c>
      <c r="M578" s="105">
        <f t="shared" si="8"/>
        <v>0</v>
      </c>
      <c r="N578" s="83">
        <f t="shared" si="9"/>
        <v>0</v>
      </c>
    </row>
    <row r="579" spans="1:14" x14ac:dyDescent="0.25">
      <c r="A579" s="79" t="s">
        <v>339</v>
      </c>
      <c r="B579" s="133" t="s">
        <v>359</v>
      </c>
      <c r="C579" s="137" t="s">
        <v>428</v>
      </c>
      <c r="D579" s="81" t="str">
        <f>IFERROR(IF(C579="No CAS","",INDEX('DEQ Pollutant List'!$C$7:$C$611,MATCH('5. Pollutant Emissions - MB'!C579,'DEQ Pollutant List'!$B$7:$B$611,0))),"")</f>
        <v>2-Butanone (methyl ethyl ketone)</v>
      </c>
      <c r="E579" s="115"/>
      <c r="F579" s="138" t="s">
        <v>430</v>
      </c>
      <c r="G579" s="139" t="s">
        <v>430</v>
      </c>
      <c r="H579" s="104" t="s">
        <v>454</v>
      </c>
      <c r="I579" s="102" t="s">
        <v>214</v>
      </c>
      <c r="J579" s="105">
        <v>61913.424743742544</v>
      </c>
      <c r="K579" s="83">
        <v>61913.424743742544</v>
      </c>
      <c r="L579" s="102" t="s">
        <v>214</v>
      </c>
      <c r="M579" s="105">
        <f t="shared" si="8"/>
        <v>169.625821215733</v>
      </c>
      <c r="N579" s="83">
        <f t="shared" si="9"/>
        <v>169.625821215733</v>
      </c>
    </row>
    <row r="580" spans="1:14" x14ac:dyDescent="0.25">
      <c r="A580" s="79" t="s">
        <v>339</v>
      </c>
      <c r="B580" s="133" t="s">
        <v>359</v>
      </c>
      <c r="C580" s="137" t="s">
        <v>438</v>
      </c>
      <c r="D580" s="81" t="str">
        <f>IFERROR(IF(C580="No CAS","",INDEX('DEQ Pollutant List'!$C$7:$C$611,MATCH('5. Pollutant Emissions - MB'!C580,'DEQ Pollutant List'!$B$7:$B$611,0))),"")</f>
        <v>t-Butyl acetate</v>
      </c>
      <c r="E580" s="115"/>
      <c r="F580" s="138" t="s">
        <v>430</v>
      </c>
      <c r="G580" s="139" t="s">
        <v>430</v>
      </c>
      <c r="H580" s="104" t="s">
        <v>454</v>
      </c>
      <c r="I580" s="102" t="s">
        <v>214</v>
      </c>
      <c r="J580" s="105">
        <v>0</v>
      </c>
      <c r="K580" s="83">
        <v>0</v>
      </c>
      <c r="L580" s="102" t="s">
        <v>214</v>
      </c>
      <c r="M580" s="105">
        <f t="shared" si="8"/>
        <v>0</v>
      </c>
      <c r="N580" s="83">
        <f t="shared" si="9"/>
        <v>0</v>
      </c>
    </row>
    <row r="581" spans="1:14" x14ac:dyDescent="0.25">
      <c r="A581" s="79" t="s">
        <v>339</v>
      </c>
      <c r="B581" s="133" t="s">
        <v>359</v>
      </c>
      <c r="C581" s="137" t="s">
        <v>187</v>
      </c>
      <c r="D581" s="81" t="str">
        <f>IFERROR(IF(C581="No CAS","",INDEX('DEQ Pollutant List'!$C$7:$C$611,MATCH('5. Pollutant Emissions - MB'!C581,'DEQ Pollutant List'!$B$7:$B$611,0))),"")</f>
        <v>Mercury and compounds</v>
      </c>
      <c r="E581" s="115"/>
      <c r="F581" s="138">
        <f>1-(1-0.75)*(1-0.992)</f>
        <v>0.998</v>
      </c>
      <c r="G581" s="139" t="s">
        <v>430</v>
      </c>
      <c r="H581" s="104" t="s">
        <v>454</v>
      </c>
      <c r="I581" s="102" t="s">
        <v>214</v>
      </c>
      <c r="J581" s="105">
        <v>0</v>
      </c>
      <c r="K581" s="83">
        <v>0</v>
      </c>
      <c r="L581" s="102" t="s">
        <v>214</v>
      </c>
      <c r="M581" s="105">
        <f t="shared" si="8"/>
        <v>0</v>
      </c>
      <c r="N581" s="83">
        <f t="shared" si="9"/>
        <v>0</v>
      </c>
    </row>
    <row r="582" spans="1:14" x14ac:dyDescent="0.25">
      <c r="A582" s="79" t="s">
        <v>339</v>
      </c>
      <c r="B582" s="133" t="s">
        <v>359</v>
      </c>
      <c r="C582" s="137" t="s">
        <v>185</v>
      </c>
      <c r="D582" s="81" t="str">
        <f>IFERROR(IF(C582="No CAS","",INDEX('DEQ Pollutant List'!$C$7:$C$611,MATCH('5. Pollutant Emissions - MB'!C582,'DEQ Pollutant List'!$B$7:$B$611,0))),"")</f>
        <v>Lead and compounds</v>
      </c>
      <c r="E582" s="115"/>
      <c r="F582" s="138">
        <f>1-(1-0.75)*(1-0.992)</f>
        <v>0.998</v>
      </c>
      <c r="G582" s="139" t="s">
        <v>430</v>
      </c>
      <c r="H582" s="104" t="s">
        <v>454</v>
      </c>
      <c r="I582" s="102" t="s">
        <v>214</v>
      </c>
      <c r="J582" s="105">
        <v>0</v>
      </c>
      <c r="K582" s="83">
        <v>0</v>
      </c>
      <c r="L582" s="102" t="s">
        <v>214</v>
      </c>
      <c r="M582" s="105">
        <f t="shared" si="8"/>
        <v>0</v>
      </c>
      <c r="N582" s="83">
        <f t="shared" si="9"/>
        <v>0</v>
      </c>
    </row>
    <row r="583" spans="1:14" x14ac:dyDescent="0.25">
      <c r="A583" s="79" t="s">
        <v>339</v>
      </c>
      <c r="B583" s="133" t="s">
        <v>359</v>
      </c>
      <c r="C583" s="137" t="s">
        <v>425</v>
      </c>
      <c r="D583" s="81" t="str">
        <f>IFERROR(IF(C583="No CAS","",INDEX('DEQ Pollutant List'!$C$7:$C$611,MATCH('5. Pollutant Emissions - MB'!C583,'DEQ Pollutant List'!$B$7:$B$611,0))),"")</f>
        <v>Isopropyl alcohol</v>
      </c>
      <c r="E583" s="115"/>
      <c r="F583" s="138" t="s">
        <v>430</v>
      </c>
      <c r="G583" s="139" t="s">
        <v>430</v>
      </c>
      <c r="H583" s="104" t="s">
        <v>454</v>
      </c>
      <c r="I583" s="102" t="s">
        <v>214</v>
      </c>
      <c r="J583" s="105">
        <v>9509.4571537544689</v>
      </c>
      <c r="K583" s="83">
        <v>9509.4571537544689</v>
      </c>
      <c r="L583" s="102" t="s">
        <v>214</v>
      </c>
      <c r="M583" s="105">
        <f t="shared" si="8"/>
        <v>26.05330727056019</v>
      </c>
      <c r="N583" s="83">
        <f t="shared" si="9"/>
        <v>26.05330727056019</v>
      </c>
    </row>
    <row r="584" spans="1:14" x14ac:dyDescent="0.25">
      <c r="A584" s="79" t="s">
        <v>339</v>
      </c>
      <c r="B584" s="133" t="s">
        <v>359</v>
      </c>
      <c r="C584" s="137" t="s">
        <v>420</v>
      </c>
      <c r="D584" s="81" t="str">
        <f>IFERROR(IF(C584="No CAS","",INDEX('DEQ Pollutant List'!$C$7:$C$611,MATCH('5. Pollutant Emissions - MB'!C584,'DEQ Pollutant List'!$B$7:$B$611,0))),"")</f>
        <v>Acetone</v>
      </c>
      <c r="E584" s="115"/>
      <c r="F584" s="138" t="s">
        <v>430</v>
      </c>
      <c r="G584" s="139" t="s">
        <v>430</v>
      </c>
      <c r="H584" s="104" t="s">
        <v>454</v>
      </c>
      <c r="I584" s="102" t="s">
        <v>214</v>
      </c>
      <c r="J584" s="105">
        <v>61079.261835518468</v>
      </c>
      <c r="K584" s="83">
        <v>61079.261835518468</v>
      </c>
      <c r="L584" s="102" t="s">
        <v>214</v>
      </c>
      <c r="M584" s="105">
        <f t="shared" si="8"/>
        <v>167.34044338498211</v>
      </c>
      <c r="N584" s="83">
        <f t="shared" si="9"/>
        <v>167.34044338498211</v>
      </c>
    </row>
    <row r="585" spans="1:14" x14ac:dyDescent="0.25">
      <c r="A585" s="79" t="s">
        <v>339</v>
      </c>
      <c r="B585" s="133" t="s">
        <v>359</v>
      </c>
      <c r="C585" s="137" t="s">
        <v>422</v>
      </c>
      <c r="D585" s="81" t="str">
        <f>IFERROR(IF(C585="No CAS","",INDEX('DEQ Pollutant List'!$C$7:$C$611,MATCH('5. Pollutant Emissions - MB'!C585,'DEQ Pollutant List'!$B$7:$B$611,0))),"")</f>
        <v>Propylene glycol monomethyl ether</v>
      </c>
      <c r="E585" s="115"/>
      <c r="F585" s="138" t="s">
        <v>430</v>
      </c>
      <c r="G585" s="139" t="s">
        <v>430</v>
      </c>
      <c r="H585" s="104" t="s">
        <v>454</v>
      </c>
      <c r="I585" s="102" t="s">
        <v>214</v>
      </c>
      <c r="J585" s="105">
        <v>0</v>
      </c>
      <c r="K585" s="83">
        <v>0</v>
      </c>
      <c r="L585" s="102" t="s">
        <v>214</v>
      </c>
      <c r="M585" s="105">
        <f t="shared" si="8"/>
        <v>0</v>
      </c>
      <c r="N585" s="83">
        <f t="shared" si="9"/>
        <v>0</v>
      </c>
    </row>
    <row r="586" spans="1:14" x14ac:dyDescent="0.25">
      <c r="A586" s="79" t="s">
        <v>339</v>
      </c>
      <c r="B586" s="133" t="s">
        <v>359</v>
      </c>
      <c r="C586" s="137" t="s">
        <v>181</v>
      </c>
      <c r="D586" s="81" t="str">
        <f>IFERROR(IF(C586="No CAS","",INDEX('DEQ Pollutant List'!$C$7:$C$611,MATCH('5. Pollutant Emissions - MB'!C586,'DEQ Pollutant List'!$B$7:$B$611,0))),"")</f>
        <v>Cobalt and compounds</v>
      </c>
      <c r="E586" s="115"/>
      <c r="F586" s="138">
        <f>1-(1-0.75)*(1-0.992)</f>
        <v>0.998</v>
      </c>
      <c r="G586" s="139" t="s">
        <v>430</v>
      </c>
      <c r="H586" s="104" t="s">
        <v>454</v>
      </c>
      <c r="I586" s="102" t="s">
        <v>214</v>
      </c>
      <c r="J586" s="105">
        <v>3.0837497020262249E-2</v>
      </c>
      <c r="K586" s="83">
        <v>3.0837497020262249E-2</v>
      </c>
      <c r="L586" s="102" t="s">
        <v>214</v>
      </c>
      <c r="M586" s="105">
        <f t="shared" si="8"/>
        <v>8.4486293206197945E-5</v>
      </c>
      <c r="N586" s="83">
        <f t="shared" si="9"/>
        <v>8.4486293206197945E-5</v>
      </c>
    </row>
    <row r="587" spans="1:14" x14ac:dyDescent="0.25">
      <c r="A587" s="79" t="s">
        <v>339</v>
      </c>
      <c r="B587" s="133" t="s">
        <v>359</v>
      </c>
      <c r="C587" s="137" t="s">
        <v>439</v>
      </c>
      <c r="D587" s="81" t="str">
        <f>IFERROR(IF(C587="No CAS","",INDEX('DEQ Pollutant List'!$C$7:$C$611,MATCH('5. Pollutant Emissions - MB'!C587,'DEQ Pollutant List'!$B$7:$B$611,0))),"")</f>
        <v>Sulfuric acid</v>
      </c>
      <c r="E587" s="115"/>
      <c r="F587" s="138" t="s">
        <v>430</v>
      </c>
      <c r="G587" s="139" t="s">
        <v>430</v>
      </c>
      <c r="H587" s="104" t="s">
        <v>454</v>
      </c>
      <c r="I587" s="102" t="s">
        <v>214</v>
      </c>
      <c r="J587" s="105">
        <v>0</v>
      </c>
      <c r="K587" s="83">
        <v>0</v>
      </c>
      <c r="L587" s="102" t="s">
        <v>214</v>
      </c>
      <c r="M587" s="105">
        <f t="shared" si="8"/>
        <v>0</v>
      </c>
      <c r="N587" s="83">
        <f t="shared" si="9"/>
        <v>0</v>
      </c>
    </row>
    <row r="588" spans="1:14" x14ac:dyDescent="0.25">
      <c r="A588" s="79" t="s">
        <v>339</v>
      </c>
      <c r="B588" s="133" t="s">
        <v>359</v>
      </c>
      <c r="C588" s="137" t="s">
        <v>440</v>
      </c>
      <c r="D588" s="81" t="str">
        <f>IFERROR(IF(C588="No CAS","",INDEX('DEQ Pollutant List'!$C$7:$C$611,MATCH('5. Pollutant Emissions - MB'!C588,'DEQ Pollutant List'!$B$7:$B$611,0))),"")</f>
        <v>Hexachlorobenzene</v>
      </c>
      <c r="E588" s="115"/>
      <c r="F588" s="138" t="s">
        <v>430</v>
      </c>
      <c r="G588" s="139" t="s">
        <v>430</v>
      </c>
      <c r="H588" s="104" t="s">
        <v>454</v>
      </c>
      <c r="I588" s="102" t="s">
        <v>214</v>
      </c>
      <c r="J588" s="105">
        <v>0</v>
      </c>
      <c r="K588" s="83">
        <v>0</v>
      </c>
      <c r="L588" s="102" t="s">
        <v>214</v>
      </c>
      <c r="M588" s="105">
        <f t="shared" si="8"/>
        <v>0</v>
      </c>
      <c r="N588" s="83">
        <f t="shared" si="9"/>
        <v>0</v>
      </c>
    </row>
    <row r="589" spans="1:14" x14ac:dyDescent="0.25">
      <c r="A589" s="79" t="s">
        <v>339</v>
      </c>
      <c r="B589" s="133" t="s">
        <v>359</v>
      </c>
      <c r="C589" s="137" t="s">
        <v>182</v>
      </c>
      <c r="D589" s="81" t="str">
        <f>IFERROR(IF(C589="No CAS","",INDEX('DEQ Pollutant List'!$C$7:$C$611,MATCH('5. Pollutant Emissions - MB'!C589,'DEQ Pollutant List'!$B$7:$B$611,0))),"")</f>
        <v>Copper and compounds</v>
      </c>
      <c r="E589" s="115"/>
      <c r="F589" s="138">
        <f>1-(1-0.75)*(1-0.992)</f>
        <v>0.998</v>
      </c>
      <c r="G589" s="139" t="s">
        <v>430</v>
      </c>
      <c r="H589" s="104" t="s">
        <v>454</v>
      </c>
      <c r="I589" s="102" t="s">
        <v>214</v>
      </c>
      <c r="J589" s="105">
        <v>0</v>
      </c>
      <c r="K589" s="83">
        <v>0</v>
      </c>
      <c r="L589" s="102" t="s">
        <v>214</v>
      </c>
      <c r="M589" s="105">
        <f t="shared" si="8"/>
        <v>0</v>
      </c>
      <c r="N589" s="83">
        <f t="shared" si="9"/>
        <v>0</v>
      </c>
    </row>
    <row r="590" spans="1:14" x14ac:dyDescent="0.25">
      <c r="A590" s="79" t="s">
        <v>339</v>
      </c>
      <c r="B590" s="133" t="s">
        <v>359</v>
      </c>
      <c r="C590" s="137" t="s">
        <v>186</v>
      </c>
      <c r="D590" s="81" t="str">
        <f>IFERROR(IF(C590="No CAS","",INDEX('DEQ Pollutant List'!$C$7:$C$611,MATCH('5. Pollutant Emissions - MB'!C590,'DEQ Pollutant List'!$B$7:$B$611,0))),"")</f>
        <v>Manganese and compounds</v>
      </c>
      <c r="E590" s="115"/>
      <c r="F590" s="138">
        <f>1-(1-0.75)*(1-0.992)</f>
        <v>0.998</v>
      </c>
      <c r="G590" s="139" t="s">
        <v>430</v>
      </c>
      <c r="H590" s="104" t="s">
        <v>454</v>
      </c>
      <c r="I590" s="102" t="s">
        <v>214</v>
      </c>
      <c r="J590" s="105">
        <v>0</v>
      </c>
      <c r="K590" s="83">
        <v>0</v>
      </c>
      <c r="L590" s="102" t="s">
        <v>214</v>
      </c>
      <c r="M590" s="105">
        <f t="shared" si="8"/>
        <v>0</v>
      </c>
      <c r="N590" s="83">
        <f t="shared" si="9"/>
        <v>0</v>
      </c>
    </row>
    <row r="591" spans="1:14" x14ac:dyDescent="0.25">
      <c r="A591" s="79" t="s">
        <v>339</v>
      </c>
      <c r="B591" s="133" t="s">
        <v>359</v>
      </c>
      <c r="C591" s="137" t="s">
        <v>441</v>
      </c>
      <c r="D591" s="81" t="str">
        <f>IFERROR(IF(C591="No CAS","",INDEX('DEQ Pollutant List'!$C$7:$C$611,MATCH('5. Pollutant Emissions - MB'!C591,'DEQ Pollutant List'!$B$7:$B$611,0))),"")</f>
        <v>1,2,3-Trimethylbenzene</v>
      </c>
      <c r="E591" s="115"/>
      <c r="F591" s="138" t="s">
        <v>430</v>
      </c>
      <c r="G591" s="139" t="s">
        <v>430</v>
      </c>
      <c r="H591" s="104" t="s">
        <v>454</v>
      </c>
      <c r="I591" s="102" t="s">
        <v>214</v>
      </c>
      <c r="J591" s="105">
        <v>0</v>
      </c>
      <c r="K591" s="83">
        <v>0</v>
      </c>
      <c r="L591" s="102" t="s">
        <v>214</v>
      </c>
      <c r="M591" s="105">
        <f t="shared" si="8"/>
        <v>0</v>
      </c>
      <c r="N591" s="83">
        <f t="shared" si="9"/>
        <v>0</v>
      </c>
    </row>
    <row r="592" spans="1:14" x14ac:dyDescent="0.25">
      <c r="A592" s="79" t="s">
        <v>360</v>
      </c>
      <c r="B592" s="133" t="s">
        <v>362</v>
      </c>
      <c r="C592" s="137" t="s">
        <v>193</v>
      </c>
      <c r="D592" s="81" t="str">
        <f>IFERROR(IF(C592="No CAS","",INDEX('DEQ Pollutant List'!$C$7:$C$611,MATCH('5. Pollutant Emissions - MB'!C592,'DEQ Pollutant List'!$B$7:$B$611,0))),"")</f>
        <v>Xylene (mixture), including m-xylene, o-xylene, p-xylene</v>
      </c>
      <c r="E592" s="115"/>
      <c r="F592" s="138">
        <v>0</v>
      </c>
      <c r="G592" s="139">
        <v>0.1</v>
      </c>
      <c r="H592" s="104"/>
      <c r="I592" s="102" cm="1">
        <f t="array" ref="I592">((_xlfn.XLOOKUP(B592,'4. Material Balance Activities'!$C$162:$C$168,'4. Material Balance Activities'!$G$162:$G$168,NA,0,1)-_xlfn.XLOOKUP(B592,'4. Material Balance Activities'!$C$162:$C$168,'4. Material Balance Activities'!$M$162:$M$168,NA,0,1))*G592)*(1-F592)</f>
        <v>3264.2068800000002</v>
      </c>
      <c r="J592" s="105" t="s">
        <v>214</v>
      </c>
      <c r="K592" s="83" t="s">
        <v>214</v>
      </c>
      <c r="L592" s="102" cm="1">
        <f t="array" ref="L592">((_xlfn.XLOOKUP(B592,'4. Material Balance Activities'!$C$162:$C$168,'4. Material Balance Activities'!$J$162:$J$168,NA,0,1)-_xlfn.XLOOKUP(B592,'4. Material Balance Activities'!$C$162:$C$168,'4. Material Balance Activities'!$P$162:$P$168,NA,0,1))*G592)*(1-F592)</f>
        <v>13.162124516129033</v>
      </c>
      <c r="M592" s="105" t="s">
        <v>214</v>
      </c>
      <c r="N592" s="83" t="s">
        <v>214</v>
      </c>
    </row>
    <row r="593" spans="1:14" x14ac:dyDescent="0.25">
      <c r="A593" s="79" t="s">
        <v>360</v>
      </c>
      <c r="B593" s="133" t="s">
        <v>362</v>
      </c>
      <c r="C593" s="137" t="s">
        <v>183</v>
      </c>
      <c r="D593" s="81" t="str">
        <f>IFERROR(IF(C593="No CAS","",INDEX('DEQ Pollutant List'!$C$7:$C$611,MATCH('5. Pollutant Emissions - MB'!C593,'DEQ Pollutant List'!$B$7:$B$611,0))),"")</f>
        <v>Ethyl benzene</v>
      </c>
      <c r="E593" s="115"/>
      <c r="F593" s="138">
        <v>0</v>
      </c>
      <c r="G593" s="139">
        <v>0.02</v>
      </c>
      <c r="H593" s="104"/>
      <c r="I593" s="102" cm="1">
        <f t="array" ref="I593">((_xlfn.XLOOKUP(B593,'4. Material Balance Activities'!$C$162:$C$168,'4. Material Balance Activities'!$G$162:$G$168,NA,0,1)-_xlfn.XLOOKUP(B593,'4. Material Balance Activities'!$C$162:$C$168,'4. Material Balance Activities'!$M$162:$M$168,NA,0,1))*G593)*(1-F593)</f>
        <v>652.84137600000008</v>
      </c>
      <c r="J593" s="105" t="s">
        <v>214</v>
      </c>
      <c r="K593" s="83" t="s">
        <v>214</v>
      </c>
      <c r="L593" s="102" cm="1">
        <f t="array" ref="L593">((_xlfn.XLOOKUP(B593,'4. Material Balance Activities'!$C$162:$C$168,'4. Material Balance Activities'!$J$162:$J$168,NA,0,1)-_xlfn.XLOOKUP(B593,'4. Material Balance Activities'!$C$162:$C$168,'4. Material Balance Activities'!$P$162:$P$168,NA,0,1))*G593)*(1-F593)</f>
        <v>2.6324249032258065</v>
      </c>
      <c r="M593" s="105" t="s">
        <v>214</v>
      </c>
      <c r="N593" s="83" t="s">
        <v>214</v>
      </c>
    </row>
    <row r="594" spans="1:14" x14ac:dyDescent="0.25">
      <c r="A594" s="79" t="s">
        <v>360</v>
      </c>
      <c r="B594" s="133" t="s">
        <v>362</v>
      </c>
      <c r="C594" s="137" t="s">
        <v>433</v>
      </c>
      <c r="D594" s="81" t="str">
        <f>IFERROR(IF(C594="No CAS","",INDEX('DEQ Pollutant List'!$C$7:$C$611,MATCH('5. Pollutant Emissions - MB'!C594,'DEQ Pollutant List'!$B$7:$B$611,0))),"")</f>
        <v>Isopropylbenzene (cumene)</v>
      </c>
      <c r="E594" s="115"/>
      <c r="F594" s="138">
        <v>0</v>
      </c>
      <c r="G594" s="139">
        <v>2E-3</v>
      </c>
      <c r="H594" s="104"/>
      <c r="I594" s="102" cm="1">
        <f t="array" ref="I594">((_xlfn.XLOOKUP(B594,'4. Material Balance Activities'!$C$162:$C$168,'4. Material Balance Activities'!$G$162:$G$168,NA,0,1)-_xlfn.XLOOKUP(B594,'4. Material Balance Activities'!$C$162:$C$168,'4. Material Balance Activities'!$M$162:$M$168,NA,0,1))*G594)*(1-F594)</f>
        <v>65.284137600000008</v>
      </c>
      <c r="J594" s="105" t="s">
        <v>214</v>
      </c>
      <c r="K594" s="83" t="s">
        <v>214</v>
      </c>
      <c r="L594" s="102" cm="1">
        <f t="array" ref="L594">((_xlfn.XLOOKUP(B594,'4. Material Balance Activities'!$C$162:$C$168,'4. Material Balance Activities'!$J$162:$J$168,NA,0,1)-_xlfn.XLOOKUP(B594,'4. Material Balance Activities'!$C$162:$C$168,'4. Material Balance Activities'!$P$162:$P$168,NA,0,1))*G594)*(1-F594)</f>
        <v>0.26324249032258062</v>
      </c>
      <c r="M594" s="105" t="s">
        <v>214</v>
      </c>
      <c r="N594" s="83" t="s">
        <v>214</v>
      </c>
    </row>
    <row r="595" spans="1:14" x14ac:dyDescent="0.25">
      <c r="A595" s="79" t="s">
        <v>360</v>
      </c>
      <c r="B595" s="133" t="s">
        <v>362</v>
      </c>
      <c r="C595" s="137" t="s">
        <v>441</v>
      </c>
      <c r="D595" s="81" t="str">
        <f>IFERROR(IF(C595="No CAS","",INDEX('DEQ Pollutant List'!$C$7:$C$611,MATCH('5. Pollutant Emissions - MB'!C595,'DEQ Pollutant List'!$B$7:$B$611,0))),"")</f>
        <v>1,2,3-Trimethylbenzene</v>
      </c>
      <c r="E595" s="115"/>
      <c r="F595" s="138">
        <v>0</v>
      </c>
      <c r="G595" s="139">
        <v>0.01</v>
      </c>
      <c r="H595" s="104"/>
      <c r="I595" s="102" cm="1">
        <f t="array" ref="I595">((_xlfn.XLOOKUP(B595,'4. Material Balance Activities'!$C$162:$C$168,'4. Material Balance Activities'!$G$162:$G$168,NA,0,1)-_xlfn.XLOOKUP(B595,'4. Material Balance Activities'!$C$162:$C$168,'4. Material Balance Activities'!$M$162:$M$168,NA,0,1))*G595)*(1-F595)</f>
        <v>326.42068800000004</v>
      </c>
      <c r="J595" s="105" t="s">
        <v>214</v>
      </c>
      <c r="K595" s="83" t="s">
        <v>214</v>
      </c>
      <c r="L595" s="102" cm="1">
        <f t="array" ref="L595">((_xlfn.XLOOKUP(B595,'4. Material Balance Activities'!$C$162:$C$168,'4. Material Balance Activities'!$J$162:$J$168,NA,0,1)-_xlfn.XLOOKUP(B595,'4. Material Balance Activities'!$C$162:$C$168,'4. Material Balance Activities'!$P$162:$P$168,NA,0,1))*G595)*(1-F595)</f>
        <v>1.3162124516129032</v>
      </c>
      <c r="M595" s="105" t="s">
        <v>214</v>
      </c>
      <c r="N595" s="83" t="s">
        <v>214</v>
      </c>
    </row>
    <row r="596" spans="1:14" x14ac:dyDescent="0.25">
      <c r="A596" s="79" t="s">
        <v>360</v>
      </c>
      <c r="B596" s="133" t="s">
        <v>364</v>
      </c>
      <c r="C596" s="137" t="s">
        <v>193</v>
      </c>
      <c r="D596" s="81" t="str">
        <f>IFERROR(IF(C596="No CAS","",INDEX('DEQ Pollutant List'!$C$7:$C$611,MATCH('5. Pollutant Emissions - MB'!C596,'DEQ Pollutant List'!$B$7:$B$611,0))),"")</f>
        <v>Xylene (mixture), including m-xylene, o-xylene, p-xylene</v>
      </c>
      <c r="E596" s="115"/>
      <c r="F596" s="138">
        <v>0</v>
      </c>
      <c r="G596" s="139">
        <v>0.1681</v>
      </c>
      <c r="H596" s="104"/>
      <c r="I596" s="102" cm="1">
        <f t="array" ref="I596">((_xlfn.XLOOKUP(B596,'4. Material Balance Activities'!$C$162:$C$168,'4. Material Balance Activities'!$G$162:$G$168,NA,0,1)-_xlfn.XLOOKUP(B596,'4. Material Balance Activities'!$C$162:$C$168,'4. Material Balance Activities'!$M$162:$M$168,NA,0,1))*G596)*(1-F596)</f>
        <v>6.3280824750000004</v>
      </c>
      <c r="J596" s="105" t="s">
        <v>214</v>
      </c>
      <c r="K596" s="83" t="s">
        <v>214</v>
      </c>
      <c r="L596" s="102" cm="1">
        <f t="array" ref="L596">((_xlfn.XLOOKUP(B596,'4. Material Balance Activities'!$C$162:$C$168,'4. Material Balance Activities'!$J$162:$J$168,NA,0,1)-_xlfn.XLOOKUP(B596,'4. Material Balance Activities'!$C$162:$C$168,'4. Material Balance Activities'!$P$162:$P$168,NA,0,1))*G596)*(1-F596)</f>
        <v>2.551646159274194E-2</v>
      </c>
      <c r="M596" s="105" t="s">
        <v>214</v>
      </c>
      <c r="N596" s="83" t="s">
        <v>214</v>
      </c>
    </row>
    <row r="597" spans="1:14" x14ac:dyDescent="0.25">
      <c r="A597" s="79" t="s">
        <v>360</v>
      </c>
      <c r="B597" s="133" t="s">
        <v>364</v>
      </c>
      <c r="C597" s="137" t="s">
        <v>183</v>
      </c>
      <c r="D597" s="81" t="str">
        <f>IFERROR(IF(C597="No CAS","",INDEX('DEQ Pollutant List'!$C$7:$C$611,MATCH('5. Pollutant Emissions - MB'!C597,'DEQ Pollutant List'!$B$7:$B$611,0))),"")</f>
        <v>Ethyl benzene</v>
      </c>
      <c r="E597" s="115"/>
      <c r="F597" s="138">
        <v>0</v>
      </c>
      <c r="G597" s="139">
        <v>3.9399999999999998E-2</v>
      </c>
      <c r="H597" s="104"/>
      <c r="I597" s="102" cm="1">
        <f t="array" ref="I597">((_xlfn.XLOOKUP(B597,'4. Material Balance Activities'!$C$162:$C$168,'4. Material Balance Activities'!$G$162:$G$168,NA,0,1)-_xlfn.XLOOKUP(B597,'4. Material Balance Activities'!$C$162:$C$168,'4. Material Balance Activities'!$M$162:$M$168,NA,0,1))*G597)*(1-F597)</f>
        <v>1.48320315</v>
      </c>
      <c r="J597" s="105" t="s">
        <v>214</v>
      </c>
      <c r="K597" s="83" t="s">
        <v>214</v>
      </c>
      <c r="L597" s="102" cm="1">
        <f t="array" ref="L597">((_xlfn.XLOOKUP(B597,'4. Material Balance Activities'!$C$162:$C$168,'4. Material Balance Activities'!$J$162:$J$168,NA,0,1)-_xlfn.XLOOKUP(B597,'4. Material Balance Activities'!$C$162:$C$168,'4. Material Balance Activities'!$P$162:$P$168,NA,0,1))*G597)*(1-F597)</f>
        <v>5.9806578629032258E-3</v>
      </c>
      <c r="M597" s="105" t="s">
        <v>214</v>
      </c>
      <c r="N597" s="83" t="s">
        <v>214</v>
      </c>
    </row>
    <row r="598" spans="1:14" x14ac:dyDescent="0.25">
      <c r="A598" s="79" t="s">
        <v>360</v>
      </c>
      <c r="B598" s="133" t="s">
        <v>364</v>
      </c>
      <c r="C598" s="137" t="s">
        <v>191</v>
      </c>
      <c r="D598" s="81" t="str">
        <f>IFERROR(IF(C598="No CAS","",INDEX('DEQ Pollutant List'!$C$7:$C$611,MATCH('5. Pollutant Emissions - MB'!C598,'DEQ Pollutant List'!$B$7:$B$611,0))),"")</f>
        <v>Toluene</v>
      </c>
      <c r="E598" s="115"/>
      <c r="F598" s="138">
        <v>0</v>
      </c>
      <c r="G598" s="139">
        <v>9.2100000000000001E-2</v>
      </c>
      <c r="H598" s="104"/>
      <c r="I598" s="102" cm="1">
        <f t="array" ref="I598">((_xlfn.XLOOKUP(B598,'4. Material Balance Activities'!$C$162:$C$168,'4. Material Balance Activities'!$G$162:$G$168,NA,0,1)-_xlfn.XLOOKUP(B598,'4. Material Balance Activities'!$C$162:$C$168,'4. Material Balance Activities'!$M$162:$M$168,NA,0,1))*G598)*(1-F598)</f>
        <v>3.4670814750000001</v>
      </c>
      <c r="J598" s="105" t="s">
        <v>214</v>
      </c>
      <c r="K598" s="83" t="s">
        <v>214</v>
      </c>
      <c r="L598" s="102" cm="1">
        <f t="array" ref="L598">((_xlfn.XLOOKUP(B598,'4. Material Balance Activities'!$C$162:$C$168,'4. Material Balance Activities'!$J$162:$J$168,NA,0,1)-_xlfn.XLOOKUP(B598,'4. Material Balance Activities'!$C$162:$C$168,'4. Material Balance Activities'!$P$162:$P$168,NA,0,1))*G598)*(1-F598)</f>
        <v>1.3980167237903228E-2</v>
      </c>
      <c r="M598" s="105" t="s">
        <v>214</v>
      </c>
      <c r="N598" s="83" t="s">
        <v>214</v>
      </c>
    </row>
    <row r="599" spans="1:14" x14ac:dyDescent="0.25">
      <c r="A599" s="79" t="s">
        <v>360</v>
      </c>
      <c r="B599" s="133" t="s">
        <v>364</v>
      </c>
      <c r="C599" s="137" t="s">
        <v>161</v>
      </c>
      <c r="D599" s="81" t="str">
        <f>IFERROR(IF(C599="No CAS","",INDEX('DEQ Pollutant List'!$C$7:$C$611,MATCH('5. Pollutant Emissions - MB'!C599,'DEQ Pollutant List'!$B$7:$B$611,0))),"")</f>
        <v>Formaldehyde</v>
      </c>
      <c r="E599" s="115"/>
      <c r="F599" s="138">
        <v>0</v>
      </c>
      <c r="G599" s="139">
        <v>1.6000000000000001E-3</v>
      </c>
      <c r="H599" s="104"/>
      <c r="I599" s="102" cm="1">
        <f t="array" ref="I599">((_xlfn.XLOOKUP(B599,'4. Material Balance Activities'!$C$162:$C$168,'4. Material Balance Activities'!$G$162:$G$168,NA,0,1)-_xlfn.XLOOKUP(B599,'4. Material Balance Activities'!$C$162:$C$168,'4. Material Balance Activities'!$M$162:$M$168,NA,0,1))*G599)*(1-F599)</f>
        <v>6.0231600000000003E-2</v>
      </c>
      <c r="J599" s="105" t="s">
        <v>214</v>
      </c>
      <c r="K599" s="83" t="s">
        <v>214</v>
      </c>
      <c r="L599" s="102" cm="1">
        <f t="array" ref="L599">((_xlfn.XLOOKUP(B599,'4. Material Balance Activities'!$C$162:$C$168,'4. Material Balance Activities'!$J$162:$J$168,NA,0,1)-_xlfn.XLOOKUP(B599,'4. Material Balance Activities'!$C$162:$C$168,'4. Material Balance Activities'!$P$162:$P$168,NA,0,1))*G599)*(1-F599)</f>
        <v>2.4286935483870971E-4</v>
      </c>
      <c r="M599" s="105" t="s">
        <v>214</v>
      </c>
      <c r="N599" s="83" t="s">
        <v>214</v>
      </c>
    </row>
    <row r="600" spans="1:14" x14ac:dyDescent="0.25">
      <c r="A600" s="79" t="s">
        <v>360</v>
      </c>
      <c r="B600" s="133" t="s">
        <v>289</v>
      </c>
      <c r="C600" s="137" t="s">
        <v>191</v>
      </c>
      <c r="D600" s="81" t="str">
        <f>IFERROR(IF(C600="No CAS","",INDEX('DEQ Pollutant List'!$C$7:$C$611,MATCH('5. Pollutant Emissions - MB'!C600,'DEQ Pollutant List'!$B$7:$B$611,0))),"")</f>
        <v>Toluene</v>
      </c>
      <c r="E600" s="115"/>
      <c r="F600" s="138">
        <v>0</v>
      </c>
      <c r="G600" s="139">
        <v>0.38</v>
      </c>
      <c r="H600" s="104"/>
      <c r="I600" s="102" cm="1">
        <f t="array" ref="I600">((_xlfn.XLOOKUP(B600,'4. Material Balance Activities'!$C$162:$C$168,'4. Material Balance Activities'!$G$162:$G$168,NA,0,1)-_xlfn.XLOOKUP(B600,'4. Material Balance Activities'!$C$162:$C$168,'4. Material Balance Activities'!$M$162:$M$168,NA,0,1))*G600)*(1-F600)</f>
        <v>1874.0403000000001</v>
      </c>
      <c r="J600" s="105" t="s">
        <v>214</v>
      </c>
      <c r="K600" s="83" t="s">
        <v>214</v>
      </c>
      <c r="L600" s="102" cm="1">
        <f t="array" ref="L600">((_xlfn.XLOOKUP(B600,'4. Material Balance Activities'!$C$162:$C$168,'4. Material Balance Activities'!$J$162:$J$168,NA,0,1)-_xlfn.XLOOKUP(B600,'4. Material Balance Activities'!$C$162:$C$168,'4. Material Balance Activities'!$P$162:$P$168,NA,0,1))*G600)*(1-F600)</f>
        <v>7.556614112903226</v>
      </c>
      <c r="M600" s="105" t="s">
        <v>214</v>
      </c>
      <c r="N600" s="83" t="s">
        <v>214</v>
      </c>
    </row>
    <row r="601" spans="1:14" x14ac:dyDescent="0.25">
      <c r="A601" s="79" t="s">
        <v>360</v>
      </c>
      <c r="B601" s="133" t="s">
        <v>289</v>
      </c>
      <c r="C601" s="137" t="s">
        <v>425</v>
      </c>
      <c r="D601" s="81" t="str">
        <f>IFERROR(IF(C601="No CAS","",INDEX('DEQ Pollutant List'!$C$7:$C$611,MATCH('5. Pollutant Emissions - MB'!C601,'DEQ Pollutant List'!$B$7:$B$611,0))),"")</f>
        <v>Isopropyl alcohol</v>
      </c>
      <c r="E601" s="115"/>
      <c r="F601" s="138">
        <v>0</v>
      </c>
      <c r="G601" s="139">
        <v>0.02</v>
      </c>
      <c r="H601" s="104"/>
      <c r="I601" s="102" cm="1">
        <f t="array" ref="I601">((_xlfn.XLOOKUP(B601,'4. Material Balance Activities'!$C$162:$C$168,'4. Material Balance Activities'!$G$162:$G$168,NA,0,1)-_xlfn.XLOOKUP(B601,'4. Material Balance Activities'!$C$162:$C$168,'4. Material Balance Activities'!$M$162:$M$168,NA,0,1))*G601)*(1-F601)</f>
        <v>98.633700000000005</v>
      </c>
      <c r="J601" s="105" t="s">
        <v>214</v>
      </c>
      <c r="K601" s="83" t="s">
        <v>214</v>
      </c>
      <c r="L601" s="102" cm="1">
        <f t="array" ref="L601">((_xlfn.XLOOKUP(B601,'4. Material Balance Activities'!$C$162:$C$168,'4. Material Balance Activities'!$J$162:$J$168,NA,0,1)-_xlfn.XLOOKUP(B601,'4. Material Balance Activities'!$C$162:$C$168,'4. Material Balance Activities'!$P$162:$P$168,NA,0,1))*G601)*(1-F601)</f>
        <v>0.39771653225806453</v>
      </c>
      <c r="M601" s="105" t="s">
        <v>214</v>
      </c>
      <c r="N601" s="83" t="s">
        <v>214</v>
      </c>
    </row>
    <row r="602" spans="1:14" x14ac:dyDescent="0.25">
      <c r="A602" s="79" t="s">
        <v>360</v>
      </c>
      <c r="B602" s="133" t="s">
        <v>289</v>
      </c>
      <c r="C602" s="137" t="s">
        <v>439</v>
      </c>
      <c r="D602" s="81" t="str">
        <f>IFERROR(IF(C602="No CAS","",INDEX('DEQ Pollutant List'!$C$7:$C$611,MATCH('5. Pollutant Emissions - MB'!C602,'DEQ Pollutant List'!$B$7:$B$611,0))),"")</f>
        <v>Sulfuric acid</v>
      </c>
      <c r="E602" s="115"/>
      <c r="F602" s="138">
        <v>0</v>
      </c>
      <c r="G602" s="139">
        <v>0.02</v>
      </c>
      <c r="H602" s="104"/>
      <c r="I602" s="102" cm="1">
        <f t="array" ref="I602">((_xlfn.XLOOKUP(B602,'4. Material Balance Activities'!$C$162:$C$168,'4. Material Balance Activities'!$G$162:$G$168,NA,0,1)-_xlfn.XLOOKUP(B602,'4. Material Balance Activities'!$C$162:$C$168,'4. Material Balance Activities'!$M$162:$M$168,NA,0,1))*G602)*(1-F602)</f>
        <v>98.633700000000005</v>
      </c>
      <c r="J602" s="105" t="s">
        <v>214</v>
      </c>
      <c r="K602" s="83" t="s">
        <v>214</v>
      </c>
      <c r="L602" s="102" cm="1">
        <f t="array" ref="L602">((_xlfn.XLOOKUP(B602,'4. Material Balance Activities'!$C$162:$C$168,'4. Material Balance Activities'!$J$162:$J$168,NA,0,1)-_xlfn.XLOOKUP(B602,'4. Material Balance Activities'!$C$162:$C$168,'4. Material Balance Activities'!$P$162:$P$168,NA,0,1))*G602)*(1-F602)</f>
        <v>0.39771653225806453</v>
      </c>
      <c r="M602" s="105" t="s">
        <v>214</v>
      </c>
      <c r="N602" s="83" t="s">
        <v>214</v>
      </c>
    </row>
    <row r="603" spans="1:14" x14ac:dyDescent="0.25">
      <c r="A603" s="79" t="s">
        <v>360</v>
      </c>
      <c r="B603" s="133" t="s">
        <v>229</v>
      </c>
      <c r="C603" s="137" t="s">
        <v>428</v>
      </c>
      <c r="D603" s="81" t="str">
        <f>IFERROR(IF(C603="No CAS","",INDEX('DEQ Pollutant List'!$C$7:$C$611,MATCH('5. Pollutant Emissions - MB'!C603,'DEQ Pollutant List'!$B$7:$B$611,0))),"")</f>
        <v>2-Butanone (methyl ethyl ketone)</v>
      </c>
      <c r="E603" s="115"/>
      <c r="F603" s="138">
        <v>0</v>
      </c>
      <c r="G603" s="139">
        <v>1</v>
      </c>
      <c r="H603" s="104"/>
      <c r="I603" s="102" cm="1">
        <f t="array" ref="I603">((_xlfn.XLOOKUP(B603,'4. Material Balance Activities'!$C$162:$C$168,'4. Material Balance Activities'!$G$162:$G$168,NA,0,1)-_xlfn.XLOOKUP(B603,'4. Material Balance Activities'!$C$162:$C$168,'4. Material Balance Activities'!$M$162:$M$168,NA,0,1))*G603)*(1-F603)</f>
        <v>15.4308</v>
      </c>
      <c r="J603" s="105" t="s">
        <v>214</v>
      </c>
      <c r="K603" s="83" t="s">
        <v>214</v>
      </c>
      <c r="L603" s="102" cm="1">
        <f t="array" ref="L603">((_xlfn.XLOOKUP(B603,'4. Material Balance Activities'!$C$162:$C$168,'4. Material Balance Activities'!$J$162:$J$168,NA,0,1)-_xlfn.XLOOKUP(B603,'4. Material Balance Activities'!$C$162:$C$168,'4. Material Balance Activities'!$P$162:$P$168,NA,0,1))*G603)*(1-F603)</f>
        <v>6.222096774193548E-2</v>
      </c>
      <c r="M603" s="105" t="s">
        <v>214</v>
      </c>
      <c r="N603" s="83" t="s">
        <v>214</v>
      </c>
    </row>
    <row r="604" spans="1:14" x14ac:dyDescent="0.25">
      <c r="A604" s="79" t="s">
        <v>360</v>
      </c>
      <c r="B604" s="133" t="s">
        <v>231</v>
      </c>
      <c r="C604" s="137" t="s">
        <v>420</v>
      </c>
      <c r="D604" s="81" t="str">
        <f>IFERROR(IF(C604="No CAS","",INDEX('DEQ Pollutant List'!$C$7:$C$611,MATCH('5. Pollutant Emissions - MB'!C604,'DEQ Pollutant List'!$B$7:$B$611,0))),"")</f>
        <v>Acetone</v>
      </c>
      <c r="E604" s="115"/>
      <c r="F604" s="138">
        <v>0</v>
      </c>
      <c r="G604" s="139">
        <v>1</v>
      </c>
      <c r="H604" s="104"/>
      <c r="I604" s="102" cm="1">
        <f t="array" ref="I604">((_xlfn.XLOOKUP(B604,'4. Material Balance Activities'!$C$162:$C$168,'4. Material Balance Activities'!$G$162:$G$168,NA,0,1)-_xlfn.XLOOKUP(B604,'4. Material Balance Activities'!$C$162:$C$168,'4. Material Balance Activities'!$M$162:$M$168,NA,0,1))*G604)*(1-F604)</f>
        <v>293.58450000000005</v>
      </c>
      <c r="J604" s="105" t="s">
        <v>214</v>
      </c>
      <c r="K604" s="83" t="s">
        <v>214</v>
      </c>
      <c r="L604" s="102" cm="1">
        <f t="array" ref="L604">((_xlfn.XLOOKUP(B604,'4. Material Balance Activities'!$C$162:$C$168,'4. Material Balance Activities'!$J$162:$J$168,NA,0,1)-_xlfn.XLOOKUP(B604,'4. Material Balance Activities'!$C$162:$C$168,'4. Material Balance Activities'!$P$162:$P$168,NA,0,1))*G604)*(1-F604)</f>
        <v>1.1838084677419356</v>
      </c>
      <c r="M604" s="105" t="s">
        <v>214</v>
      </c>
      <c r="N604" s="83" t="s">
        <v>214</v>
      </c>
    </row>
    <row r="605" spans="1:14" x14ac:dyDescent="0.25">
      <c r="A605" s="79" t="s">
        <v>360</v>
      </c>
      <c r="B605" s="133" t="s">
        <v>232</v>
      </c>
      <c r="C605" s="137" t="s">
        <v>420</v>
      </c>
      <c r="D605" s="81" t="str">
        <f>IFERROR(IF(C605="No CAS","",INDEX('DEQ Pollutant List'!$C$7:$C$611,MATCH('5. Pollutant Emissions - MB'!C605,'DEQ Pollutant List'!$B$7:$B$611,0))),"")</f>
        <v>Acetone</v>
      </c>
      <c r="E605" s="115"/>
      <c r="F605" s="138">
        <v>0</v>
      </c>
      <c r="G605" s="139">
        <v>1</v>
      </c>
      <c r="H605" s="104"/>
      <c r="I605" s="102" cm="1">
        <f t="array" ref="I605">((_xlfn.XLOOKUP(B605,'4. Material Balance Activities'!$C$162:$C$168,'4. Material Balance Activities'!$G$162:$G$168,NA,0,1)-_xlfn.XLOOKUP(B605,'4. Material Balance Activities'!$C$162:$C$168,'4. Material Balance Activities'!$M$162:$M$168,NA,0,1))*G605)*(1-F605)</f>
        <v>5516.7789599999996</v>
      </c>
      <c r="J605" s="105" t="s">
        <v>214</v>
      </c>
      <c r="K605" s="83" t="s">
        <v>214</v>
      </c>
      <c r="L605" s="102" cm="1">
        <f t="array" ref="L605">((_xlfn.XLOOKUP(B605,'4. Material Balance Activities'!$C$162:$C$168,'4. Material Balance Activities'!$J$162:$J$168,NA,0,1)-_xlfn.XLOOKUP(B605,'4. Material Balance Activities'!$C$162:$C$168,'4. Material Balance Activities'!$P$162:$P$168,NA,0,1))*G605)*(1-F605)</f>
        <v>22.245076451612903</v>
      </c>
      <c r="M605" s="105" t="s">
        <v>214</v>
      </c>
      <c r="N605" s="83" t="s">
        <v>214</v>
      </c>
    </row>
    <row r="606" spans="1:14" x14ac:dyDescent="0.25">
      <c r="A606" s="79" t="s">
        <v>360</v>
      </c>
      <c r="B606" s="133" t="s">
        <v>233</v>
      </c>
      <c r="C606" s="137" t="s">
        <v>425</v>
      </c>
      <c r="D606" s="81" t="str">
        <f>IFERROR(IF(C606="No CAS","",INDEX('DEQ Pollutant List'!$C$7:$C$611,MATCH('5. Pollutant Emissions - MB'!C606,'DEQ Pollutant List'!$B$7:$B$611,0))),"")</f>
        <v>Isopropyl alcohol</v>
      </c>
      <c r="E606" s="115"/>
      <c r="F606" s="138">
        <v>0</v>
      </c>
      <c r="G606" s="139">
        <v>0.15</v>
      </c>
      <c r="H606" s="104"/>
      <c r="I606" s="102" cm="1">
        <f t="array" ref="I606">((_xlfn.XLOOKUP(B606,'4. Material Balance Activities'!$C$162:$C$168,'4. Material Balance Activities'!$G$162:$G$168,NA,0,1)-_xlfn.XLOOKUP(B606,'4. Material Balance Activities'!$C$162:$C$168,'4. Material Balance Activities'!$M$162:$M$168,NA,0,1))*G606)*(1-F606)</f>
        <v>1.0157399999999999</v>
      </c>
      <c r="J606" s="105" t="s">
        <v>214</v>
      </c>
      <c r="K606" s="83" t="s">
        <v>214</v>
      </c>
      <c r="L606" s="102" cm="1">
        <f t="array" ref="L606">((_xlfn.XLOOKUP(B606,'4. Material Balance Activities'!$C$162:$C$168,'4. Material Balance Activities'!$J$162:$J$168,NA,0,1)-_xlfn.XLOOKUP(B606,'4. Material Balance Activities'!$C$162:$C$168,'4. Material Balance Activities'!$P$162:$P$168,NA,0,1))*G606)*(1-F606)</f>
        <v>4.0957258064516118E-3</v>
      </c>
      <c r="M606" s="105" t="s">
        <v>214</v>
      </c>
      <c r="N606" s="83" t="s">
        <v>214</v>
      </c>
    </row>
    <row r="607" spans="1:14" x14ac:dyDescent="0.25">
      <c r="A607" s="79" t="s">
        <v>360</v>
      </c>
      <c r="B607" s="133" t="s">
        <v>233</v>
      </c>
      <c r="C607" s="137" t="s">
        <v>420</v>
      </c>
      <c r="D607" s="81" t="str">
        <f>IFERROR(IF(C607="No CAS","",INDEX('DEQ Pollutant List'!$C$7:$C$611,MATCH('5. Pollutant Emissions - MB'!C607,'DEQ Pollutant List'!$B$7:$B$611,0))),"")</f>
        <v>Acetone</v>
      </c>
      <c r="E607" s="115"/>
      <c r="F607" s="138">
        <v>0</v>
      </c>
      <c r="G607" s="139">
        <v>0.14000000000000001</v>
      </c>
      <c r="H607" s="104"/>
      <c r="I607" s="102" cm="1">
        <f t="array" ref="I607">((_xlfn.XLOOKUP(B607,'4. Material Balance Activities'!$C$162:$C$168,'4. Material Balance Activities'!$G$162:$G$168,NA,0,1)-_xlfn.XLOOKUP(B607,'4. Material Balance Activities'!$C$162:$C$168,'4. Material Balance Activities'!$M$162:$M$168,NA,0,1))*G607)*(1-F607)</f>
        <v>0.94802399999999998</v>
      </c>
      <c r="J607" s="105" t="s">
        <v>214</v>
      </c>
      <c r="K607" s="83" t="s">
        <v>214</v>
      </c>
      <c r="L607" s="102" cm="1">
        <f t="array" ref="L607">((_xlfn.XLOOKUP(B607,'4. Material Balance Activities'!$C$162:$C$168,'4. Material Balance Activities'!$J$162:$J$168,NA,0,1)-_xlfn.XLOOKUP(B607,'4. Material Balance Activities'!$C$162:$C$168,'4. Material Balance Activities'!$P$162:$P$168,NA,0,1))*G607)*(1-F607)</f>
        <v>3.8226774193548386E-3</v>
      </c>
      <c r="M607" s="105" t="s">
        <v>214</v>
      </c>
      <c r="N607" s="83" t="s">
        <v>214</v>
      </c>
    </row>
    <row r="608" spans="1:14" x14ac:dyDescent="0.25">
      <c r="A608" s="79" t="s">
        <v>360</v>
      </c>
      <c r="B608" s="133" t="s">
        <v>365</v>
      </c>
      <c r="C608" s="137" t="s">
        <v>193</v>
      </c>
      <c r="D608" s="81" t="str">
        <f>IFERROR(IF(C608="No CAS","",INDEX('DEQ Pollutant List'!$C$7:$C$611,MATCH('5. Pollutant Emissions - MB'!C608,'DEQ Pollutant List'!$B$7:$B$611,0))),"")</f>
        <v>Xylene (mixture), including m-xylene, o-xylene, p-xylene</v>
      </c>
      <c r="E608" s="115"/>
      <c r="F608" s="138" t="s">
        <v>430</v>
      </c>
      <c r="G608" s="139" t="s">
        <v>430</v>
      </c>
      <c r="H608" s="104" t="s">
        <v>456</v>
      </c>
      <c r="I608" s="102" t="s">
        <v>214</v>
      </c>
      <c r="J608" s="105">
        <v>68338.274904439808</v>
      </c>
      <c r="K608" s="83">
        <v>68338.274904439808</v>
      </c>
      <c r="L608" s="102" t="s">
        <v>214</v>
      </c>
      <c r="M608" s="105">
        <f>J608/365</f>
        <v>187.22815042312277</v>
      </c>
      <c r="N608" s="83">
        <f>K608/365</f>
        <v>187.22815042312277</v>
      </c>
    </row>
    <row r="609" spans="1:14" x14ac:dyDescent="0.25">
      <c r="A609" s="79" t="s">
        <v>360</v>
      </c>
      <c r="B609" s="133" t="s">
        <v>365</v>
      </c>
      <c r="C609" s="137" t="s">
        <v>183</v>
      </c>
      <c r="D609" s="81" t="str">
        <f>IFERROR(IF(C609="No CAS","",INDEX('DEQ Pollutant List'!$C$7:$C$611,MATCH('5. Pollutant Emissions - MB'!C609,'DEQ Pollutant List'!$B$7:$B$611,0))),"")</f>
        <v>Ethyl benzene</v>
      </c>
      <c r="E609" s="115"/>
      <c r="F609" s="138" t="s">
        <v>430</v>
      </c>
      <c r="G609" s="139" t="s">
        <v>430</v>
      </c>
      <c r="H609" s="104" t="s">
        <v>456</v>
      </c>
      <c r="I609" s="102" t="s">
        <v>214</v>
      </c>
      <c r="J609" s="105">
        <v>16030.317148069127</v>
      </c>
      <c r="K609" s="83">
        <v>16030.317148069127</v>
      </c>
      <c r="L609" s="102" t="s">
        <v>214</v>
      </c>
      <c r="M609" s="105">
        <f t="shared" ref="M609:M632" si="10">J609/365</f>
        <v>43.918677117997611</v>
      </c>
      <c r="N609" s="83">
        <f t="shared" ref="N609:N632" si="11">K609/365</f>
        <v>43.918677117997611</v>
      </c>
    </row>
    <row r="610" spans="1:14" x14ac:dyDescent="0.25">
      <c r="A610" s="79" t="s">
        <v>360</v>
      </c>
      <c r="B610" s="133" t="s">
        <v>365</v>
      </c>
      <c r="C610" s="137" t="s">
        <v>191</v>
      </c>
      <c r="D610" s="81" t="str">
        <f>IFERROR(IF(C610="No CAS","",INDEX('DEQ Pollutant List'!$C$7:$C$611,MATCH('5. Pollutant Emissions - MB'!C610,'DEQ Pollutant List'!$B$7:$B$611,0))),"")</f>
        <v>Toluene</v>
      </c>
      <c r="E610" s="115"/>
      <c r="F610" s="138" t="s">
        <v>430</v>
      </c>
      <c r="G610" s="139" t="s">
        <v>430</v>
      </c>
      <c r="H610" s="104" t="s">
        <v>456</v>
      </c>
      <c r="I610" s="102" t="s">
        <v>214</v>
      </c>
      <c r="J610" s="105">
        <v>37461.004963980922</v>
      </c>
      <c r="K610" s="83">
        <v>37461.004963980922</v>
      </c>
      <c r="L610" s="102" t="s">
        <v>214</v>
      </c>
      <c r="M610" s="105">
        <f t="shared" si="10"/>
        <v>102.6328903122765</v>
      </c>
      <c r="N610" s="83">
        <f t="shared" si="11"/>
        <v>102.6328903122765</v>
      </c>
    </row>
    <row r="611" spans="1:14" x14ac:dyDescent="0.25">
      <c r="A611" s="79" t="s">
        <v>360</v>
      </c>
      <c r="B611" s="133" t="s">
        <v>365</v>
      </c>
      <c r="C611" s="137" t="s">
        <v>432</v>
      </c>
      <c r="D611" s="81" t="str">
        <f>IFERROR(IF(C611="No CAS","",INDEX('DEQ Pollutant List'!$C$7:$C$611,MATCH('5. Pollutant Emissions - MB'!C611,'DEQ Pollutant List'!$B$7:$B$611,0))),"")</f>
        <v>Methyl isobutyl ketone (MIBK, hexone)</v>
      </c>
      <c r="E611" s="115"/>
      <c r="F611" s="138" t="s">
        <v>430</v>
      </c>
      <c r="G611" s="139" t="s">
        <v>430</v>
      </c>
      <c r="H611" s="104" t="s">
        <v>456</v>
      </c>
      <c r="I611" s="102" t="s">
        <v>214</v>
      </c>
      <c r="J611" s="105">
        <v>0</v>
      </c>
      <c r="K611" s="83">
        <v>0</v>
      </c>
      <c r="L611" s="102" t="s">
        <v>214</v>
      </c>
      <c r="M611" s="105">
        <f t="shared" si="10"/>
        <v>0</v>
      </c>
      <c r="N611" s="83">
        <f t="shared" si="11"/>
        <v>0</v>
      </c>
    </row>
    <row r="612" spans="1:14" x14ac:dyDescent="0.25">
      <c r="A612" s="79" t="s">
        <v>360</v>
      </c>
      <c r="B612" s="133" t="s">
        <v>365</v>
      </c>
      <c r="C612" s="137" t="s">
        <v>189</v>
      </c>
      <c r="D612" s="81" t="str">
        <f>IFERROR(IF(C612="No CAS","",INDEX('DEQ Pollutant List'!$C$7:$C$611,MATCH('5. Pollutant Emissions - MB'!C612,'DEQ Pollutant List'!$B$7:$B$611,0))),"")</f>
        <v>Naphthalene</v>
      </c>
      <c r="E612" s="115"/>
      <c r="F612" s="138" t="s">
        <v>430</v>
      </c>
      <c r="G612" s="139" t="s">
        <v>430</v>
      </c>
      <c r="H612" s="104" t="s">
        <v>456</v>
      </c>
      <c r="I612" s="102" t="s">
        <v>214</v>
      </c>
      <c r="J612" s="105">
        <v>0</v>
      </c>
      <c r="K612" s="83">
        <v>0</v>
      </c>
      <c r="L612" s="102" t="s">
        <v>214</v>
      </c>
      <c r="M612" s="105">
        <f t="shared" si="10"/>
        <v>0</v>
      </c>
      <c r="N612" s="83">
        <f t="shared" si="11"/>
        <v>0</v>
      </c>
    </row>
    <row r="613" spans="1:14" x14ac:dyDescent="0.25">
      <c r="A613" s="79" t="s">
        <v>360</v>
      </c>
      <c r="B613" s="133" t="s">
        <v>365</v>
      </c>
      <c r="C613" s="137" t="s">
        <v>433</v>
      </c>
      <c r="D613" s="81" t="str">
        <f>IFERROR(IF(C613="No CAS","",INDEX('DEQ Pollutant List'!$C$7:$C$611,MATCH('5. Pollutant Emissions - MB'!C613,'DEQ Pollutant List'!$B$7:$B$611,0))),"")</f>
        <v>Isopropylbenzene (cumene)</v>
      </c>
      <c r="E613" s="115"/>
      <c r="F613" s="138" t="s">
        <v>430</v>
      </c>
      <c r="G613" s="139" t="s">
        <v>430</v>
      </c>
      <c r="H613" s="104" t="s">
        <v>456</v>
      </c>
      <c r="I613" s="102" t="s">
        <v>214</v>
      </c>
      <c r="J613" s="105">
        <v>567.67292471843518</v>
      </c>
      <c r="K613" s="83">
        <v>567.67292471843518</v>
      </c>
      <c r="L613" s="102" t="s">
        <v>214</v>
      </c>
      <c r="M613" s="105">
        <f t="shared" si="10"/>
        <v>1.5552682868998224</v>
      </c>
      <c r="N613" s="83">
        <f t="shared" si="11"/>
        <v>1.5552682868998224</v>
      </c>
    </row>
    <row r="614" spans="1:14" x14ac:dyDescent="0.25">
      <c r="A614" s="79" t="s">
        <v>360</v>
      </c>
      <c r="B614" s="133" t="s">
        <v>365</v>
      </c>
      <c r="C614" s="137" t="s">
        <v>161</v>
      </c>
      <c r="D614" s="81" t="str">
        <f>IFERROR(IF(C614="No CAS","",INDEX('DEQ Pollutant List'!$C$7:$C$611,MATCH('5. Pollutant Emissions - MB'!C614,'DEQ Pollutant List'!$B$7:$B$611,0))),"")</f>
        <v>Formaldehyde</v>
      </c>
      <c r="E614" s="115"/>
      <c r="F614" s="138" t="s">
        <v>430</v>
      </c>
      <c r="G614" s="139" t="s">
        <v>430</v>
      </c>
      <c r="H614" s="104" t="s">
        <v>456</v>
      </c>
      <c r="I614" s="102" t="s">
        <v>214</v>
      </c>
      <c r="J614" s="105">
        <v>638.44743588200231</v>
      </c>
      <c r="K614" s="83">
        <v>638.44743588200231</v>
      </c>
      <c r="L614" s="102" t="s">
        <v>214</v>
      </c>
      <c r="M614" s="105">
        <f t="shared" si="10"/>
        <v>1.7491710572109653</v>
      </c>
      <c r="N614" s="83">
        <f t="shared" si="11"/>
        <v>1.7491710572109653</v>
      </c>
    </row>
    <row r="615" spans="1:14" x14ac:dyDescent="0.25">
      <c r="A615" s="79" t="s">
        <v>360</v>
      </c>
      <c r="B615" s="133" t="s">
        <v>365</v>
      </c>
      <c r="C615" s="137" t="s">
        <v>434</v>
      </c>
      <c r="D615" s="81" t="str">
        <f>IFERROR(IF(C615="No CAS","",INDEX('DEQ Pollutant List'!$C$7:$C$611,MATCH('5. Pollutant Emissions - MB'!C615,'DEQ Pollutant List'!$B$7:$B$611,0))),"")</f>
        <v>Ethylene glycol monobutyl ether</v>
      </c>
      <c r="E615" s="115"/>
      <c r="F615" s="138" t="s">
        <v>430</v>
      </c>
      <c r="G615" s="139" t="s">
        <v>430</v>
      </c>
      <c r="H615" s="104" t="s">
        <v>456</v>
      </c>
      <c r="I615" s="102" t="s">
        <v>214</v>
      </c>
      <c r="J615" s="105">
        <v>0</v>
      </c>
      <c r="K615" s="83">
        <v>0</v>
      </c>
      <c r="L615" s="102" t="s">
        <v>214</v>
      </c>
      <c r="M615" s="105">
        <f t="shared" si="10"/>
        <v>0</v>
      </c>
      <c r="N615" s="83">
        <f t="shared" si="11"/>
        <v>0</v>
      </c>
    </row>
    <row r="616" spans="1:14" x14ac:dyDescent="0.25">
      <c r="A616" s="79" t="s">
        <v>360</v>
      </c>
      <c r="B616" s="133" t="s">
        <v>365</v>
      </c>
      <c r="C616" s="137" t="s">
        <v>435</v>
      </c>
      <c r="D616" s="81" t="str">
        <f>IFERROR(IF(C616="No CAS","",INDEX('DEQ Pollutant List'!$C$7:$C$611,MATCH('5. Pollutant Emissions - MB'!C616,'DEQ Pollutant List'!$B$7:$B$611,0))),"")</f>
        <v>n-Butyl alcohol</v>
      </c>
      <c r="E616" s="115"/>
      <c r="F616" s="138" t="s">
        <v>430</v>
      </c>
      <c r="G616" s="139" t="s">
        <v>430</v>
      </c>
      <c r="H616" s="104" t="s">
        <v>456</v>
      </c>
      <c r="I616" s="102" t="s">
        <v>214</v>
      </c>
      <c r="J616" s="105">
        <v>0</v>
      </c>
      <c r="K616" s="83">
        <v>0</v>
      </c>
      <c r="L616" s="102" t="s">
        <v>214</v>
      </c>
      <c r="M616" s="105">
        <f t="shared" si="10"/>
        <v>0</v>
      </c>
      <c r="N616" s="83">
        <f t="shared" si="11"/>
        <v>0</v>
      </c>
    </row>
    <row r="617" spans="1:14" x14ac:dyDescent="0.25">
      <c r="A617" s="79" t="s">
        <v>360</v>
      </c>
      <c r="B617" s="133" t="s">
        <v>365</v>
      </c>
      <c r="C617" s="137" t="s">
        <v>436</v>
      </c>
      <c r="D617" s="81" t="str">
        <f>IFERROR(IF(C617="No CAS","",INDEX('DEQ Pollutant List'!$C$7:$C$611,MATCH('5. Pollutant Emissions - MB'!C617,'DEQ Pollutant List'!$B$7:$B$611,0))),"")</f>
        <v>1,2,4-Trimethylbenzene</v>
      </c>
      <c r="E617" s="115"/>
      <c r="F617" s="138" t="s">
        <v>430</v>
      </c>
      <c r="G617" s="139" t="s">
        <v>430</v>
      </c>
      <c r="H617" s="104" t="s">
        <v>456</v>
      </c>
      <c r="I617" s="102" t="s">
        <v>214</v>
      </c>
      <c r="J617" s="105">
        <v>0</v>
      </c>
      <c r="K617" s="83">
        <v>0</v>
      </c>
      <c r="L617" s="102" t="s">
        <v>214</v>
      </c>
      <c r="M617" s="105">
        <f t="shared" si="10"/>
        <v>0</v>
      </c>
      <c r="N617" s="83">
        <f t="shared" si="11"/>
        <v>0</v>
      </c>
    </row>
    <row r="618" spans="1:14" x14ac:dyDescent="0.25">
      <c r="A618" s="79" t="s">
        <v>360</v>
      </c>
      <c r="B618" s="133" t="s">
        <v>365</v>
      </c>
      <c r="C618" s="137" t="s">
        <v>437</v>
      </c>
      <c r="D618" s="81" t="str">
        <f>IFERROR(IF(C618="No CAS","",INDEX('DEQ Pollutant List'!$C$7:$C$611,MATCH('5. Pollutant Emissions - MB'!C618,'DEQ Pollutant List'!$B$7:$B$611,0))),"")</f>
        <v>Propylene glycol monomethyl ether acetate</v>
      </c>
      <c r="E618" s="115"/>
      <c r="F618" s="138" t="s">
        <v>430</v>
      </c>
      <c r="G618" s="139" t="s">
        <v>430</v>
      </c>
      <c r="H618" s="104" t="s">
        <v>456</v>
      </c>
      <c r="I618" s="102" t="s">
        <v>214</v>
      </c>
      <c r="J618" s="105">
        <v>0</v>
      </c>
      <c r="K618" s="83">
        <v>0</v>
      </c>
      <c r="L618" s="102" t="s">
        <v>214</v>
      </c>
      <c r="M618" s="105">
        <f t="shared" si="10"/>
        <v>0</v>
      </c>
      <c r="N618" s="83">
        <f t="shared" si="11"/>
        <v>0</v>
      </c>
    </row>
    <row r="619" spans="1:14" x14ac:dyDescent="0.25">
      <c r="A619" s="79" t="s">
        <v>360</v>
      </c>
      <c r="B619" s="133" t="s">
        <v>365</v>
      </c>
      <c r="C619" s="137" t="s">
        <v>180</v>
      </c>
      <c r="D619" s="81" t="str">
        <f>IFERROR(IF(C619="No CAS","",INDEX('DEQ Pollutant List'!$C$7:$C$611,MATCH('5. Pollutant Emissions - MB'!C619,'DEQ Pollutant List'!$B$7:$B$611,0))),"")</f>
        <v>Chromium VI, chromate and dichromate particulate</v>
      </c>
      <c r="E619" s="115"/>
      <c r="F619" s="138">
        <f>1-(1-0.75)*(1-0.992)</f>
        <v>0.998</v>
      </c>
      <c r="G619" s="139" t="s">
        <v>430</v>
      </c>
      <c r="H619" s="104" t="s">
        <v>456</v>
      </c>
      <c r="I619" s="102" t="s">
        <v>214</v>
      </c>
      <c r="J619" s="105">
        <v>0</v>
      </c>
      <c r="K619" s="83">
        <v>0</v>
      </c>
      <c r="L619" s="102" t="s">
        <v>214</v>
      </c>
      <c r="M619" s="105">
        <f t="shared" si="10"/>
        <v>0</v>
      </c>
      <c r="N619" s="83">
        <f t="shared" si="11"/>
        <v>0</v>
      </c>
    </row>
    <row r="620" spans="1:14" x14ac:dyDescent="0.25">
      <c r="A620" s="79" t="s">
        <v>360</v>
      </c>
      <c r="B620" s="133" t="s">
        <v>365</v>
      </c>
      <c r="C620" s="137" t="s">
        <v>428</v>
      </c>
      <c r="D620" s="81" t="str">
        <f>IFERROR(IF(C620="No CAS","",INDEX('DEQ Pollutant List'!$C$7:$C$611,MATCH('5. Pollutant Emissions - MB'!C620,'DEQ Pollutant List'!$B$7:$B$611,0))),"")</f>
        <v>2-Butanone (methyl ethyl ketone)</v>
      </c>
      <c r="E620" s="115"/>
      <c r="F620" s="138" t="s">
        <v>430</v>
      </c>
      <c r="G620" s="139" t="s">
        <v>430</v>
      </c>
      <c r="H620" s="104" t="s">
        <v>456</v>
      </c>
      <c r="I620" s="102" t="s">
        <v>214</v>
      </c>
      <c r="J620" s="105">
        <v>61913.424743742544</v>
      </c>
      <c r="K620" s="83">
        <v>61913.424743742544</v>
      </c>
      <c r="L620" s="102" t="s">
        <v>214</v>
      </c>
      <c r="M620" s="105">
        <f t="shared" si="10"/>
        <v>169.625821215733</v>
      </c>
      <c r="N620" s="83">
        <f t="shared" si="11"/>
        <v>169.625821215733</v>
      </c>
    </row>
    <row r="621" spans="1:14" x14ac:dyDescent="0.25">
      <c r="A621" s="79" t="s">
        <v>360</v>
      </c>
      <c r="B621" s="133" t="s">
        <v>365</v>
      </c>
      <c r="C621" s="137" t="s">
        <v>438</v>
      </c>
      <c r="D621" s="81" t="str">
        <f>IFERROR(IF(C621="No CAS","",INDEX('DEQ Pollutant List'!$C$7:$C$611,MATCH('5. Pollutant Emissions - MB'!C621,'DEQ Pollutant List'!$B$7:$B$611,0))),"")</f>
        <v>t-Butyl acetate</v>
      </c>
      <c r="E621" s="115"/>
      <c r="F621" s="138" t="s">
        <v>430</v>
      </c>
      <c r="G621" s="139" t="s">
        <v>430</v>
      </c>
      <c r="H621" s="104" t="s">
        <v>456</v>
      </c>
      <c r="I621" s="102" t="s">
        <v>214</v>
      </c>
      <c r="J621" s="105">
        <v>0</v>
      </c>
      <c r="K621" s="83">
        <v>0</v>
      </c>
      <c r="L621" s="102" t="s">
        <v>214</v>
      </c>
      <c r="M621" s="105">
        <f t="shared" si="10"/>
        <v>0</v>
      </c>
      <c r="N621" s="83">
        <f t="shared" si="11"/>
        <v>0</v>
      </c>
    </row>
    <row r="622" spans="1:14" x14ac:dyDescent="0.25">
      <c r="A622" s="79" t="s">
        <v>360</v>
      </c>
      <c r="B622" s="133" t="s">
        <v>365</v>
      </c>
      <c r="C622" s="137" t="s">
        <v>187</v>
      </c>
      <c r="D622" s="81" t="str">
        <f>IFERROR(IF(C622="No CAS","",INDEX('DEQ Pollutant List'!$C$7:$C$611,MATCH('5. Pollutant Emissions - MB'!C622,'DEQ Pollutant List'!$B$7:$B$611,0))),"")</f>
        <v>Mercury and compounds</v>
      </c>
      <c r="E622" s="115"/>
      <c r="F622" s="138">
        <f>1-(1-0.75)*(1-0.992)</f>
        <v>0.998</v>
      </c>
      <c r="G622" s="139" t="s">
        <v>430</v>
      </c>
      <c r="H622" s="104" t="s">
        <v>456</v>
      </c>
      <c r="I622" s="102" t="s">
        <v>214</v>
      </c>
      <c r="J622" s="105">
        <v>0</v>
      </c>
      <c r="K622" s="83">
        <v>0</v>
      </c>
      <c r="L622" s="102" t="s">
        <v>214</v>
      </c>
      <c r="M622" s="105">
        <f t="shared" si="10"/>
        <v>0</v>
      </c>
      <c r="N622" s="83">
        <f t="shared" si="11"/>
        <v>0</v>
      </c>
    </row>
    <row r="623" spans="1:14" x14ac:dyDescent="0.25">
      <c r="A623" s="79" t="s">
        <v>360</v>
      </c>
      <c r="B623" s="133" t="s">
        <v>365</v>
      </c>
      <c r="C623" s="137" t="s">
        <v>185</v>
      </c>
      <c r="D623" s="81" t="str">
        <f>IFERROR(IF(C623="No CAS","",INDEX('DEQ Pollutant List'!$C$7:$C$611,MATCH('5. Pollutant Emissions - MB'!C623,'DEQ Pollutant List'!$B$7:$B$611,0))),"")</f>
        <v>Lead and compounds</v>
      </c>
      <c r="E623" s="115"/>
      <c r="F623" s="138">
        <f>1-(1-0.75)*(1-0.992)</f>
        <v>0.998</v>
      </c>
      <c r="G623" s="139" t="s">
        <v>430</v>
      </c>
      <c r="H623" s="104" t="s">
        <v>456</v>
      </c>
      <c r="I623" s="102" t="s">
        <v>214</v>
      </c>
      <c r="J623" s="105">
        <v>0</v>
      </c>
      <c r="K623" s="83">
        <v>0</v>
      </c>
      <c r="L623" s="102" t="s">
        <v>214</v>
      </c>
      <c r="M623" s="105">
        <f t="shared" si="10"/>
        <v>0</v>
      </c>
      <c r="N623" s="83">
        <f t="shared" si="11"/>
        <v>0</v>
      </c>
    </row>
    <row r="624" spans="1:14" x14ac:dyDescent="0.25">
      <c r="A624" s="79" t="s">
        <v>360</v>
      </c>
      <c r="B624" s="133" t="s">
        <v>365</v>
      </c>
      <c r="C624" s="137" t="s">
        <v>425</v>
      </c>
      <c r="D624" s="81" t="str">
        <f>IFERROR(IF(C624="No CAS","",INDEX('DEQ Pollutant List'!$C$7:$C$611,MATCH('5. Pollutant Emissions - MB'!C624,'DEQ Pollutant List'!$B$7:$B$611,0))),"")</f>
        <v>Isopropyl alcohol</v>
      </c>
      <c r="E624" s="115"/>
      <c r="F624" s="138" t="s">
        <v>430</v>
      </c>
      <c r="G624" s="139" t="s">
        <v>430</v>
      </c>
      <c r="H624" s="104" t="s">
        <v>456</v>
      </c>
      <c r="I624" s="102" t="s">
        <v>214</v>
      </c>
      <c r="J624" s="105">
        <v>9509.4571537544689</v>
      </c>
      <c r="K624" s="83">
        <v>9509.4571537544689</v>
      </c>
      <c r="L624" s="102" t="s">
        <v>214</v>
      </c>
      <c r="M624" s="105">
        <f t="shared" si="10"/>
        <v>26.05330727056019</v>
      </c>
      <c r="N624" s="83">
        <f t="shared" si="11"/>
        <v>26.05330727056019</v>
      </c>
    </row>
    <row r="625" spans="1:14" x14ac:dyDescent="0.25">
      <c r="A625" s="79" t="s">
        <v>360</v>
      </c>
      <c r="B625" s="133" t="s">
        <v>365</v>
      </c>
      <c r="C625" s="137" t="s">
        <v>420</v>
      </c>
      <c r="D625" s="81" t="str">
        <f>IFERROR(IF(C625="No CAS","",INDEX('DEQ Pollutant List'!$C$7:$C$611,MATCH('5. Pollutant Emissions - MB'!C625,'DEQ Pollutant List'!$B$7:$B$611,0))),"")</f>
        <v>Acetone</v>
      </c>
      <c r="E625" s="115"/>
      <c r="F625" s="138" t="s">
        <v>430</v>
      </c>
      <c r="G625" s="139" t="s">
        <v>430</v>
      </c>
      <c r="H625" s="104" t="s">
        <v>456</v>
      </c>
      <c r="I625" s="102" t="s">
        <v>214</v>
      </c>
      <c r="J625" s="105">
        <v>61079.261835518468</v>
      </c>
      <c r="K625" s="83">
        <v>61079.261835518468</v>
      </c>
      <c r="L625" s="102" t="s">
        <v>214</v>
      </c>
      <c r="M625" s="105">
        <f t="shared" si="10"/>
        <v>167.34044338498211</v>
      </c>
      <c r="N625" s="83">
        <f t="shared" si="11"/>
        <v>167.34044338498211</v>
      </c>
    </row>
    <row r="626" spans="1:14" x14ac:dyDescent="0.25">
      <c r="A626" s="79" t="s">
        <v>360</v>
      </c>
      <c r="B626" s="133" t="s">
        <v>365</v>
      </c>
      <c r="C626" s="137" t="s">
        <v>422</v>
      </c>
      <c r="D626" s="81" t="str">
        <f>IFERROR(IF(C626="No CAS","",INDEX('DEQ Pollutant List'!$C$7:$C$611,MATCH('5. Pollutant Emissions - MB'!C626,'DEQ Pollutant List'!$B$7:$B$611,0))),"")</f>
        <v>Propylene glycol monomethyl ether</v>
      </c>
      <c r="E626" s="115"/>
      <c r="F626" s="138" t="s">
        <v>430</v>
      </c>
      <c r="G626" s="139" t="s">
        <v>430</v>
      </c>
      <c r="H626" s="104" t="s">
        <v>456</v>
      </c>
      <c r="I626" s="102" t="s">
        <v>214</v>
      </c>
      <c r="J626" s="105">
        <v>0</v>
      </c>
      <c r="K626" s="83">
        <v>0</v>
      </c>
      <c r="L626" s="102" t="s">
        <v>214</v>
      </c>
      <c r="M626" s="105">
        <f t="shared" si="10"/>
        <v>0</v>
      </c>
      <c r="N626" s="83">
        <f t="shared" si="11"/>
        <v>0</v>
      </c>
    </row>
    <row r="627" spans="1:14" x14ac:dyDescent="0.25">
      <c r="A627" s="79" t="s">
        <v>360</v>
      </c>
      <c r="B627" s="133" t="s">
        <v>365</v>
      </c>
      <c r="C627" s="137" t="s">
        <v>181</v>
      </c>
      <c r="D627" s="81" t="str">
        <f>IFERROR(IF(C627="No CAS","",INDEX('DEQ Pollutant List'!$C$7:$C$611,MATCH('5. Pollutant Emissions - MB'!C627,'DEQ Pollutant List'!$B$7:$B$611,0))),"")</f>
        <v>Cobalt and compounds</v>
      </c>
      <c r="E627" s="115"/>
      <c r="F627" s="138">
        <f>1-(1-0.75)*(1-0.992)</f>
        <v>0.998</v>
      </c>
      <c r="G627" s="139" t="s">
        <v>430</v>
      </c>
      <c r="H627" s="104" t="s">
        <v>456</v>
      </c>
      <c r="I627" s="102" t="s">
        <v>214</v>
      </c>
      <c r="J627" s="105">
        <v>0</v>
      </c>
      <c r="K627" s="83">
        <v>0</v>
      </c>
      <c r="L627" s="102" t="s">
        <v>214</v>
      </c>
      <c r="M627" s="105">
        <f t="shared" si="10"/>
        <v>0</v>
      </c>
      <c r="N627" s="83">
        <f t="shared" si="11"/>
        <v>0</v>
      </c>
    </row>
    <row r="628" spans="1:14" x14ac:dyDescent="0.25">
      <c r="A628" s="79" t="s">
        <v>360</v>
      </c>
      <c r="B628" s="133" t="s">
        <v>365</v>
      </c>
      <c r="C628" s="137" t="s">
        <v>439</v>
      </c>
      <c r="D628" s="81" t="str">
        <f>IFERROR(IF(C628="No CAS","",INDEX('DEQ Pollutant List'!$C$7:$C$611,MATCH('5. Pollutant Emissions - MB'!C628,'DEQ Pollutant List'!$B$7:$B$611,0))),"")</f>
        <v>Sulfuric acid</v>
      </c>
      <c r="E628" s="115"/>
      <c r="F628" s="138" t="s">
        <v>430</v>
      </c>
      <c r="G628" s="139" t="s">
        <v>430</v>
      </c>
      <c r="H628" s="104" t="s">
        <v>456</v>
      </c>
      <c r="I628" s="102" t="s">
        <v>214</v>
      </c>
      <c r="J628" s="105">
        <v>1123.9430400000001</v>
      </c>
      <c r="K628" s="83">
        <v>1123.9430400000001</v>
      </c>
      <c r="L628" s="102" t="s">
        <v>214</v>
      </c>
      <c r="M628" s="105">
        <f t="shared" si="10"/>
        <v>3.0792960000000003</v>
      </c>
      <c r="N628" s="83">
        <f t="shared" si="11"/>
        <v>3.0792960000000003</v>
      </c>
    </row>
    <row r="629" spans="1:14" x14ac:dyDescent="0.25">
      <c r="A629" s="79" t="s">
        <v>360</v>
      </c>
      <c r="B629" s="133" t="s">
        <v>365</v>
      </c>
      <c r="C629" s="137" t="s">
        <v>440</v>
      </c>
      <c r="D629" s="81" t="str">
        <f>IFERROR(IF(C629="No CAS","",INDEX('DEQ Pollutant List'!$C$7:$C$611,MATCH('5. Pollutant Emissions - MB'!C629,'DEQ Pollutant List'!$B$7:$B$611,0))),"")</f>
        <v>Hexachlorobenzene</v>
      </c>
      <c r="E629" s="115"/>
      <c r="F629" s="138" t="s">
        <v>430</v>
      </c>
      <c r="G629" s="139" t="s">
        <v>430</v>
      </c>
      <c r="H629" s="104" t="s">
        <v>456</v>
      </c>
      <c r="I629" s="102" t="s">
        <v>214</v>
      </c>
      <c r="J629" s="105">
        <v>0</v>
      </c>
      <c r="K629" s="83">
        <v>0</v>
      </c>
      <c r="L629" s="102" t="s">
        <v>214</v>
      </c>
      <c r="M629" s="105">
        <f t="shared" si="10"/>
        <v>0</v>
      </c>
      <c r="N629" s="83">
        <f t="shared" si="11"/>
        <v>0</v>
      </c>
    </row>
    <row r="630" spans="1:14" x14ac:dyDescent="0.25">
      <c r="A630" s="79" t="s">
        <v>360</v>
      </c>
      <c r="B630" s="133" t="s">
        <v>365</v>
      </c>
      <c r="C630" s="137" t="s">
        <v>182</v>
      </c>
      <c r="D630" s="81" t="str">
        <f>IFERROR(IF(C630="No CAS","",INDEX('DEQ Pollutant List'!$C$7:$C$611,MATCH('5. Pollutant Emissions - MB'!C630,'DEQ Pollutant List'!$B$7:$B$611,0))),"")</f>
        <v>Copper and compounds</v>
      </c>
      <c r="E630" s="115"/>
      <c r="F630" s="138">
        <f>1-(1-0.75)*(1-0.992)</f>
        <v>0.998</v>
      </c>
      <c r="G630" s="139" t="s">
        <v>430</v>
      </c>
      <c r="H630" s="104" t="s">
        <v>456</v>
      </c>
      <c r="I630" s="102" t="s">
        <v>214</v>
      </c>
      <c r="J630" s="105">
        <v>0</v>
      </c>
      <c r="K630" s="83">
        <v>0</v>
      </c>
      <c r="L630" s="102" t="s">
        <v>214</v>
      </c>
      <c r="M630" s="105">
        <f t="shared" si="10"/>
        <v>0</v>
      </c>
      <c r="N630" s="83">
        <f t="shared" si="11"/>
        <v>0</v>
      </c>
    </row>
    <row r="631" spans="1:14" x14ac:dyDescent="0.25">
      <c r="A631" s="79" t="s">
        <v>360</v>
      </c>
      <c r="B631" s="133" t="s">
        <v>365</v>
      </c>
      <c r="C631" s="137" t="s">
        <v>186</v>
      </c>
      <c r="D631" s="81" t="str">
        <f>IFERROR(IF(C631="No CAS","",INDEX('DEQ Pollutant List'!$C$7:$C$611,MATCH('5. Pollutant Emissions - MB'!C631,'DEQ Pollutant List'!$B$7:$B$611,0))),"")</f>
        <v>Manganese and compounds</v>
      </c>
      <c r="E631" s="115"/>
      <c r="F631" s="138">
        <f>1-(1-0.75)*(1-0.992)</f>
        <v>0.998</v>
      </c>
      <c r="G631" s="139" t="s">
        <v>430</v>
      </c>
      <c r="H631" s="104" t="s">
        <v>456</v>
      </c>
      <c r="I631" s="102" t="s">
        <v>214</v>
      </c>
      <c r="J631" s="105">
        <v>0</v>
      </c>
      <c r="K631" s="83">
        <v>0</v>
      </c>
      <c r="L631" s="102" t="s">
        <v>214</v>
      </c>
      <c r="M631" s="105">
        <f t="shared" si="10"/>
        <v>0</v>
      </c>
      <c r="N631" s="83">
        <f t="shared" si="11"/>
        <v>0</v>
      </c>
    </row>
    <row r="632" spans="1:14" x14ac:dyDescent="0.25">
      <c r="A632" s="79" t="s">
        <v>360</v>
      </c>
      <c r="B632" s="133" t="s">
        <v>365</v>
      </c>
      <c r="C632" s="137" t="s">
        <v>441</v>
      </c>
      <c r="D632" s="81" t="str">
        <f>IFERROR(IF(C632="No CAS","",INDEX('DEQ Pollutant List'!$C$7:$C$611,MATCH('5. Pollutant Emissions - MB'!C632,'DEQ Pollutant List'!$B$7:$B$611,0))),"")</f>
        <v>1,2,3-Trimethylbenzene</v>
      </c>
      <c r="E632" s="115"/>
      <c r="F632" s="138" t="s">
        <v>430</v>
      </c>
      <c r="G632" s="139" t="s">
        <v>430</v>
      </c>
      <c r="H632" s="104" t="s">
        <v>456</v>
      </c>
      <c r="I632" s="102" t="s">
        <v>214</v>
      </c>
      <c r="J632" s="105">
        <v>2838.364623592176</v>
      </c>
      <c r="K632" s="83">
        <v>2838.364623592176</v>
      </c>
      <c r="L632" s="102" t="s">
        <v>214</v>
      </c>
      <c r="M632" s="105">
        <f t="shared" si="10"/>
        <v>7.7763414344991126</v>
      </c>
      <c r="N632" s="83">
        <f t="shared" si="11"/>
        <v>7.7763414344991126</v>
      </c>
    </row>
    <row r="633" spans="1:14" x14ac:dyDescent="0.25">
      <c r="A633" s="79" t="s">
        <v>366</v>
      </c>
      <c r="B633" s="133" t="s">
        <v>212</v>
      </c>
      <c r="C633" s="137" t="s">
        <v>420</v>
      </c>
      <c r="D633" s="81" t="str">
        <f>IFERROR(IF(C633="No CAS","",INDEX('DEQ Pollutant List'!$C$7:$C$611,MATCH('5. Pollutant Emissions - MB'!C633,'DEQ Pollutant List'!$B$7:$B$611,0))),"")</f>
        <v>Acetone</v>
      </c>
      <c r="E633" s="115"/>
      <c r="F633" s="138">
        <v>0</v>
      </c>
      <c r="G633" s="139">
        <v>0.91120000000000001</v>
      </c>
      <c r="H633" s="104"/>
      <c r="I633" s="102" cm="1">
        <f t="array" ref="I633">((_xlfn.XLOOKUP(B633,'4. Material Balance Activities'!$C$170:$C$191,'4. Material Balance Activities'!$G$170:$G$191,NA,0,1)-_xlfn.XLOOKUP(B633,'4. Material Balance Activities'!$C$170:$C$191,'4. Material Balance Activities'!$M$170:$M$191,NA,0,1))*G633)*(1-F633)</f>
        <v>116.57141971200001</v>
      </c>
      <c r="J633" s="105" t="s">
        <v>214</v>
      </c>
      <c r="K633" s="83" t="s">
        <v>214</v>
      </c>
      <c r="L633" s="102" cm="1">
        <f t="array" ref="L633">((_xlfn.XLOOKUP(B633,'4. Material Balance Activities'!$C$170:$C$191,'4. Material Balance Activities'!$J$170:$J$191,NA,0,1)-_xlfn.XLOOKUP(B633,'4. Material Balance Activities'!$C$170:$C$191,'4. Material Balance Activities'!$P$170:$P$191,NA,0,1))*G633)*(1-F633)</f>
        <v>0.47004604722580645</v>
      </c>
      <c r="M633" s="105" t="s">
        <v>214</v>
      </c>
      <c r="N633" s="83" t="s">
        <v>214</v>
      </c>
    </row>
    <row r="634" spans="1:14" x14ac:dyDescent="0.25">
      <c r="A634" s="79" t="s">
        <v>366</v>
      </c>
      <c r="B634" s="133" t="s">
        <v>215</v>
      </c>
      <c r="C634" s="137" t="s">
        <v>180</v>
      </c>
      <c r="D634" s="81" t="str">
        <f>IFERROR(IF(C634="No CAS","",INDEX('DEQ Pollutant List'!$C$7:$C$611,MATCH('5. Pollutant Emissions - MB'!C634,'DEQ Pollutant List'!$B$7:$B$611,0))),"")</f>
        <v>Chromium VI, chromate and dichromate particulate</v>
      </c>
      <c r="E634" s="115"/>
      <c r="F634" s="138">
        <f>1-(1-0.75)*(1-0.992)</f>
        <v>0.998</v>
      </c>
      <c r="G634" s="139">
        <v>1E-3</v>
      </c>
      <c r="H634" s="104" t="s">
        <v>421</v>
      </c>
      <c r="I634" s="102" cm="1">
        <f t="array" ref="I634">((_xlfn.XLOOKUP(B634,'4. Material Balance Activities'!$C$170:$C$191,'4. Material Balance Activities'!$G$170:$G$191,NA,0,1)-_xlfn.XLOOKUP(B634,'4. Material Balance Activities'!$C$170:$C$191,'4. Material Balance Activities'!$M$170:$M$191,NA,0,1))*G634)*(1-F634)</f>
        <v>2.4936912000000027E-4</v>
      </c>
      <c r="J634" s="105" t="s">
        <v>214</v>
      </c>
      <c r="K634" s="83" t="s">
        <v>214</v>
      </c>
      <c r="L634" s="102" cm="1">
        <f t="array" ref="L634">((_xlfn.XLOOKUP(B634,'4. Material Balance Activities'!$C$170:$C$191,'4. Material Balance Activities'!$J$170:$J$191,NA,0,1)-_xlfn.XLOOKUP(B634,'4. Material Balance Activities'!$C$170:$C$191,'4. Material Balance Activities'!$P$170:$P$191,NA,0,1))*G634)*(1-F634)</f>
        <v>1.0055206451612914E-6</v>
      </c>
      <c r="M634" s="105" t="s">
        <v>214</v>
      </c>
      <c r="N634" s="83" t="s">
        <v>214</v>
      </c>
    </row>
    <row r="635" spans="1:14" x14ac:dyDescent="0.25">
      <c r="A635" s="79" t="s">
        <v>366</v>
      </c>
      <c r="B635" s="133" t="s">
        <v>215</v>
      </c>
      <c r="C635" s="137" t="s">
        <v>420</v>
      </c>
      <c r="D635" s="81" t="str">
        <f>IFERROR(IF(C635="No CAS","",INDEX('DEQ Pollutant List'!$C$7:$C$611,MATCH('5. Pollutant Emissions - MB'!C635,'DEQ Pollutant List'!$B$7:$B$611,0))),"")</f>
        <v>Acetone</v>
      </c>
      <c r="E635" s="115"/>
      <c r="F635" s="138">
        <v>0</v>
      </c>
      <c r="G635" s="139">
        <v>0.85089999999999999</v>
      </c>
      <c r="H635" s="104"/>
      <c r="I635" s="102" cm="1">
        <f t="array" ref="I635">((_xlfn.XLOOKUP(B635,'4. Material Balance Activities'!$C$170:$C$191,'4. Material Balance Activities'!$G$170:$G$191,NA,0,1)-_xlfn.XLOOKUP(B635,'4. Material Balance Activities'!$C$170:$C$191,'4. Material Balance Activities'!$M$170:$M$191,NA,0,1))*G635)*(1-F635)</f>
        <v>106.094092104</v>
      </c>
      <c r="J635" s="105" t="s">
        <v>214</v>
      </c>
      <c r="K635" s="83" t="s">
        <v>214</v>
      </c>
      <c r="L635" s="102" cm="1">
        <f t="array" ref="L635">((_xlfn.XLOOKUP(B635,'4. Material Balance Activities'!$C$170:$C$191,'4. Material Balance Activities'!$J$170:$J$191,NA,0,1)-_xlfn.XLOOKUP(B635,'4. Material Balance Activities'!$C$170:$C$191,'4. Material Balance Activities'!$P$170:$P$191,NA,0,1))*G635)*(1-F635)</f>
        <v>0.427798758483871</v>
      </c>
      <c r="M635" s="105" t="s">
        <v>214</v>
      </c>
      <c r="N635" s="83" t="s">
        <v>214</v>
      </c>
    </row>
    <row r="636" spans="1:14" x14ac:dyDescent="0.25">
      <c r="A636" s="79" t="s">
        <v>366</v>
      </c>
      <c r="B636" s="133" t="s">
        <v>216</v>
      </c>
      <c r="C636" s="137" t="s">
        <v>420</v>
      </c>
      <c r="D636" s="81" t="str">
        <f>IFERROR(IF(C636="No CAS","",INDEX('DEQ Pollutant List'!$C$7:$C$611,MATCH('5. Pollutant Emissions - MB'!C636,'DEQ Pollutant List'!$B$7:$B$611,0))),"")</f>
        <v>Acetone</v>
      </c>
      <c r="E636" s="115"/>
      <c r="F636" s="138">
        <v>0</v>
      </c>
      <c r="G636" s="139">
        <v>0.94310000000000005</v>
      </c>
      <c r="H636" s="104"/>
      <c r="I636" s="102" cm="1">
        <f t="array" ref="I636">((_xlfn.XLOOKUP(B636,'4. Material Balance Activities'!$C$170:$C$191,'4. Material Balance Activities'!$G$170:$G$191,NA,0,1)-_xlfn.XLOOKUP(B636,'4. Material Balance Activities'!$C$170:$C$191,'4. Material Balance Activities'!$M$170:$M$191,NA,0,1))*G636)*(1-F636)</f>
        <v>103.49720865</v>
      </c>
      <c r="J636" s="105" t="s">
        <v>214</v>
      </c>
      <c r="K636" s="83" t="s">
        <v>214</v>
      </c>
      <c r="L636" s="102" cm="1">
        <f t="array" ref="L636">((_xlfn.XLOOKUP(B636,'4. Material Balance Activities'!$C$170:$C$191,'4. Material Balance Activities'!$J$170:$J$191,NA,0,1)-_xlfn.XLOOKUP(B636,'4. Material Balance Activities'!$C$170:$C$191,'4. Material Balance Activities'!$P$170:$P$191,NA,0,1))*G636)*(1-F636)</f>
        <v>0.41732745423387102</v>
      </c>
      <c r="M636" s="105" t="s">
        <v>214</v>
      </c>
      <c r="N636" s="83" t="s">
        <v>214</v>
      </c>
    </row>
    <row r="637" spans="1:14" x14ac:dyDescent="0.25">
      <c r="A637" s="79" t="s">
        <v>366</v>
      </c>
      <c r="B637" s="133" t="s">
        <v>217</v>
      </c>
      <c r="C637" s="137" t="s">
        <v>420</v>
      </c>
      <c r="D637" s="81" t="str">
        <f>IFERROR(IF(C637="No CAS","",INDEX('DEQ Pollutant List'!$C$7:$C$611,MATCH('5. Pollutant Emissions - MB'!C637,'DEQ Pollutant List'!$B$7:$B$611,0))),"")</f>
        <v>Acetone</v>
      </c>
      <c r="E637" s="115"/>
      <c r="F637" s="138">
        <v>0</v>
      </c>
      <c r="G637" s="139">
        <v>0.75429999999999997</v>
      </c>
      <c r="H637" s="104"/>
      <c r="I637" s="102" cm="1">
        <f t="array" ref="I637">((_xlfn.XLOOKUP(B637,'4. Material Balance Activities'!$C$170:$C$191,'4. Material Balance Activities'!$G$170:$G$191,NA,0,1)-_xlfn.XLOOKUP(B637,'4. Material Balance Activities'!$C$170:$C$191,'4. Material Balance Activities'!$M$170:$M$191,NA,0,1))*G637)*(1-F637)</f>
        <v>169.60344984</v>
      </c>
      <c r="J637" s="105" t="s">
        <v>214</v>
      </c>
      <c r="K637" s="83" t="s">
        <v>214</v>
      </c>
      <c r="L637" s="102" cm="1">
        <f t="array" ref="L637">((_xlfn.XLOOKUP(B637,'4. Material Balance Activities'!$C$170:$C$191,'4. Material Balance Activities'!$J$170:$J$191,NA,0,1)-_xlfn.XLOOKUP(B637,'4. Material Balance Activities'!$C$170:$C$191,'4. Material Balance Activities'!$P$170:$P$191,NA,0,1))*G637)*(1-F637)</f>
        <v>0.68388487838709677</v>
      </c>
      <c r="M637" s="105" t="s">
        <v>214</v>
      </c>
      <c r="N637" s="83" t="s">
        <v>214</v>
      </c>
    </row>
    <row r="638" spans="1:14" x14ac:dyDescent="0.25">
      <c r="A638" s="79" t="s">
        <v>366</v>
      </c>
      <c r="B638" s="133" t="s">
        <v>218</v>
      </c>
      <c r="C638" s="137" t="s">
        <v>180</v>
      </c>
      <c r="D638" s="81" t="str">
        <f>IFERROR(IF(C638="No CAS","",INDEX('DEQ Pollutant List'!$C$7:$C$611,MATCH('5. Pollutant Emissions - MB'!C638,'DEQ Pollutant List'!$B$7:$B$611,0))),"")</f>
        <v>Chromium VI, chromate and dichromate particulate</v>
      </c>
      <c r="E638" s="115"/>
      <c r="F638" s="138">
        <f>1-(1-0.75)*(1-0.992)</f>
        <v>0.998</v>
      </c>
      <c r="G638" s="139">
        <v>2E-3</v>
      </c>
      <c r="H638" s="104" t="s">
        <v>421</v>
      </c>
      <c r="I638" s="102" cm="1">
        <f t="array" ref="I638">((_xlfn.XLOOKUP(B638,'4. Material Balance Activities'!$C$170:$C$191,'4. Material Balance Activities'!$G$170:$G$191,NA,0,1)-_xlfn.XLOOKUP(B638,'4. Material Balance Activities'!$C$170:$C$191,'4. Material Balance Activities'!$M$170:$M$191,NA,0,1))*G638)*(1-F638)</f>
        <v>1.5588672000000016E-3</v>
      </c>
      <c r="J638" s="105" t="s">
        <v>214</v>
      </c>
      <c r="K638" s="83" t="s">
        <v>214</v>
      </c>
      <c r="L638" s="102" cm="1">
        <f t="array" ref="L638">((_xlfn.XLOOKUP(B638,'4. Material Balance Activities'!$C$170:$C$191,'4. Material Balance Activities'!$J$170:$J$191,NA,0,1)-_xlfn.XLOOKUP(B638,'4. Material Balance Activities'!$C$170:$C$191,'4. Material Balance Activities'!$P$170:$P$191,NA,0,1))*G638)*(1-F638)</f>
        <v>6.2857548387096831E-6</v>
      </c>
      <c r="M638" s="105" t="s">
        <v>214</v>
      </c>
      <c r="N638" s="83" t="s">
        <v>214</v>
      </c>
    </row>
    <row r="639" spans="1:14" x14ac:dyDescent="0.25">
      <c r="A639" s="79" t="s">
        <v>366</v>
      </c>
      <c r="B639" s="133" t="s">
        <v>218</v>
      </c>
      <c r="C639" s="137" t="s">
        <v>420</v>
      </c>
      <c r="D639" s="81" t="str">
        <f>IFERROR(IF(C639="No CAS","",INDEX('DEQ Pollutant List'!$C$7:$C$611,MATCH('5. Pollutant Emissions - MB'!C639,'DEQ Pollutant List'!$B$7:$B$611,0))),"")</f>
        <v>Acetone</v>
      </c>
      <c r="E639" s="115"/>
      <c r="F639" s="138">
        <v>0</v>
      </c>
      <c r="G639" s="139">
        <v>0.77</v>
      </c>
      <c r="H639" s="104"/>
      <c r="I639" s="102" cm="1">
        <f t="array" ref="I639">((_xlfn.XLOOKUP(B639,'4. Material Balance Activities'!$C$170:$C$191,'4. Material Balance Activities'!$G$170:$G$191,NA,0,1)-_xlfn.XLOOKUP(B639,'4. Material Balance Activities'!$C$170:$C$191,'4. Material Balance Activities'!$M$170:$M$191,NA,0,1))*G639)*(1-F639)</f>
        <v>300.08193600000004</v>
      </c>
      <c r="J639" s="105" t="s">
        <v>214</v>
      </c>
      <c r="K639" s="83" t="s">
        <v>214</v>
      </c>
      <c r="L639" s="102" cm="1">
        <f t="array" ref="L639">((_xlfn.XLOOKUP(B639,'4. Material Balance Activities'!$C$170:$C$191,'4. Material Balance Activities'!$J$170:$J$191,NA,0,1)-_xlfn.XLOOKUP(B639,'4. Material Balance Activities'!$C$170:$C$191,'4. Material Balance Activities'!$P$170:$P$191,NA,0,1))*G639)*(1-F639)</f>
        <v>1.2100078064516129</v>
      </c>
      <c r="M639" s="105" t="s">
        <v>214</v>
      </c>
      <c r="N639" s="83" t="s">
        <v>214</v>
      </c>
    </row>
    <row r="640" spans="1:14" x14ac:dyDescent="0.25">
      <c r="A640" s="79" t="s">
        <v>366</v>
      </c>
      <c r="B640" s="133" t="s">
        <v>218</v>
      </c>
      <c r="C640" s="137" t="s">
        <v>422</v>
      </c>
      <c r="D640" s="81" t="s">
        <v>423</v>
      </c>
      <c r="E640" s="115"/>
      <c r="F640" s="138">
        <v>0</v>
      </c>
      <c r="G640" s="139">
        <v>0.06</v>
      </c>
      <c r="H640" s="104"/>
      <c r="I640" s="102" cm="1">
        <f t="array" ref="I640">((_xlfn.XLOOKUP(B640,'4. Material Balance Activities'!$C$170:$C$191,'4. Material Balance Activities'!$G$170:$G$191,NA,0,1)-_xlfn.XLOOKUP(B640,'4. Material Balance Activities'!$C$170:$C$191,'4. Material Balance Activities'!$M$170:$M$191,NA,0,1))*G640)*(1-F640)</f>
        <v>23.383008</v>
      </c>
      <c r="J640" s="105" t="s">
        <v>214</v>
      </c>
      <c r="K640" s="83" t="s">
        <v>214</v>
      </c>
      <c r="L640" s="102" cm="1">
        <f t="array" ref="L640">((_xlfn.XLOOKUP(B640,'4. Material Balance Activities'!$C$170:$C$191,'4. Material Balance Activities'!$J$170:$J$191,NA,0,1)-_xlfn.XLOOKUP(B640,'4. Material Balance Activities'!$C$170:$C$191,'4. Material Balance Activities'!$P$170:$P$191,NA,0,1))*G640)*(1-F640)</f>
        <v>9.4286322580645163E-2</v>
      </c>
      <c r="M640" s="105" t="s">
        <v>214</v>
      </c>
      <c r="N640" s="83" t="s">
        <v>214</v>
      </c>
    </row>
    <row r="641" spans="1:14" x14ac:dyDescent="0.25">
      <c r="A641" s="79" t="s">
        <v>366</v>
      </c>
      <c r="B641" s="133" t="s">
        <v>218</v>
      </c>
      <c r="C641" s="137" t="s">
        <v>181</v>
      </c>
      <c r="D641" s="81" t="str">
        <f>IFERROR(IF(C641="No CAS","",INDEX('DEQ Pollutant List'!$C$7:$C$611,MATCH('5. Pollutant Emissions - MB'!C641,'DEQ Pollutant List'!$B$7:$B$611,0))),"")</f>
        <v>Cobalt and compounds</v>
      </c>
      <c r="E641" s="115"/>
      <c r="F641" s="138">
        <f>1-(1-0.75)*(1-0.992)</f>
        <v>0.998</v>
      </c>
      <c r="G641" s="139">
        <v>3.0000000000000001E-3</v>
      </c>
      <c r="H641" s="104" t="s">
        <v>421</v>
      </c>
      <c r="I641" s="102" cm="1">
        <f t="array" ref="I641">((_xlfn.XLOOKUP(B641,'4. Material Balance Activities'!$C$170:$C$191,'4. Material Balance Activities'!$G$170:$G$191,NA,0,1)-_xlfn.XLOOKUP(B641,'4. Material Balance Activities'!$C$170:$C$191,'4. Material Balance Activities'!$M$170:$M$191,NA,0,1))*G641)*(1-F641)</f>
        <v>2.3383008000000022E-3</v>
      </c>
      <c r="J641" s="105" t="s">
        <v>214</v>
      </c>
      <c r="K641" s="83" t="s">
        <v>214</v>
      </c>
      <c r="L641" s="102" cm="1">
        <f t="array" ref="L641">((_xlfn.XLOOKUP(B641,'4. Material Balance Activities'!$C$170:$C$191,'4. Material Balance Activities'!$J$170:$J$191,NA,0,1)-_xlfn.XLOOKUP(B641,'4. Material Balance Activities'!$C$170:$C$191,'4. Material Balance Activities'!$P$170:$P$191,NA,0,1))*G641)*(1-F641)</f>
        <v>9.4286322580645259E-6</v>
      </c>
      <c r="M641" s="105" t="s">
        <v>214</v>
      </c>
      <c r="N641" s="83" t="s">
        <v>214</v>
      </c>
    </row>
    <row r="642" spans="1:14" x14ac:dyDescent="0.25">
      <c r="A642" s="79" t="s">
        <v>366</v>
      </c>
      <c r="B642" s="133" t="s">
        <v>220</v>
      </c>
      <c r="C642" s="137" t="s">
        <v>180</v>
      </c>
      <c r="D642" s="81" t="str">
        <f>IFERROR(IF(C642="No CAS","",INDEX('DEQ Pollutant List'!$C$7:$C$611,MATCH('5. Pollutant Emissions - MB'!C642,'DEQ Pollutant List'!$B$7:$B$611,0))),"")</f>
        <v>Chromium VI, chromate and dichromate particulate</v>
      </c>
      <c r="E642" s="115"/>
      <c r="F642" s="138">
        <f>1-(1-0.75)*(1-0.992)</f>
        <v>0.998</v>
      </c>
      <c r="G642" s="139">
        <v>2E-3</v>
      </c>
      <c r="H642" s="104" t="s">
        <v>421</v>
      </c>
      <c r="I642" s="102" cm="1">
        <f t="array" ref="I642">((_xlfn.XLOOKUP(B642,'4. Material Balance Activities'!$C$170:$C$191,'4. Material Balance Activities'!$G$170:$G$191,NA,0,1)-_xlfn.XLOOKUP(B642,'4. Material Balance Activities'!$C$170:$C$191,'4. Material Balance Activities'!$M$170:$M$191,NA,0,1))*G642)*(1-F642)</f>
        <v>5.6159400000000059E-3</v>
      </c>
      <c r="J642" s="105" t="s">
        <v>214</v>
      </c>
      <c r="K642" s="83" t="s">
        <v>214</v>
      </c>
      <c r="L642" s="102" cm="1">
        <f t="array" ref="L642">((_xlfn.XLOOKUP(B642,'4. Material Balance Activities'!$C$170:$C$191,'4. Material Balance Activities'!$J$170:$J$191,NA,0,1)-_xlfn.XLOOKUP(B642,'4. Material Balance Activities'!$C$170:$C$191,'4. Material Balance Activities'!$P$170:$P$191,NA,0,1))*G642)*(1-F642)</f>
        <v>2.2644919354838733E-5</v>
      </c>
      <c r="M642" s="105" t="s">
        <v>214</v>
      </c>
      <c r="N642" s="83" t="s">
        <v>214</v>
      </c>
    </row>
    <row r="643" spans="1:14" x14ac:dyDescent="0.25">
      <c r="A643" s="79" t="s">
        <v>366</v>
      </c>
      <c r="B643" s="133" t="s">
        <v>220</v>
      </c>
      <c r="C643" s="137" t="s">
        <v>420</v>
      </c>
      <c r="D643" s="81" t="str">
        <f>IFERROR(IF(C643="No CAS","",INDEX('DEQ Pollutant List'!$C$7:$C$611,MATCH('5. Pollutant Emissions - MB'!C643,'DEQ Pollutant List'!$B$7:$B$611,0))),"")</f>
        <v>Acetone</v>
      </c>
      <c r="E643" s="115"/>
      <c r="F643" s="138">
        <v>0</v>
      </c>
      <c r="G643" s="139">
        <v>0.78</v>
      </c>
      <c r="H643" s="104"/>
      <c r="I643" s="102" cm="1">
        <f t="array" ref="I643">((_xlfn.XLOOKUP(B643,'4. Material Balance Activities'!$C$170:$C$191,'4. Material Balance Activities'!$G$170:$G$191,NA,0,1)-_xlfn.XLOOKUP(B643,'4. Material Balance Activities'!$C$170:$C$191,'4. Material Balance Activities'!$M$170:$M$191,NA,0,1))*G643)*(1-F643)</f>
        <v>1095.1083000000001</v>
      </c>
      <c r="J643" s="105" t="s">
        <v>214</v>
      </c>
      <c r="K643" s="83" t="s">
        <v>214</v>
      </c>
      <c r="L643" s="102" cm="1">
        <f t="array" ref="L643">((_xlfn.XLOOKUP(B643,'4. Material Balance Activities'!$C$170:$C$191,'4. Material Balance Activities'!$J$170:$J$191,NA,0,1)-_xlfn.XLOOKUP(B643,'4. Material Balance Activities'!$C$170:$C$191,'4. Material Balance Activities'!$P$170:$P$191,NA,0,1))*G643)*(1-F643)</f>
        <v>4.4157592741935492</v>
      </c>
      <c r="M643" s="105" t="s">
        <v>214</v>
      </c>
      <c r="N643" s="83" t="s">
        <v>214</v>
      </c>
    </row>
    <row r="644" spans="1:14" x14ac:dyDescent="0.25">
      <c r="A644" s="79" t="s">
        <v>366</v>
      </c>
      <c r="B644" s="133" t="s">
        <v>220</v>
      </c>
      <c r="C644" s="137" t="s">
        <v>422</v>
      </c>
      <c r="D644" s="81" t="str">
        <f>IFERROR(IF(C644="No CAS","",INDEX('DEQ Pollutant List'!$C$7:$C$611,MATCH('5. Pollutant Emissions - MB'!C644,'DEQ Pollutant List'!$B$7:$B$611,0))),"")</f>
        <v>Propylene glycol monomethyl ether</v>
      </c>
      <c r="E644" s="115"/>
      <c r="F644" s="138">
        <v>0</v>
      </c>
      <c r="G644" s="139">
        <v>0.06</v>
      </c>
      <c r="H644" s="104"/>
      <c r="I644" s="102" cm="1">
        <f t="array" ref="I644">((_xlfn.XLOOKUP(B644,'4. Material Balance Activities'!$C$170:$C$191,'4. Material Balance Activities'!$G$170:$G$191,NA,0,1)-_xlfn.XLOOKUP(B644,'4. Material Balance Activities'!$C$170:$C$191,'4. Material Balance Activities'!$M$170:$M$191,NA,0,1))*G644)*(1-F644)</f>
        <v>84.239100000000008</v>
      </c>
      <c r="J644" s="105" t="s">
        <v>214</v>
      </c>
      <c r="K644" s="83" t="s">
        <v>214</v>
      </c>
      <c r="L644" s="102" cm="1">
        <f t="array" ref="L644">((_xlfn.XLOOKUP(B644,'4. Material Balance Activities'!$C$170:$C$191,'4. Material Balance Activities'!$J$170:$J$191,NA,0,1)-_xlfn.XLOOKUP(B644,'4. Material Balance Activities'!$C$170:$C$191,'4. Material Balance Activities'!$P$170:$P$191,NA,0,1))*G644)*(1-F644)</f>
        <v>0.33967379032258066</v>
      </c>
      <c r="M644" s="105" t="s">
        <v>214</v>
      </c>
      <c r="N644" s="83" t="s">
        <v>214</v>
      </c>
    </row>
    <row r="645" spans="1:14" x14ac:dyDescent="0.25">
      <c r="A645" s="79" t="s">
        <v>366</v>
      </c>
      <c r="B645" s="133" t="s">
        <v>220</v>
      </c>
      <c r="C645" s="137" t="s">
        <v>181</v>
      </c>
      <c r="D645" s="81" t="str">
        <f>IFERROR(IF(C645="No CAS","",INDEX('DEQ Pollutant List'!$C$7:$C$611,MATCH('5. Pollutant Emissions - MB'!C645,'DEQ Pollutant List'!$B$7:$B$611,0))),"")</f>
        <v>Cobalt and compounds</v>
      </c>
      <c r="E645" s="115"/>
      <c r="F645" s="138">
        <f>1-(1-0.75)*(1-0.992)</f>
        <v>0.998</v>
      </c>
      <c r="G645" s="139">
        <v>2E-3</v>
      </c>
      <c r="H645" s="104" t="s">
        <v>421</v>
      </c>
      <c r="I645" s="102" cm="1">
        <f t="array" ref="I645">((_xlfn.XLOOKUP(B645,'4. Material Balance Activities'!$C$170:$C$191,'4. Material Balance Activities'!$G$170:$G$191,NA,0,1)-_xlfn.XLOOKUP(B645,'4. Material Balance Activities'!$C$170:$C$191,'4. Material Balance Activities'!$M$170:$M$191,NA,0,1))*G645)*(1-F645)</f>
        <v>5.6159400000000059E-3</v>
      </c>
      <c r="J645" s="105" t="s">
        <v>214</v>
      </c>
      <c r="K645" s="83" t="s">
        <v>214</v>
      </c>
      <c r="L645" s="102" cm="1">
        <f t="array" ref="L645">((_xlfn.XLOOKUP(B645,'4. Material Balance Activities'!$C$170:$C$191,'4. Material Balance Activities'!$J$170:$J$191,NA,0,1)-_xlfn.XLOOKUP(B645,'4. Material Balance Activities'!$C$170:$C$191,'4. Material Balance Activities'!$P$170:$P$191,NA,0,1))*G645)*(1-F645)</f>
        <v>2.2644919354838733E-5</v>
      </c>
      <c r="M645" s="105" t="s">
        <v>214</v>
      </c>
      <c r="N645" s="83" t="s">
        <v>214</v>
      </c>
    </row>
    <row r="646" spans="1:14" x14ac:dyDescent="0.25">
      <c r="A646" s="79" t="s">
        <v>366</v>
      </c>
      <c r="B646" s="133" t="s">
        <v>221</v>
      </c>
      <c r="C646" s="137" t="s">
        <v>180</v>
      </c>
      <c r="D646" s="81" t="str">
        <f>IFERROR(IF(C646="No CAS","",INDEX('DEQ Pollutant List'!$C$7:$C$611,MATCH('5. Pollutant Emissions - MB'!C646,'DEQ Pollutant List'!$B$7:$B$611,0))),"")</f>
        <v>Chromium VI, chromate and dichromate particulate</v>
      </c>
      <c r="E646" s="115"/>
      <c r="F646" s="138">
        <f>1-(1-0.75)*(1-0.992)</f>
        <v>0.998</v>
      </c>
      <c r="G646" s="139">
        <v>6.0000000000000001E-3</v>
      </c>
      <c r="H646" s="104" t="s">
        <v>421</v>
      </c>
      <c r="I646" s="102" cm="1">
        <f t="array" ref="I646">((_xlfn.XLOOKUP(B646,'4. Material Balance Activities'!$C$170:$C$191,'4. Material Balance Activities'!$G$170:$G$191,NA,0,1)-_xlfn.XLOOKUP(B646,'4. Material Balance Activities'!$C$170:$C$191,'4. Material Balance Activities'!$M$170:$M$191,NA,0,1))*G646)*(1-F646)</f>
        <v>2.2164516000000019E-3</v>
      </c>
      <c r="J646" s="105" t="s">
        <v>214</v>
      </c>
      <c r="K646" s="83" t="s">
        <v>214</v>
      </c>
      <c r="L646" s="102" cm="1">
        <f t="array" ref="L646">((_xlfn.XLOOKUP(B646,'4. Material Balance Activities'!$C$170:$C$191,'4. Material Balance Activities'!$J$170:$J$191,NA,0,1)-_xlfn.XLOOKUP(B646,'4. Material Balance Activities'!$C$170:$C$191,'4. Material Balance Activities'!$P$170:$P$191,NA,0,1))*G646)*(1-F646)</f>
        <v>8.9373048387096856E-6</v>
      </c>
      <c r="M646" s="105" t="s">
        <v>214</v>
      </c>
      <c r="N646" s="83" t="s">
        <v>214</v>
      </c>
    </row>
    <row r="647" spans="1:14" x14ac:dyDescent="0.25">
      <c r="A647" s="79" t="s">
        <v>366</v>
      </c>
      <c r="B647" s="133" t="s">
        <v>221</v>
      </c>
      <c r="C647" s="137" t="s">
        <v>420</v>
      </c>
      <c r="D647" s="81" t="str">
        <f>IFERROR(IF(C647="No CAS","",INDEX('DEQ Pollutant List'!$C$7:$C$611,MATCH('5. Pollutant Emissions - MB'!C647,'DEQ Pollutant List'!$B$7:$B$611,0))),"")</f>
        <v>Acetone</v>
      </c>
      <c r="E647" s="115"/>
      <c r="F647" s="138">
        <v>0</v>
      </c>
      <c r="G647" s="139">
        <v>0.56999999999999995</v>
      </c>
      <c r="H647" s="104"/>
      <c r="I647" s="102" cm="1">
        <f t="array" ref="I647">((_xlfn.XLOOKUP(B647,'4. Material Balance Activities'!$C$170:$C$191,'4. Material Balance Activities'!$G$170:$G$191,NA,0,1)-_xlfn.XLOOKUP(B647,'4. Material Balance Activities'!$C$170:$C$191,'4. Material Balance Activities'!$M$170:$M$191,NA,0,1))*G647)*(1-F647)</f>
        <v>105.281451</v>
      </c>
      <c r="J647" s="105" t="s">
        <v>214</v>
      </c>
      <c r="K647" s="83" t="s">
        <v>214</v>
      </c>
      <c r="L647" s="102" cm="1">
        <f t="array" ref="L647">((_xlfn.XLOOKUP(B647,'4. Material Balance Activities'!$C$170:$C$191,'4. Material Balance Activities'!$J$170:$J$191,NA,0,1)-_xlfn.XLOOKUP(B647,'4. Material Balance Activities'!$C$170:$C$191,'4. Material Balance Activities'!$P$170:$P$191,NA,0,1))*G647)*(1-F647)</f>
        <v>0.42452197983870965</v>
      </c>
      <c r="M647" s="105" t="s">
        <v>214</v>
      </c>
      <c r="N647" s="83" t="s">
        <v>214</v>
      </c>
    </row>
    <row r="648" spans="1:14" x14ac:dyDescent="0.25">
      <c r="A648" s="79" t="s">
        <v>366</v>
      </c>
      <c r="B648" s="133" t="s">
        <v>221</v>
      </c>
      <c r="C648" s="137" t="s">
        <v>422</v>
      </c>
      <c r="D648" s="81" t="str">
        <f>IFERROR(IF(C648="No CAS","",INDEX('DEQ Pollutant List'!$C$7:$C$611,MATCH('5. Pollutant Emissions - MB'!C648,'DEQ Pollutant List'!$B$7:$B$611,0))),"")</f>
        <v>Propylene glycol monomethyl ether</v>
      </c>
      <c r="E648" s="115"/>
      <c r="F648" s="138">
        <v>0</v>
      </c>
      <c r="G648" s="139">
        <v>0.23</v>
      </c>
      <c r="H648" s="104"/>
      <c r="I648" s="102" cm="1">
        <f t="array" ref="I648">((_xlfn.XLOOKUP(B648,'4. Material Balance Activities'!$C$170:$C$191,'4. Material Balance Activities'!$G$170:$G$191,NA,0,1)-_xlfn.XLOOKUP(B648,'4. Material Balance Activities'!$C$170:$C$191,'4. Material Balance Activities'!$M$170:$M$191,NA,0,1))*G648)*(1-F648)</f>
        <v>42.481989000000006</v>
      </c>
      <c r="J648" s="105" t="s">
        <v>214</v>
      </c>
      <c r="K648" s="83" t="s">
        <v>214</v>
      </c>
      <c r="L648" s="102" cm="1">
        <f t="array" ref="L648">((_xlfn.XLOOKUP(B648,'4. Material Balance Activities'!$C$170:$C$191,'4. Material Balance Activities'!$J$170:$J$191,NA,0,1)-_xlfn.XLOOKUP(B648,'4. Material Balance Activities'!$C$170:$C$191,'4. Material Balance Activities'!$P$170:$P$191,NA,0,1))*G648)*(1-F648)</f>
        <v>0.17129834274193551</v>
      </c>
      <c r="M648" s="105" t="s">
        <v>214</v>
      </c>
      <c r="N648" s="83" t="s">
        <v>214</v>
      </c>
    </row>
    <row r="649" spans="1:14" x14ac:dyDescent="0.25">
      <c r="A649" s="79" t="s">
        <v>366</v>
      </c>
      <c r="B649" s="133" t="s">
        <v>221</v>
      </c>
      <c r="C649" s="137" t="s">
        <v>181</v>
      </c>
      <c r="D649" s="81" t="str">
        <f>IFERROR(IF(C649="No CAS","",INDEX('DEQ Pollutant List'!$C$7:$C$611,MATCH('5. Pollutant Emissions - MB'!C649,'DEQ Pollutant List'!$B$7:$B$611,0))),"")</f>
        <v>Cobalt and compounds</v>
      </c>
      <c r="E649" s="115"/>
      <c r="F649" s="138">
        <f>1-(1-0.75)*(1-0.992)</f>
        <v>0.998</v>
      </c>
      <c r="G649" s="139">
        <v>4.0000000000000001E-3</v>
      </c>
      <c r="H649" s="104" t="s">
        <v>421</v>
      </c>
      <c r="I649" s="102" cm="1">
        <f t="array" ref="I649">((_xlfn.XLOOKUP(B649,'4. Material Balance Activities'!$C$170:$C$191,'4. Material Balance Activities'!$G$170:$G$191,NA,0,1)-_xlfn.XLOOKUP(B649,'4. Material Balance Activities'!$C$170:$C$191,'4. Material Balance Activities'!$M$170:$M$191,NA,0,1))*G649)*(1-F649)</f>
        <v>1.4776344000000015E-3</v>
      </c>
      <c r="J649" s="105" t="s">
        <v>214</v>
      </c>
      <c r="K649" s="83" t="s">
        <v>214</v>
      </c>
      <c r="L649" s="102" cm="1">
        <f t="array" ref="L649">((_xlfn.XLOOKUP(B649,'4. Material Balance Activities'!$C$170:$C$191,'4. Material Balance Activities'!$J$170:$J$191,NA,0,1)-_xlfn.XLOOKUP(B649,'4. Material Balance Activities'!$C$170:$C$191,'4. Material Balance Activities'!$P$170:$P$191,NA,0,1))*G649)*(1-F649)</f>
        <v>5.9582032258064577E-6</v>
      </c>
      <c r="M649" s="105" t="s">
        <v>214</v>
      </c>
      <c r="N649" s="83" t="s">
        <v>214</v>
      </c>
    </row>
    <row r="650" spans="1:14" x14ac:dyDescent="0.25">
      <c r="A650" s="79" t="s">
        <v>366</v>
      </c>
      <c r="B650" s="133" t="s">
        <v>222</v>
      </c>
      <c r="C650" s="137" t="s">
        <v>180</v>
      </c>
      <c r="D650" s="81" t="str">
        <f>IFERROR(IF(C650="No CAS","",INDEX('DEQ Pollutant List'!$C$7:$C$611,MATCH('5. Pollutant Emissions - MB'!C650,'DEQ Pollutant List'!$B$7:$B$611,0))),"")</f>
        <v>Chromium VI, chromate and dichromate particulate</v>
      </c>
      <c r="E650" s="115"/>
      <c r="F650" s="138">
        <f>1-(1-0.75)*(1-0.992)</f>
        <v>0.998</v>
      </c>
      <c r="G650" s="139">
        <v>2E-3</v>
      </c>
      <c r="H650" s="104" t="s">
        <v>421</v>
      </c>
      <c r="I650" s="102" cm="1">
        <f t="array" ref="I650">((_xlfn.XLOOKUP(B650,'4. Material Balance Activities'!$C$170:$C$191,'4. Material Balance Activities'!$G$170:$G$191,NA,0,1)-_xlfn.XLOOKUP(B650,'4. Material Balance Activities'!$C$170:$C$191,'4. Material Balance Activities'!$M$170:$M$191,NA,0,1))*G650)*(1-F650)</f>
        <v>2.9359440000000033E-3</v>
      </c>
      <c r="J650" s="105" t="s">
        <v>214</v>
      </c>
      <c r="K650" s="83" t="s">
        <v>214</v>
      </c>
      <c r="L650" s="102" cm="1">
        <f t="array" ref="L650">((_xlfn.XLOOKUP(B650,'4. Material Balance Activities'!$C$170:$C$191,'4. Material Balance Activities'!$J$170:$J$191,NA,0,1)-_xlfn.XLOOKUP(B650,'4. Material Balance Activities'!$C$170:$C$191,'4. Material Balance Activities'!$P$170:$P$191,NA,0,1))*G650)*(1-F650)</f>
        <v>1.1838483870967754E-5</v>
      </c>
      <c r="M650" s="105" t="s">
        <v>214</v>
      </c>
      <c r="N650" s="83" t="s">
        <v>214</v>
      </c>
    </row>
    <row r="651" spans="1:14" x14ac:dyDescent="0.25">
      <c r="A651" s="79" t="s">
        <v>366</v>
      </c>
      <c r="B651" s="133" t="s">
        <v>222</v>
      </c>
      <c r="C651" s="137" t="s">
        <v>420</v>
      </c>
      <c r="D651" s="81" t="str">
        <f>IFERROR(IF(C651="No CAS","",INDEX('DEQ Pollutant List'!$C$7:$C$611,MATCH('5. Pollutant Emissions - MB'!C651,'DEQ Pollutant List'!$B$7:$B$611,0))),"")</f>
        <v>Acetone</v>
      </c>
      <c r="E651" s="115"/>
      <c r="F651" s="138">
        <v>0</v>
      </c>
      <c r="G651" s="139">
        <v>0.7</v>
      </c>
      <c r="H651" s="104"/>
      <c r="I651" s="102" cm="1">
        <f t="array" ref="I651">((_xlfn.XLOOKUP(B651,'4. Material Balance Activities'!$C$170:$C$191,'4. Material Balance Activities'!$G$170:$G$191,NA,0,1)-_xlfn.XLOOKUP(B651,'4. Material Balance Activities'!$C$170:$C$191,'4. Material Balance Activities'!$M$170:$M$191,NA,0,1))*G651)*(1-F651)</f>
        <v>513.79020000000003</v>
      </c>
      <c r="J651" s="105" t="s">
        <v>214</v>
      </c>
      <c r="K651" s="83" t="s">
        <v>214</v>
      </c>
      <c r="L651" s="102" cm="1">
        <f t="array" ref="L651">((_xlfn.XLOOKUP(B651,'4. Material Balance Activities'!$C$170:$C$191,'4. Material Balance Activities'!$J$170:$J$191,NA,0,1)-_xlfn.XLOOKUP(B651,'4. Material Balance Activities'!$C$170:$C$191,'4. Material Balance Activities'!$P$170:$P$191,NA,0,1))*G651)*(1-F651)</f>
        <v>2.071734677419355</v>
      </c>
      <c r="M651" s="105" t="s">
        <v>214</v>
      </c>
      <c r="N651" s="83" t="s">
        <v>214</v>
      </c>
    </row>
    <row r="652" spans="1:14" x14ac:dyDescent="0.25">
      <c r="A652" s="79" t="s">
        <v>366</v>
      </c>
      <c r="B652" s="133" t="s">
        <v>222</v>
      </c>
      <c r="C652" s="137" t="s">
        <v>422</v>
      </c>
      <c r="D652" s="81" t="str">
        <f>IFERROR(IF(C652="No CAS","",INDEX('DEQ Pollutant List'!$C$7:$C$611,MATCH('5. Pollutant Emissions - MB'!C652,'DEQ Pollutant List'!$B$7:$B$611,0))),"")</f>
        <v>Propylene glycol monomethyl ether</v>
      </c>
      <c r="E652" s="115"/>
      <c r="F652" s="138">
        <v>0</v>
      </c>
      <c r="G652" s="139">
        <v>0.1</v>
      </c>
      <c r="H652" s="104"/>
      <c r="I652" s="102" cm="1">
        <f t="array" ref="I652">((_xlfn.XLOOKUP(B652,'4. Material Balance Activities'!$C$170:$C$191,'4. Material Balance Activities'!$G$170:$G$191,NA,0,1)-_xlfn.XLOOKUP(B652,'4. Material Balance Activities'!$C$170:$C$191,'4. Material Balance Activities'!$M$170:$M$191,NA,0,1))*G652)*(1-F652)</f>
        <v>73.398600000000016</v>
      </c>
      <c r="J652" s="105" t="s">
        <v>214</v>
      </c>
      <c r="K652" s="83" t="s">
        <v>214</v>
      </c>
      <c r="L652" s="102" cm="1">
        <f t="array" ref="L652">((_xlfn.XLOOKUP(B652,'4. Material Balance Activities'!$C$170:$C$191,'4. Material Balance Activities'!$J$170:$J$191,NA,0,1)-_xlfn.XLOOKUP(B652,'4. Material Balance Activities'!$C$170:$C$191,'4. Material Balance Activities'!$P$170:$P$191,NA,0,1))*G652)*(1-F652)</f>
        <v>0.29596209677419361</v>
      </c>
      <c r="M652" s="105" t="s">
        <v>214</v>
      </c>
      <c r="N652" s="83" t="s">
        <v>214</v>
      </c>
    </row>
    <row r="653" spans="1:14" x14ac:dyDescent="0.25">
      <c r="A653" s="79" t="s">
        <v>366</v>
      </c>
      <c r="B653" s="133" t="s">
        <v>223</v>
      </c>
      <c r="C653" s="137" t="s">
        <v>180</v>
      </c>
      <c r="D653" s="81" t="str">
        <f>IFERROR(IF(C653="No CAS","",INDEX('DEQ Pollutant List'!$C$7:$C$611,MATCH('5. Pollutant Emissions - MB'!C653,'DEQ Pollutant List'!$B$7:$B$611,0))),"")</f>
        <v>Chromium VI, chromate and dichromate particulate</v>
      </c>
      <c r="E653" s="115"/>
      <c r="F653" s="138">
        <f>1-(1-0.75)*(1-0.992)</f>
        <v>0.998</v>
      </c>
      <c r="G653" s="139">
        <v>7.0000000000000001E-3</v>
      </c>
      <c r="H653" s="104" t="s">
        <v>421</v>
      </c>
      <c r="I653" s="102" cm="1">
        <f t="array" ref="I653">((_xlfn.XLOOKUP(B653,'4. Material Balance Activities'!$C$170:$C$191,'4. Material Balance Activities'!$G$170:$G$191,NA,0,1)-_xlfn.XLOOKUP(B653,'4. Material Balance Activities'!$C$170:$C$191,'4. Material Balance Activities'!$M$170:$M$191,NA,0,1))*G653)*(1-F653)</f>
        <v>3.5708904000000038E-3</v>
      </c>
      <c r="J653" s="105" t="s">
        <v>214</v>
      </c>
      <c r="K653" s="83" t="s">
        <v>214</v>
      </c>
      <c r="L653" s="102" cm="1">
        <f t="array" ref="L653">((_xlfn.XLOOKUP(B653,'4. Material Balance Activities'!$C$170:$C$191,'4. Material Balance Activities'!$J$170:$J$191,NA,0,1)-_xlfn.XLOOKUP(B653,'4. Material Balance Activities'!$C$170:$C$191,'4. Material Balance Activities'!$P$170:$P$191,NA,0,1))*G653)*(1-F653)</f>
        <v>1.4398751612903242E-5</v>
      </c>
      <c r="M653" s="105" t="s">
        <v>214</v>
      </c>
      <c r="N653" s="83" t="s">
        <v>214</v>
      </c>
    </row>
    <row r="654" spans="1:14" x14ac:dyDescent="0.25">
      <c r="A654" s="79" t="s">
        <v>366</v>
      </c>
      <c r="B654" s="133" t="s">
        <v>223</v>
      </c>
      <c r="C654" s="137" t="s">
        <v>420</v>
      </c>
      <c r="D654" s="81" t="str">
        <f>IFERROR(IF(C654="No CAS","",INDEX('DEQ Pollutant List'!$C$7:$C$611,MATCH('5. Pollutant Emissions - MB'!C654,'DEQ Pollutant List'!$B$7:$B$611,0))),"")</f>
        <v>Acetone</v>
      </c>
      <c r="E654" s="115"/>
      <c r="F654" s="138">
        <v>0</v>
      </c>
      <c r="G654" s="139">
        <v>0.73</v>
      </c>
      <c r="H654" s="104"/>
      <c r="I654" s="102" cm="1">
        <f t="array" ref="I654">((_xlfn.XLOOKUP(B654,'4. Material Balance Activities'!$C$170:$C$191,'4. Material Balance Activities'!$G$170:$G$191,NA,0,1)-_xlfn.XLOOKUP(B654,'4. Material Balance Activities'!$C$170:$C$191,'4. Material Balance Activities'!$M$170:$M$191,NA,0,1))*G654)*(1-F654)</f>
        <v>186.19642800000003</v>
      </c>
      <c r="J654" s="105" t="s">
        <v>214</v>
      </c>
      <c r="K654" s="83" t="s">
        <v>214</v>
      </c>
      <c r="L654" s="102" cm="1">
        <f t="array" ref="L654">((_xlfn.XLOOKUP(B654,'4. Material Balance Activities'!$C$170:$C$191,'4. Material Balance Activities'!$J$170:$J$191,NA,0,1)-_xlfn.XLOOKUP(B654,'4. Material Balance Activities'!$C$170:$C$191,'4. Material Balance Activities'!$P$170:$P$191,NA,0,1))*G654)*(1-F654)</f>
        <v>0.7507920483870969</v>
      </c>
      <c r="M654" s="105" t="s">
        <v>214</v>
      </c>
      <c r="N654" s="83" t="s">
        <v>214</v>
      </c>
    </row>
    <row r="655" spans="1:14" x14ac:dyDescent="0.25">
      <c r="A655" s="79" t="s">
        <v>366</v>
      </c>
      <c r="B655" s="133" t="s">
        <v>223</v>
      </c>
      <c r="C655" s="137" t="s">
        <v>422</v>
      </c>
      <c r="D655" s="81" t="str">
        <f>IFERROR(IF(C655="No CAS","",INDEX('DEQ Pollutant List'!$C$7:$C$611,MATCH('5. Pollutant Emissions - MB'!C655,'DEQ Pollutant List'!$B$7:$B$611,0))),"")</f>
        <v>Propylene glycol monomethyl ether</v>
      </c>
      <c r="E655" s="115"/>
      <c r="F655" s="138">
        <v>0</v>
      </c>
      <c r="G655" s="139">
        <v>0.08</v>
      </c>
      <c r="H655" s="104"/>
      <c r="I655" s="102" cm="1">
        <f t="array" ref="I655">((_xlfn.XLOOKUP(B655,'4. Material Balance Activities'!$C$170:$C$191,'4. Material Balance Activities'!$G$170:$G$191,NA,0,1)-_xlfn.XLOOKUP(B655,'4. Material Balance Activities'!$C$170:$C$191,'4. Material Balance Activities'!$M$170:$M$191,NA,0,1))*G655)*(1-F655)</f>
        <v>20.405088000000003</v>
      </c>
      <c r="J655" s="105" t="s">
        <v>214</v>
      </c>
      <c r="K655" s="83" t="s">
        <v>214</v>
      </c>
      <c r="L655" s="102" cm="1">
        <f t="array" ref="L655">((_xlfn.XLOOKUP(B655,'4. Material Balance Activities'!$C$170:$C$191,'4. Material Balance Activities'!$J$170:$J$191,NA,0,1)-_xlfn.XLOOKUP(B655,'4. Material Balance Activities'!$C$170:$C$191,'4. Material Balance Activities'!$P$170:$P$191,NA,0,1))*G655)*(1-F655)</f>
        <v>8.2278580645161303E-2</v>
      </c>
      <c r="M655" s="105" t="s">
        <v>214</v>
      </c>
      <c r="N655" s="83" t="s">
        <v>214</v>
      </c>
    </row>
    <row r="656" spans="1:14" x14ac:dyDescent="0.25">
      <c r="A656" s="79" t="s">
        <v>366</v>
      </c>
      <c r="B656" s="133" t="s">
        <v>223</v>
      </c>
      <c r="C656" s="137" t="s">
        <v>181</v>
      </c>
      <c r="D656" s="81" t="str">
        <f>IFERROR(IF(C656="No CAS","",INDEX('DEQ Pollutant List'!$C$7:$C$611,MATCH('5. Pollutant Emissions - MB'!C656,'DEQ Pollutant List'!$B$7:$B$611,0))),"")</f>
        <v>Cobalt and compounds</v>
      </c>
      <c r="E656" s="115"/>
      <c r="F656" s="138">
        <f>1-(1-0.75)*(1-0.992)</f>
        <v>0.998</v>
      </c>
      <c r="G656" s="139">
        <v>5.0000000000000001E-3</v>
      </c>
      <c r="H656" s="104" t="s">
        <v>421</v>
      </c>
      <c r="I656" s="102" cm="1">
        <f t="array" ref="I656">((_xlfn.XLOOKUP(B656,'4. Material Balance Activities'!$C$170:$C$191,'4. Material Balance Activities'!$G$170:$G$191,NA,0,1)-_xlfn.XLOOKUP(B656,'4. Material Balance Activities'!$C$170:$C$191,'4. Material Balance Activities'!$M$170:$M$191,NA,0,1))*G656)*(1-F656)</f>
        <v>2.5506360000000028E-3</v>
      </c>
      <c r="J656" s="105" t="s">
        <v>214</v>
      </c>
      <c r="K656" s="83" t="s">
        <v>214</v>
      </c>
      <c r="L656" s="102" cm="1">
        <f t="array" ref="L656">((_xlfn.XLOOKUP(B656,'4. Material Balance Activities'!$C$170:$C$191,'4. Material Balance Activities'!$J$170:$J$191,NA,0,1)-_xlfn.XLOOKUP(B656,'4. Material Balance Activities'!$C$170:$C$191,'4. Material Balance Activities'!$P$170:$P$191,NA,0,1))*G656)*(1-F656)</f>
        <v>1.0284822580645172E-5</v>
      </c>
      <c r="M656" s="105" t="s">
        <v>214</v>
      </c>
      <c r="N656" s="83" t="s">
        <v>214</v>
      </c>
    </row>
    <row r="657" spans="1:14" x14ac:dyDescent="0.25">
      <c r="A657" s="79" t="s">
        <v>366</v>
      </c>
      <c r="B657" s="133" t="s">
        <v>224</v>
      </c>
      <c r="C657" s="137" t="s">
        <v>180</v>
      </c>
      <c r="D657" s="81" t="str">
        <f>IFERROR(IF(C657="No CAS","",INDEX('DEQ Pollutant List'!$C$7:$C$611,MATCH('5. Pollutant Emissions - MB'!C657,'DEQ Pollutant List'!$B$7:$B$611,0))),"")</f>
        <v>Chromium VI, chromate and dichromate particulate</v>
      </c>
      <c r="E657" s="115"/>
      <c r="F657" s="138">
        <f>1-(1-0.75)*(1-0.992)</f>
        <v>0.998</v>
      </c>
      <c r="G657" s="139">
        <v>2E-3</v>
      </c>
      <c r="H657" s="104" t="s">
        <v>421</v>
      </c>
      <c r="I657" s="102" cm="1">
        <f t="array" ref="I657">((_xlfn.XLOOKUP(B657,'4. Material Balance Activities'!$C$170:$C$191,'4. Material Balance Activities'!$G$170:$G$191,NA,0,1)-_xlfn.XLOOKUP(B657,'4. Material Balance Activities'!$C$170:$C$191,'4. Material Balance Activities'!$M$170:$M$191,NA,0,1))*G657)*(1-F657)</f>
        <v>4.021380000000004E-4</v>
      </c>
      <c r="J657" s="105" t="s">
        <v>214</v>
      </c>
      <c r="K657" s="83" t="s">
        <v>214</v>
      </c>
      <c r="L657" s="102" cm="1">
        <f t="array" ref="L657">((_xlfn.XLOOKUP(B657,'4. Material Balance Activities'!$C$170:$C$191,'4. Material Balance Activities'!$J$170:$J$191,NA,0,1)-_xlfn.XLOOKUP(B657,'4. Material Balance Activities'!$C$170:$C$191,'4. Material Balance Activities'!$P$170:$P$191,NA,0,1))*G657)*(1-F657)</f>
        <v>1.6215241935483887E-6</v>
      </c>
      <c r="M657" s="105" t="s">
        <v>214</v>
      </c>
      <c r="N657" s="83" t="s">
        <v>214</v>
      </c>
    </row>
    <row r="658" spans="1:14" x14ac:dyDescent="0.25">
      <c r="A658" s="79" t="s">
        <v>366</v>
      </c>
      <c r="B658" s="133" t="s">
        <v>224</v>
      </c>
      <c r="C658" s="137" t="s">
        <v>420</v>
      </c>
      <c r="D658" s="81" t="str">
        <f>IFERROR(IF(C658="No CAS","",INDEX('DEQ Pollutant List'!$C$7:$C$611,MATCH('5. Pollutant Emissions - MB'!C658,'DEQ Pollutant List'!$B$7:$B$611,0))),"")</f>
        <v>Acetone</v>
      </c>
      <c r="E658" s="115"/>
      <c r="F658" s="138">
        <v>0</v>
      </c>
      <c r="G658" s="139">
        <v>0.74</v>
      </c>
      <c r="H658" s="104"/>
      <c r="I658" s="102" cm="1">
        <f t="array" ref="I658">((_xlfn.XLOOKUP(B658,'4. Material Balance Activities'!$C$170:$C$191,'4. Material Balance Activities'!$G$170:$G$191,NA,0,1)-_xlfn.XLOOKUP(B658,'4. Material Balance Activities'!$C$170:$C$191,'4. Material Balance Activities'!$M$170:$M$191,NA,0,1))*G658)*(1-F658)</f>
        <v>74.395530000000008</v>
      </c>
      <c r="J658" s="105" t="s">
        <v>214</v>
      </c>
      <c r="K658" s="83" t="s">
        <v>214</v>
      </c>
      <c r="L658" s="102" cm="1">
        <f t="array" ref="L658">((_xlfn.XLOOKUP(B658,'4. Material Balance Activities'!$C$170:$C$191,'4. Material Balance Activities'!$J$170:$J$191,NA,0,1)-_xlfn.XLOOKUP(B658,'4. Material Balance Activities'!$C$170:$C$191,'4. Material Balance Activities'!$P$170:$P$191,NA,0,1))*G658)*(1-F658)</f>
        <v>0.29998197580645164</v>
      </c>
      <c r="M658" s="105" t="s">
        <v>214</v>
      </c>
      <c r="N658" s="83" t="s">
        <v>214</v>
      </c>
    </row>
    <row r="659" spans="1:14" x14ac:dyDescent="0.25">
      <c r="A659" s="79" t="s">
        <v>366</v>
      </c>
      <c r="B659" s="133" t="s">
        <v>224</v>
      </c>
      <c r="C659" s="137" t="s">
        <v>422</v>
      </c>
      <c r="D659" s="81" t="str">
        <f>IFERROR(IF(C659="No CAS","",INDEX('DEQ Pollutant List'!$C$7:$C$611,MATCH('5. Pollutant Emissions - MB'!C659,'DEQ Pollutant List'!$B$7:$B$611,0))),"")</f>
        <v>Propylene glycol monomethyl ether</v>
      </c>
      <c r="E659" s="115"/>
      <c r="F659" s="138">
        <v>0</v>
      </c>
      <c r="G659" s="139">
        <v>0.12</v>
      </c>
      <c r="H659" s="104"/>
      <c r="I659" s="102" cm="1">
        <f t="array" ref="I659">((_xlfn.XLOOKUP(B659,'4. Material Balance Activities'!$C$170:$C$191,'4. Material Balance Activities'!$G$170:$G$191,NA,0,1)-_xlfn.XLOOKUP(B659,'4. Material Balance Activities'!$C$170:$C$191,'4. Material Balance Activities'!$M$170:$M$191,NA,0,1))*G659)*(1-F659)</f>
        <v>12.06414</v>
      </c>
      <c r="J659" s="105" t="s">
        <v>214</v>
      </c>
      <c r="K659" s="83" t="s">
        <v>214</v>
      </c>
      <c r="L659" s="102" cm="1">
        <f t="array" ref="L659">((_xlfn.XLOOKUP(B659,'4. Material Balance Activities'!$C$170:$C$191,'4. Material Balance Activities'!$J$170:$J$191,NA,0,1)-_xlfn.XLOOKUP(B659,'4. Material Balance Activities'!$C$170:$C$191,'4. Material Balance Activities'!$P$170:$P$191,NA,0,1))*G659)*(1-F659)</f>
        <v>4.8645725806451615E-2</v>
      </c>
      <c r="M659" s="105" t="s">
        <v>214</v>
      </c>
      <c r="N659" s="83" t="s">
        <v>214</v>
      </c>
    </row>
    <row r="660" spans="1:14" x14ac:dyDescent="0.25">
      <c r="A660" s="79" t="s">
        <v>366</v>
      </c>
      <c r="B660" s="133" t="s">
        <v>224</v>
      </c>
      <c r="C660" s="137" t="s">
        <v>181</v>
      </c>
      <c r="D660" s="81" t="str">
        <f>IFERROR(IF(C660="No CAS","",INDEX('DEQ Pollutant List'!$C$7:$C$611,MATCH('5. Pollutant Emissions - MB'!C660,'DEQ Pollutant List'!$B$7:$B$611,0))),"")</f>
        <v>Cobalt and compounds</v>
      </c>
      <c r="E660" s="115"/>
      <c r="F660" s="138">
        <f>1-(1-0.75)*(1-0.992)</f>
        <v>0.998</v>
      </c>
      <c r="G660" s="139">
        <v>6.0000000000000001E-3</v>
      </c>
      <c r="H660" s="104" t="s">
        <v>421</v>
      </c>
      <c r="I660" s="102" cm="1">
        <f t="array" ref="I660">((_xlfn.XLOOKUP(B660,'4. Material Balance Activities'!$C$170:$C$191,'4. Material Balance Activities'!$G$170:$G$191,NA,0,1)-_xlfn.XLOOKUP(B660,'4. Material Balance Activities'!$C$170:$C$191,'4. Material Balance Activities'!$M$170:$M$191,NA,0,1))*G660)*(1-F660)</f>
        <v>1.2064140000000011E-3</v>
      </c>
      <c r="J660" s="105" t="s">
        <v>214</v>
      </c>
      <c r="K660" s="83" t="s">
        <v>214</v>
      </c>
      <c r="L660" s="102" cm="1">
        <f t="array" ref="L660">((_xlfn.XLOOKUP(B660,'4. Material Balance Activities'!$C$170:$C$191,'4. Material Balance Activities'!$J$170:$J$191,NA,0,1)-_xlfn.XLOOKUP(B660,'4. Material Balance Activities'!$C$170:$C$191,'4. Material Balance Activities'!$P$170:$P$191,NA,0,1))*G660)*(1-F660)</f>
        <v>4.8645725806451664E-6</v>
      </c>
      <c r="M660" s="105" t="s">
        <v>214</v>
      </c>
      <c r="N660" s="83" t="s">
        <v>214</v>
      </c>
    </row>
    <row r="661" spans="1:14" x14ac:dyDescent="0.25">
      <c r="A661" s="79" t="s">
        <v>366</v>
      </c>
      <c r="B661" s="133" t="s">
        <v>225</v>
      </c>
      <c r="C661" s="137" t="s">
        <v>180</v>
      </c>
      <c r="D661" s="81" t="str">
        <f>IFERROR(IF(C661="No CAS","",INDEX('DEQ Pollutant List'!$C$7:$C$611,MATCH('5. Pollutant Emissions - MB'!C661,'DEQ Pollutant List'!$B$7:$B$611,0))),"")</f>
        <v>Chromium VI, chromate and dichromate particulate</v>
      </c>
      <c r="E661" s="115"/>
      <c r="F661" s="138">
        <f>1-(1-0.75)*(1-0.992)</f>
        <v>0.998</v>
      </c>
      <c r="G661" s="139">
        <v>7.0000000000000001E-3</v>
      </c>
      <c r="H661" s="104" t="s">
        <v>421</v>
      </c>
      <c r="I661" s="102" cm="1">
        <f t="array" ref="I661">((_xlfn.XLOOKUP(B661,'4. Material Balance Activities'!$C$170:$C$191,'4. Material Balance Activities'!$G$170:$G$191,NA,0,1)-_xlfn.XLOOKUP(B661,'4. Material Balance Activities'!$C$170:$C$191,'4. Material Balance Activities'!$M$170:$M$191,NA,0,1))*G661)*(1-F661)</f>
        <v>3.9270000000000034E-3</v>
      </c>
      <c r="J661" s="105" t="s">
        <v>214</v>
      </c>
      <c r="K661" s="83" t="s">
        <v>214</v>
      </c>
      <c r="L661" s="102" cm="1">
        <f t="array" ref="L661">((_xlfn.XLOOKUP(B661,'4. Material Balance Activities'!$C$170:$C$191,'4. Material Balance Activities'!$J$170:$J$191,NA,0,1)-_xlfn.XLOOKUP(B661,'4. Material Balance Activities'!$C$170:$C$191,'4. Material Balance Activities'!$P$170:$P$191,NA,0,1))*G661)*(1-F661)</f>
        <v>1.5834677419354855E-5</v>
      </c>
      <c r="M661" s="105" t="s">
        <v>214</v>
      </c>
      <c r="N661" s="83" t="s">
        <v>214</v>
      </c>
    </row>
    <row r="662" spans="1:14" x14ac:dyDescent="0.25">
      <c r="A662" s="79" t="s">
        <v>366</v>
      </c>
      <c r="B662" s="133" t="s">
        <v>225</v>
      </c>
      <c r="C662" s="137" t="s">
        <v>420</v>
      </c>
      <c r="D662" s="81" t="str">
        <f>IFERROR(IF(C662="No CAS","",INDEX('DEQ Pollutant List'!$C$7:$C$611,MATCH('5. Pollutant Emissions - MB'!C662,'DEQ Pollutant List'!$B$7:$B$611,0))),"")</f>
        <v>Acetone</v>
      </c>
      <c r="E662" s="115"/>
      <c r="F662" s="138">
        <v>0</v>
      </c>
      <c r="G662" s="139">
        <v>0.74</v>
      </c>
      <c r="H662" s="104"/>
      <c r="I662" s="102" cm="1">
        <f t="array" ref="I662">((_xlfn.XLOOKUP(B662,'4. Material Balance Activities'!$C$170:$C$191,'4. Material Balance Activities'!$G$170:$G$191,NA,0,1)-_xlfn.XLOOKUP(B662,'4. Material Balance Activities'!$C$170:$C$191,'4. Material Balance Activities'!$M$170:$M$191,NA,0,1))*G662)*(1-F662)</f>
        <v>207.57</v>
      </c>
      <c r="J662" s="105" t="s">
        <v>214</v>
      </c>
      <c r="K662" s="83" t="s">
        <v>214</v>
      </c>
      <c r="L662" s="102" cm="1">
        <f t="array" ref="L662">((_xlfn.XLOOKUP(B662,'4. Material Balance Activities'!$C$170:$C$191,'4. Material Balance Activities'!$J$170:$J$191,NA,0,1)-_xlfn.XLOOKUP(B662,'4. Material Balance Activities'!$C$170:$C$191,'4. Material Balance Activities'!$P$170:$P$191,NA,0,1))*G662)*(1-F662)</f>
        <v>0.83697580645161296</v>
      </c>
      <c r="M662" s="105" t="s">
        <v>214</v>
      </c>
      <c r="N662" s="83" t="s">
        <v>214</v>
      </c>
    </row>
    <row r="663" spans="1:14" x14ac:dyDescent="0.25">
      <c r="A663" s="79" t="s">
        <v>366</v>
      </c>
      <c r="B663" s="133" t="s">
        <v>225</v>
      </c>
      <c r="C663" s="137" t="s">
        <v>422</v>
      </c>
      <c r="D663" s="81" t="str">
        <f>IFERROR(IF(C663="No CAS","",INDEX('DEQ Pollutant List'!$C$7:$C$611,MATCH('5. Pollutant Emissions - MB'!C663,'DEQ Pollutant List'!$B$7:$B$611,0))),"")</f>
        <v>Propylene glycol monomethyl ether</v>
      </c>
      <c r="E663" s="115"/>
      <c r="F663" s="138">
        <v>0</v>
      </c>
      <c r="G663" s="139">
        <v>0.13</v>
      </c>
      <c r="H663" s="104"/>
      <c r="I663" s="102" cm="1">
        <f t="array" ref="I663">((_xlfn.XLOOKUP(B663,'4. Material Balance Activities'!$C$170:$C$191,'4. Material Balance Activities'!$G$170:$G$191,NA,0,1)-_xlfn.XLOOKUP(B663,'4. Material Balance Activities'!$C$170:$C$191,'4. Material Balance Activities'!$M$170:$M$191,NA,0,1))*G663)*(1-F663)</f>
        <v>36.465000000000003</v>
      </c>
      <c r="J663" s="105" t="s">
        <v>214</v>
      </c>
      <c r="K663" s="83" t="s">
        <v>214</v>
      </c>
      <c r="L663" s="102" cm="1">
        <f t="array" ref="L663">((_xlfn.XLOOKUP(B663,'4. Material Balance Activities'!$C$170:$C$191,'4. Material Balance Activities'!$J$170:$J$191,NA,0,1)-_xlfn.XLOOKUP(B663,'4. Material Balance Activities'!$C$170:$C$191,'4. Material Balance Activities'!$P$170:$P$191,NA,0,1))*G663)*(1-F663)</f>
        <v>0.14703629032258067</v>
      </c>
      <c r="M663" s="105" t="s">
        <v>214</v>
      </c>
      <c r="N663" s="83" t="s">
        <v>214</v>
      </c>
    </row>
    <row r="664" spans="1:14" x14ac:dyDescent="0.25">
      <c r="A664" s="79" t="s">
        <v>366</v>
      </c>
      <c r="B664" s="133" t="s">
        <v>226</v>
      </c>
      <c r="C664" s="137" t="s">
        <v>180</v>
      </c>
      <c r="D664" s="81" t="str">
        <f>IFERROR(IF(C664="No CAS","",INDEX('DEQ Pollutant List'!$C$7:$C$611,MATCH('5. Pollutant Emissions - MB'!C664,'DEQ Pollutant List'!$B$7:$B$611,0))),"")</f>
        <v>Chromium VI, chromate and dichromate particulate</v>
      </c>
      <c r="E664" s="115"/>
      <c r="F664" s="138">
        <f>1-(1-0.75)*(1-0.992)</f>
        <v>0.998</v>
      </c>
      <c r="G664" s="139">
        <v>2E-3</v>
      </c>
      <c r="H664" s="104" t="s">
        <v>421</v>
      </c>
      <c r="I664" s="102" cm="1">
        <f t="array" ref="I664">((_xlfn.XLOOKUP(B664,'4. Material Balance Activities'!$C$170:$C$191,'4. Material Balance Activities'!$G$170:$G$191,NA,0,1)-_xlfn.XLOOKUP(B664,'4. Material Balance Activities'!$C$170:$C$191,'4. Material Balance Activities'!$M$170:$M$191,NA,0,1))*G664)*(1-F664)</f>
        <v>1.4679720000000016E-3</v>
      </c>
      <c r="J664" s="105" t="s">
        <v>214</v>
      </c>
      <c r="K664" s="83" t="s">
        <v>214</v>
      </c>
      <c r="L664" s="102" cm="1">
        <f t="array" ref="L664">((_xlfn.XLOOKUP(B664,'4. Material Balance Activities'!$C$170:$C$191,'4. Material Balance Activities'!$J$170:$J$191,NA,0,1)-_xlfn.XLOOKUP(B664,'4. Material Balance Activities'!$C$170:$C$191,'4. Material Balance Activities'!$P$170:$P$191,NA,0,1))*G664)*(1-F664)</f>
        <v>5.9192419354838771E-6</v>
      </c>
      <c r="M664" s="105" t="s">
        <v>214</v>
      </c>
      <c r="N664" s="83" t="s">
        <v>214</v>
      </c>
    </row>
    <row r="665" spans="1:14" x14ac:dyDescent="0.25">
      <c r="A665" s="79" t="s">
        <v>366</v>
      </c>
      <c r="B665" s="133" t="s">
        <v>226</v>
      </c>
      <c r="C665" s="137" t="s">
        <v>425</v>
      </c>
      <c r="D665" s="81" t="str">
        <f>IFERROR(IF(C665="No CAS","",INDEX('DEQ Pollutant List'!$C$7:$C$611,MATCH('5. Pollutant Emissions - MB'!C665,'DEQ Pollutant List'!$B$7:$B$611,0))),"")</f>
        <v>Isopropyl alcohol</v>
      </c>
      <c r="E665" s="115"/>
      <c r="F665" s="138">
        <v>0</v>
      </c>
      <c r="G665" s="139">
        <v>7.0000000000000007E-2</v>
      </c>
      <c r="H665" s="104"/>
      <c r="I665" s="102" cm="1">
        <f t="array" ref="I665">((_xlfn.XLOOKUP(B665,'4. Material Balance Activities'!$C$170:$C$191,'4. Material Balance Activities'!$G$170:$G$191,NA,0,1)-_xlfn.XLOOKUP(B665,'4. Material Balance Activities'!$C$170:$C$191,'4. Material Balance Activities'!$M$170:$M$191,NA,0,1))*G665)*(1-F665)</f>
        <v>25.689510000000006</v>
      </c>
      <c r="J665" s="105" t="s">
        <v>214</v>
      </c>
      <c r="K665" s="83" t="s">
        <v>214</v>
      </c>
      <c r="L665" s="102" cm="1">
        <f t="array" ref="L665">((_xlfn.XLOOKUP(B665,'4. Material Balance Activities'!$C$170:$C$191,'4. Material Balance Activities'!$J$170:$J$191,NA,0,1)-_xlfn.XLOOKUP(B665,'4. Material Balance Activities'!$C$170:$C$191,'4. Material Balance Activities'!$P$170:$P$191,NA,0,1))*G665)*(1-F665)</f>
        <v>0.10358673387096777</v>
      </c>
      <c r="M665" s="105" t="s">
        <v>214</v>
      </c>
      <c r="N665" s="83" t="s">
        <v>214</v>
      </c>
    </row>
    <row r="666" spans="1:14" x14ac:dyDescent="0.25">
      <c r="A666" s="79" t="s">
        <v>366</v>
      </c>
      <c r="B666" s="133" t="s">
        <v>226</v>
      </c>
      <c r="C666" s="137" t="s">
        <v>420</v>
      </c>
      <c r="D666" s="81" t="str">
        <f>IFERROR(IF(C666="No CAS","",INDEX('DEQ Pollutant List'!$C$7:$C$611,MATCH('5. Pollutant Emissions - MB'!C666,'DEQ Pollutant List'!$B$7:$B$611,0))),"")</f>
        <v>Acetone</v>
      </c>
      <c r="E666" s="115"/>
      <c r="F666" s="138">
        <v>0</v>
      </c>
      <c r="G666" s="139">
        <v>0.55000000000000004</v>
      </c>
      <c r="H666" s="104"/>
      <c r="I666" s="102" cm="1">
        <f t="array" ref="I666">((_xlfn.XLOOKUP(B666,'4. Material Balance Activities'!$C$170:$C$191,'4. Material Balance Activities'!$G$170:$G$191,NA,0,1)-_xlfn.XLOOKUP(B666,'4. Material Balance Activities'!$C$170:$C$191,'4. Material Balance Activities'!$M$170:$M$191,NA,0,1))*G666)*(1-F666)</f>
        <v>201.84615000000005</v>
      </c>
      <c r="J666" s="105" t="s">
        <v>214</v>
      </c>
      <c r="K666" s="83" t="s">
        <v>214</v>
      </c>
      <c r="L666" s="102" cm="1">
        <f t="array" ref="L666">((_xlfn.XLOOKUP(B666,'4. Material Balance Activities'!$C$170:$C$191,'4. Material Balance Activities'!$J$170:$J$191,NA,0,1)-_xlfn.XLOOKUP(B666,'4. Material Balance Activities'!$C$170:$C$191,'4. Material Balance Activities'!$P$170:$P$191,NA,0,1))*G666)*(1-F666)</f>
        <v>0.81389576612903247</v>
      </c>
      <c r="M666" s="105" t="s">
        <v>214</v>
      </c>
      <c r="N666" s="83" t="s">
        <v>214</v>
      </c>
    </row>
    <row r="667" spans="1:14" x14ac:dyDescent="0.25">
      <c r="A667" s="79" t="s">
        <v>366</v>
      </c>
      <c r="B667" s="133" t="s">
        <v>226</v>
      </c>
      <c r="C667" s="137" t="s">
        <v>181</v>
      </c>
      <c r="D667" s="81" t="str">
        <f>IFERROR(IF(C667="No CAS","",INDEX('DEQ Pollutant List'!$C$7:$C$611,MATCH('5. Pollutant Emissions - MB'!C667,'DEQ Pollutant List'!$B$7:$B$611,0))),"")</f>
        <v>Cobalt and compounds</v>
      </c>
      <c r="E667" s="115"/>
      <c r="F667" s="138">
        <f>1-(1-0.75)*(1-0.992)</f>
        <v>0.998</v>
      </c>
      <c r="G667" s="139">
        <v>3.0000000000000001E-3</v>
      </c>
      <c r="H667" s="104" t="s">
        <v>421</v>
      </c>
      <c r="I667" s="102" cm="1">
        <f t="array" ref="I667">((_xlfn.XLOOKUP(B667,'4. Material Balance Activities'!$C$170:$C$191,'4. Material Balance Activities'!$G$170:$G$191,NA,0,1)-_xlfn.XLOOKUP(B667,'4. Material Balance Activities'!$C$170:$C$191,'4. Material Balance Activities'!$M$170:$M$191,NA,0,1))*G667)*(1-F667)</f>
        <v>2.2019580000000021E-3</v>
      </c>
      <c r="J667" s="105" t="s">
        <v>214</v>
      </c>
      <c r="K667" s="83" t="s">
        <v>214</v>
      </c>
      <c r="L667" s="102" cm="1">
        <f t="array" ref="L667">((_xlfn.XLOOKUP(B667,'4. Material Balance Activities'!$C$170:$C$191,'4. Material Balance Activities'!$J$170:$J$191,NA,0,1)-_xlfn.XLOOKUP(B667,'4. Material Balance Activities'!$C$170:$C$191,'4. Material Balance Activities'!$P$170:$P$191,NA,0,1))*G667)*(1-F667)</f>
        <v>8.878862903225816E-6</v>
      </c>
      <c r="M667" s="105" t="s">
        <v>214</v>
      </c>
      <c r="N667" s="83" t="s">
        <v>214</v>
      </c>
    </row>
    <row r="668" spans="1:14" x14ac:dyDescent="0.25">
      <c r="A668" s="79" t="s">
        <v>366</v>
      </c>
      <c r="B668" s="133" t="s">
        <v>227</v>
      </c>
      <c r="C668" s="137" t="s">
        <v>183</v>
      </c>
      <c r="D668" s="81" t="str">
        <f>IFERROR(IF(C668="No CAS","",INDEX('DEQ Pollutant List'!$C$7:$C$611,MATCH('5. Pollutant Emissions - MB'!C668,'DEQ Pollutant List'!$B$7:$B$611,0))),"")</f>
        <v>Ethyl benzene</v>
      </c>
      <c r="E668" s="115"/>
      <c r="F668" s="138">
        <v>0</v>
      </c>
      <c r="G668" s="139">
        <v>1E-3</v>
      </c>
      <c r="H668" s="104"/>
      <c r="I668" s="102" cm="1">
        <f t="array" ref="I668">((_xlfn.XLOOKUP(B668,'4. Material Balance Activities'!$C$170:$C$191,'4. Material Balance Activities'!$G$170:$G$191,NA,0,1)-_xlfn.XLOOKUP(B668,'4. Material Balance Activities'!$C$170:$C$191,'4. Material Balance Activities'!$M$170:$M$191,NA,0,1))*G668)*(1-F668)</f>
        <v>3.3610500000000001E-2</v>
      </c>
      <c r="J668" s="105" t="s">
        <v>214</v>
      </c>
      <c r="K668" s="83" t="s">
        <v>214</v>
      </c>
      <c r="L668" s="102" cm="1">
        <f t="array" ref="L668">((_xlfn.XLOOKUP(B668,'4. Material Balance Activities'!$C$170:$C$191,'4. Material Balance Activities'!$J$170:$J$191,NA,0,1)-_xlfn.XLOOKUP(B668,'4. Material Balance Activities'!$C$170:$C$191,'4. Material Balance Activities'!$P$170:$P$191,NA,0,1))*G668)*(1-F668)</f>
        <v>1.3552620967741935E-4</v>
      </c>
      <c r="M668" s="105" t="s">
        <v>214</v>
      </c>
      <c r="N668" s="83" t="s">
        <v>214</v>
      </c>
    </row>
    <row r="669" spans="1:14" x14ac:dyDescent="0.25">
      <c r="A669" s="79" t="s">
        <v>366</v>
      </c>
      <c r="B669" s="133" t="s">
        <v>227</v>
      </c>
      <c r="C669" s="137" t="s">
        <v>180</v>
      </c>
      <c r="D669" s="81" t="str">
        <f>IFERROR(IF(C669="No CAS","",INDEX('DEQ Pollutant List'!$C$7:$C$611,MATCH('5. Pollutant Emissions - MB'!C669,'DEQ Pollutant List'!$B$7:$B$611,0))),"")</f>
        <v>Chromium VI, chromate and dichromate particulate</v>
      </c>
      <c r="E669" s="115"/>
      <c r="F669" s="138">
        <f>1-(1-0.75)*(1-0.992)</f>
        <v>0.998</v>
      </c>
      <c r="G669" s="139">
        <v>7.0000000000000001E-3</v>
      </c>
      <c r="H669" s="104" t="s">
        <v>421</v>
      </c>
      <c r="I669" s="102" cm="1">
        <f t="array" ref="I669">((_xlfn.XLOOKUP(B669,'4. Material Balance Activities'!$C$170:$C$191,'4. Material Balance Activities'!$G$170:$G$191,NA,0,1)-_xlfn.XLOOKUP(B669,'4. Material Balance Activities'!$C$170:$C$191,'4. Material Balance Activities'!$M$170:$M$191,NA,0,1))*G669)*(1-F669)</f>
        <v>4.7054700000000047E-4</v>
      </c>
      <c r="J669" s="105" t="s">
        <v>214</v>
      </c>
      <c r="K669" s="83" t="s">
        <v>214</v>
      </c>
      <c r="L669" s="102" cm="1">
        <f t="array" ref="L669">((_xlfn.XLOOKUP(B669,'4. Material Balance Activities'!$C$170:$C$191,'4. Material Balance Activities'!$J$170:$J$191,NA,0,1)-_xlfn.XLOOKUP(B669,'4. Material Balance Activities'!$C$170:$C$191,'4. Material Balance Activities'!$P$170:$P$191,NA,0,1))*G669)*(1-F669)</f>
        <v>1.8973669354838725E-6</v>
      </c>
      <c r="M669" s="105" t="s">
        <v>214</v>
      </c>
      <c r="N669" s="83" t="s">
        <v>214</v>
      </c>
    </row>
    <row r="670" spans="1:14" x14ac:dyDescent="0.25">
      <c r="A670" s="79" t="s">
        <v>366</v>
      </c>
      <c r="B670" s="133" t="s">
        <v>227</v>
      </c>
      <c r="C670" s="137" t="s">
        <v>420</v>
      </c>
      <c r="D670" s="81" t="str">
        <f>IFERROR(IF(C670="No CAS","",INDEX('DEQ Pollutant List'!$C$7:$C$611,MATCH('5. Pollutant Emissions - MB'!C670,'DEQ Pollutant List'!$B$7:$B$611,0))),"")</f>
        <v>Acetone</v>
      </c>
      <c r="E670" s="115"/>
      <c r="F670" s="138">
        <v>0</v>
      </c>
      <c r="G670" s="139">
        <v>0.73</v>
      </c>
      <c r="H670" s="104"/>
      <c r="I670" s="102" cm="1">
        <f t="array" ref="I670">((_xlfn.XLOOKUP(B670,'4. Material Balance Activities'!$C$170:$C$191,'4. Material Balance Activities'!$G$170:$G$191,NA,0,1)-_xlfn.XLOOKUP(B670,'4. Material Balance Activities'!$C$170:$C$191,'4. Material Balance Activities'!$M$170:$M$191,NA,0,1))*G670)*(1-F670)</f>
        <v>24.535665000000002</v>
      </c>
      <c r="J670" s="105" t="s">
        <v>214</v>
      </c>
      <c r="K670" s="83" t="s">
        <v>214</v>
      </c>
      <c r="L670" s="102" cm="1">
        <f t="array" ref="L670">((_xlfn.XLOOKUP(B670,'4. Material Balance Activities'!$C$170:$C$191,'4. Material Balance Activities'!$J$170:$J$191,NA,0,1)-_xlfn.XLOOKUP(B670,'4. Material Balance Activities'!$C$170:$C$191,'4. Material Balance Activities'!$P$170:$P$191,NA,0,1))*G670)*(1-F670)</f>
        <v>9.8934133064516122E-2</v>
      </c>
      <c r="M670" s="105" t="s">
        <v>214</v>
      </c>
      <c r="N670" s="83" t="s">
        <v>214</v>
      </c>
    </row>
    <row r="671" spans="1:14" x14ac:dyDescent="0.25">
      <c r="A671" s="79" t="s">
        <v>366</v>
      </c>
      <c r="B671" s="133" t="s">
        <v>227</v>
      </c>
      <c r="C671" s="137" t="s">
        <v>422</v>
      </c>
      <c r="D671" s="81" t="str">
        <f>IFERROR(IF(C671="No CAS","",INDEX('DEQ Pollutant List'!$C$7:$C$611,MATCH('5. Pollutant Emissions - MB'!C671,'DEQ Pollutant List'!$B$7:$B$611,0))),"")</f>
        <v>Propylene glycol monomethyl ether</v>
      </c>
      <c r="E671" s="115"/>
      <c r="F671" s="138">
        <v>0</v>
      </c>
      <c r="G671" s="139">
        <v>7.0000000000000007E-2</v>
      </c>
      <c r="H671" s="104"/>
      <c r="I671" s="102" cm="1">
        <f t="array" ref="I671">((_xlfn.XLOOKUP(B671,'4. Material Balance Activities'!$C$170:$C$191,'4. Material Balance Activities'!$G$170:$G$191,NA,0,1)-_xlfn.XLOOKUP(B671,'4. Material Balance Activities'!$C$170:$C$191,'4. Material Balance Activities'!$M$170:$M$191,NA,0,1))*G671)*(1-F671)</f>
        <v>2.3527350000000005</v>
      </c>
      <c r="J671" s="105" t="s">
        <v>214</v>
      </c>
      <c r="K671" s="83" t="s">
        <v>214</v>
      </c>
      <c r="L671" s="102" cm="1">
        <f t="array" ref="L671">((_xlfn.XLOOKUP(B671,'4. Material Balance Activities'!$C$170:$C$191,'4. Material Balance Activities'!$J$170:$J$191,NA,0,1)-_xlfn.XLOOKUP(B671,'4. Material Balance Activities'!$C$170:$C$191,'4. Material Balance Activities'!$P$170:$P$191,NA,0,1))*G671)*(1-F671)</f>
        <v>9.4868346774193563E-3</v>
      </c>
      <c r="M671" s="105" t="s">
        <v>214</v>
      </c>
      <c r="N671" s="83" t="s">
        <v>214</v>
      </c>
    </row>
    <row r="672" spans="1:14" x14ac:dyDescent="0.25">
      <c r="A672" s="79" t="s">
        <v>366</v>
      </c>
      <c r="B672" s="133" t="s">
        <v>227</v>
      </c>
      <c r="C672" s="137" t="s">
        <v>181</v>
      </c>
      <c r="D672" s="81" t="str">
        <f>IFERROR(IF(C672="No CAS","",INDEX('DEQ Pollutant List'!$C$7:$C$611,MATCH('5. Pollutant Emissions - MB'!C672,'DEQ Pollutant List'!$B$7:$B$611,0))),"")</f>
        <v>Cobalt and compounds</v>
      </c>
      <c r="E672" s="115"/>
      <c r="F672" s="138">
        <f>1-(1-0.75)*(1-0.992)</f>
        <v>0.998</v>
      </c>
      <c r="G672" s="139">
        <v>7.0000000000000001E-3</v>
      </c>
      <c r="H672" s="104" t="s">
        <v>421</v>
      </c>
      <c r="I672" s="102" cm="1">
        <f t="array" ref="I672">((_xlfn.XLOOKUP(B672,'4. Material Balance Activities'!$C$170:$C$191,'4. Material Balance Activities'!$G$170:$G$191,NA,0,1)-_xlfn.XLOOKUP(B672,'4. Material Balance Activities'!$C$170:$C$191,'4. Material Balance Activities'!$M$170:$M$191,NA,0,1))*G672)*(1-F672)</f>
        <v>4.7054700000000047E-4</v>
      </c>
      <c r="J672" s="105" t="s">
        <v>214</v>
      </c>
      <c r="K672" s="83" t="s">
        <v>214</v>
      </c>
      <c r="L672" s="102" cm="1">
        <f t="array" ref="L672">((_xlfn.XLOOKUP(B672,'4. Material Balance Activities'!$C$170:$C$191,'4. Material Balance Activities'!$J$170:$J$191,NA,0,1)-_xlfn.XLOOKUP(B672,'4. Material Balance Activities'!$C$170:$C$191,'4. Material Balance Activities'!$P$170:$P$191,NA,0,1))*G672)*(1-F672)</f>
        <v>1.8973669354838725E-6</v>
      </c>
      <c r="M672" s="105" t="s">
        <v>214</v>
      </c>
      <c r="N672" s="83" t="s">
        <v>214</v>
      </c>
    </row>
    <row r="673" spans="1:14" x14ac:dyDescent="0.25">
      <c r="A673" s="79" t="s">
        <v>366</v>
      </c>
      <c r="B673" s="133" t="s">
        <v>228</v>
      </c>
      <c r="C673" s="137" t="s">
        <v>420</v>
      </c>
      <c r="D673" s="81" t="str">
        <f>IFERROR(IF(C673="No CAS","",INDEX('DEQ Pollutant List'!$C$7:$C$611,MATCH('5. Pollutant Emissions - MB'!C673,'DEQ Pollutant List'!$B$7:$B$611,0))),"")</f>
        <v>Acetone</v>
      </c>
      <c r="E673" s="115"/>
      <c r="F673" s="138">
        <v>0</v>
      </c>
      <c r="G673" s="139">
        <v>0.67</v>
      </c>
      <c r="H673" s="104"/>
      <c r="I673" s="102" cm="1">
        <f t="array" ref="I673">((_xlfn.XLOOKUP(B673,'4. Material Balance Activities'!$C$170:$C$191,'4. Material Balance Activities'!$G$170:$G$191,NA,0,1)-_xlfn.XLOOKUP(B673,'4. Material Balance Activities'!$C$170:$C$191,'4. Material Balance Activities'!$M$170:$M$191,NA,0,1))*G673)*(1-F673)</f>
        <v>120.45528</v>
      </c>
      <c r="J673" s="105" t="s">
        <v>214</v>
      </c>
      <c r="K673" s="83" t="s">
        <v>214</v>
      </c>
      <c r="L673" s="102" cm="1">
        <f t="array" ref="L673">((_xlfn.XLOOKUP(B673,'4. Material Balance Activities'!$C$170:$C$191,'4. Material Balance Activities'!$J$170:$J$191,NA,0,1)-_xlfn.XLOOKUP(B673,'4. Material Balance Activities'!$C$170:$C$191,'4. Material Balance Activities'!$P$170:$P$191,NA,0,1))*G673)*(1-F673)</f>
        <v>0.48570677419354841</v>
      </c>
      <c r="M673" s="105" t="s">
        <v>214</v>
      </c>
      <c r="N673" s="83" t="s">
        <v>214</v>
      </c>
    </row>
    <row r="674" spans="1:14" x14ac:dyDescent="0.25">
      <c r="A674" s="79" t="s">
        <v>366</v>
      </c>
      <c r="B674" s="133" t="s">
        <v>228</v>
      </c>
      <c r="C674" s="137" t="s">
        <v>422</v>
      </c>
      <c r="D674" s="81" t="str">
        <f>IFERROR(IF(C674="No CAS","",INDEX('DEQ Pollutant List'!$C$7:$C$611,MATCH('5. Pollutant Emissions - MB'!C674,'DEQ Pollutant List'!$B$7:$B$611,0))),"")</f>
        <v>Propylene glycol monomethyl ether</v>
      </c>
      <c r="E674" s="115"/>
      <c r="F674" s="138">
        <v>0</v>
      </c>
      <c r="G674" s="139">
        <v>0.19</v>
      </c>
      <c r="H674" s="104"/>
      <c r="I674" s="102" cm="1">
        <f t="array" ref="I674">((_xlfn.XLOOKUP(B674,'4. Material Balance Activities'!$C$170:$C$191,'4. Material Balance Activities'!$G$170:$G$191,NA,0,1)-_xlfn.XLOOKUP(B674,'4. Material Balance Activities'!$C$170:$C$191,'4. Material Balance Activities'!$M$170:$M$191,NA,0,1))*G674)*(1-F674)</f>
        <v>34.15896</v>
      </c>
      <c r="J674" s="105" t="s">
        <v>214</v>
      </c>
      <c r="K674" s="83" t="s">
        <v>214</v>
      </c>
      <c r="L674" s="102" cm="1">
        <f t="array" ref="L674">((_xlfn.XLOOKUP(B674,'4. Material Balance Activities'!$C$170:$C$191,'4. Material Balance Activities'!$J$170:$J$191,NA,0,1)-_xlfn.XLOOKUP(B674,'4. Material Balance Activities'!$C$170:$C$191,'4. Material Balance Activities'!$P$170:$P$191,NA,0,1))*G674)*(1-F674)</f>
        <v>0.13773774193548388</v>
      </c>
      <c r="M674" s="105" t="s">
        <v>214</v>
      </c>
      <c r="N674" s="83" t="s">
        <v>214</v>
      </c>
    </row>
    <row r="675" spans="1:14" x14ac:dyDescent="0.25">
      <c r="A675" s="79" t="s">
        <v>366</v>
      </c>
      <c r="B675" s="133" t="s">
        <v>228</v>
      </c>
      <c r="C675" s="137" t="s">
        <v>181</v>
      </c>
      <c r="D675" s="81" t="str">
        <f>IFERROR(IF(C675="No CAS","",INDEX('DEQ Pollutant List'!$C$7:$C$611,MATCH('5. Pollutant Emissions - MB'!C675,'DEQ Pollutant List'!$B$7:$B$611,0))),"")</f>
        <v>Cobalt and compounds</v>
      </c>
      <c r="E675" s="115"/>
      <c r="F675" s="138">
        <f>1-(1-0.75)*(1-0.992)</f>
        <v>0.998</v>
      </c>
      <c r="G675" s="139">
        <v>2E-3</v>
      </c>
      <c r="H675" s="104" t="s">
        <v>421</v>
      </c>
      <c r="I675" s="102" cm="1">
        <f t="array" ref="I675">((_xlfn.XLOOKUP(B675,'4. Material Balance Activities'!$C$170:$C$191,'4. Material Balance Activities'!$G$170:$G$191,NA,0,1)-_xlfn.XLOOKUP(B675,'4. Material Balance Activities'!$C$170:$C$191,'4. Material Balance Activities'!$M$170:$M$191,NA,0,1))*G675)*(1-F675)</f>
        <v>7.1913600000000064E-4</v>
      </c>
      <c r="J675" s="105" t="s">
        <v>214</v>
      </c>
      <c r="K675" s="83" t="s">
        <v>214</v>
      </c>
      <c r="L675" s="102" cm="1">
        <f t="array" ref="L675">((_xlfn.XLOOKUP(B675,'4. Material Balance Activities'!$C$170:$C$191,'4. Material Balance Activities'!$J$170:$J$191,NA,0,1)-_xlfn.XLOOKUP(B675,'4. Material Balance Activities'!$C$170:$C$191,'4. Material Balance Activities'!$P$170:$P$191,NA,0,1))*G675)*(1-F675)</f>
        <v>2.8997419354838736E-6</v>
      </c>
      <c r="M675" s="105" t="s">
        <v>214</v>
      </c>
      <c r="N675" s="83" t="s">
        <v>214</v>
      </c>
    </row>
    <row r="676" spans="1:14" x14ac:dyDescent="0.25">
      <c r="A676" s="79" t="s">
        <v>366</v>
      </c>
      <c r="B676" s="133" t="s">
        <v>286</v>
      </c>
      <c r="C676" s="137" t="s">
        <v>428</v>
      </c>
      <c r="D676" s="81" t="str">
        <f>IFERROR(IF(C676="No CAS","",INDEX('DEQ Pollutant List'!$C$7:$C$611,MATCH('5. Pollutant Emissions - MB'!C676,'DEQ Pollutant List'!$B$7:$B$611,0))),"")</f>
        <v>2-Butanone (methyl ethyl ketone)</v>
      </c>
      <c r="E676" s="115"/>
      <c r="F676" s="138">
        <v>0</v>
      </c>
      <c r="G676" s="139">
        <v>0.12</v>
      </c>
      <c r="H676" s="104"/>
      <c r="I676" s="102" cm="1">
        <f t="array" ref="I676">((_xlfn.XLOOKUP(B676,'4. Material Balance Activities'!$C$170:$C$191,'4. Material Balance Activities'!$G$170:$G$191,NA,0,1)-_xlfn.XLOOKUP(B676,'4. Material Balance Activities'!$C$170:$C$191,'4. Material Balance Activities'!$M$170:$M$191,NA,0,1))*G676)*(1-F676)</f>
        <v>2900.9340359999997</v>
      </c>
      <c r="J676" s="105" t="s">
        <v>214</v>
      </c>
      <c r="K676" s="83" t="s">
        <v>214</v>
      </c>
      <c r="L676" s="102" cm="1">
        <f t="array" ref="L676">((_xlfn.XLOOKUP(B676,'4. Material Balance Activities'!$C$170:$C$191,'4. Material Balance Activities'!$J$170:$J$191,NA,0,1)-_xlfn.XLOOKUP(B676,'4. Material Balance Activities'!$C$170:$C$191,'4. Material Balance Activities'!$P$170:$P$191,NA,0,1))*G676)*(1-F676)</f>
        <v>11.697314661290321</v>
      </c>
      <c r="M676" s="105" t="s">
        <v>214</v>
      </c>
      <c r="N676" s="83" t="s">
        <v>214</v>
      </c>
    </row>
    <row r="677" spans="1:14" x14ac:dyDescent="0.25">
      <c r="A677" s="79" t="s">
        <v>366</v>
      </c>
      <c r="B677" s="133" t="s">
        <v>286</v>
      </c>
      <c r="C677" s="137" t="s">
        <v>187</v>
      </c>
      <c r="D677" s="81" t="str">
        <f>IFERROR(IF(C677="No CAS","",INDEX('DEQ Pollutant List'!$C$7:$C$611,MATCH('5. Pollutant Emissions - MB'!C677,'DEQ Pollutant List'!$B$7:$B$611,0))),"")</f>
        <v>Mercury and compounds</v>
      </c>
      <c r="E677" s="115"/>
      <c r="F677" s="138">
        <f>1-(1-0.75)*(1-0.992)</f>
        <v>0.998</v>
      </c>
      <c r="G677" s="139">
        <v>2.0000000000000001E-9</v>
      </c>
      <c r="H677" s="104" t="s">
        <v>421</v>
      </c>
      <c r="I677" s="102" cm="1">
        <f t="array" ref="I677">((_xlfn.XLOOKUP(B677,'4. Material Balance Activities'!$C$170:$C$191,'4. Material Balance Activities'!$G$170:$G$191,NA,0,1)-_xlfn.XLOOKUP(B677,'4. Material Balance Activities'!$C$170:$C$191,'4. Material Balance Activities'!$M$170:$M$191,NA,0,1))*G677)*(1-F677)</f>
        <v>9.6697801200000086E-8</v>
      </c>
      <c r="J677" s="105" t="s">
        <v>214</v>
      </c>
      <c r="K677" s="83" t="s">
        <v>214</v>
      </c>
      <c r="L677" s="102" cm="1">
        <f t="array" ref="L677">((_xlfn.XLOOKUP(B677,'4. Material Balance Activities'!$C$170:$C$191,'4. Material Balance Activities'!$J$170:$J$191,NA,0,1)-_xlfn.XLOOKUP(B677,'4. Material Balance Activities'!$C$170:$C$191,'4. Material Balance Activities'!$P$170:$P$191,NA,0,1))*G677)*(1-F677)</f>
        <v>3.8991048870967772E-10</v>
      </c>
      <c r="M677" s="105" t="s">
        <v>214</v>
      </c>
      <c r="N677" s="83" t="s">
        <v>214</v>
      </c>
    </row>
    <row r="678" spans="1:14" x14ac:dyDescent="0.25">
      <c r="A678" s="79" t="s">
        <v>366</v>
      </c>
      <c r="B678" s="133" t="s">
        <v>286</v>
      </c>
      <c r="C678" s="137" t="s">
        <v>185</v>
      </c>
      <c r="D678" s="81" t="str">
        <f>IFERROR(IF(C678="No CAS","",INDEX('DEQ Pollutant List'!$C$7:$C$611,MATCH('5. Pollutant Emissions - MB'!C678,'DEQ Pollutant List'!$B$7:$B$611,0))),"")</f>
        <v>Lead and compounds</v>
      </c>
      <c r="E678" s="115"/>
      <c r="F678" s="138">
        <f>1-(1-0.75)*(1-0.992)</f>
        <v>0.998</v>
      </c>
      <c r="G678" s="139">
        <v>5.0000000000000001E-9</v>
      </c>
      <c r="H678" s="104" t="s">
        <v>421</v>
      </c>
      <c r="I678" s="102" cm="1">
        <f t="array" ref="I678">((_xlfn.XLOOKUP(B678,'4. Material Balance Activities'!$C$170:$C$191,'4. Material Balance Activities'!$G$170:$G$191,NA,0,1)-_xlfn.XLOOKUP(B678,'4. Material Balance Activities'!$C$170:$C$191,'4. Material Balance Activities'!$M$170:$M$191,NA,0,1))*G678)*(1-F678)</f>
        <v>2.4174450300000018E-7</v>
      </c>
      <c r="J678" s="105" t="s">
        <v>214</v>
      </c>
      <c r="K678" s="83" t="s">
        <v>214</v>
      </c>
      <c r="L678" s="102" cm="1">
        <f t="array" ref="L678">((_xlfn.XLOOKUP(B678,'4. Material Balance Activities'!$C$170:$C$191,'4. Material Balance Activities'!$J$170:$J$191,NA,0,1)-_xlfn.XLOOKUP(B678,'4. Material Balance Activities'!$C$170:$C$191,'4. Material Balance Activities'!$P$170:$P$191,NA,0,1))*G678)*(1-F678)</f>
        <v>9.7477622177419419E-10</v>
      </c>
      <c r="M678" s="105" t="s">
        <v>214</v>
      </c>
      <c r="N678" s="83" t="s">
        <v>214</v>
      </c>
    </row>
    <row r="679" spans="1:14" x14ac:dyDescent="0.25">
      <c r="A679" s="79" t="s">
        <v>366</v>
      </c>
      <c r="B679" s="133" t="s">
        <v>287</v>
      </c>
      <c r="C679" s="137" t="s">
        <v>434</v>
      </c>
      <c r="D679" s="81" t="str">
        <f>IFERROR(IF(C679="No CAS","",INDEX('DEQ Pollutant List'!$C$7:$C$611,MATCH('5. Pollutant Emissions - MB'!C679,'DEQ Pollutant List'!$B$7:$B$611,0))),"")</f>
        <v>Ethylene glycol monobutyl ether</v>
      </c>
      <c r="E679" s="115"/>
      <c r="F679" s="138">
        <v>0</v>
      </c>
      <c r="G679" s="139">
        <v>0.02</v>
      </c>
      <c r="H679" s="104"/>
      <c r="I679" s="102" cm="1">
        <f t="array" ref="I679">((_xlfn.XLOOKUP(B679,'4. Material Balance Activities'!$C$170:$C$191,'4. Material Balance Activities'!$G$170:$G$191,NA,0,1)-_xlfn.XLOOKUP(B679,'4. Material Balance Activities'!$C$170:$C$191,'4. Material Balance Activities'!$M$170:$M$191,NA,0,1))*G679)*(1-F679)</f>
        <v>184.9485</v>
      </c>
      <c r="J679" s="105" t="s">
        <v>214</v>
      </c>
      <c r="K679" s="83" t="s">
        <v>214</v>
      </c>
      <c r="L679" s="102" cm="1">
        <f t="array" ref="L679">((_xlfn.XLOOKUP(B679,'4. Material Balance Activities'!$C$170:$C$191,'4. Material Balance Activities'!$J$170:$J$191,NA,0,1)-_xlfn.XLOOKUP(B679,'4. Material Balance Activities'!$C$170:$C$191,'4. Material Balance Activities'!$P$170:$P$191,NA,0,1))*G679)*(1-F679)</f>
        <v>0.74576008064516119</v>
      </c>
      <c r="M679" s="105" t="s">
        <v>214</v>
      </c>
      <c r="N679" s="83" t="s">
        <v>214</v>
      </c>
    </row>
    <row r="680" spans="1:14" x14ac:dyDescent="0.25">
      <c r="A680" s="79" t="s">
        <v>366</v>
      </c>
      <c r="B680" s="133" t="s">
        <v>287</v>
      </c>
      <c r="C680" s="137" t="s">
        <v>428</v>
      </c>
      <c r="D680" s="81" t="str">
        <f>IFERROR(IF(C680="No CAS","",INDEX('DEQ Pollutant List'!$C$7:$C$611,MATCH('5. Pollutant Emissions - MB'!C680,'DEQ Pollutant List'!$B$7:$B$611,0))),"")</f>
        <v>2-Butanone (methyl ethyl ketone)</v>
      </c>
      <c r="E680" s="115"/>
      <c r="F680" s="138">
        <v>0</v>
      </c>
      <c r="G680" s="139">
        <v>0.12</v>
      </c>
      <c r="H680" s="104"/>
      <c r="I680" s="102" cm="1">
        <f t="array" ref="I680">((_xlfn.XLOOKUP(B680,'4. Material Balance Activities'!$C$170:$C$191,'4. Material Balance Activities'!$G$170:$G$191,NA,0,1)-_xlfn.XLOOKUP(B680,'4. Material Balance Activities'!$C$170:$C$191,'4. Material Balance Activities'!$M$170:$M$191,NA,0,1))*G680)*(1-F680)</f>
        <v>1109.6909999999998</v>
      </c>
      <c r="J680" s="105" t="s">
        <v>214</v>
      </c>
      <c r="K680" s="83" t="s">
        <v>214</v>
      </c>
      <c r="L680" s="102" cm="1">
        <f t="array" ref="L680">((_xlfn.XLOOKUP(B680,'4. Material Balance Activities'!$C$170:$C$191,'4. Material Balance Activities'!$J$170:$J$191,NA,0,1)-_xlfn.XLOOKUP(B680,'4. Material Balance Activities'!$C$170:$C$191,'4. Material Balance Activities'!$P$170:$P$191,NA,0,1))*G680)*(1-F680)</f>
        <v>4.4745604838709667</v>
      </c>
      <c r="M680" s="105" t="s">
        <v>214</v>
      </c>
      <c r="N680" s="83" t="s">
        <v>214</v>
      </c>
    </row>
    <row r="681" spans="1:14" x14ac:dyDescent="0.25">
      <c r="A681" s="79" t="s">
        <v>366</v>
      </c>
      <c r="B681" s="133" t="s">
        <v>288</v>
      </c>
      <c r="C681" s="137" t="s">
        <v>437</v>
      </c>
      <c r="D681" s="81" t="str">
        <f>IFERROR(IF(C681="No CAS","",INDEX('DEQ Pollutant List'!$C$7:$C$611,MATCH('5. Pollutant Emissions - MB'!C681,'DEQ Pollutant List'!$B$7:$B$611,0))),"")</f>
        <v>Propylene glycol monomethyl ether acetate</v>
      </c>
      <c r="E681" s="115"/>
      <c r="F681" s="138">
        <v>0</v>
      </c>
      <c r="G681" s="139">
        <v>0.03</v>
      </c>
      <c r="H681" s="104"/>
      <c r="I681" s="102" cm="1">
        <f t="array" ref="I681">((_xlfn.XLOOKUP(B681,'4. Material Balance Activities'!$C$170:$C$191,'4. Material Balance Activities'!$G$170:$G$191,NA,0,1)-_xlfn.XLOOKUP(B681,'4. Material Balance Activities'!$C$170:$C$191,'4. Material Balance Activities'!$M$170:$M$191,NA,0,1))*G681)*(1-F681)</f>
        <v>22.068287999999999</v>
      </c>
      <c r="J681" s="105" t="s">
        <v>214</v>
      </c>
      <c r="K681" s="83" t="s">
        <v>214</v>
      </c>
      <c r="L681" s="102" cm="1">
        <f t="array" ref="L681">((_xlfn.XLOOKUP(B681,'4. Material Balance Activities'!$C$170:$C$191,'4. Material Balance Activities'!$J$170:$J$191,NA,0,1)-_xlfn.XLOOKUP(B681,'4. Material Balance Activities'!$C$170:$C$191,'4. Material Balance Activities'!$P$170:$P$191,NA,0,1))*G681)*(1-F681)</f>
        <v>8.8985032258064506E-2</v>
      </c>
      <c r="M681" s="105" t="s">
        <v>214</v>
      </c>
      <c r="N681" s="83" t="s">
        <v>214</v>
      </c>
    </row>
    <row r="682" spans="1:14" x14ac:dyDescent="0.25">
      <c r="A682" s="79" t="s">
        <v>366</v>
      </c>
      <c r="B682" s="133" t="s">
        <v>288</v>
      </c>
      <c r="C682" s="137" t="s">
        <v>438</v>
      </c>
      <c r="D682" s="81" t="str">
        <f>IFERROR(IF(C682="No CAS","",INDEX('DEQ Pollutant List'!$C$7:$C$611,MATCH('5. Pollutant Emissions - MB'!C682,'DEQ Pollutant List'!$B$7:$B$611,0))),"")</f>
        <v>t-Butyl acetate</v>
      </c>
      <c r="E682" s="115"/>
      <c r="F682" s="138">
        <v>0</v>
      </c>
      <c r="G682" s="139">
        <v>0.15</v>
      </c>
      <c r="H682" s="104"/>
      <c r="I682" s="102" cm="1">
        <f t="array" ref="I682">((_xlfn.XLOOKUP(B682,'4. Material Balance Activities'!$C$170:$C$191,'4. Material Balance Activities'!$G$170:$G$191,NA,0,1)-_xlfn.XLOOKUP(B682,'4. Material Balance Activities'!$C$170:$C$191,'4. Material Balance Activities'!$M$170:$M$191,NA,0,1))*G682)*(1-F682)</f>
        <v>110.34143999999999</v>
      </c>
      <c r="J682" s="105" t="s">
        <v>214</v>
      </c>
      <c r="K682" s="83" t="s">
        <v>214</v>
      </c>
      <c r="L682" s="102" cm="1">
        <f t="array" ref="L682">((_xlfn.XLOOKUP(B682,'4. Material Balance Activities'!$C$170:$C$191,'4. Material Balance Activities'!$J$170:$J$191,NA,0,1)-_xlfn.XLOOKUP(B682,'4. Material Balance Activities'!$C$170:$C$191,'4. Material Balance Activities'!$P$170:$P$191,NA,0,1))*G682)*(1-F682)</f>
        <v>0.44492516129032256</v>
      </c>
      <c r="M682" s="105" t="s">
        <v>214</v>
      </c>
      <c r="N682" s="83" t="s">
        <v>214</v>
      </c>
    </row>
    <row r="683" spans="1:14" x14ac:dyDescent="0.25">
      <c r="A683" s="79" t="s">
        <v>366</v>
      </c>
      <c r="B683" s="133" t="s">
        <v>288</v>
      </c>
      <c r="C683" s="137" t="s">
        <v>187</v>
      </c>
      <c r="D683" s="81" t="str">
        <f>IFERROR(IF(C683="No CAS","",INDEX('DEQ Pollutant List'!$C$7:$C$611,MATCH('5. Pollutant Emissions - MB'!C683,'DEQ Pollutant List'!$B$7:$B$611,0))),"")</f>
        <v>Mercury and compounds</v>
      </c>
      <c r="E683" s="115"/>
      <c r="F683" s="138">
        <f>1-(1-0.75)*(1-0.992)</f>
        <v>0.998</v>
      </c>
      <c r="G683" s="139">
        <v>2.0000000000000001E-9</v>
      </c>
      <c r="H683" s="104" t="s">
        <v>421</v>
      </c>
      <c r="I683" s="102" cm="1">
        <f t="array" ref="I683">((_xlfn.XLOOKUP(B683,'4. Material Balance Activities'!$C$170:$C$191,'4. Material Balance Activities'!$G$170:$G$191,NA,0,1)-_xlfn.XLOOKUP(B683,'4. Material Balance Activities'!$C$170:$C$191,'4. Material Balance Activities'!$M$170:$M$191,NA,0,1))*G683)*(1-F683)</f>
        <v>2.9424384000000028E-9</v>
      </c>
      <c r="J683" s="105" t="s">
        <v>214</v>
      </c>
      <c r="K683" s="83" t="s">
        <v>214</v>
      </c>
      <c r="L683" s="102" cm="1">
        <f t="array" ref="L683">((_xlfn.XLOOKUP(B683,'4. Material Balance Activities'!$C$170:$C$191,'4. Material Balance Activities'!$J$170:$J$191,NA,0,1)-_xlfn.XLOOKUP(B683,'4. Material Balance Activities'!$C$170:$C$191,'4. Material Balance Activities'!$P$170:$P$191,NA,0,1))*G683)*(1-F683)</f>
        <v>1.1864670967741945E-11</v>
      </c>
      <c r="M683" s="105" t="s">
        <v>214</v>
      </c>
      <c r="N683" s="83" t="s">
        <v>214</v>
      </c>
    </row>
    <row r="684" spans="1:14" x14ac:dyDescent="0.25">
      <c r="A684" s="79" t="s">
        <v>366</v>
      </c>
      <c r="B684" s="133" t="s">
        <v>288</v>
      </c>
      <c r="C684" s="137" t="s">
        <v>185</v>
      </c>
      <c r="D684" s="81" t="str">
        <f>IFERROR(IF(C684="No CAS","",INDEX('DEQ Pollutant List'!$C$7:$C$611,MATCH('5. Pollutant Emissions - MB'!C684,'DEQ Pollutant List'!$B$7:$B$611,0))),"")</f>
        <v>Lead and compounds</v>
      </c>
      <c r="E684" s="115"/>
      <c r="F684" s="138">
        <f>1-(1-0.75)*(1-0.992)</f>
        <v>0.998</v>
      </c>
      <c r="G684" s="139">
        <v>6E-9</v>
      </c>
      <c r="H684" s="104" t="s">
        <v>421</v>
      </c>
      <c r="I684" s="102" cm="1">
        <f t="array" ref="I684">((_xlfn.XLOOKUP(B684,'4. Material Balance Activities'!$C$170:$C$191,'4. Material Balance Activities'!$G$170:$G$191,NA,0,1)-_xlfn.XLOOKUP(B684,'4. Material Balance Activities'!$C$170:$C$191,'4. Material Balance Activities'!$M$170:$M$191,NA,0,1))*G684)*(1-F684)</f>
        <v>8.8273152000000081E-9</v>
      </c>
      <c r="J684" s="105" t="s">
        <v>214</v>
      </c>
      <c r="K684" s="83" t="s">
        <v>214</v>
      </c>
      <c r="L684" s="102" cm="1">
        <f t="array" ref="L684">((_xlfn.XLOOKUP(B684,'4. Material Balance Activities'!$C$170:$C$191,'4. Material Balance Activities'!$J$170:$J$191,NA,0,1)-_xlfn.XLOOKUP(B684,'4. Material Balance Activities'!$C$170:$C$191,'4. Material Balance Activities'!$P$170:$P$191,NA,0,1))*G684)*(1-F684)</f>
        <v>3.5594012903225839E-11</v>
      </c>
      <c r="M684" s="105" t="s">
        <v>214</v>
      </c>
      <c r="N684" s="83" t="s">
        <v>214</v>
      </c>
    </row>
    <row r="685" spans="1:14" x14ac:dyDescent="0.25">
      <c r="A685" s="79" t="s">
        <v>366</v>
      </c>
      <c r="B685" s="133" t="s">
        <v>289</v>
      </c>
      <c r="C685" s="137" t="s">
        <v>191</v>
      </c>
      <c r="D685" s="81" t="str">
        <f>IFERROR(IF(C685="No CAS","",INDEX('DEQ Pollutant List'!$C$7:$C$611,MATCH('5. Pollutant Emissions - MB'!C685,'DEQ Pollutant List'!$B$7:$B$611,0))),"")</f>
        <v>Toluene</v>
      </c>
      <c r="E685" s="115"/>
      <c r="F685" s="138">
        <v>0</v>
      </c>
      <c r="G685" s="139">
        <v>0.38</v>
      </c>
      <c r="H685" s="104"/>
      <c r="I685" s="102" cm="1">
        <f t="array" ref="I685">((_xlfn.XLOOKUP(B685,'4. Material Balance Activities'!$C$170:$C$191,'4. Material Balance Activities'!$G$170:$G$191,NA,0,1)-_xlfn.XLOOKUP(B685,'4. Material Balance Activities'!$C$170:$C$191,'4. Material Balance Activities'!$M$170:$M$191,NA,0,1))*G685)*(1-F685)</f>
        <v>1874.0403000000001</v>
      </c>
      <c r="J685" s="105" t="s">
        <v>214</v>
      </c>
      <c r="K685" s="83" t="s">
        <v>214</v>
      </c>
      <c r="L685" s="102" cm="1">
        <f t="array" ref="L685">((_xlfn.XLOOKUP(B685,'4. Material Balance Activities'!$C$170:$C$191,'4. Material Balance Activities'!$J$170:$J$191,NA,0,1)-_xlfn.XLOOKUP(B685,'4. Material Balance Activities'!$C$170:$C$191,'4. Material Balance Activities'!$P$170:$P$191,NA,0,1))*G685)*(1-F685)</f>
        <v>7.556614112903226</v>
      </c>
      <c r="M685" s="105" t="s">
        <v>214</v>
      </c>
      <c r="N685" s="83" t="s">
        <v>214</v>
      </c>
    </row>
    <row r="686" spans="1:14" x14ac:dyDescent="0.25">
      <c r="A686" s="79" t="s">
        <v>366</v>
      </c>
      <c r="B686" s="133" t="s">
        <v>289</v>
      </c>
      <c r="C686" s="137" t="s">
        <v>425</v>
      </c>
      <c r="D686" s="81" t="str">
        <f>IFERROR(IF(C686="No CAS","",INDEX('DEQ Pollutant List'!$C$7:$C$611,MATCH('5. Pollutant Emissions - MB'!C686,'DEQ Pollutant List'!$B$7:$B$611,0))),"")</f>
        <v>Isopropyl alcohol</v>
      </c>
      <c r="E686" s="115"/>
      <c r="F686" s="138">
        <v>0</v>
      </c>
      <c r="G686" s="139">
        <v>0.02</v>
      </c>
      <c r="H686" s="104"/>
      <c r="I686" s="102" cm="1">
        <f t="array" ref="I686">((_xlfn.XLOOKUP(B686,'4. Material Balance Activities'!$C$170:$C$191,'4. Material Balance Activities'!$G$170:$G$191,NA,0,1)-_xlfn.XLOOKUP(B686,'4. Material Balance Activities'!$C$170:$C$191,'4. Material Balance Activities'!$M$170:$M$191,NA,0,1))*G686)*(1-F686)</f>
        <v>98.633700000000005</v>
      </c>
      <c r="J686" s="105" t="s">
        <v>214</v>
      </c>
      <c r="K686" s="83" t="s">
        <v>214</v>
      </c>
      <c r="L686" s="102" cm="1">
        <f t="array" ref="L686">((_xlfn.XLOOKUP(B686,'4. Material Balance Activities'!$C$170:$C$191,'4. Material Balance Activities'!$J$170:$J$191,NA,0,1)-_xlfn.XLOOKUP(B686,'4. Material Balance Activities'!$C$170:$C$191,'4. Material Balance Activities'!$P$170:$P$191,NA,0,1))*G686)*(1-F686)</f>
        <v>0.39771653225806453</v>
      </c>
      <c r="M686" s="105" t="s">
        <v>214</v>
      </c>
      <c r="N686" s="83" t="s">
        <v>214</v>
      </c>
    </row>
    <row r="687" spans="1:14" x14ac:dyDescent="0.25">
      <c r="A687" s="79" t="s">
        <v>366</v>
      </c>
      <c r="B687" s="133" t="s">
        <v>289</v>
      </c>
      <c r="C687" s="137" t="s">
        <v>439</v>
      </c>
      <c r="D687" s="81" t="str">
        <f>IFERROR(IF(C687="No CAS","",INDEX('DEQ Pollutant List'!$C$7:$C$611,MATCH('5. Pollutant Emissions - MB'!C687,'DEQ Pollutant List'!$B$7:$B$611,0))),"")</f>
        <v>Sulfuric acid</v>
      </c>
      <c r="E687" s="115"/>
      <c r="F687" s="138">
        <v>0</v>
      </c>
      <c r="G687" s="139">
        <v>0.02</v>
      </c>
      <c r="H687" s="104"/>
      <c r="I687" s="102" cm="1">
        <f t="array" ref="I687">((_xlfn.XLOOKUP(B687,'4. Material Balance Activities'!$C$170:$C$191,'4. Material Balance Activities'!$G$170:$G$191,NA,0,1)-_xlfn.XLOOKUP(B687,'4. Material Balance Activities'!$C$170:$C$191,'4. Material Balance Activities'!$M$170:$M$191,NA,0,1))*G687)*(1-F687)</f>
        <v>98.633700000000005</v>
      </c>
      <c r="J687" s="105" t="s">
        <v>214</v>
      </c>
      <c r="K687" s="83" t="s">
        <v>214</v>
      </c>
      <c r="L687" s="102" cm="1">
        <f t="array" ref="L687">((_xlfn.XLOOKUP(B687,'4. Material Balance Activities'!$C$170:$C$191,'4. Material Balance Activities'!$J$170:$J$191,NA,0,1)-_xlfn.XLOOKUP(B687,'4. Material Balance Activities'!$C$170:$C$191,'4. Material Balance Activities'!$P$170:$P$191,NA,0,1))*G687)*(1-F687)</f>
        <v>0.39771653225806453</v>
      </c>
      <c r="M687" s="105" t="s">
        <v>214</v>
      </c>
      <c r="N687" s="83" t="s">
        <v>214</v>
      </c>
    </row>
    <row r="688" spans="1:14" x14ac:dyDescent="0.25">
      <c r="A688" s="79" t="s">
        <v>366</v>
      </c>
      <c r="B688" s="133" t="s">
        <v>229</v>
      </c>
      <c r="C688" s="137" t="s">
        <v>428</v>
      </c>
      <c r="D688" s="81" t="str">
        <f>IFERROR(IF(C688="No CAS","",INDEX('DEQ Pollutant List'!$C$7:$C$611,MATCH('5. Pollutant Emissions - MB'!C688,'DEQ Pollutant List'!$B$7:$B$611,0))),"")</f>
        <v>2-Butanone (methyl ethyl ketone)</v>
      </c>
      <c r="E688" s="115"/>
      <c r="F688" s="138">
        <v>0</v>
      </c>
      <c r="G688" s="139">
        <v>1</v>
      </c>
      <c r="H688" s="104"/>
      <c r="I688" s="102" cm="1">
        <f t="array" ref="I688">((_xlfn.XLOOKUP(B688,'4. Material Balance Activities'!$C$170:$C$191,'4. Material Balance Activities'!$G$170:$G$191,NA,0,1)-_xlfn.XLOOKUP(B688,'4. Material Balance Activities'!$C$170:$C$191,'4. Material Balance Activities'!$M$170:$M$191,NA,0,1))*G688)*(1-F688)</f>
        <v>19.288499999999999</v>
      </c>
      <c r="J688" s="105" t="s">
        <v>214</v>
      </c>
      <c r="K688" s="83" t="s">
        <v>214</v>
      </c>
      <c r="L688" s="102" cm="1">
        <f t="array" ref="L688">((_xlfn.XLOOKUP(B688,'4. Material Balance Activities'!$C$170:$C$191,'4. Material Balance Activities'!$J$170:$J$191,NA,0,1)-_xlfn.XLOOKUP(B688,'4. Material Balance Activities'!$C$170:$C$191,'4. Material Balance Activities'!$P$170:$P$191,NA,0,1))*G688)*(1-F688)</f>
        <v>7.7776209677419356E-2</v>
      </c>
      <c r="M688" s="105" t="s">
        <v>214</v>
      </c>
      <c r="N688" s="83" t="s">
        <v>214</v>
      </c>
    </row>
    <row r="689" spans="1:14" x14ac:dyDescent="0.25">
      <c r="A689" s="79" t="s">
        <v>366</v>
      </c>
      <c r="B689" s="133" t="s">
        <v>231</v>
      </c>
      <c r="C689" s="137" t="s">
        <v>420</v>
      </c>
      <c r="D689" s="81" t="str">
        <f>IFERROR(IF(C689="No CAS","",INDEX('DEQ Pollutant List'!$C$7:$C$611,MATCH('5. Pollutant Emissions - MB'!C689,'DEQ Pollutant List'!$B$7:$B$611,0))),"")</f>
        <v>Acetone</v>
      </c>
      <c r="E689" s="115"/>
      <c r="F689" s="138">
        <v>0</v>
      </c>
      <c r="G689" s="139">
        <v>1</v>
      </c>
      <c r="H689" s="104"/>
      <c r="I689" s="102" cm="1">
        <f t="array" ref="I689">((_xlfn.XLOOKUP(B689,'4. Material Balance Activities'!$C$170:$C$191,'4. Material Balance Activities'!$G$170:$G$191,NA,0,1)-_xlfn.XLOOKUP(B689,'4. Material Balance Activities'!$C$170:$C$191,'4. Material Balance Activities'!$M$170:$M$191,NA,0,1))*G689)*(1-F689)</f>
        <v>366.98062499999997</v>
      </c>
      <c r="J689" s="105" t="s">
        <v>214</v>
      </c>
      <c r="K689" s="83" t="s">
        <v>214</v>
      </c>
      <c r="L689" s="102" cm="1">
        <f t="array" ref="L689">((_xlfn.XLOOKUP(B689,'4. Material Balance Activities'!$C$170:$C$191,'4. Material Balance Activities'!$J$170:$J$191,NA,0,1)-_xlfn.XLOOKUP(B689,'4. Material Balance Activities'!$C$170:$C$191,'4. Material Balance Activities'!$P$170:$P$191,NA,0,1))*G689)*(1-F689)</f>
        <v>1.4797605846774193</v>
      </c>
      <c r="M689" s="105" t="s">
        <v>214</v>
      </c>
      <c r="N689" s="83" t="s">
        <v>214</v>
      </c>
    </row>
    <row r="690" spans="1:14" x14ac:dyDescent="0.25">
      <c r="A690" s="79" t="s">
        <v>366</v>
      </c>
      <c r="B690" s="133" t="s">
        <v>232</v>
      </c>
      <c r="C690" s="137" t="s">
        <v>420</v>
      </c>
      <c r="D690" s="81" t="str">
        <f>IFERROR(IF(C690="No CAS","",INDEX('DEQ Pollutant List'!$C$7:$C$611,MATCH('5. Pollutant Emissions - MB'!C690,'DEQ Pollutant List'!$B$7:$B$611,0))),"")</f>
        <v>Acetone</v>
      </c>
      <c r="E690" s="115"/>
      <c r="F690" s="138">
        <v>0</v>
      </c>
      <c r="G690" s="139">
        <v>1</v>
      </c>
      <c r="H690" s="104"/>
      <c r="I690" s="102" cm="1">
        <f t="array" ref="I690">((_xlfn.XLOOKUP(B690,'4. Material Balance Activities'!$C$170:$C$191,'4. Material Balance Activities'!$G$170:$G$191,NA,0,1)-_xlfn.XLOOKUP(B690,'4. Material Balance Activities'!$C$170:$C$191,'4. Material Balance Activities'!$M$170:$M$191,NA,0,1))*G690)*(1-F690)</f>
        <v>6895.9737000000005</v>
      </c>
      <c r="J690" s="105" t="s">
        <v>214</v>
      </c>
      <c r="K690" s="83" t="s">
        <v>214</v>
      </c>
      <c r="L690" s="102" cm="1">
        <f t="array" ref="L690">((_xlfn.XLOOKUP(B690,'4. Material Balance Activities'!$C$170:$C$191,'4. Material Balance Activities'!$J$170:$J$191,NA,0,1)-_xlfn.XLOOKUP(B690,'4. Material Balance Activities'!$C$170:$C$191,'4. Material Balance Activities'!$P$170:$P$191,NA,0,1))*G690)*(1-F690)</f>
        <v>27.806345564516132</v>
      </c>
      <c r="M690" s="105" t="s">
        <v>214</v>
      </c>
      <c r="N690" s="83" t="s">
        <v>214</v>
      </c>
    </row>
    <row r="691" spans="1:14" x14ac:dyDescent="0.25">
      <c r="A691" s="79" t="s">
        <v>366</v>
      </c>
      <c r="B691" s="133" t="s">
        <v>233</v>
      </c>
      <c r="C691" s="137" t="s">
        <v>425</v>
      </c>
      <c r="D691" s="81" t="str">
        <f>IFERROR(IF(C691="No CAS","",INDEX('DEQ Pollutant List'!$C$7:$C$611,MATCH('5. Pollutant Emissions - MB'!C691,'DEQ Pollutant List'!$B$7:$B$611,0))),"")</f>
        <v>Isopropyl alcohol</v>
      </c>
      <c r="E691" s="115"/>
      <c r="F691" s="138">
        <v>0</v>
      </c>
      <c r="G691" s="139">
        <v>0.15</v>
      </c>
      <c r="H691" s="104"/>
      <c r="I691" s="102" cm="1">
        <f t="array" ref="I691">((_xlfn.XLOOKUP(B691,'4. Material Balance Activities'!$C$170:$C$191,'4. Material Balance Activities'!$G$170:$G$191,NA,0,1)-_xlfn.XLOOKUP(B691,'4. Material Balance Activities'!$C$170:$C$191,'4. Material Balance Activities'!$M$170:$M$191,NA,0,1))*G691)*(1-F691)</f>
        <v>1.2696749999999999</v>
      </c>
      <c r="J691" s="105" t="s">
        <v>214</v>
      </c>
      <c r="K691" s="83" t="s">
        <v>214</v>
      </c>
      <c r="L691" s="102" cm="1">
        <f t="array" ref="L691">((_xlfn.XLOOKUP(B691,'4. Material Balance Activities'!$C$170:$C$191,'4. Material Balance Activities'!$J$170:$J$191,NA,0,1)-_xlfn.XLOOKUP(B691,'4. Material Balance Activities'!$C$170:$C$191,'4. Material Balance Activities'!$P$170:$P$191,NA,0,1))*G691)*(1-F691)</f>
        <v>5.1196572580645148E-3</v>
      </c>
      <c r="M691" s="105" t="s">
        <v>214</v>
      </c>
      <c r="N691" s="83" t="s">
        <v>214</v>
      </c>
    </row>
    <row r="692" spans="1:14" x14ac:dyDescent="0.25">
      <c r="A692" s="79" t="s">
        <v>366</v>
      </c>
      <c r="B692" s="133" t="s">
        <v>233</v>
      </c>
      <c r="C692" s="137" t="s">
        <v>420</v>
      </c>
      <c r="D692" s="81" t="str">
        <f>IFERROR(IF(C692="No CAS","",INDEX('DEQ Pollutant List'!$C$7:$C$611,MATCH('5. Pollutant Emissions - MB'!C692,'DEQ Pollutant List'!$B$7:$B$611,0))),"")</f>
        <v>Acetone</v>
      </c>
      <c r="E692" s="115"/>
      <c r="F692" s="138">
        <v>0</v>
      </c>
      <c r="G692" s="139">
        <v>0.14000000000000001</v>
      </c>
      <c r="H692" s="104"/>
      <c r="I692" s="102" cm="1">
        <f t="array" ref="I692">((_xlfn.XLOOKUP(B692,'4. Material Balance Activities'!$C$170:$C$191,'4. Material Balance Activities'!$G$170:$G$191,NA,0,1)-_xlfn.XLOOKUP(B692,'4. Material Balance Activities'!$C$170:$C$191,'4. Material Balance Activities'!$M$170:$M$191,NA,0,1))*G692)*(1-F692)</f>
        <v>1.18503</v>
      </c>
      <c r="J692" s="105" t="s">
        <v>214</v>
      </c>
      <c r="K692" s="83" t="s">
        <v>214</v>
      </c>
      <c r="L692" s="102" cm="1">
        <f t="array" ref="L692">((_xlfn.XLOOKUP(B692,'4. Material Balance Activities'!$C$170:$C$191,'4. Material Balance Activities'!$J$170:$J$191,NA,0,1)-_xlfn.XLOOKUP(B692,'4. Material Balance Activities'!$C$170:$C$191,'4. Material Balance Activities'!$P$170:$P$191,NA,0,1))*G692)*(1-F692)</f>
        <v>4.778346774193548E-3</v>
      </c>
      <c r="M692" s="105" t="s">
        <v>214</v>
      </c>
      <c r="N692" s="83" t="s">
        <v>214</v>
      </c>
    </row>
    <row r="693" spans="1:14" x14ac:dyDescent="0.25">
      <c r="A693" s="79" t="s">
        <v>366</v>
      </c>
      <c r="B693" s="133" t="s">
        <v>369</v>
      </c>
      <c r="C693" s="137" t="s">
        <v>193</v>
      </c>
      <c r="D693" s="81" t="str">
        <f>IFERROR(IF(C693="No CAS","",INDEX('DEQ Pollutant List'!$C$7:$C$611,MATCH('5. Pollutant Emissions - MB'!C693,'DEQ Pollutant List'!$B$7:$B$611,0))),"")</f>
        <v>Xylene (mixture), including m-xylene, o-xylene, p-xylene</v>
      </c>
      <c r="E693" s="115"/>
      <c r="F693" s="138" t="s">
        <v>430</v>
      </c>
      <c r="G693" s="139" t="s">
        <v>430</v>
      </c>
      <c r="H693" s="104" t="s">
        <v>457</v>
      </c>
      <c r="I693" s="102" t="s">
        <v>214</v>
      </c>
      <c r="J693" s="105">
        <v>0</v>
      </c>
      <c r="K693" s="83">
        <v>0</v>
      </c>
      <c r="L693" s="102" t="s">
        <v>214</v>
      </c>
      <c r="M693" s="105">
        <f>J693/365</f>
        <v>0</v>
      </c>
      <c r="N693" s="83">
        <f>K693/365</f>
        <v>0</v>
      </c>
    </row>
    <row r="694" spans="1:14" x14ac:dyDescent="0.25">
      <c r="A694" s="79" t="s">
        <v>366</v>
      </c>
      <c r="B694" s="133" t="s">
        <v>369</v>
      </c>
      <c r="C694" s="137" t="s">
        <v>183</v>
      </c>
      <c r="D694" s="81" t="str">
        <f>IFERROR(IF(C694="No CAS","",INDEX('DEQ Pollutant List'!$C$7:$C$611,MATCH('5. Pollutant Emissions - MB'!C694,'DEQ Pollutant List'!$B$7:$B$611,0))),"")</f>
        <v>Ethyl benzene</v>
      </c>
      <c r="E694" s="115"/>
      <c r="F694" s="138" t="s">
        <v>430</v>
      </c>
      <c r="G694" s="139" t="s">
        <v>430</v>
      </c>
      <c r="H694" s="104" t="s">
        <v>457</v>
      </c>
      <c r="I694" s="102" t="s">
        <v>214</v>
      </c>
      <c r="J694" s="105">
        <v>440.14072780721244</v>
      </c>
      <c r="K694" s="83">
        <v>440.14072780721244</v>
      </c>
      <c r="L694" s="102" t="s">
        <v>214</v>
      </c>
      <c r="M694" s="105">
        <f t="shared" ref="M694:M717" si="12">J694/365</f>
        <v>1.2058650076909929</v>
      </c>
      <c r="N694" s="83">
        <f t="shared" ref="N694:N717" si="13">K694/365</f>
        <v>1.2058650076909929</v>
      </c>
    </row>
    <row r="695" spans="1:14" x14ac:dyDescent="0.25">
      <c r="A695" s="79" t="s">
        <v>366</v>
      </c>
      <c r="B695" s="133" t="s">
        <v>369</v>
      </c>
      <c r="C695" s="137" t="s">
        <v>191</v>
      </c>
      <c r="D695" s="81" t="str">
        <f>IFERROR(IF(C695="No CAS","",INDEX('DEQ Pollutant List'!$C$7:$C$611,MATCH('5. Pollutant Emissions - MB'!C695,'DEQ Pollutant List'!$B$7:$B$611,0))),"")</f>
        <v>Toluene</v>
      </c>
      <c r="E695" s="115"/>
      <c r="F695" s="138" t="s">
        <v>430</v>
      </c>
      <c r="G695" s="139" t="s">
        <v>430</v>
      </c>
      <c r="H695" s="104" t="s">
        <v>457</v>
      </c>
      <c r="I695" s="102" t="s">
        <v>214</v>
      </c>
      <c r="J695" s="105">
        <v>21354.91776</v>
      </c>
      <c r="K695" s="83">
        <v>21354.91776</v>
      </c>
      <c r="L695" s="102" t="s">
        <v>214</v>
      </c>
      <c r="M695" s="105">
        <f t="shared" si="12"/>
        <v>58.506624000000002</v>
      </c>
      <c r="N695" s="83">
        <f t="shared" si="13"/>
        <v>58.506624000000002</v>
      </c>
    </row>
    <row r="696" spans="1:14" x14ac:dyDescent="0.25">
      <c r="A696" s="79" t="s">
        <v>366</v>
      </c>
      <c r="B696" s="133" t="s">
        <v>369</v>
      </c>
      <c r="C696" s="137" t="s">
        <v>432</v>
      </c>
      <c r="D696" s="81" t="str">
        <f>IFERROR(IF(C696="No CAS","",INDEX('DEQ Pollutant List'!$C$7:$C$611,MATCH('5. Pollutant Emissions - MB'!C696,'DEQ Pollutant List'!$B$7:$B$611,0))),"")</f>
        <v>Methyl isobutyl ketone (MIBK, hexone)</v>
      </c>
      <c r="E696" s="115"/>
      <c r="F696" s="138" t="s">
        <v>430</v>
      </c>
      <c r="G696" s="139" t="s">
        <v>430</v>
      </c>
      <c r="H696" s="104" t="s">
        <v>457</v>
      </c>
      <c r="I696" s="102" t="s">
        <v>214</v>
      </c>
      <c r="J696" s="105">
        <v>0</v>
      </c>
      <c r="K696" s="83">
        <v>0</v>
      </c>
      <c r="L696" s="102" t="s">
        <v>214</v>
      </c>
      <c r="M696" s="105">
        <f t="shared" si="12"/>
        <v>0</v>
      </c>
      <c r="N696" s="83">
        <f t="shared" si="13"/>
        <v>0</v>
      </c>
    </row>
    <row r="697" spans="1:14" x14ac:dyDescent="0.25">
      <c r="A697" s="79" t="s">
        <v>366</v>
      </c>
      <c r="B697" s="133" t="s">
        <v>369</v>
      </c>
      <c r="C697" s="137" t="s">
        <v>189</v>
      </c>
      <c r="D697" s="81" t="str">
        <f>IFERROR(IF(C697="No CAS","",INDEX('DEQ Pollutant List'!$C$7:$C$611,MATCH('5. Pollutant Emissions - MB'!C697,'DEQ Pollutant List'!$B$7:$B$611,0))),"")</f>
        <v>Naphthalene</v>
      </c>
      <c r="E697" s="115"/>
      <c r="F697" s="138" t="s">
        <v>430</v>
      </c>
      <c r="G697" s="139" t="s">
        <v>430</v>
      </c>
      <c r="H697" s="104" t="s">
        <v>457</v>
      </c>
      <c r="I697" s="102" t="s">
        <v>214</v>
      </c>
      <c r="J697" s="105">
        <v>0</v>
      </c>
      <c r="K697" s="83">
        <v>0</v>
      </c>
      <c r="L697" s="102" t="s">
        <v>214</v>
      </c>
      <c r="M697" s="105">
        <f t="shared" si="12"/>
        <v>0</v>
      </c>
      <c r="N697" s="83">
        <f t="shared" si="13"/>
        <v>0</v>
      </c>
    </row>
    <row r="698" spans="1:14" x14ac:dyDescent="0.25">
      <c r="A698" s="79" t="s">
        <v>366</v>
      </c>
      <c r="B698" s="133" t="s">
        <v>369</v>
      </c>
      <c r="C698" s="137" t="s">
        <v>433</v>
      </c>
      <c r="D698" s="81" t="str">
        <f>IFERROR(IF(C698="No CAS","",INDEX('DEQ Pollutant List'!$C$7:$C$611,MATCH('5. Pollutant Emissions - MB'!C698,'DEQ Pollutant List'!$B$7:$B$611,0))),"")</f>
        <v>Isopropylbenzene (cumene)</v>
      </c>
      <c r="E698" s="115"/>
      <c r="F698" s="138" t="s">
        <v>430</v>
      </c>
      <c r="G698" s="139" t="s">
        <v>430</v>
      </c>
      <c r="H698" s="104" t="s">
        <v>457</v>
      </c>
      <c r="I698" s="102" t="s">
        <v>214</v>
      </c>
      <c r="J698" s="105">
        <v>0</v>
      </c>
      <c r="K698" s="83">
        <v>0</v>
      </c>
      <c r="L698" s="102" t="s">
        <v>214</v>
      </c>
      <c r="M698" s="105">
        <f t="shared" si="12"/>
        <v>0</v>
      </c>
      <c r="N698" s="83">
        <f t="shared" si="13"/>
        <v>0</v>
      </c>
    </row>
    <row r="699" spans="1:14" x14ac:dyDescent="0.25">
      <c r="A699" s="79" t="s">
        <v>366</v>
      </c>
      <c r="B699" s="133" t="s">
        <v>369</v>
      </c>
      <c r="C699" s="137" t="s">
        <v>161</v>
      </c>
      <c r="D699" s="81" t="str">
        <f>IFERROR(IF(C699="No CAS","",INDEX('DEQ Pollutant List'!$C$7:$C$611,MATCH('5. Pollutant Emissions - MB'!C699,'DEQ Pollutant List'!$B$7:$B$611,0))),"")</f>
        <v>Formaldehyde</v>
      </c>
      <c r="E699" s="115"/>
      <c r="F699" s="138" t="s">
        <v>430</v>
      </c>
      <c r="G699" s="139" t="s">
        <v>430</v>
      </c>
      <c r="H699" s="104" t="s">
        <v>457</v>
      </c>
      <c r="I699" s="102" t="s">
        <v>214</v>
      </c>
      <c r="J699" s="105">
        <v>0</v>
      </c>
      <c r="K699" s="83">
        <v>0</v>
      </c>
      <c r="L699" s="102" t="s">
        <v>214</v>
      </c>
      <c r="M699" s="105">
        <f t="shared" si="12"/>
        <v>0</v>
      </c>
      <c r="N699" s="83">
        <f t="shared" si="13"/>
        <v>0</v>
      </c>
    </row>
    <row r="700" spans="1:14" x14ac:dyDescent="0.25">
      <c r="A700" s="79" t="s">
        <v>366</v>
      </c>
      <c r="B700" s="133" t="s">
        <v>369</v>
      </c>
      <c r="C700" s="137" t="s">
        <v>434</v>
      </c>
      <c r="D700" s="81" t="str">
        <f>IFERROR(IF(C700="No CAS","",INDEX('DEQ Pollutant List'!$C$7:$C$611,MATCH('5. Pollutant Emissions - MB'!C700,'DEQ Pollutant List'!$B$7:$B$611,0))),"")</f>
        <v>Ethylene glycol monobutyl ether</v>
      </c>
      <c r="E700" s="115"/>
      <c r="F700" s="138" t="s">
        <v>430</v>
      </c>
      <c r="G700" s="139" t="s">
        <v>430</v>
      </c>
      <c r="H700" s="104" t="s">
        <v>457</v>
      </c>
      <c r="I700" s="102" t="s">
        <v>214</v>
      </c>
      <c r="J700" s="105">
        <v>13550.335920000001</v>
      </c>
      <c r="K700" s="83">
        <v>13550.335920000001</v>
      </c>
      <c r="L700" s="102" t="s">
        <v>214</v>
      </c>
      <c r="M700" s="105">
        <f t="shared" si="12"/>
        <v>37.124208000000003</v>
      </c>
      <c r="N700" s="83">
        <f t="shared" si="13"/>
        <v>37.124208000000003</v>
      </c>
    </row>
    <row r="701" spans="1:14" x14ac:dyDescent="0.25">
      <c r="A701" s="79" t="s">
        <v>366</v>
      </c>
      <c r="B701" s="133" t="s">
        <v>369</v>
      </c>
      <c r="C701" s="137" t="s">
        <v>435</v>
      </c>
      <c r="D701" s="81" t="str">
        <f>IFERROR(IF(C701="No CAS","",INDEX('DEQ Pollutant List'!$C$7:$C$611,MATCH('5. Pollutant Emissions - MB'!C701,'DEQ Pollutant List'!$B$7:$B$611,0))),"")</f>
        <v>n-Butyl alcohol</v>
      </c>
      <c r="E701" s="115"/>
      <c r="F701" s="138" t="s">
        <v>430</v>
      </c>
      <c r="G701" s="139" t="s">
        <v>430</v>
      </c>
      <c r="H701" s="104" t="s">
        <v>457</v>
      </c>
      <c r="I701" s="102" t="s">
        <v>214</v>
      </c>
      <c r="J701" s="105">
        <v>0</v>
      </c>
      <c r="K701" s="83">
        <v>0</v>
      </c>
      <c r="L701" s="102" t="s">
        <v>214</v>
      </c>
      <c r="M701" s="105">
        <f t="shared" si="12"/>
        <v>0</v>
      </c>
      <c r="N701" s="83">
        <f t="shared" si="13"/>
        <v>0</v>
      </c>
    </row>
    <row r="702" spans="1:14" x14ac:dyDescent="0.25">
      <c r="A702" s="79" t="s">
        <v>366</v>
      </c>
      <c r="B702" s="133" t="s">
        <v>369</v>
      </c>
      <c r="C702" s="137" t="s">
        <v>436</v>
      </c>
      <c r="D702" s="81" t="str">
        <f>IFERROR(IF(C702="No CAS","",INDEX('DEQ Pollutant List'!$C$7:$C$611,MATCH('5. Pollutant Emissions - MB'!C702,'DEQ Pollutant List'!$B$7:$B$611,0))),"")</f>
        <v>1,2,4-Trimethylbenzene</v>
      </c>
      <c r="E702" s="115"/>
      <c r="F702" s="138" t="s">
        <v>430</v>
      </c>
      <c r="G702" s="139" t="s">
        <v>430</v>
      </c>
      <c r="H702" s="104" t="s">
        <v>457</v>
      </c>
      <c r="I702" s="102" t="s">
        <v>214</v>
      </c>
      <c r="J702" s="105">
        <v>0</v>
      </c>
      <c r="K702" s="83">
        <v>0</v>
      </c>
      <c r="L702" s="102" t="s">
        <v>214</v>
      </c>
      <c r="M702" s="105">
        <f t="shared" si="12"/>
        <v>0</v>
      </c>
      <c r="N702" s="83">
        <f t="shared" si="13"/>
        <v>0</v>
      </c>
    </row>
    <row r="703" spans="1:14" x14ac:dyDescent="0.25">
      <c r="A703" s="79" t="s">
        <v>366</v>
      </c>
      <c r="B703" s="133" t="s">
        <v>369</v>
      </c>
      <c r="C703" s="137" t="s">
        <v>437</v>
      </c>
      <c r="D703" s="81" t="str">
        <f>IFERROR(IF(C703="No CAS","",INDEX('DEQ Pollutant List'!$C$7:$C$611,MATCH('5. Pollutant Emissions - MB'!C703,'DEQ Pollutant List'!$B$7:$B$611,0))),"")</f>
        <v>Propylene glycol monomethyl ether acetate</v>
      </c>
      <c r="E703" s="115"/>
      <c r="F703" s="138" t="s">
        <v>430</v>
      </c>
      <c r="G703" s="139" t="s">
        <v>430</v>
      </c>
      <c r="H703" s="104" t="s">
        <v>457</v>
      </c>
      <c r="I703" s="102" t="s">
        <v>214</v>
      </c>
      <c r="J703" s="105">
        <v>20584.808639999999</v>
      </c>
      <c r="K703" s="83">
        <v>20584.808639999999</v>
      </c>
      <c r="L703" s="102" t="s">
        <v>214</v>
      </c>
      <c r="M703" s="105">
        <f t="shared" si="12"/>
        <v>56.396735999999997</v>
      </c>
      <c r="N703" s="83">
        <f t="shared" si="13"/>
        <v>56.396735999999997</v>
      </c>
    </row>
    <row r="704" spans="1:14" x14ac:dyDescent="0.25">
      <c r="A704" s="79" t="s">
        <v>366</v>
      </c>
      <c r="B704" s="133" t="s">
        <v>369</v>
      </c>
      <c r="C704" s="137" t="s">
        <v>180</v>
      </c>
      <c r="D704" s="81" t="str">
        <f>IFERROR(IF(C704="No CAS","",INDEX('DEQ Pollutant List'!$C$7:$C$611,MATCH('5. Pollutant Emissions - MB'!C704,'DEQ Pollutant List'!$B$7:$B$611,0))),"")</f>
        <v>Chromium VI, chromate and dichromate particulate</v>
      </c>
      <c r="E704" s="115"/>
      <c r="F704" s="138">
        <f>1-(1-0.75)*(1-0.992)</f>
        <v>0.998</v>
      </c>
      <c r="G704" s="139" t="s">
        <v>430</v>
      </c>
      <c r="H704" s="104" t="s">
        <v>457</v>
      </c>
      <c r="I704" s="102" t="s">
        <v>214</v>
      </c>
      <c r="J704" s="105">
        <v>6.1710452558537066</v>
      </c>
      <c r="K704" s="83">
        <v>6.1710452558537066</v>
      </c>
      <c r="L704" s="102" t="s">
        <v>214</v>
      </c>
      <c r="M704" s="105">
        <f t="shared" si="12"/>
        <v>1.6906973303708786E-2</v>
      </c>
      <c r="N704" s="83">
        <f t="shared" si="13"/>
        <v>1.6906973303708786E-2</v>
      </c>
    </row>
    <row r="705" spans="1:14" x14ac:dyDescent="0.25">
      <c r="A705" s="79" t="s">
        <v>366</v>
      </c>
      <c r="B705" s="133" t="s">
        <v>369</v>
      </c>
      <c r="C705" s="137" t="s">
        <v>428</v>
      </c>
      <c r="D705" s="81" t="str">
        <f>IFERROR(IF(C705="No CAS","",INDEX('DEQ Pollutant List'!$C$7:$C$611,MATCH('5. Pollutant Emissions - MB'!C705,'DEQ Pollutant List'!$B$7:$B$611,0))),"")</f>
        <v>2-Butanone (methyl ethyl ketone)</v>
      </c>
      <c r="E705" s="115"/>
      <c r="F705" s="138" t="s">
        <v>430</v>
      </c>
      <c r="G705" s="139" t="s">
        <v>430</v>
      </c>
      <c r="H705" s="104" t="s">
        <v>457</v>
      </c>
      <c r="I705" s="102" t="s">
        <v>214</v>
      </c>
      <c r="J705" s="105">
        <v>81302.015520000001</v>
      </c>
      <c r="K705" s="83">
        <v>81302.015520000001</v>
      </c>
      <c r="L705" s="102" t="s">
        <v>214</v>
      </c>
      <c r="M705" s="105">
        <f t="shared" si="12"/>
        <v>222.745248</v>
      </c>
      <c r="N705" s="83">
        <f t="shared" si="13"/>
        <v>222.745248</v>
      </c>
    </row>
    <row r="706" spans="1:14" x14ac:dyDescent="0.25">
      <c r="A706" s="79" t="s">
        <v>366</v>
      </c>
      <c r="B706" s="133" t="s">
        <v>369</v>
      </c>
      <c r="C706" s="137" t="s">
        <v>438</v>
      </c>
      <c r="D706" s="81" t="str">
        <f>IFERROR(IF(C706="No CAS","",INDEX('DEQ Pollutant List'!$C$7:$C$611,MATCH('5. Pollutant Emissions - MB'!C706,'DEQ Pollutant List'!$B$7:$B$611,0))),"")</f>
        <v>t-Butyl acetate</v>
      </c>
      <c r="E706" s="115"/>
      <c r="F706" s="138" t="s">
        <v>430</v>
      </c>
      <c r="G706" s="139" t="s">
        <v>430</v>
      </c>
      <c r="H706" s="104" t="s">
        <v>457</v>
      </c>
      <c r="I706" s="102" t="s">
        <v>214</v>
      </c>
      <c r="J706" s="105">
        <v>102924.0432</v>
      </c>
      <c r="K706" s="83">
        <v>102924.0432</v>
      </c>
      <c r="L706" s="102" t="s">
        <v>214</v>
      </c>
      <c r="M706" s="105">
        <f t="shared" si="12"/>
        <v>281.98367999999999</v>
      </c>
      <c r="N706" s="83">
        <f t="shared" si="13"/>
        <v>281.98367999999999</v>
      </c>
    </row>
    <row r="707" spans="1:14" x14ac:dyDescent="0.25">
      <c r="A707" s="79" t="s">
        <v>366</v>
      </c>
      <c r="B707" s="133" t="s">
        <v>369</v>
      </c>
      <c r="C707" s="137" t="s">
        <v>187</v>
      </c>
      <c r="D707" s="81" t="str">
        <f>IFERROR(IF(C707="No CAS","",INDEX('DEQ Pollutant List'!$C$7:$C$611,MATCH('5. Pollutant Emissions - MB'!C707,'DEQ Pollutant List'!$B$7:$B$611,0))),"")</f>
        <v>Mercury and compounds</v>
      </c>
      <c r="E707" s="115"/>
      <c r="F707" s="138">
        <f>1-(1-0.75)*(1-0.992)</f>
        <v>0.998</v>
      </c>
      <c r="G707" s="139" t="s">
        <v>430</v>
      </c>
      <c r="H707" s="104" t="s">
        <v>457</v>
      </c>
      <c r="I707" s="102" t="s">
        <v>214</v>
      </c>
      <c r="J707" s="105">
        <v>2.7446411520000031E-6</v>
      </c>
      <c r="K707" s="83">
        <v>2.7446411520000031E-6</v>
      </c>
      <c r="L707" s="102" t="s">
        <v>214</v>
      </c>
      <c r="M707" s="105">
        <f t="shared" si="12"/>
        <v>7.519564800000009E-9</v>
      </c>
      <c r="N707" s="83">
        <f t="shared" si="13"/>
        <v>7.519564800000009E-9</v>
      </c>
    </row>
    <row r="708" spans="1:14" x14ac:dyDescent="0.25">
      <c r="A708" s="79" t="s">
        <v>366</v>
      </c>
      <c r="B708" s="133" t="s">
        <v>369</v>
      </c>
      <c r="C708" s="137" t="s">
        <v>185</v>
      </c>
      <c r="D708" s="81" t="str">
        <f>IFERROR(IF(C708="No CAS","",INDEX('DEQ Pollutant List'!$C$7:$C$611,MATCH('5. Pollutant Emissions - MB'!C708,'DEQ Pollutant List'!$B$7:$B$611,0))),"")</f>
        <v>Lead and compounds</v>
      </c>
      <c r="E708" s="115"/>
      <c r="F708" s="138">
        <f>1-(1-0.75)*(1-0.992)</f>
        <v>0.998</v>
      </c>
      <c r="G708" s="139" t="s">
        <v>430</v>
      </c>
      <c r="H708" s="104" t="s">
        <v>457</v>
      </c>
      <c r="I708" s="102" t="s">
        <v>214</v>
      </c>
      <c r="J708" s="105">
        <v>8.2339234560000081E-6</v>
      </c>
      <c r="K708" s="83">
        <v>8.2339234560000081E-6</v>
      </c>
      <c r="L708" s="102" t="s">
        <v>214</v>
      </c>
      <c r="M708" s="105">
        <f t="shared" si="12"/>
        <v>2.2558694400000022E-8</v>
      </c>
      <c r="N708" s="83">
        <f t="shared" si="13"/>
        <v>2.2558694400000022E-8</v>
      </c>
    </row>
    <row r="709" spans="1:14" x14ac:dyDescent="0.25">
      <c r="A709" s="79" t="s">
        <v>366</v>
      </c>
      <c r="B709" s="133" t="s">
        <v>369</v>
      </c>
      <c r="C709" s="137" t="s">
        <v>425</v>
      </c>
      <c r="D709" s="81" t="str">
        <f>IFERROR(IF(C709="No CAS","",INDEX('DEQ Pollutant List'!$C$7:$C$611,MATCH('5. Pollutant Emissions - MB'!C709,'DEQ Pollutant List'!$B$7:$B$611,0))),"")</f>
        <v>Isopropyl alcohol</v>
      </c>
      <c r="E709" s="115"/>
      <c r="F709" s="138" t="s">
        <v>430</v>
      </c>
      <c r="G709" s="139" t="s">
        <v>430</v>
      </c>
      <c r="H709" s="104" t="s">
        <v>457</v>
      </c>
      <c r="I709" s="102" t="s">
        <v>214</v>
      </c>
      <c r="J709" s="105">
        <v>30582.974282686726</v>
      </c>
      <c r="K709" s="83">
        <v>30582.974282686726</v>
      </c>
      <c r="L709" s="102" t="s">
        <v>214</v>
      </c>
      <c r="M709" s="105">
        <f t="shared" si="12"/>
        <v>83.788970637497883</v>
      </c>
      <c r="N709" s="83">
        <f t="shared" si="13"/>
        <v>83.788970637497883</v>
      </c>
    </row>
    <row r="710" spans="1:14" x14ac:dyDescent="0.25">
      <c r="A710" s="79" t="s">
        <v>366</v>
      </c>
      <c r="B710" s="133" t="s">
        <v>369</v>
      </c>
      <c r="C710" s="137" t="s">
        <v>420</v>
      </c>
      <c r="D710" s="81" t="str">
        <f>IFERROR(IF(C710="No CAS","",INDEX('DEQ Pollutant List'!$C$7:$C$611,MATCH('5. Pollutant Emissions - MB'!C710,'DEQ Pollutant List'!$B$7:$B$611,0))),"")</f>
        <v>Acetone</v>
      </c>
      <c r="E710" s="115"/>
      <c r="F710" s="138" t="s">
        <v>430</v>
      </c>
      <c r="G710" s="139" t="s">
        <v>430</v>
      </c>
      <c r="H710" s="104" t="s">
        <v>457</v>
      </c>
      <c r="I710" s="102" t="s">
        <v>214</v>
      </c>
      <c r="J710" s="105">
        <v>406594.84736188792</v>
      </c>
      <c r="K710" s="83">
        <v>406594.84736188792</v>
      </c>
      <c r="L710" s="102" t="s">
        <v>214</v>
      </c>
      <c r="M710" s="105">
        <f t="shared" si="12"/>
        <v>1113.9584859229806</v>
      </c>
      <c r="N710" s="83">
        <f t="shared" si="13"/>
        <v>1113.9584859229806</v>
      </c>
    </row>
    <row r="711" spans="1:14" x14ac:dyDescent="0.25">
      <c r="A711" s="79" t="s">
        <v>366</v>
      </c>
      <c r="B711" s="133" t="s">
        <v>369</v>
      </c>
      <c r="C711" s="137" t="s">
        <v>422</v>
      </c>
      <c r="D711" s="81" t="str">
        <f>IFERROR(IF(C711="No CAS","",INDEX('DEQ Pollutant List'!$C$7:$C$611,MATCH('5. Pollutant Emissions - MB'!C711,'DEQ Pollutant List'!$B$7:$B$611,0))),"")</f>
        <v>Propylene glycol monomethyl ether</v>
      </c>
      <c r="E711" s="115"/>
      <c r="F711" s="138" t="s">
        <v>430</v>
      </c>
      <c r="G711" s="139" t="s">
        <v>430</v>
      </c>
      <c r="H711" s="104" t="s">
        <v>457</v>
      </c>
      <c r="I711" s="102" t="s">
        <v>214</v>
      </c>
      <c r="J711" s="105">
        <v>103021.45194462487</v>
      </c>
      <c r="K711" s="83">
        <v>103021.45194462487</v>
      </c>
      <c r="L711" s="102" t="s">
        <v>214</v>
      </c>
      <c r="M711" s="105">
        <f t="shared" si="12"/>
        <v>282.25055327294484</v>
      </c>
      <c r="N711" s="83">
        <f t="shared" si="13"/>
        <v>282.25055327294484</v>
      </c>
    </row>
    <row r="712" spans="1:14" x14ac:dyDescent="0.25">
      <c r="A712" s="79" t="s">
        <v>366</v>
      </c>
      <c r="B712" s="133" t="s">
        <v>369</v>
      </c>
      <c r="C712" s="137" t="s">
        <v>181</v>
      </c>
      <c r="D712" s="81" t="str">
        <f>IFERROR(IF(C712="No CAS","",INDEX('DEQ Pollutant List'!$C$7:$C$611,MATCH('5. Pollutant Emissions - MB'!C712,'DEQ Pollutant List'!$B$7:$B$611,0))),"")</f>
        <v>Cobalt and compounds</v>
      </c>
      <c r="E712" s="115"/>
      <c r="F712" s="138">
        <f>1-(1-0.75)*(1-0.992)</f>
        <v>0.998</v>
      </c>
      <c r="G712" s="139" t="s">
        <v>430</v>
      </c>
      <c r="H712" s="104" t="s">
        <v>457</v>
      </c>
      <c r="I712" s="102" t="s">
        <v>214</v>
      </c>
      <c r="J712" s="105">
        <v>6.1619701893009795</v>
      </c>
      <c r="K712" s="83">
        <v>6.1619701893009795</v>
      </c>
      <c r="L712" s="102" t="s">
        <v>214</v>
      </c>
      <c r="M712" s="105">
        <f t="shared" si="12"/>
        <v>1.6882110107673917E-2</v>
      </c>
      <c r="N712" s="83">
        <f t="shared" si="13"/>
        <v>1.6882110107673917E-2</v>
      </c>
    </row>
    <row r="713" spans="1:14" x14ac:dyDescent="0.25">
      <c r="A713" s="79" t="s">
        <v>366</v>
      </c>
      <c r="B713" s="133" t="s">
        <v>369</v>
      </c>
      <c r="C713" s="137" t="s">
        <v>439</v>
      </c>
      <c r="D713" s="81" t="str">
        <f>IFERROR(IF(C713="No CAS","",INDEX('DEQ Pollutant List'!$C$7:$C$611,MATCH('5. Pollutant Emissions - MB'!C713,'DEQ Pollutant List'!$B$7:$B$611,0))),"")</f>
        <v>Sulfuric acid</v>
      </c>
      <c r="E713" s="115"/>
      <c r="F713" s="138" t="s">
        <v>430</v>
      </c>
      <c r="G713" s="139" t="s">
        <v>430</v>
      </c>
      <c r="H713" s="104" t="s">
        <v>457</v>
      </c>
      <c r="I713" s="102" t="s">
        <v>214</v>
      </c>
      <c r="J713" s="105">
        <v>1123.9430400000001</v>
      </c>
      <c r="K713" s="83">
        <v>1123.9430400000001</v>
      </c>
      <c r="L713" s="102" t="s">
        <v>214</v>
      </c>
      <c r="M713" s="105">
        <f t="shared" si="12"/>
        <v>3.0792960000000003</v>
      </c>
      <c r="N713" s="83">
        <f t="shared" si="13"/>
        <v>3.0792960000000003</v>
      </c>
    </row>
    <row r="714" spans="1:14" x14ac:dyDescent="0.25">
      <c r="A714" s="79" t="s">
        <v>366</v>
      </c>
      <c r="B714" s="133" t="s">
        <v>369</v>
      </c>
      <c r="C714" s="137" t="s">
        <v>440</v>
      </c>
      <c r="D714" s="81" t="str">
        <f>IFERROR(IF(C714="No CAS","",INDEX('DEQ Pollutant List'!$C$7:$C$611,MATCH('5. Pollutant Emissions - MB'!C714,'DEQ Pollutant List'!$B$7:$B$611,0))),"")</f>
        <v>Hexachlorobenzene</v>
      </c>
      <c r="E714" s="115"/>
      <c r="F714" s="138" t="s">
        <v>430</v>
      </c>
      <c r="G714" s="139" t="s">
        <v>430</v>
      </c>
      <c r="H714" s="104" t="s">
        <v>457</v>
      </c>
      <c r="I714" s="102" t="s">
        <v>214</v>
      </c>
      <c r="J714" s="105">
        <v>0</v>
      </c>
      <c r="K714" s="83">
        <v>0</v>
      </c>
      <c r="L714" s="102" t="s">
        <v>214</v>
      </c>
      <c r="M714" s="105">
        <f t="shared" si="12"/>
        <v>0</v>
      </c>
      <c r="N714" s="83">
        <f t="shared" si="13"/>
        <v>0</v>
      </c>
    </row>
    <row r="715" spans="1:14" x14ac:dyDescent="0.25">
      <c r="A715" s="79" t="s">
        <v>366</v>
      </c>
      <c r="B715" s="133" t="s">
        <v>369</v>
      </c>
      <c r="C715" s="137" t="s">
        <v>182</v>
      </c>
      <c r="D715" s="81" t="str">
        <f>IFERROR(IF(C715="No CAS","",INDEX('DEQ Pollutant List'!$C$7:$C$611,MATCH('5. Pollutant Emissions - MB'!C715,'DEQ Pollutant List'!$B$7:$B$611,0))),"")</f>
        <v>Copper and compounds</v>
      </c>
      <c r="E715" s="115"/>
      <c r="F715" s="138">
        <f>1-(1-0.75)*(1-0.992)</f>
        <v>0.998</v>
      </c>
      <c r="G715" s="139" t="s">
        <v>430</v>
      </c>
      <c r="H715" s="104" t="s">
        <v>457</v>
      </c>
      <c r="I715" s="102" t="s">
        <v>214</v>
      </c>
      <c r="J715" s="105">
        <v>0</v>
      </c>
      <c r="K715" s="83">
        <v>0</v>
      </c>
      <c r="L715" s="102" t="s">
        <v>214</v>
      </c>
      <c r="M715" s="105">
        <f t="shared" si="12"/>
        <v>0</v>
      </c>
      <c r="N715" s="83">
        <f t="shared" si="13"/>
        <v>0</v>
      </c>
    </row>
    <row r="716" spans="1:14" x14ac:dyDescent="0.25">
      <c r="A716" s="79" t="s">
        <v>366</v>
      </c>
      <c r="B716" s="133" t="s">
        <v>369</v>
      </c>
      <c r="C716" s="137" t="s">
        <v>186</v>
      </c>
      <c r="D716" s="81" t="str">
        <f>IFERROR(IF(C716="No CAS","",INDEX('DEQ Pollutant List'!$C$7:$C$611,MATCH('5. Pollutant Emissions - MB'!C716,'DEQ Pollutant List'!$B$7:$B$611,0))),"")</f>
        <v>Manganese and compounds</v>
      </c>
      <c r="E716" s="115"/>
      <c r="F716" s="138">
        <f>1-(1-0.75)*(1-0.992)</f>
        <v>0.998</v>
      </c>
      <c r="G716" s="139" t="s">
        <v>430</v>
      </c>
      <c r="H716" s="104" t="s">
        <v>457</v>
      </c>
      <c r="I716" s="102" t="s">
        <v>214</v>
      </c>
      <c r="J716" s="105">
        <v>0</v>
      </c>
      <c r="K716" s="83">
        <v>0</v>
      </c>
      <c r="L716" s="102" t="s">
        <v>214</v>
      </c>
      <c r="M716" s="105">
        <f t="shared" si="12"/>
        <v>0</v>
      </c>
      <c r="N716" s="83">
        <f t="shared" si="13"/>
        <v>0</v>
      </c>
    </row>
    <row r="717" spans="1:14" x14ac:dyDescent="0.25">
      <c r="A717" s="79" t="s">
        <v>366</v>
      </c>
      <c r="B717" s="133" t="s">
        <v>369</v>
      </c>
      <c r="C717" s="137" t="s">
        <v>441</v>
      </c>
      <c r="D717" s="81" t="str">
        <f>IFERROR(IF(C717="No CAS","",INDEX('DEQ Pollutant List'!$C$7:$C$611,MATCH('5. Pollutant Emissions - MB'!C717,'DEQ Pollutant List'!$B$7:$B$611,0))),"")</f>
        <v>1,2,3-Trimethylbenzene</v>
      </c>
      <c r="E717" s="115"/>
      <c r="F717" s="138" t="s">
        <v>430</v>
      </c>
      <c r="G717" s="139" t="s">
        <v>430</v>
      </c>
      <c r="H717" s="104" t="s">
        <v>457</v>
      </c>
      <c r="I717" s="102" t="s">
        <v>214</v>
      </c>
      <c r="J717" s="105">
        <v>0</v>
      </c>
      <c r="K717" s="83">
        <v>0</v>
      </c>
      <c r="L717" s="102" t="s">
        <v>214</v>
      </c>
      <c r="M717" s="105">
        <f t="shared" si="12"/>
        <v>0</v>
      </c>
      <c r="N717" s="83">
        <f t="shared" si="13"/>
        <v>0</v>
      </c>
    </row>
    <row r="718" spans="1:14" x14ac:dyDescent="0.25">
      <c r="A718" s="79" t="s">
        <v>370</v>
      </c>
      <c r="B718" s="133" t="s">
        <v>238</v>
      </c>
      <c r="C718" s="137" t="s">
        <v>436</v>
      </c>
      <c r="D718" s="81" t="s">
        <v>442</v>
      </c>
      <c r="E718" s="115"/>
      <c r="F718" s="138">
        <v>0</v>
      </c>
      <c r="G718" s="139">
        <v>7.4899999999999994E-2</v>
      </c>
      <c r="H718" s="104"/>
      <c r="I718" s="102" cm="1">
        <f t="array" ref="I718">((_xlfn.XLOOKUP(B718,'4. Material Balance Activities'!$C$193:$C$242,'4. Material Balance Activities'!$G$193:$G$242,NA,0,1)-_xlfn.XLOOKUP(B718,'4. Material Balance Activities'!$C$193:$C$242,'4. Material Balance Activities'!$M$193:$M$242,NA,0,1))*G718)*(1-F718)</f>
        <v>6.8733033599999995</v>
      </c>
      <c r="J718" s="105" t="s">
        <v>214</v>
      </c>
      <c r="K718" s="83" t="s">
        <v>214</v>
      </c>
      <c r="L718" s="102" cm="1">
        <f t="array" ref="L718">((_xlfn.XLOOKUP(B718,'4. Material Balance Activities'!$C$193:$C$242,'4. Material Balance Activities'!$J$193:$J$242,NA,0,1)-_xlfn.XLOOKUP(B718,'4. Material Balance Activities'!$C$193:$C$242,'4. Material Balance Activities'!$P$193:$P$242,NA,0,1))*G718)*(1-F718)</f>
        <v>2.7714932903225808E-2</v>
      </c>
      <c r="M718" s="105" t="s">
        <v>214</v>
      </c>
      <c r="N718" s="83" t="s">
        <v>214</v>
      </c>
    </row>
    <row r="719" spans="1:14" x14ac:dyDescent="0.25">
      <c r="A719" s="79" t="s">
        <v>370</v>
      </c>
      <c r="B719" s="133" t="s">
        <v>240</v>
      </c>
      <c r="C719" s="137" t="s">
        <v>183</v>
      </c>
      <c r="D719" s="81" t="str">
        <f>IFERROR(IF(C719="No CAS","",INDEX('DEQ Pollutant List'!$C$7:$C$611,MATCH('5. Pollutant Emissions - MB'!C719,'DEQ Pollutant List'!$B$7:$B$611,0))),"")</f>
        <v>Ethyl benzene</v>
      </c>
      <c r="E719" s="115"/>
      <c r="F719" s="138">
        <v>0</v>
      </c>
      <c r="G719" s="139">
        <v>2.3999999999999998E-3</v>
      </c>
      <c r="H719" s="104"/>
      <c r="I719" s="102" cm="1">
        <f t="array" ref="I719">((_xlfn.XLOOKUP(B719,'4. Material Balance Activities'!$C$193:$C$242,'4. Material Balance Activities'!$G$193:$G$242,NA,0,1)-_xlfn.XLOOKUP(B719,'4. Material Balance Activities'!$C$193:$C$242,'4. Material Balance Activities'!$M$193:$M$242,NA,0,1))*G719)*(1-F719)</f>
        <v>0.61578791999999993</v>
      </c>
      <c r="J719" s="105" t="s">
        <v>214</v>
      </c>
      <c r="K719" s="83" t="s">
        <v>214</v>
      </c>
      <c r="L719" s="102" cm="1">
        <f t="array" ref="L719">((_xlfn.XLOOKUP(B719,'4. Material Balance Activities'!$C$193:$C$242,'4. Material Balance Activities'!$J$193:$J$242,NA,0,1)-_xlfn.XLOOKUP(B719,'4. Material Balance Activities'!$C$193:$C$242,'4. Material Balance Activities'!$P$193:$P$242,NA,0,1))*G719)*(1-F719)</f>
        <v>2.4830158064516128E-3</v>
      </c>
      <c r="M719" s="105" t="s">
        <v>214</v>
      </c>
      <c r="N719" s="83" t="s">
        <v>214</v>
      </c>
    </row>
    <row r="720" spans="1:14" x14ac:dyDescent="0.25">
      <c r="A720" s="79" t="s">
        <v>370</v>
      </c>
      <c r="B720" s="133" t="s">
        <v>240</v>
      </c>
      <c r="C720" s="137" t="s">
        <v>428</v>
      </c>
      <c r="D720" s="81" t="str">
        <f>IFERROR(IF(C720="No CAS","",INDEX('DEQ Pollutant List'!$C$7:$C$611,MATCH('5. Pollutant Emissions - MB'!C720,'DEQ Pollutant List'!$B$7:$B$611,0))),"")</f>
        <v>2-Butanone (methyl ethyl ketone)</v>
      </c>
      <c r="E720" s="115"/>
      <c r="F720" s="138">
        <v>0</v>
      </c>
      <c r="G720" s="139">
        <v>6.6199999999999995E-2</v>
      </c>
      <c r="H720" s="104"/>
      <c r="I720" s="102" cm="1">
        <f t="array" ref="I720">((_xlfn.XLOOKUP(B720,'4. Material Balance Activities'!$C$193:$C$242,'4. Material Balance Activities'!$G$193:$G$242,NA,0,1)-_xlfn.XLOOKUP(B720,'4. Material Balance Activities'!$C$193:$C$242,'4. Material Balance Activities'!$M$193:$M$242,NA,0,1))*G720)*(1-F720)</f>
        <v>16.985483460000001</v>
      </c>
      <c r="J720" s="105" t="s">
        <v>214</v>
      </c>
      <c r="K720" s="83" t="s">
        <v>214</v>
      </c>
      <c r="L720" s="102" cm="1">
        <f t="array" ref="L720">((_xlfn.XLOOKUP(B720,'4. Material Balance Activities'!$C$193:$C$242,'4. Material Balance Activities'!$J$193:$J$242,NA,0,1)-_xlfn.XLOOKUP(B720,'4. Material Balance Activities'!$C$193:$C$242,'4. Material Balance Activities'!$P$193:$P$242,NA,0,1))*G720)*(1-F720)</f>
        <v>6.8489852661290318E-2</v>
      </c>
      <c r="M720" s="105" t="s">
        <v>214</v>
      </c>
      <c r="N720" s="83" t="s">
        <v>214</v>
      </c>
    </row>
    <row r="721" spans="1:14" x14ac:dyDescent="0.25">
      <c r="A721" s="79" t="s">
        <v>370</v>
      </c>
      <c r="B721" s="133" t="s">
        <v>241</v>
      </c>
      <c r="C721" s="137" t="s">
        <v>436</v>
      </c>
      <c r="D721" s="81" t="str">
        <f>IFERROR(IF(C721="No CAS","",INDEX('DEQ Pollutant List'!$C$7:$C$611,MATCH('5. Pollutant Emissions - MB'!C721,'DEQ Pollutant List'!$B$7:$B$611,0))),"")</f>
        <v>1,2,4-Trimethylbenzene</v>
      </c>
      <c r="E721" s="115"/>
      <c r="F721" s="138">
        <v>0</v>
      </c>
      <c r="G721" s="139">
        <v>6.0299999999999999E-2</v>
      </c>
      <c r="H721" s="104"/>
      <c r="I721" s="102" cm="1">
        <f t="array" ref="I721">((_xlfn.XLOOKUP(B721,'4. Material Balance Activities'!$C$193:$C$242,'4. Material Balance Activities'!$G$193:$G$242,NA,0,1)-_xlfn.XLOOKUP(B721,'4. Material Balance Activities'!$C$193:$C$242,'4. Material Balance Activities'!$M$193:$M$242,NA,0,1))*G721)*(1-F721)</f>
        <v>9.3774037499999991</v>
      </c>
      <c r="J721" s="105" t="s">
        <v>214</v>
      </c>
      <c r="K721" s="83" t="s">
        <v>214</v>
      </c>
      <c r="L721" s="102" cm="1">
        <f t="array" ref="L721">((_xlfn.XLOOKUP(B721,'4. Material Balance Activities'!$C$193:$C$242,'4. Material Balance Activities'!$J$193:$J$242,NA,0,1)-_xlfn.XLOOKUP(B721,'4. Material Balance Activities'!$C$193:$C$242,'4. Material Balance Activities'!$P$193:$P$242,NA,0,1))*G721)*(1-F721)</f>
        <v>3.7812111895161288E-2</v>
      </c>
      <c r="M721" s="105" t="s">
        <v>214</v>
      </c>
      <c r="N721" s="83" t="s">
        <v>214</v>
      </c>
    </row>
    <row r="722" spans="1:14" x14ac:dyDescent="0.25">
      <c r="A722" s="79" t="s">
        <v>370</v>
      </c>
      <c r="B722" s="133" t="s">
        <v>242</v>
      </c>
      <c r="C722" s="137" t="s">
        <v>420</v>
      </c>
      <c r="D722" s="81" t="str">
        <f>IFERROR(IF(C722="No CAS","",INDEX('DEQ Pollutant List'!$C$7:$C$611,MATCH('5. Pollutant Emissions - MB'!C722,'DEQ Pollutant List'!$B$7:$B$611,0))),"")</f>
        <v>Acetone</v>
      </c>
      <c r="E722" s="115"/>
      <c r="F722" s="138">
        <v>0</v>
      </c>
      <c r="G722" s="139">
        <v>0.253</v>
      </c>
      <c r="H722" s="104"/>
      <c r="I722" s="102" cm="1">
        <f t="array" ref="I722">((_xlfn.XLOOKUP(B722,'4. Material Balance Activities'!$C$193:$C$242,'4. Material Balance Activities'!$G$193:$G$242,NA,0,1)-_xlfn.XLOOKUP(B722,'4. Material Balance Activities'!$C$193:$C$242,'4. Material Balance Activities'!$M$193:$M$242,NA,0,1))*G722)*(1-F722)</f>
        <v>25.934665680000005</v>
      </c>
      <c r="J722" s="105" t="s">
        <v>214</v>
      </c>
      <c r="K722" s="83" t="s">
        <v>214</v>
      </c>
      <c r="L722" s="102" cm="1">
        <f t="array" ref="L722">((_xlfn.XLOOKUP(B722,'4. Material Balance Activities'!$C$193:$C$242,'4. Material Balance Activities'!$J$193:$J$242,NA,0,1)-_xlfn.XLOOKUP(B722,'4. Material Balance Activities'!$C$193:$C$242,'4. Material Balance Activities'!$P$193:$P$242,NA,0,1))*G722)*(1-F722)</f>
        <v>0.1045752648387097</v>
      </c>
      <c r="M722" s="105" t="s">
        <v>214</v>
      </c>
      <c r="N722" s="83" t="s">
        <v>214</v>
      </c>
    </row>
    <row r="723" spans="1:14" x14ac:dyDescent="0.25">
      <c r="A723" s="79" t="s">
        <v>370</v>
      </c>
      <c r="B723" s="133" t="s">
        <v>242</v>
      </c>
      <c r="C723" s="137" t="s">
        <v>422</v>
      </c>
      <c r="D723" s="81" t="str">
        <f>IFERROR(IF(C723="No CAS","",INDEX('DEQ Pollutant List'!$C$7:$C$611,MATCH('5. Pollutant Emissions - MB'!C723,'DEQ Pollutant List'!$B$7:$B$611,0))),"")</f>
        <v>Propylene glycol monomethyl ether</v>
      </c>
      <c r="E723" s="115"/>
      <c r="F723" s="138">
        <v>0</v>
      </c>
      <c r="G723" s="139">
        <v>0.42930000000000001</v>
      </c>
      <c r="H723" s="104"/>
      <c r="I723" s="102" cm="1">
        <f t="array" ref="I723">((_xlfn.XLOOKUP(B723,'4. Material Balance Activities'!$C$193:$C$242,'4. Material Balance Activities'!$G$193:$G$242,NA,0,1)-_xlfn.XLOOKUP(B723,'4. Material Balance Activities'!$C$193:$C$242,'4. Material Balance Activities'!$M$193:$M$242,NA,0,1))*G723)*(1-F723)</f>
        <v>44.006924808000008</v>
      </c>
      <c r="J723" s="105" t="s">
        <v>214</v>
      </c>
      <c r="K723" s="83" t="s">
        <v>214</v>
      </c>
      <c r="L723" s="102" cm="1">
        <f t="array" ref="L723">((_xlfn.XLOOKUP(B723,'4. Material Balance Activities'!$C$193:$C$242,'4. Material Balance Activities'!$J$193:$J$242,NA,0,1)-_xlfn.XLOOKUP(B723,'4. Material Balance Activities'!$C$193:$C$242,'4. Material Balance Activities'!$P$193:$P$242,NA,0,1))*G723)*(1-F723)</f>
        <v>0.17744727745161296</v>
      </c>
      <c r="M723" s="105" t="s">
        <v>214</v>
      </c>
      <c r="N723" s="83" t="s">
        <v>214</v>
      </c>
    </row>
    <row r="724" spans="1:14" x14ac:dyDescent="0.25">
      <c r="A724" s="79" t="s">
        <v>370</v>
      </c>
      <c r="B724" s="133" t="s">
        <v>243</v>
      </c>
      <c r="C724" s="137" t="s">
        <v>436</v>
      </c>
      <c r="D724" s="81" t="str">
        <f>IFERROR(IF(C724="No CAS","",INDEX('DEQ Pollutant List'!$C$7:$C$611,MATCH('5. Pollutant Emissions - MB'!C724,'DEQ Pollutant List'!$B$7:$B$611,0))),"")</f>
        <v>1,2,4-Trimethylbenzene</v>
      </c>
      <c r="E724" s="115"/>
      <c r="F724" s="138">
        <v>0</v>
      </c>
      <c r="G724" s="139">
        <v>6.3E-2</v>
      </c>
      <c r="H724" s="104"/>
      <c r="I724" s="102" cm="1">
        <f t="array" ref="I724">((_xlfn.XLOOKUP(B724,'4. Material Balance Activities'!$C$193:$C$242,'4. Material Balance Activities'!$G$193:$G$242,NA,0,1)-_xlfn.XLOOKUP(B724,'4. Material Balance Activities'!$C$193:$C$242,'4. Material Balance Activities'!$M$193:$M$242,NA,0,1))*G724)*(1-F724)</f>
        <v>6.5572699500000011</v>
      </c>
      <c r="J724" s="105" t="s">
        <v>214</v>
      </c>
      <c r="K724" s="83" t="s">
        <v>214</v>
      </c>
      <c r="L724" s="102" cm="1">
        <f t="array" ref="L724">((_xlfn.XLOOKUP(B724,'4. Material Balance Activities'!$C$193:$C$242,'4. Material Balance Activities'!$J$193:$J$242,NA,0,1)-_xlfn.XLOOKUP(B724,'4. Material Balance Activities'!$C$193:$C$242,'4. Material Balance Activities'!$P$193:$P$242,NA,0,1))*G724)*(1-F724)</f>
        <v>2.6440604637096781E-2</v>
      </c>
      <c r="M724" s="105" t="s">
        <v>214</v>
      </c>
      <c r="N724" s="83" t="s">
        <v>214</v>
      </c>
    </row>
    <row r="725" spans="1:14" x14ac:dyDescent="0.25">
      <c r="A725" s="79" t="s">
        <v>370</v>
      </c>
      <c r="B725" s="133" t="s">
        <v>244</v>
      </c>
      <c r="C725" s="137" t="s">
        <v>437</v>
      </c>
      <c r="D725" s="81" t="str">
        <f>IFERROR(IF(C725="No CAS","",INDEX('DEQ Pollutant List'!$C$7:$C$611,MATCH('5. Pollutant Emissions - MB'!C725,'DEQ Pollutant List'!$B$7:$B$611,0))),"")</f>
        <v>Propylene glycol monomethyl ether acetate</v>
      </c>
      <c r="E725" s="115"/>
      <c r="F725" s="138">
        <v>0</v>
      </c>
      <c r="G725" s="139">
        <v>0.20569999999999999</v>
      </c>
      <c r="H725" s="104"/>
      <c r="I725" s="102" cm="1">
        <f t="array" ref="I725">((_xlfn.XLOOKUP(B725,'4. Material Balance Activities'!$C$193:$C$242,'4. Material Balance Activities'!$G$193:$G$242,NA,0,1)-_xlfn.XLOOKUP(B725,'4. Material Balance Activities'!$C$193:$C$242,'4. Material Balance Activities'!$M$193:$M$242,NA,0,1))*G725)*(1-F725)</f>
        <v>49.550414759999995</v>
      </c>
      <c r="J725" s="105" t="s">
        <v>214</v>
      </c>
      <c r="K725" s="83" t="s">
        <v>214</v>
      </c>
      <c r="L725" s="102" cm="1">
        <f t="array" ref="L725">((_xlfn.XLOOKUP(B725,'4. Material Balance Activities'!$C$193:$C$242,'4. Material Balance Activities'!$J$193:$J$242,NA,0,1)-_xlfn.XLOOKUP(B725,'4. Material Balance Activities'!$C$193:$C$242,'4. Material Balance Activities'!$P$193:$P$242,NA,0,1))*G725)*(1-F725)</f>
        <v>0.199800059516129</v>
      </c>
      <c r="M725" s="105" t="s">
        <v>214</v>
      </c>
      <c r="N725" s="83" t="s">
        <v>214</v>
      </c>
    </row>
    <row r="726" spans="1:14" x14ac:dyDescent="0.25">
      <c r="A726" s="79" t="s">
        <v>370</v>
      </c>
      <c r="B726" s="133" t="s">
        <v>244</v>
      </c>
      <c r="C726" s="137" t="s">
        <v>428</v>
      </c>
      <c r="D726" s="81" t="str">
        <f>IFERROR(IF(C726="No CAS","",INDEX('DEQ Pollutant List'!$C$7:$C$611,MATCH('5. Pollutant Emissions - MB'!C726,'DEQ Pollutant List'!$B$7:$B$611,0))),"")</f>
        <v>2-Butanone (methyl ethyl ketone)</v>
      </c>
      <c r="E726" s="115"/>
      <c r="F726" s="138">
        <v>0</v>
      </c>
      <c r="G726" s="139">
        <v>0.77510000000000001</v>
      </c>
      <c r="H726" s="104"/>
      <c r="I726" s="102" cm="1">
        <f t="array" ref="I726">((_xlfn.XLOOKUP(B726,'4. Material Balance Activities'!$C$193:$C$242,'4. Material Balance Activities'!$G$193:$G$242,NA,0,1)-_xlfn.XLOOKUP(B726,'4. Material Balance Activities'!$C$193:$C$242,'4. Material Balance Activities'!$M$193:$M$242,NA,0,1))*G726)*(1-F726)</f>
        <v>186.71135867999999</v>
      </c>
      <c r="J726" s="105" t="s">
        <v>214</v>
      </c>
      <c r="K726" s="83" t="s">
        <v>214</v>
      </c>
      <c r="L726" s="102" cm="1">
        <f t="array" ref="L726">((_xlfn.XLOOKUP(B726,'4. Material Balance Activities'!$C$193:$C$242,'4. Material Balance Activities'!$J$193:$J$242,NA,0,1)-_xlfn.XLOOKUP(B726,'4. Material Balance Activities'!$C$193:$C$242,'4. Material Balance Activities'!$P$193:$P$242,NA,0,1))*G726)*(1-F726)</f>
        <v>0.75286838177419346</v>
      </c>
      <c r="M726" s="105" t="s">
        <v>214</v>
      </c>
      <c r="N726" s="83" t="s">
        <v>214</v>
      </c>
    </row>
    <row r="727" spans="1:14" x14ac:dyDescent="0.25">
      <c r="A727" s="79" t="s">
        <v>370</v>
      </c>
      <c r="B727" s="133" t="s">
        <v>245</v>
      </c>
      <c r="C727" s="137" t="s">
        <v>181</v>
      </c>
      <c r="D727" s="81" t="str">
        <f>IFERROR(IF(C727="No CAS","",INDEX('DEQ Pollutant List'!$C$7:$C$611,MATCH('5. Pollutant Emissions - MB'!C727,'DEQ Pollutant List'!$B$7:$B$611,0))),"")</f>
        <v>Cobalt and compounds</v>
      </c>
      <c r="E727" s="115"/>
      <c r="F727" s="138">
        <f>1-(1-0.75)*(1-0.992)</f>
        <v>0.998</v>
      </c>
      <c r="G727" s="139">
        <v>1E-3</v>
      </c>
      <c r="H727" s="104" t="s">
        <v>421</v>
      </c>
      <c r="I727" s="102" cm="1">
        <f t="array" ref="I727">((_xlfn.XLOOKUP(B727,'4. Material Balance Activities'!$C$193:$C$242,'4. Material Balance Activities'!$G$193:$G$242,NA,0,1)-_xlfn.XLOOKUP(B727,'4. Material Balance Activities'!$C$193:$C$242,'4. Material Balance Activities'!$M$193:$M$242,NA,0,1))*G727)*(1-F727)</f>
        <v>6.2663040000000055E-4</v>
      </c>
      <c r="J727" s="105" t="s">
        <v>214</v>
      </c>
      <c r="K727" s="83" t="s">
        <v>214</v>
      </c>
      <c r="L727" s="102" cm="1">
        <f t="array" ref="L727">((_xlfn.XLOOKUP(B727,'4. Material Balance Activities'!$C$193:$C$242,'4. Material Balance Activities'!$J$193:$J$242,NA,0,1)-_xlfn.XLOOKUP(B727,'4. Material Balance Activities'!$C$193:$C$242,'4. Material Balance Activities'!$P$193:$P$242,NA,0,1))*G727)*(1-F727)</f>
        <v>2.5267354838709701E-6</v>
      </c>
      <c r="M727" s="105" t="s">
        <v>214</v>
      </c>
      <c r="N727" s="83" t="s">
        <v>214</v>
      </c>
    </row>
    <row r="728" spans="1:14" x14ac:dyDescent="0.25">
      <c r="A728" s="79" t="s">
        <v>370</v>
      </c>
      <c r="B728" s="133" t="s">
        <v>246</v>
      </c>
      <c r="C728" s="137" t="s">
        <v>437</v>
      </c>
      <c r="D728" s="81" t="str">
        <f>IFERROR(IF(C728="No CAS","",INDEX('DEQ Pollutant List'!$C$7:$C$611,MATCH('5. Pollutant Emissions - MB'!C728,'DEQ Pollutant List'!$B$7:$B$611,0))),"")</f>
        <v>Propylene glycol monomethyl ether acetate</v>
      </c>
      <c r="E728" s="115"/>
      <c r="F728" s="138">
        <v>0</v>
      </c>
      <c r="G728" s="139">
        <v>0.02</v>
      </c>
      <c r="H728" s="104"/>
      <c r="I728" s="102" cm="1">
        <f t="array" ref="I728">((_xlfn.XLOOKUP(B728,'4. Material Balance Activities'!$C$193:$C$242,'4. Material Balance Activities'!$G$193:$G$242,NA,0,1)-_xlfn.XLOOKUP(B728,'4. Material Balance Activities'!$C$193:$C$242,'4. Material Balance Activities'!$M$193:$M$242,NA,0,1))*G728)*(1-F728)</f>
        <v>33.976470000000006</v>
      </c>
      <c r="J728" s="105" t="s">
        <v>214</v>
      </c>
      <c r="K728" s="83" t="s">
        <v>214</v>
      </c>
      <c r="L728" s="102" cm="1">
        <f t="array" ref="L728">((_xlfn.XLOOKUP(B728,'4. Material Balance Activities'!$C$193:$C$242,'4. Material Balance Activities'!$J$193:$J$242,NA,0,1)-_xlfn.XLOOKUP(B728,'4. Material Balance Activities'!$C$193:$C$242,'4. Material Balance Activities'!$P$193:$P$242,NA,0,1))*G728)*(1-F728)</f>
        <v>0.13700189516129035</v>
      </c>
      <c r="M728" s="105" t="s">
        <v>214</v>
      </c>
      <c r="N728" s="83" t="s">
        <v>214</v>
      </c>
    </row>
    <row r="729" spans="1:14" x14ac:dyDescent="0.25">
      <c r="A729" s="79" t="s">
        <v>370</v>
      </c>
      <c r="B729" s="133" t="s">
        <v>247</v>
      </c>
      <c r="C729" s="137" t="s">
        <v>437</v>
      </c>
      <c r="D729" s="81" t="str">
        <f>IFERROR(IF(C729="No CAS","",INDEX('DEQ Pollutant List'!$C$7:$C$611,MATCH('5. Pollutant Emissions - MB'!C729,'DEQ Pollutant List'!$B$7:$B$611,0))),"")</f>
        <v>Propylene glycol monomethyl ether acetate</v>
      </c>
      <c r="E729" s="115"/>
      <c r="F729" s="138">
        <v>0</v>
      </c>
      <c r="G729" s="139">
        <v>0.01</v>
      </c>
      <c r="H729" s="104"/>
      <c r="I729" s="102" cm="1">
        <f t="array" ref="I729">((_xlfn.XLOOKUP(B729,'4. Material Balance Activities'!$C$193:$C$242,'4. Material Balance Activities'!$G$193:$G$242,NA,0,1)-_xlfn.XLOOKUP(B729,'4. Material Balance Activities'!$C$193:$C$242,'4. Material Balance Activities'!$M$193:$M$242,NA,0,1))*G729)*(1-F729)</f>
        <v>6.9347850000000006</v>
      </c>
      <c r="J729" s="105" t="s">
        <v>214</v>
      </c>
      <c r="K729" s="83" t="s">
        <v>214</v>
      </c>
      <c r="L729" s="102" cm="1">
        <f t="array" ref="L729">((_xlfn.XLOOKUP(B729,'4. Material Balance Activities'!$C$193:$C$242,'4. Material Balance Activities'!$J$193:$J$242,NA,0,1)-_xlfn.XLOOKUP(B729,'4. Material Balance Activities'!$C$193:$C$242,'4. Material Balance Activities'!$P$193:$P$242,NA,0,1))*G729)*(1-F729)</f>
        <v>2.7962842741935487E-2</v>
      </c>
      <c r="M729" s="105" t="s">
        <v>214</v>
      </c>
      <c r="N729" s="83" t="s">
        <v>214</v>
      </c>
    </row>
    <row r="730" spans="1:14" x14ac:dyDescent="0.25">
      <c r="A730" s="79" t="s">
        <v>370</v>
      </c>
      <c r="B730" s="133" t="s">
        <v>247</v>
      </c>
      <c r="C730" s="137" t="s">
        <v>181</v>
      </c>
      <c r="D730" s="81" t="str">
        <f>IFERROR(IF(C730="No CAS","",INDEX('DEQ Pollutant List'!$C$7:$C$611,MATCH('5. Pollutant Emissions - MB'!C730,'DEQ Pollutant List'!$B$7:$B$611,0))),"")</f>
        <v>Cobalt and compounds</v>
      </c>
      <c r="E730" s="115"/>
      <c r="F730" s="138">
        <f>1-(1-0.75)*(1-0.992)</f>
        <v>0.998</v>
      </c>
      <c r="G730" s="139">
        <v>1E-3</v>
      </c>
      <c r="H730" s="104" t="s">
        <v>421</v>
      </c>
      <c r="I730" s="102" cm="1">
        <f t="array" ref="I730">((_xlfn.XLOOKUP(B730,'4. Material Balance Activities'!$C$193:$C$242,'4. Material Balance Activities'!$G$193:$G$242,NA,0,1)-_xlfn.XLOOKUP(B730,'4. Material Balance Activities'!$C$193:$C$242,'4. Material Balance Activities'!$M$193:$M$242,NA,0,1))*G730)*(1-F730)</f>
        <v>1.3869570000000014E-3</v>
      </c>
      <c r="J730" s="105" t="s">
        <v>214</v>
      </c>
      <c r="K730" s="83" t="s">
        <v>214</v>
      </c>
      <c r="L730" s="102" cm="1">
        <f t="array" ref="L730">((_xlfn.XLOOKUP(B730,'4. Material Balance Activities'!$C$193:$C$242,'4. Material Balance Activities'!$J$193:$J$242,NA,0,1)-_xlfn.XLOOKUP(B730,'4. Material Balance Activities'!$C$193:$C$242,'4. Material Balance Activities'!$P$193:$P$242,NA,0,1))*G730)*(1-F730)</f>
        <v>5.5925685483871028E-6</v>
      </c>
      <c r="M730" s="105" t="s">
        <v>214</v>
      </c>
      <c r="N730" s="83" t="s">
        <v>214</v>
      </c>
    </row>
    <row r="731" spans="1:14" x14ac:dyDescent="0.25">
      <c r="A731" s="79" t="s">
        <v>370</v>
      </c>
      <c r="B731" s="133" t="s">
        <v>248</v>
      </c>
      <c r="C731" s="137" t="s">
        <v>437</v>
      </c>
      <c r="D731" s="81" t="str">
        <f>IFERROR(IF(C731="No CAS","",INDEX('DEQ Pollutant List'!$C$7:$C$611,MATCH('5. Pollutant Emissions - MB'!C731,'DEQ Pollutant List'!$B$7:$B$611,0))),"")</f>
        <v>Propylene glycol monomethyl ether acetate</v>
      </c>
      <c r="E731" s="115"/>
      <c r="F731" s="138">
        <v>0</v>
      </c>
      <c r="G731" s="139">
        <v>0.02</v>
      </c>
      <c r="H731" s="104"/>
      <c r="I731" s="102" cm="1">
        <f t="array" ref="I731">((_xlfn.XLOOKUP(B731,'4. Material Balance Activities'!$C$193:$C$242,'4. Material Balance Activities'!$G$193:$G$242,NA,0,1)-_xlfn.XLOOKUP(B731,'4. Material Balance Activities'!$C$193:$C$242,'4. Material Balance Activities'!$M$193:$M$242,NA,0,1))*G731)*(1-F731)</f>
        <v>5.2522800000000007</v>
      </c>
      <c r="J731" s="105" t="s">
        <v>214</v>
      </c>
      <c r="K731" s="83" t="s">
        <v>214</v>
      </c>
      <c r="L731" s="102" cm="1">
        <f t="array" ref="L731">((_xlfn.XLOOKUP(B731,'4. Material Balance Activities'!$C$193:$C$242,'4. Material Balance Activities'!$J$193:$J$242,NA,0,1)-_xlfn.XLOOKUP(B731,'4. Material Balance Activities'!$C$193:$C$242,'4. Material Balance Activities'!$P$193:$P$242,NA,0,1))*G731)*(1-F731)</f>
        <v>2.1178548387096777E-2</v>
      </c>
      <c r="M731" s="105" t="s">
        <v>214</v>
      </c>
      <c r="N731" s="83" t="s">
        <v>214</v>
      </c>
    </row>
    <row r="732" spans="1:14" x14ac:dyDescent="0.25">
      <c r="A732" s="79" t="s">
        <v>370</v>
      </c>
      <c r="B732" s="133" t="s">
        <v>249</v>
      </c>
      <c r="C732" s="137" t="s">
        <v>437</v>
      </c>
      <c r="D732" s="81" t="str">
        <f>IFERROR(IF(C732="No CAS","",INDEX('DEQ Pollutant List'!$C$7:$C$611,MATCH('5. Pollutant Emissions - MB'!C732,'DEQ Pollutant List'!$B$7:$B$611,0))),"")</f>
        <v>Propylene glycol monomethyl ether acetate</v>
      </c>
      <c r="E732" s="115"/>
      <c r="F732" s="138">
        <v>0</v>
      </c>
      <c r="G732" s="139">
        <v>0.03</v>
      </c>
      <c r="H732" s="104"/>
      <c r="I732" s="102" cm="1">
        <f t="array" ref="I732">((_xlfn.XLOOKUP(B732,'4. Material Balance Activities'!$C$193:$C$242,'4. Material Balance Activities'!$G$193:$G$242,NA,0,1)-_xlfn.XLOOKUP(B732,'4. Material Balance Activities'!$C$193:$C$242,'4. Material Balance Activities'!$M$193:$M$242,NA,0,1))*G732)*(1-F732)</f>
        <v>8.5016249999999989</v>
      </c>
      <c r="J732" s="105" t="s">
        <v>214</v>
      </c>
      <c r="K732" s="83" t="s">
        <v>214</v>
      </c>
      <c r="L732" s="102" cm="1">
        <f t="array" ref="L732">((_xlfn.XLOOKUP(B732,'4. Material Balance Activities'!$C$193:$C$242,'4. Material Balance Activities'!$J$193:$J$242,NA,0,1)-_xlfn.XLOOKUP(B732,'4. Material Balance Activities'!$C$193:$C$242,'4. Material Balance Activities'!$P$193:$P$242,NA,0,1))*G732)*(1-F732)</f>
        <v>3.428074596774193E-2</v>
      </c>
      <c r="M732" s="105" t="s">
        <v>214</v>
      </c>
      <c r="N732" s="83" t="s">
        <v>214</v>
      </c>
    </row>
    <row r="733" spans="1:14" x14ac:dyDescent="0.25">
      <c r="A733" s="79" t="s">
        <v>370</v>
      </c>
      <c r="B733" s="133" t="s">
        <v>250</v>
      </c>
      <c r="C733" s="137" t="s">
        <v>183</v>
      </c>
      <c r="D733" s="81" t="str">
        <f>IFERROR(IF(C733="No CAS","",INDEX('DEQ Pollutant List'!$C$7:$C$611,MATCH('5. Pollutant Emissions - MB'!C733,'DEQ Pollutant List'!$B$7:$B$611,0))),"")</f>
        <v>Ethyl benzene</v>
      </c>
      <c r="E733" s="115"/>
      <c r="F733" s="138">
        <v>0</v>
      </c>
      <c r="G733" s="139">
        <v>1E-3</v>
      </c>
      <c r="H733" s="104"/>
      <c r="I733" s="102" cm="1">
        <f t="array" ref="I733">((_xlfn.XLOOKUP(B733,'4. Material Balance Activities'!$C$193:$C$242,'4. Material Balance Activities'!$G$193:$G$242,NA,0,1)-_xlfn.XLOOKUP(B733,'4. Material Balance Activities'!$C$193:$C$242,'4. Material Balance Activities'!$M$193:$M$242,NA,0,1))*G733)*(1-F733)</f>
        <v>0.37065600000000004</v>
      </c>
      <c r="J733" s="105" t="s">
        <v>214</v>
      </c>
      <c r="K733" s="83" t="s">
        <v>214</v>
      </c>
      <c r="L733" s="102" cm="1">
        <f t="array" ref="L733">((_xlfn.XLOOKUP(B733,'4. Material Balance Activities'!$C$193:$C$242,'4. Material Balance Activities'!$J$193:$J$242,NA,0,1)-_xlfn.XLOOKUP(B733,'4. Material Balance Activities'!$C$193:$C$242,'4. Material Balance Activities'!$P$193:$P$242,NA,0,1))*G733)*(1-F733)</f>
        <v>1.4945806451612904E-3</v>
      </c>
      <c r="M733" s="105" t="s">
        <v>214</v>
      </c>
      <c r="N733" s="83" t="s">
        <v>214</v>
      </c>
    </row>
    <row r="734" spans="1:14" x14ac:dyDescent="0.25">
      <c r="A734" s="79" t="s">
        <v>370</v>
      </c>
      <c r="B734" s="133" t="s">
        <v>250</v>
      </c>
      <c r="C734" s="137" t="s">
        <v>437</v>
      </c>
      <c r="D734" s="81" t="str">
        <f>IFERROR(IF(C734="No CAS","",INDEX('DEQ Pollutant List'!$C$7:$C$611,MATCH('5. Pollutant Emissions - MB'!C734,'DEQ Pollutant List'!$B$7:$B$611,0))),"")</f>
        <v>Propylene glycol monomethyl ether acetate</v>
      </c>
      <c r="E734" s="115"/>
      <c r="F734" s="138">
        <v>0</v>
      </c>
      <c r="G734" s="139">
        <v>0.02</v>
      </c>
      <c r="H734" s="104"/>
      <c r="I734" s="102" cm="1">
        <f t="array" ref="I734">((_xlfn.XLOOKUP(B734,'4. Material Balance Activities'!$C$193:$C$242,'4. Material Balance Activities'!$G$193:$G$242,NA,0,1)-_xlfn.XLOOKUP(B734,'4. Material Balance Activities'!$C$193:$C$242,'4. Material Balance Activities'!$M$193:$M$242,NA,0,1))*G734)*(1-F734)</f>
        <v>7.4131200000000002</v>
      </c>
      <c r="J734" s="105" t="s">
        <v>214</v>
      </c>
      <c r="K734" s="83" t="s">
        <v>214</v>
      </c>
      <c r="L734" s="102" cm="1">
        <f t="array" ref="L734">((_xlfn.XLOOKUP(B734,'4. Material Balance Activities'!$C$193:$C$242,'4. Material Balance Activities'!$J$193:$J$242,NA,0,1)-_xlfn.XLOOKUP(B734,'4. Material Balance Activities'!$C$193:$C$242,'4. Material Balance Activities'!$P$193:$P$242,NA,0,1))*G734)*(1-F734)</f>
        <v>2.9891612903225808E-2</v>
      </c>
      <c r="M734" s="105" t="s">
        <v>214</v>
      </c>
      <c r="N734" s="83" t="s">
        <v>214</v>
      </c>
    </row>
    <row r="735" spans="1:14" x14ac:dyDescent="0.25">
      <c r="A735" s="79" t="s">
        <v>370</v>
      </c>
      <c r="B735" s="133" t="s">
        <v>250</v>
      </c>
      <c r="C735" s="137" t="s">
        <v>181</v>
      </c>
      <c r="D735" s="81" t="str">
        <f>IFERROR(IF(C735="No CAS","",INDEX('DEQ Pollutant List'!$C$7:$C$611,MATCH('5. Pollutant Emissions - MB'!C735,'DEQ Pollutant List'!$B$7:$B$611,0))),"")</f>
        <v>Cobalt and compounds</v>
      </c>
      <c r="E735" s="115"/>
      <c r="F735" s="138">
        <f>1-(1-0.75)*(1-0.992)</f>
        <v>0.998</v>
      </c>
      <c r="G735" s="139">
        <v>1E-3</v>
      </c>
      <c r="H735" s="104" t="s">
        <v>421</v>
      </c>
      <c r="I735" s="102" cm="1">
        <f t="array" ref="I735">((_xlfn.XLOOKUP(B735,'4. Material Balance Activities'!$C$193:$C$242,'4. Material Balance Activities'!$G$193:$G$242,NA,0,1)-_xlfn.XLOOKUP(B735,'4. Material Balance Activities'!$C$193:$C$242,'4. Material Balance Activities'!$M$193:$M$242,NA,0,1))*G735)*(1-F735)</f>
        <v>7.413120000000007E-4</v>
      </c>
      <c r="J735" s="105" t="s">
        <v>214</v>
      </c>
      <c r="K735" s="83" t="s">
        <v>214</v>
      </c>
      <c r="L735" s="102" cm="1">
        <f t="array" ref="L735">((_xlfn.XLOOKUP(B735,'4. Material Balance Activities'!$C$193:$C$242,'4. Material Balance Activities'!$J$193:$J$242,NA,0,1)-_xlfn.XLOOKUP(B735,'4. Material Balance Activities'!$C$193:$C$242,'4. Material Balance Activities'!$P$193:$P$242,NA,0,1))*G735)*(1-F735)</f>
        <v>2.9891612903225833E-6</v>
      </c>
      <c r="M735" s="105" t="s">
        <v>214</v>
      </c>
      <c r="N735" s="83" t="s">
        <v>214</v>
      </c>
    </row>
    <row r="736" spans="1:14" x14ac:dyDescent="0.25">
      <c r="A736" s="79" t="s">
        <v>370</v>
      </c>
      <c r="B736" s="133" t="s">
        <v>251</v>
      </c>
      <c r="C736" s="137" t="s">
        <v>183</v>
      </c>
      <c r="D736" s="81" t="str">
        <f>IFERROR(IF(C736="No CAS","",INDEX('DEQ Pollutant List'!$C$7:$C$611,MATCH('5. Pollutant Emissions - MB'!C736,'DEQ Pollutant List'!$B$7:$B$611,0))),"")</f>
        <v>Ethyl benzene</v>
      </c>
      <c r="E736" s="115"/>
      <c r="F736" s="138">
        <v>0</v>
      </c>
      <c r="G736" s="139">
        <v>1E-3</v>
      </c>
      <c r="H736" s="104"/>
      <c r="I736" s="102" cm="1">
        <f t="array" ref="I736">((_xlfn.XLOOKUP(B736,'4. Material Balance Activities'!$C$193:$C$242,'4. Material Balance Activities'!$G$193:$G$242,NA,0,1)-_xlfn.XLOOKUP(B736,'4. Material Balance Activities'!$C$193:$C$242,'4. Material Balance Activities'!$M$193:$M$242,NA,0,1))*G736)*(1-F736)</f>
        <v>0.35269080000000003</v>
      </c>
      <c r="J736" s="105" t="s">
        <v>214</v>
      </c>
      <c r="K736" s="83" t="s">
        <v>214</v>
      </c>
      <c r="L736" s="102" cm="1">
        <f t="array" ref="L736">((_xlfn.XLOOKUP(B736,'4. Material Balance Activities'!$C$193:$C$242,'4. Material Balance Activities'!$J$193:$J$242,NA,0,1)-_xlfn.XLOOKUP(B736,'4. Material Balance Activities'!$C$193:$C$242,'4. Material Balance Activities'!$P$193:$P$242,NA,0,1))*G736)*(1-F736)</f>
        <v>1.4221403225806453E-3</v>
      </c>
      <c r="M736" s="105" t="s">
        <v>214</v>
      </c>
      <c r="N736" s="83" t="s">
        <v>214</v>
      </c>
    </row>
    <row r="737" spans="1:14" x14ac:dyDescent="0.25">
      <c r="A737" s="79" t="s">
        <v>370</v>
      </c>
      <c r="B737" s="133" t="s">
        <v>251</v>
      </c>
      <c r="C737" s="137" t="s">
        <v>437</v>
      </c>
      <c r="D737" s="81" t="str">
        <f>IFERROR(IF(C737="No CAS","",INDEX('DEQ Pollutant List'!$C$7:$C$611,MATCH('5. Pollutant Emissions - MB'!C737,'DEQ Pollutant List'!$B$7:$B$611,0))),"")</f>
        <v>Propylene glycol monomethyl ether acetate</v>
      </c>
      <c r="E737" s="115"/>
      <c r="F737" s="138">
        <v>0</v>
      </c>
      <c r="G737" s="139">
        <v>0.01</v>
      </c>
      <c r="H737" s="104"/>
      <c r="I737" s="102" cm="1">
        <f t="array" ref="I737">((_xlfn.XLOOKUP(B737,'4. Material Balance Activities'!$C$193:$C$242,'4. Material Balance Activities'!$G$193:$G$242,NA,0,1)-_xlfn.XLOOKUP(B737,'4. Material Balance Activities'!$C$193:$C$242,'4. Material Balance Activities'!$M$193:$M$242,NA,0,1))*G737)*(1-F737)</f>
        <v>3.5269080000000002</v>
      </c>
      <c r="J737" s="105" t="s">
        <v>214</v>
      </c>
      <c r="K737" s="83" t="s">
        <v>214</v>
      </c>
      <c r="L737" s="102" cm="1">
        <f t="array" ref="L737">((_xlfn.XLOOKUP(B737,'4. Material Balance Activities'!$C$193:$C$242,'4. Material Balance Activities'!$J$193:$J$242,NA,0,1)-_xlfn.XLOOKUP(B737,'4. Material Balance Activities'!$C$193:$C$242,'4. Material Balance Activities'!$P$193:$P$242,NA,0,1))*G737)*(1-F737)</f>
        <v>1.4221403225806452E-2</v>
      </c>
      <c r="M737" s="105" t="s">
        <v>214</v>
      </c>
      <c r="N737" s="83" t="s">
        <v>214</v>
      </c>
    </row>
    <row r="738" spans="1:14" x14ac:dyDescent="0.25">
      <c r="A738" s="79" t="s">
        <v>370</v>
      </c>
      <c r="B738" s="133" t="s">
        <v>251</v>
      </c>
      <c r="C738" s="137" t="s">
        <v>181</v>
      </c>
      <c r="D738" s="81" t="str">
        <f>IFERROR(IF(C738="No CAS","",INDEX('DEQ Pollutant List'!$C$7:$C$611,MATCH('5. Pollutant Emissions - MB'!C738,'DEQ Pollutant List'!$B$7:$B$611,0))),"")</f>
        <v>Cobalt and compounds</v>
      </c>
      <c r="E738" s="115"/>
      <c r="F738" s="138">
        <f>1-(1-0.75)*(1-0.992)</f>
        <v>0.998</v>
      </c>
      <c r="G738" s="139">
        <v>1E-3</v>
      </c>
      <c r="H738" s="104" t="s">
        <v>421</v>
      </c>
      <c r="I738" s="102" cm="1">
        <f t="array" ref="I738">((_xlfn.XLOOKUP(B738,'4. Material Balance Activities'!$C$193:$C$242,'4. Material Balance Activities'!$G$193:$G$242,NA,0,1)-_xlfn.XLOOKUP(B738,'4. Material Balance Activities'!$C$193:$C$242,'4. Material Balance Activities'!$M$193:$M$242,NA,0,1))*G738)*(1-F738)</f>
        <v>7.0538160000000068E-4</v>
      </c>
      <c r="J738" s="105" t="s">
        <v>214</v>
      </c>
      <c r="K738" s="83" t="s">
        <v>214</v>
      </c>
      <c r="L738" s="102" cm="1">
        <f t="array" ref="L738">((_xlfn.XLOOKUP(B738,'4. Material Balance Activities'!$C$193:$C$242,'4. Material Balance Activities'!$J$193:$J$242,NA,0,1)-_xlfn.XLOOKUP(B738,'4. Material Balance Activities'!$C$193:$C$242,'4. Material Balance Activities'!$P$193:$P$242,NA,0,1))*G738)*(1-F738)</f>
        <v>2.8442806451612929E-6</v>
      </c>
      <c r="M738" s="105" t="s">
        <v>214</v>
      </c>
      <c r="N738" s="83" t="s">
        <v>214</v>
      </c>
    </row>
    <row r="739" spans="1:14" x14ac:dyDescent="0.25">
      <c r="A739" s="79" t="s">
        <v>370</v>
      </c>
      <c r="B739" s="133" t="s">
        <v>252</v>
      </c>
      <c r="C739" s="137" t="s">
        <v>437</v>
      </c>
      <c r="D739" s="81" t="str">
        <f>IFERROR(IF(C739="No CAS","",INDEX('DEQ Pollutant List'!$C$7:$C$611,MATCH('5. Pollutant Emissions - MB'!C739,'DEQ Pollutant List'!$B$7:$B$611,0))),"")</f>
        <v>Propylene glycol monomethyl ether acetate</v>
      </c>
      <c r="E739" s="115"/>
      <c r="F739" s="138">
        <v>0</v>
      </c>
      <c r="G739" s="139">
        <v>0.01</v>
      </c>
      <c r="H739" s="104"/>
      <c r="I739" s="102" cm="1">
        <f t="array" ref="I739">((_xlfn.XLOOKUP(B739,'4. Material Balance Activities'!$C$193:$C$242,'4. Material Balance Activities'!$G$193:$G$242,NA,0,1)-_xlfn.XLOOKUP(B739,'4. Material Balance Activities'!$C$193:$C$242,'4. Material Balance Activities'!$M$193:$M$242,NA,0,1))*G739)*(1-F739)</f>
        <v>0.22671000000000002</v>
      </c>
      <c r="J739" s="105" t="s">
        <v>214</v>
      </c>
      <c r="K739" s="83" t="s">
        <v>214</v>
      </c>
      <c r="L739" s="102" cm="1">
        <f t="array" ref="L739">((_xlfn.XLOOKUP(B739,'4. Material Balance Activities'!$C$193:$C$242,'4. Material Balance Activities'!$J$193:$J$242,NA,0,1)-_xlfn.XLOOKUP(B739,'4. Material Balance Activities'!$C$193:$C$242,'4. Material Balance Activities'!$P$193:$P$242,NA,0,1))*G739)*(1-F739)</f>
        <v>9.1415322580645178E-4</v>
      </c>
      <c r="M739" s="105" t="s">
        <v>214</v>
      </c>
      <c r="N739" s="83" t="s">
        <v>214</v>
      </c>
    </row>
    <row r="740" spans="1:14" x14ac:dyDescent="0.25">
      <c r="A740" s="79" t="s">
        <v>370</v>
      </c>
      <c r="B740" s="133" t="s">
        <v>253</v>
      </c>
      <c r="C740" s="137" t="s">
        <v>191</v>
      </c>
      <c r="D740" s="81" t="str">
        <f>IFERROR(IF(C740="No CAS","",INDEX('DEQ Pollutant List'!$C$7:$C$611,MATCH('5. Pollutant Emissions - MB'!C740,'DEQ Pollutant List'!$B$7:$B$611,0))),"")</f>
        <v>Toluene</v>
      </c>
      <c r="E740" s="115"/>
      <c r="F740" s="138">
        <v>0</v>
      </c>
      <c r="G740" s="139">
        <v>0.01</v>
      </c>
      <c r="H740" s="104"/>
      <c r="I740" s="102" cm="1">
        <f t="array" ref="I740">((_xlfn.XLOOKUP(B740,'4. Material Balance Activities'!$C$193:$C$242,'4. Material Balance Activities'!$G$193:$G$242,NA,0,1)-_xlfn.XLOOKUP(B740,'4. Material Balance Activities'!$C$193:$C$242,'4. Material Balance Activities'!$M$193:$M$242,NA,0,1))*G740)*(1-F740)</f>
        <v>4.1289600000000002</v>
      </c>
      <c r="J740" s="105" t="s">
        <v>214</v>
      </c>
      <c r="K740" s="83" t="s">
        <v>214</v>
      </c>
      <c r="L740" s="102" cm="1">
        <f t="array" ref="L740">((_xlfn.XLOOKUP(B740,'4. Material Balance Activities'!$C$193:$C$242,'4. Material Balance Activities'!$J$193:$J$242,NA,0,1)-_xlfn.XLOOKUP(B740,'4. Material Balance Activities'!$C$193:$C$242,'4. Material Balance Activities'!$P$193:$P$242,NA,0,1))*G740)*(1-F740)</f>
        <v>1.6649032258064519E-2</v>
      </c>
      <c r="M740" s="105" t="s">
        <v>214</v>
      </c>
      <c r="N740" s="83" t="s">
        <v>214</v>
      </c>
    </row>
    <row r="741" spans="1:14" x14ac:dyDescent="0.25">
      <c r="A741" s="79" t="s">
        <v>370</v>
      </c>
      <c r="B741" s="133" t="s">
        <v>253</v>
      </c>
      <c r="C741" s="137" t="s">
        <v>432</v>
      </c>
      <c r="D741" s="81" t="str">
        <f>IFERROR(IF(C741="No CAS","",INDEX('DEQ Pollutant List'!$C$7:$C$611,MATCH('5. Pollutant Emissions - MB'!C741,'DEQ Pollutant List'!$B$7:$B$611,0))),"")</f>
        <v>Methyl isobutyl ketone (MIBK, hexone)</v>
      </c>
      <c r="E741" s="115"/>
      <c r="F741" s="138">
        <v>0</v>
      </c>
      <c r="G741" s="139">
        <v>1E-3</v>
      </c>
      <c r="H741" s="104"/>
      <c r="I741" s="102" cm="1">
        <f t="array" ref="I741">((_xlfn.XLOOKUP(B741,'4. Material Balance Activities'!$C$193:$C$242,'4. Material Balance Activities'!$G$193:$G$242,NA,0,1)-_xlfn.XLOOKUP(B741,'4. Material Balance Activities'!$C$193:$C$242,'4. Material Balance Activities'!$M$193:$M$242,NA,0,1))*G741)*(1-F741)</f>
        <v>0.41289600000000004</v>
      </c>
      <c r="J741" s="105" t="s">
        <v>214</v>
      </c>
      <c r="K741" s="83" t="s">
        <v>214</v>
      </c>
      <c r="L741" s="102" cm="1">
        <f t="array" ref="L741">((_xlfn.XLOOKUP(B741,'4. Material Balance Activities'!$C$193:$C$242,'4. Material Balance Activities'!$J$193:$J$242,NA,0,1)-_xlfn.XLOOKUP(B741,'4. Material Balance Activities'!$C$193:$C$242,'4. Material Balance Activities'!$P$193:$P$242,NA,0,1))*G741)*(1-F741)</f>
        <v>1.6649032258064518E-3</v>
      </c>
      <c r="M741" s="105" t="s">
        <v>214</v>
      </c>
      <c r="N741" s="83" t="s">
        <v>214</v>
      </c>
    </row>
    <row r="742" spans="1:14" x14ac:dyDescent="0.25">
      <c r="A742" s="79" t="s">
        <v>370</v>
      </c>
      <c r="B742" s="133" t="s">
        <v>253</v>
      </c>
      <c r="C742" s="137" t="s">
        <v>425</v>
      </c>
      <c r="D742" s="81" t="str">
        <f>IFERROR(IF(C742="No CAS","",INDEX('DEQ Pollutant List'!$C$7:$C$611,MATCH('5. Pollutant Emissions - MB'!C742,'DEQ Pollutant List'!$B$7:$B$611,0))),"")</f>
        <v>Isopropyl alcohol</v>
      </c>
      <c r="E742" s="115"/>
      <c r="F742" s="138">
        <v>0</v>
      </c>
      <c r="G742" s="139">
        <v>0.08</v>
      </c>
      <c r="H742" s="104"/>
      <c r="I742" s="102" cm="1">
        <f t="array" ref="I742">((_xlfn.XLOOKUP(B742,'4. Material Balance Activities'!$C$193:$C$242,'4. Material Balance Activities'!$G$193:$G$242,NA,0,1)-_xlfn.XLOOKUP(B742,'4. Material Balance Activities'!$C$193:$C$242,'4. Material Balance Activities'!$M$193:$M$242,NA,0,1))*G742)*(1-F742)</f>
        <v>33.031680000000001</v>
      </c>
      <c r="J742" s="105" t="s">
        <v>214</v>
      </c>
      <c r="K742" s="83" t="s">
        <v>214</v>
      </c>
      <c r="L742" s="102" cm="1">
        <f t="array" ref="L742">((_xlfn.XLOOKUP(B742,'4. Material Balance Activities'!$C$193:$C$242,'4. Material Balance Activities'!$J$193:$J$242,NA,0,1)-_xlfn.XLOOKUP(B742,'4. Material Balance Activities'!$C$193:$C$242,'4. Material Balance Activities'!$P$193:$P$242,NA,0,1))*G742)*(1-F742)</f>
        <v>0.13319225806451615</v>
      </c>
      <c r="M742" s="105" t="s">
        <v>214</v>
      </c>
      <c r="N742" s="83" t="s">
        <v>214</v>
      </c>
    </row>
    <row r="743" spans="1:14" x14ac:dyDescent="0.25">
      <c r="A743" s="79" t="s">
        <v>370</v>
      </c>
      <c r="B743" s="133" t="s">
        <v>253</v>
      </c>
      <c r="C743" s="137" t="s">
        <v>420</v>
      </c>
      <c r="D743" s="81" t="str">
        <f>IFERROR(IF(C743="No CAS","",INDEX('DEQ Pollutant List'!$C$7:$C$611,MATCH('5. Pollutant Emissions - MB'!C743,'DEQ Pollutant List'!$B$7:$B$611,0))),"")</f>
        <v>Acetone</v>
      </c>
      <c r="E743" s="115"/>
      <c r="F743" s="138">
        <v>0</v>
      </c>
      <c r="G743" s="139">
        <v>0.5</v>
      </c>
      <c r="H743" s="104"/>
      <c r="I743" s="102" cm="1">
        <f t="array" ref="I743">((_xlfn.XLOOKUP(B743,'4. Material Balance Activities'!$C$193:$C$242,'4. Material Balance Activities'!$G$193:$G$242,NA,0,1)-_xlfn.XLOOKUP(B743,'4. Material Balance Activities'!$C$193:$C$242,'4. Material Balance Activities'!$M$193:$M$242,NA,0,1))*G743)*(1-F743)</f>
        <v>206.44800000000001</v>
      </c>
      <c r="J743" s="105" t="s">
        <v>214</v>
      </c>
      <c r="K743" s="83" t="s">
        <v>214</v>
      </c>
      <c r="L743" s="102" cm="1">
        <f t="array" ref="L743">((_xlfn.XLOOKUP(B743,'4. Material Balance Activities'!$C$193:$C$242,'4. Material Balance Activities'!$J$193:$J$242,NA,0,1)-_xlfn.XLOOKUP(B743,'4. Material Balance Activities'!$C$193:$C$242,'4. Material Balance Activities'!$P$193:$P$242,NA,0,1))*G743)*(1-F743)</f>
        <v>0.83245161290322589</v>
      </c>
      <c r="M743" s="105" t="s">
        <v>214</v>
      </c>
      <c r="N743" s="83" t="s">
        <v>214</v>
      </c>
    </row>
    <row r="744" spans="1:14" x14ac:dyDescent="0.25">
      <c r="A744" s="79" t="s">
        <v>370</v>
      </c>
      <c r="B744" s="133" t="s">
        <v>254</v>
      </c>
      <c r="C744" s="137" t="s">
        <v>425</v>
      </c>
      <c r="D744" s="81" t="str">
        <f>IFERROR(IF(C744="No CAS","",INDEX('DEQ Pollutant List'!$C$7:$C$611,MATCH('5. Pollutant Emissions - MB'!C744,'DEQ Pollutant List'!$B$7:$B$611,0))),"")</f>
        <v>Isopropyl alcohol</v>
      </c>
      <c r="E744" s="115"/>
      <c r="F744" s="138">
        <v>0</v>
      </c>
      <c r="G744" s="139">
        <v>7.0000000000000007E-2</v>
      </c>
      <c r="H744" s="104"/>
      <c r="I744" s="102" cm="1">
        <f t="array" ref="I744">((_xlfn.XLOOKUP(B744,'4. Material Balance Activities'!$C$193:$C$242,'4. Material Balance Activities'!$G$193:$G$242,NA,0,1)-_xlfn.XLOOKUP(B744,'4. Material Balance Activities'!$C$193:$C$242,'4. Material Balance Activities'!$M$193:$M$242,NA,0,1))*G744)*(1-F744)</f>
        <v>21.991200000000003</v>
      </c>
      <c r="J744" s="105" t="s">
        <v>214</v>
      </c>
      <c r="K744" s="83" t="s">
        <v>214</v>
      </c>
      <c r="L744" s="102" cm="1">
        <f t="array" ref="L744">((_xlfn.XLOOKUP(B744,'4. Material Balance Activities'!$C$193:$C$242,'4. Material Balance Activities'!$J$193:$J$242,NA,0,1)-_xlfn.XLOOKUP(B744,'4. Material Balance Activities'!$C$193:$C$242,'4. Material Balance Activities'!$P$193:$P$242,NA,0,1))*G744)*(1-F744)</f>
        <v>8.8674193548387112E-2</v>
      </c>
      <c r="M744" s="105" t="s">
        <v>214</v>
      </c>
      <c r="N744" s="83" t="s">
        <v>214</v>
      </c>
    </row>
    <row r="745" spans="1:14" x14ac:dyDescent="0.25">
      <c r="A745" s="79" t="s">
        <v>370</v>
      </c>
      <c r="B745" s="133" t="s">
        <v>254</v>
      </c>
      <c r="C745" s="137" t="s">
        <v>420</v>
      </c>
      <c r="D745" s="81" t="str">
        <f>IFERROR(IF(C745="No CAS","",INDEX('DEQ Pollutant List'!$C$7:$C$611,MATCH('5. Pollutant Emissions - MB'!C745,'DEQ Pollutant List'!$B$7:$B$611,0))),"")</f>
        <v>Acetone</v>
      </c>
      <c r="E745" s="115"/>
      <c r="F745" s="138">
        <v>0</v>
      </c>
      <c r="G745" s="139">
        <v>0.53</v>
      </c>
      <c r="H745" s="104"/>
      <c r="I745" s="102" cm="1">
        <f t="array" ref="I745">((_xlfn.XLOOKUP(B745,'4. Material Balance Activities'!$C$193:$C$242,'4. Material Balance Activities'!$G$193:$G$242,NA,0,1)-_xlfn.XLOOKUP(B745,'4. Material Balance Activities'!$C$193:$C$242,'4. Material Balance Activities'!$M$193:$M$242,NA,0,1))*G745)*(1-F745)</f>
        <v>166.50480000000002</v>
      </c>
      <c r="J745" s="105" t="s">
        <v>214</v>
      </c>
      <c r="K745" s="83" t="s">
        <v>214</v>
      </c>
      <c r="L745" s="102" cm="1">
        <f t="array" ref="L745">((_xlfn.XLOOKUP(B745,'4. Material Balance Activities'!$C$193:$C$242,'4. Material Balance Activities'!$J$193:$J$242,NA,0,1)-_xlfn.XLOOKUP(B745,'4. Material Balance Activities'!$C$193:$C$242,'4. Material Balance Activities'!$P$193:$P$242,NA,0,1))*G745)*(1-F745)</f>
        <v>0.67139032258064524</v>
      </c>
      <c r="M745" s="105" t="s">
        <v>214</v>
      </c>
      <c r="N745" s="83" t="s">
        <v>214</v>
      </c>
    </row>
    <row r="746" spans="1:14" x14ac:dyDescent="0.25">
      <c r="A746" s="79" t="s">
        <v>370</v>
      </c>
      <c r="B746" s="133" t="s">
        <v>255</v>
      </c>
      <c r="C746" s="137" t="s">
        <v>425</v>
      </c>
      <c r="D746" s="81" t="str">
        <f>IFERROR(IF(C746="No CAS","",INDEX('DEQ Pollutant List'!$C$7:$C$611,MATCH('5. Pollutant Emissions - MB'!C746,'DEQ Pollutant List'!$B$7:$B$611,0))),"")</f>
        <v>Isopropyl alcohol</v>
      </c>
      <c r="E746" s="115"/>
      <c r="F746" s="138">
        <v>0</v>
      </c>
      <c r="G746" s="139">
        <v>7.0000000000000007E-2</v>
      </c>
      <c r="H746" s="104"/>
      <c r="I746" s="102" cm="1">
        <f t="array" ref="I746">((_xlfn.XLOOKUP(B746,'4. Material Balance Activities'!$C$193:$C$242,'4. Material Balance Activities'!$G$193:$G$242,NA,0,1)-_xlfn.XLOOKUP(B746,'4. Material Balance Activities'!$C$193:$C$242,'4. Material Balance Activities'!$M$193:$M$242,NA,0,1))*G746)*(1-F746)</f>
        <v>196.86882600000004</v>
      </c>
      <c r="J746" s="105" t="s">
        <v>214</v>
      </c>
      <c r="K746" s="83" t="s">
        <v>214</v>
      </c>
      <c r="L746" s="102" cm="1">
        <f t="array" ref="L746">((_xlfn.XLOOKUP(B746,'4. Material Balance Activities'!$C$193:$C$242,'4. Material Balance Activities'!$J$193:$J$242,NA,0,1)-_xlfn.XLOOKUP(B746,'4. Material Balance Activities'!$C$193:$C$242,'4. Material Balance Activities'!$P$193:$P$242,NA,0,1))*G746)*(1-F746)</f>
        <v>0.79382591129032276</v>
      </c>
      <c r="M746" s="105" t="s">
        <v>214</v>
      </c>
      <c r="N746" s="83" t="s">
        <v>214</v>
      </c>
    </row>
    <row r="747" spans="1:14" x14ac:dyDescent="0.25">
      <c r="A747" s="79" t="s">
        <v>370</v>
      </c>
      <c r="B747" s="133" t="s">
        <v>255</v>
      </c>
      <c r="C747" s="137" t="s">
        <v>420</v>
      </c>
      <c r="D747" s="81" t="str">
        <f>IFERROR(IF(C747="No CAS","",INDEX('DEQ Pollutant List'!$C$7:$C$611,MATCH('5. Pollutant Emissions - MB'!C747,'DEQ Pollutant List'!$B$7:$B$611,0))),"")</f>
        <v>Acetone</v>
      </c>
      <c r="E747" s="115"/>
      <c r="F747" s="138">
        <v>0</v>
      </c>
      <c r="G747" s="139">
        <v>0.55000000000000004</v>
      </c>
      <c r="H747" s="104"/>
      <c r="I747" s="102" cm="1">
        <f t="array" ref="I747">((_xlfn.XLOOKUP(B747,'4. Material Balance Activities'!$C$193:$C$242,'4. Material Balance Activities'!$G$193:$G$242,NA,0,1)-_xlfn.XLOOKUP(B747,'4. Material Balance Activities'!$C$193:$C$242,'4. Material Balance Activities'!$M$193:$M$242,NA,0,1))*G747)*(1-F747)</f>
        <v>1546.8264900000004</v>
      </c>
      <c r="J747" s="105" t="s">
        <v>214</v>
      </c>
      <c r="K747" s="83" t="s">
        <v>214</v>
      </c>
      <c r="L747" s="102" cm="1">
        <f t="array" ref="L747">((_xlfn.XLOOKUP(B747,'4. Material Balance Activities'!$C$193:$C$242,'4. Material Balance Activities'!$J$193:$J$242,NA,0,1)-_xlfn.XLOOKUP(B747,'4. Material Balance Activities'!$C$193:$C$242,'4. Material Balance Activities'!$P$193:$P$242,NA,0,1))*G747)*(1-F747)</f>
        <v>6.2372035887096784</v>
      </c>
      <c r="M747" s="105" t="s">
        <v>214</v>
      </c>
      <c r="N747" s="83" t="s">
        <v>214</v>
      </c>
    </row>
    <row r="748" spans="1:14" x14ac:dyDescent="0.25">
      <c r="A748" s="79" t="s">
        <v>370</v>
      </c>
      <c r="B748" s="133" t="s">
        <v>256</v>
      </c>
      <c r="C748" s="137" t="s">
        <v>425</v>
      </c>
      <c r="D748" s="81" t="str">
        <f>IFERROR(IF(C748="No CAS","",INDEX('DEQ Pollutant List'!$C$7:$C$611,MATCH('5. Pollutant Emissions - MB'!C748,'DEQ Pollutant List'!$B$7:$B$611,0))),"")</f>
        <v>Isopropyl alcohol</v>
      </c>
      <c r="E748" s="115"/>
      <c r="F748" s="138">
        <v>0</v>
      </c>
      <c r="G748" s="139">
        <v>7.0000000000000007E-2</v>
      </c>
      <c r="H748" s="104"/>
      <c r="I748" s="102" cm="1">
        <f t="array" ref="I748">((_xlfn.XLOOKUP(B748,'4. Material Balance Activities'!$C$193:$C$242,'4. Material Balance Activities'!$G$193:$G$242,NA,0,1)-_xlfn.XLOOKUP(B748,'4. Material Balance Activities'!$C$193:$C$242,'4. Material Balance Activities'!$M$193:$M$242,NA,0,1))*G748)*(1-F748)</f>
        <v>88.740960000000015</v>
      </c>
      <c r="J748" s="105" t="s">
        <v>214</v>
      </c>
      <c r="K748" s="83" t="s">
        <v>214</v>
      </c>
      <c r="L748" s="102" cm="1">
        <f t="array" ref="L748">((_xlfn.XLOOKUP(B748,'4. Material Balance Activities'!$C$193:$C$242,'4. Material Balance Activities'!$J$193:$J$242,NA,0,1)-_xlfn.XLOOKUP(B748,'4. Material Balance Activities'!$C$193:$C$242,'4. Material Balance Activities'!$P$193:$P$242,NA,0,1))*G748)*(1-F748)</f>
        <v>0.35782645161290327</v>
      </c>
      <c r="M748" s="105" t="s">
        <v>214</v>
      </c>
      <c r="N748" s="83" t="s">
        <v>214</v>
      </c>
    </row>
    <row r="749" spans="1:14" x14ac:dyDescent="0.25">
      <c r="A749" s="79" t="s">
        <v>370</v>
      </c>
      <c r="B749" s="133" t="s">
        <v>256</v>
      </c>
      <c r="C749" s="137" t="s">
        <v>420</v>
      </c>
      <c r="D749" s="81" t="str">
        <f>IFERROR(IF(C749="No CAS","",INDEX('DEQ Pollutant List'!$C$7:$C$611,MATCH('5. Pollutant Emissions - MB'!C749,'DEQ Pollutant List'!$B$7:$B$611,0))),"")</f>
        <v>Acetone</v>
      </c>
      <c r="E749" s="115"/>
      <c r="F749" s="138">
        <v>0</v>
      </c>
      <c r="G749" s="139">
        <v>0.53</v>
      </c>
      <c r="H749" s="104"/>
      <c r="I749" s="102" cm="1">
        <f t="array" ref="I749">((_xlfn.XLOOKUP(B749,'4. Material Balance Activities'!$C$193:$C$242,'4. Material Balance Activities'!$G$193:$G$242,NA,0,1)-_xlfn.XLOOKUP(B749,'4. Material Balance Activities'!$C$193:$C$242,'4. Material Balance Activities'!$M$193:$M$242,NA,0,1))*G749)*(1-F749)</f>
        <v>671.89584000000002</v>
      </c>
      <c r="J749" s="105" t="s">
        <v>214</v>
      </c>
      <c r="K749" s="83" t="s">
        <v>214</v>
      </c>
      <c r="L749" s="102" cm="1">
        <f t="array" ref="L749">((_xlfn.XLOOKUP(B749,'4. Material Balance Activities'!$C$193:$C$242,'4. Material Balance Activities'!$J$193:$J$242,NA,0,1)-_xlfn.XLOOKUP(B749,'4. Material Balance Activities'!$C$193:$C$242,'4. Material Balance Activities'!$P$193:$P$242,NA,0,1))*G749)*(1-F749)</f>
        <v>2.7092574193548389</v>
      </c>
      <c r="M749" s="105" t="s">
        <v>214</v>
      </c>
      <c r="N749" s="83" t="s">
        <v>214</v>
      </c>
    </row>
    <row r="750" spans="1:14" x14ac:dyDescent="0.25">
      <c r="A750" s="79" t="s">
        <v>370</v>
      </c>
      <c r="B750" s="133" t="s">
        <v>257</v>
      </c>
      <c r="C750" s="137" t="s">
        <v>425</v>
      </c>
      <c r="D750" s="81" t="str">
        <f>IFERROR(IF(C750="No CAS","",INDEX('DEQ Pollutant List'!$C$7:$C$611,MATCH('5. Pollutant Emissions - MB'!C750,'DEQ Pollutant List'!$B$7:$B$611,0))),"")</f>
        <v>Isopropyl alcohol</v>
      </c>
      <c r="E750" s="115"/>
      <c r="F750" s="138">
        <v>0</v>
      </c>
      <c r="G750" s="139">
        <v>0.06</v>
      </c>
      <c r="H750" s="104"/>
      <c r="I750" s="102" cm="1">
        <f t="array" ref="I750">((_xlfn.XLOOKUP(B750,'4. Material Balance Activities'!$C$193:$C$242,'4. Material Balance Activities'!$G$193:$G$242,NA,0,1)-_xlfn.XLOOKUP(B750,'4. Material Balance Activities'!$C$193:$C$242,'4. Material Balance Activities'!$M$193:$M$242,NA,0,1))*G750)*(1-F750)</f>
        <v>17.850888000000001</v>
      </c>
      <c r="J750" s="105" t="s">
        <v>214</v>
      </c>
      <c r="K750" s="83" t="s">
        <v>214</v>
      </c>
      <c r="L750" s="102" cm="1">
        <f t="array" ref="L750">((_xlfn.XLOOKUP(B750,'4. Material Balance Activities'!$C$193:$C$242,'4. Material Balance Activities'!$J$193:$J$242,NA,0,1)-_xlfn.XLOOKUP(B750,'4. Material Balance Activities'!$C$193:$C$242,'4. Material Balance Activities'!$P$193:$P$242,NA,0,1))*G750)*(1-F750)</f>
        <v>7.1979387096774192E-2</v>
      </c>
      <c r="M750" s="105" t="s">
        <v>214</v>
      </c>
      <c r="N750" s="83" t="s">
        <v>214</v>
      </c>
    </row>
    <row r="751" spans="1:14" x14ac:dyDescent="0.25">
      <c r="A751" s="79" t="s">
        <v>370</v>
      </c>
      <c r="B751" s="133" t="s">
        <v>257</v>
      </c>
      <c r="C751" s="137" t="s">
        <v>420</v>
      </c>
      <c r="D751" s="81" t="str">
        <f>IFERROR(IF(C751="No CAS","",INDEX('DEQ Pollutant List'!$C$7:$C$611,MATCH('5. Pollutant Emissions - MB'!C751,'DEQ Pollutant List'!$B$7:$B$611,0))),"")</f>
        <v>Acetone</v>
      </c>
      <c r="E751" s="115"/>
      <c r="F751" s="138">
        <v>0</v>
      </c>
      <c r="G751" s="139">
        <v>0.56999999999999995</v>
      </c>
      <c r="H751" s="104"/>
      <c r="I751" s="102" cm="1">
        <f t="array" ref="I751">((_xlfn.XLOOKUP(B751,'4. Material Balance Activities'!$C$193:$C$242,'4. Material Balance Activities'!$G$193:$G$242,NA,0,1)-_xlfn.XLOOKUP(B751,'4. Material Balance Activities'!$C$193:$C$242,'4. Material Balance Activities'!$M$193:$M$242,NA,0,1))*G751)*(1-F751)</f>
        <v>169.58343600000001</v>
      </c>
      <c r="J751" s="105" t="s">
        <v>214</v>
      </c>
      <c r="K751" s="83" t="s">
        <v>214</v>
      </c>
      <c r="L751" s="102" cm="1">
        <f t="array" ref="L751">((_xlfn.XLOOKUP(B751,'4. Material Balance Activities'!$C$193:$C$242,'4. Material Balance Activities'!$J$193:$J$242,NA,0,1)-_xlfn.XLOOKUP(B751,'4. Material Balance Activities'!$C$193:$C$242,'4. Material Balance Activities'!$P$193:$P$242,NA,0,1))*G751)*(1-F751)</f>
        <v>0.68380417741935484</v>
      </c>
      <c r="M751" s="105" t="s">
        <v>214</v>
      </c>
      <c r="N751" s="83" t="s">
        <v>214</v>
      </c>
    </row>
    <row r="752" spans="1:14" x14ac:dyDescent="0.25">
      <c r="A752" s="79" t="s">
        <v>370</v>
      </c>
      <c r="B752" s="133" t="s">
        <v>258</v>
      </c>
      <c r="C752" s="137" t="s">
        <v>425</v>
      </c>
      <c r="D752" s="81" t="str">
        <f>IFERROR(IF(C752="No CAS","",INDEX('DEQ Pollutant List'!$C$7:$C$611,MATCH('5. Pollutant Emissions - MB'!C752,'DEQ Pollutant List'!$B$7:$B$611,0))),"")</f>
        <v>Isopropyl alcohol</v>
      </c>
      <c r="E752" s="115"/>
      <c r="F752" s="138">
        <v>0</v>
      </c>
      <c r="G752" s="139">
        <v>0.06</v>
      </c>
      <c r="H752" s="104"/>
      <c r="I752" s="102" cm="1">
        <f t="array" ref="I752">((_xlfn.XLOOKUP(B752,'4. Material Balance Activities'!$C$193:$C$242,'4. Material Balance Activities'!$G$193:$G$242,NA,0,1)-_xlfn.XLOOKUP(B752,'4. Material Balance Activities'!$C$193:$C$242,'4. Material Balance Activities'!$M$193:$M$242,NA,0,1))*G752)*(1-F752)</f>
        <v>30.693960000000001</v>
      </c>
      <c r="J752" s="105" t="s">
        <v>214</v>
      </c>
      <c r="K752" s="83" t="s">
        <v>214</v>
      </c>
      <c r="L752" s="102" cm="1">
        <f t="array" ref="L752">((_xlfn.XLOOKUP(B752,'4. Material Balance Activities'!$C$193:$C$242,'4. Material Balance Activities'!$J$193:$J$242,NA,0,1)-_xlfn.XLOOKUP(B752,'4. Material Balance Activities'!$C$193:$C$242,'4. Material Balance Activities'!$P$193:$P$242,NA,0,1))*G752)*(1-F752)</f>
        <v>0.12376596774193548</v>
      </c>
      <c r="M752" s="105" t="s">
        <v>214</v>
      </c>
      <c r="N752" s="83" t="s">
        <v>214</v>
      </c>
    </row>
    <row r="753" spans="1:14" x14ac:dyDescent="0.25">
      <c r="A753" s="79" t="s">
        <v>370</v>
      </c>
      <c r="B753" s="133" t="s">
        <v>258</v>
      </c>
      <c r="C753" s="137" t="s">
        <v>420</v>
      </c>
      <c r="D753" s="81" t="str">
        <f>IFERROR(IF(C753="No CAS","",INDEX('DEQ Pollutant List'!$C$7:$C$611,MATCH('5. Pollutant Emissions - MB'!C753,'DEQ Pollutant List'!$B$7:$B$611,0))),"")</f>
        <v>Acetone</v>
      </c>
      <c r="E753" s="115"/>
      <c r="F753" s="138">
        <v>0</v>
      </c>
      <c r="G753" s="139">
        <v>0.6</v>
      </c>
      <c r="H753" s="104"/>
      <c r="I753" s="102" cm="1">
        <f t="array" ref="I753">((_xlfn.XLOOKUP(B753,'4. Material Balance Activities'!$C$193:$C$242,'4. Material Balance Activities'!$G$193:$G$242,NA,0,1)-_xlfn.XLOOKUP(B753,'4. Material Balance Activities'!$C$193:$C$242,'4. Material Balance Activities'!$M$193:$M$242,NA,0,1))*G753)*(1-F753)</f>
        <v>306.93959999999998</v>
      </c>
      <c r="J753" s="105" t="s">
        <v>214</v>
      </c>
      <c r="K753" s="83" t="s">
        <v>214</v>
      </c>
      <c r="L753" s="102" cm="1">
        <f t="array" ref="L753">((_xlfn.XLOOKUP(B753,'4. Material Balance Activities'!$C$193:$C$242,'4. Material Balance Activities'!$J$193:$J$242,NA,0,1)-_xlfn.XLOOKUP(B753,'4. Material Balance Activities'!$C$193:$C$242,'4. Material Balance Activities'!$P$193:$P$242,NA,0,1))*G753)*(1-F753)</f>
        <v>1.2376596774193549</v>
      </c>
      <c r="M753" s="105" t="s">
        <v>214</v>
      </c>
      <c r="N753" s="83" t="s">
        <v>214</v>
      </c>
    </row>
    <row r="754" spans="1:14" x14ac:dyDescent="0.25">
      <c r="A754" s="79" t="s">
        <v>370</v>
      </c>
      <c r="B754" s="133" t="s">
        <v>259</v>
      </c>
      <c r="C754" s="137" t="s">
        <v>180</v>
      </c>
      <c r="D754" s="81" t="str">
        <f>IFERROR(IF(C754="No CAS","",INDEX('DEQ Pollutant List'!$C$7:$C$611,MATCH('5. Pollutant Emissions - MB'!C754,'DEQ Pollutant List'!$B$7:$B$611,0))),"")</f>
        <v>Chromium VI, chromate and dichromate particulate</v>
      </c>
      <c r="E754" s="115"/>
      <c r="F754" s="138">
        <f>1-(1-0.75)*(1-0.992)</f>
        <v>0.998</v>
      </c>
      <c r="G754" s="139">
        <v>3.0000000000000001E-3</v>
      </c>
      <c r="H754" s="104" t="s">
        <v>421</v>
      </c>
      <c r="I754" s="102" cm="1">
        <f t="array" ref="I754">((_xlfn.XLOOKUP(B754,'4. Material Balance Activities'!$C$193:$C$242,'4. Material Balance Activities'!$G$193:$G$242,NA,0,1)-_xlfn.XLOOKUP(B754,'4. Material Balance Activities'!$C$193:$C$242,'4. Material Balance Activities'!$M$193:$M$242,NA,0,1))*G754)*(1-F754)</f>
        <v>8.4419280000000065E-3</v>
      </c>
      <c r="J754" s="105" t="s">
        <v>214</v>
      </c>
      <c r="K754" s="83" t="s">
        <v>214</v>
      </c>
      <c r="L754" s="102" cm="1">
        <f t="array" ref="L754">((_xlfn.XLOOKUP(B754,'4. Material Balance Activities'!$C$193:$C$242,'4. Material Balance Activities'!$J$193:$J$242,NA,0,1)-_xlfn.XLOOKUP(B754,'4. Material Balance Activities'!$C$193:$C$242,'4. Material Balance Activities'!$P$193:$P$242,NA,0,1))*G754)*(1-F754)</f>
        <v>3.4040032258064539E-5</v>
      </c>
      <c r="M754" s="105" t="s">
        <v>214</v>
      </c>
      <c r="N754" s="83" t="s">
        <v>214</v>
      </c>
    </row>
    <row r="755" spans="1:14" x14ac:dyDescent="0.25">
      <c r="A755" s="79" t="s">
        <v>370</v>
      </c>
      <c r="B755" s="133" t="s">
        <v>259</v>
      </c>
      <c r="C755" s="137" t="s">
        <v>425</v>
      </c>
      <c r="D755" s="81" t="str">
        <f>IFERROR(IF(C755="No CAS","",INDEX('DEQ Pollutant List'!$C$7:$C$611,MATCH('5. Pollutant Emissions - MB'!C755,'DEQ Pollutant List'!$B$7:$B$611,0))),"")</f>
        <v>Isopropyl alcohol</v>
      </c>
      <c r="E755" s="115"/>
      <c r="F755" s="138">
        <v>0</v>
      </c>
      <c r="G755" s="139">
        <v>0.09</v>
      </c>
      <c r="H755" s="104"/>
      <c r="I755" s="102" cm="1">
        <f t="array" ref="I755">((_xlfn.XLOOKUP(B755,'4. Material Balance Activities'!$C$193:$C$242,'4. Material Balance Activities'!$G$193:$G$242,NA,0,1)-_xlfn.XLOOKUP(B755,'4. Material Balance Activities'!$C$193:$C$242,'4. Material Balance Activities'!$M$193:$M$242,NA,0,1))*G755)*(1-F755)</f>
        <v>126.62891999999998</v>
      </c>
      <c r="J755" s="105" t="s">
        <v>214</v>
      </c>
      <c r="K755" s="83" t="s">
        <v>214</v>
      </c>
      <c r="L755" s="102" cm="1">
        <f t="array" ref="L755">((_xlfn.XLOOKUP(B755,'4. Material Balance Activities'!$C$193:$C$242,'4. Material Balance Activities'!$J$193:$J$242,NA,0,1)-_xlfn.XLOOKUP(B755,'4. Material Balance Activities'!$C$193:$C$242,'4. Material Balance Activities'!$P$193:$P$242,NA,0,1))*G755)*(1-F755)</f>
        <v>0.51060048387096768</v>
      </c>
      <c r="M755" s="105" t="s">
        <v>214</v>
      </c>
      <c r="N755" s="83" t="s">
        <v>214</v>
      </c>
    </row>
    <row r="756" spans="1:14" x14ac:dyDescent="0.25">
      <c r="A756" s="79" t="s">
        <v>370</v>
      </c>
      <c r="B756" s="133" t="s">
        <v>260</v>
      </c>
      <c r="C756" s="137" t="s">
        <v>437</v>
      </c>
      <c r="D756" s="81" t="str">
        <f>IFERROR(IF(C756="No CAS","",INDEX('DEQ Pollutant List'!$C$7:$C$611,MATCH('5. Pollutant Emissions - MB'!C756,'DEQ Pollutant List'!$B$7:$B$611,0))),"")</f>
        <v>Propylene glycol monomethyl ether acetate</v>
      </c>
      <c r="E756" s="115"/>
      <c r="F756" s="138">
        <v>0</v>
      </c>
      <c r="G756" s="139">
        <v>0.02</v>
      </c>
      <c r="H756" s="104"/>
      <c r="I756" s="102" cm="1">
        <f t="array" ref="I756">((_xlfn.XLOOKUP(B756,'4. Material Balance Activities'!$C$193:$C$242,'4. Material Balance Activities'!$G$193:$G$242,NA,0,1)-_xlfn.XLOOKUP(B756,'4. Material Balance Activities'!$C$193:$C$242,'4. Material Balance Activities'!$M$193:$M$242,NA,0,1))*G756)*(1-F756)</f>
        <v>2.7601200000000001</v>
      </c>
      <c r="J756" s="105" t="s">
        <v>214</v>
      </c>
      <c r="K756" s="83" t="s">
        <v>214</v>
      </c>
      <c r="L756" s="102" cm="1">
        <f t="array" ref="L756">((_xlfn.XLOOKUP(B756,'4. Material Balance Activities'!$C$193:$C$242,'4. Material Balance Activities'!$J$193:$J$242,NA,0,1)-_xlfn.XLOOKUP(B756,'4. Material Balance Activities'!$C$193:$C$242,'4. Material Balance Activities'!$P$193:$P$242,NA,0,1))*G756)*(1-F756)</f>
        <v>1.1129516129032258E-2</v>
      </c>
      <c r="M756" s="105" t="s">
        <v>214</v>
      </c>
      <c r="N756" s="83" t="s">
        <v>214</v>
      </c>
    </row>
    <row r="757" spans="1:14" x14ac:dyDescent="0.25">
      <c r="A757" s="79" t="s">
        <v>370</v>
      </c>
      <c r="B757" s="133" t="s">
        <v>260</v>
      </c>
      <c r="C757" s="137" t="s">
        <v>425</v>
      </c>
      <c r="D757" s="81" t="str">
        <f>IFERROR(IF(C757="No CAS","",INDEX('DEQ Pollutant List'!$C$7:$C$611,MATCH('5. Pollutant Emissions - MB'!C757,'DEQ Pollutant List'!$B$7:$B$611,0))),"")</f>
        <v>Isopropyl alcohol</v>
      </c>
      <c r="E757" s="115"/>
      <c r="F757" s="138">
        <v>0</v>
      </c>
      <c r="G757" s="139">
        <v>7.0000000000000007E-2</v>
      </c>
      <c r="H757" s="104"/>
      <c r="I757" s="102" cm="1">
        <f t="array" ref="I757">((_xlfn.XLOOKUP(B757,'4. Material Balance Activities'!$C$193:$C$242,'4. Material Balance Activities'!$G$193:$G$242,NA,0,1)-_xlfn.XLOOKUP(B757,'4. Material Balance Activities'!$C$193:$C$242,'4. Material Balance Activities'!$M$193:$M$242,NA,0,1))*G757)*(1-F757)</f>
        <v>9.6604200000000002</v>
      </c>
      <c r="J757" s="105" t="s">
        <v>214</v>
      </c>
      <c r="K757" s="83" t="s">
        <v>214</v>
      </c>
      <c r="L757" s="102" cm="1">
        <f t="array" ref="L757">((_xlfn.XLOOKUP(B757,'4. Material Balance Activities'!$C$193:$C$242,'4. Material Balance Activities'!$J$193:$J$242,NA,0,1)-_xlfn.XLOOKUP(B757,'4. Material Balance Activities'!$C$193:$C$242,'4. Material Balance Activities'!$P$193:$P$242,NA,0,1))*G757)*(1-F757)</f>
        <v>3.8953306451612907E-2</v>
      </c>
      <c r="M757" s="105" t="s">
        <v>214</v>
      </c>
      <c r="N757" s="83" t="s">
        <v>214</v>
      </c>
    </row>
    <row r="758" spans="1:14" x14ac:dyDescent="0.25">
      <c r="A758" s="79" t="s">
        <v>370</v>
      </c>
      <c r="B758" s="133" t="s">
        <v>260</v>
      </c>
      <c r="C758" s="137" t="s">
        <v>420</v>
      </c>
      <c r="D758" s="81" t="str">
        <f>IFERROR(IF(C758="No CAS","",INDEX('DEQ Pollutant List'!$C$7:$C$611,MATCH('5. Pollutant Emissions - MB'!C758,'DEQ Pollutant List'!$B$7:$B$611,0))),"")</f>
        <v>Acetone</v>
      </c>
      <c r="E758" s="115"/>
      <c r="F758" s="138">
        <v>0</v>
      </c>
      <c r="G758" s="139">
        <v>0.51</v>
      </c>
      <c r="H758" s="104"/>
      <c r="I758" s="102" cm="1">
        <f t="array" ref="I758">((_xlfn.XLOOKUP(B758,'4. Material Balance Activities'!$C$193:$C$242,'4. Material Balance Activities'!$G$193:$G$242,NA,0,1)-_xlfn.XLOOKUP(B758,'4. Material Balance Activities'!$C$193:$C$242,'4. Material Balance Activities'!$M$193:$M$242,NA,0,1))*G758)*(1-F758)</f>
        <v>70.38306</v>
      </c>
      <c r="J758" s="105" t="s">
        <v>214</v>
      </c>
      <c r="K758" s="83" t="s">
        <v>214</v>
      </c>
      <c r="L758" s="102" cm="1">
        <f t="array" ref="L758">((_xlfn.XLOOKUP(B758,'4. Material Balance Activities'!$C$193:$C$242,'4. Material Balance Activities'!$J$193:$J$242,NA,0,1)-_xlfn.XLOOKUP(B758,'4. Material Balance Activities'!$C$193:$C$242,'4. Material Balance Activities'!$P$193:$P$242,NA,0,1))*G758)*(1-F758)</f>
        <v>0.28380266129032256</v>
      </c>
      <c r="M758" s="105" t="s">
        <v>214</v>
      </c>
      <c r="N758" s="83" t="s">
        <v>214</v>
      </c>
    </row>
    <row r="759" spans="1:14" x14ac:dyDescent="0.25">
      <c r="A759" s="79" t="s">
        <v>370</v>
      </c>
      <c r="B759" s="133" t="s">
        <v>261</v>
      </c>
      <c r="C759" s="137" t="s">
        <v>183</v>
      </c>
      <c r="D759" s="81" t="str">
        <f>IFERROR(IF(C759="No CAS","",INDEX('DEQ Pollutant List'!$C$7:$C$611,MATCH('5. Pollutant Emissions - MB'!C759,'DEQ Pollutant List'!$B$7:$B$611,0))),"")</f>
        <v>Ethyl benzene</v>
      </c>
      <c r="E759" s="115"/>
      <c r="F759" s="138">
        <v>0</v>
      </c>
      <c r="G759" s="139">
        <v>1E-3</v>
      </c>
      <c r="H759" s="104"/>
      <c r="I759" s="102" cm="1">
        <f t="array" ref="I759">((_xlfn.XLOOKUP(B759,'4. Material Balance Activities'!$C$193:$C$242,'4. Material Balance Activities'!$G$193:$G$242,NA,0,1)-_xlfn.XLOOKUP(B759,'4. Material Balance Activities'!$C$193:$C$242,'4. Material Balance Activities'!$M$193:$M$242,NA,0,1))*G759)*(1-F759)</f>
        <v>0.14500199999999999</v>
      </c>
      <c r="J759" s="105" t="s">
        <v>214</v>
      </c>
      <c r="K759" s="83" t="s">
        <v>214</v>
      </c>
      <c r="L759" s="102" cm="1">
        <f t="array" ref="L759">((_xlfn.XLOOKUP(B759,'4. Material Balance Activities'!$C$193:$C$242,'4. Material Balance Activities'!$J$193:$J$242,NA,0,1)-_xlfn.XLOOKUP(B759,'4. Material Balance Activities'!$C$193:$C$242,'4. Material Balance Activities'!$P$193:$P$242,NA,0,1))*G759)*(1-F759)</f>
        <v>5.8468548387096764E-4</v>
      </c>
      <c r="M759" s="105" t="s">
        <v>214</v>
      </c>
      <c r="N759" s="83" t="s">
        <v>214</v>
      </c>
    </row>
    <row r="760" spans="1:14" x14ac:dyDescent="0.25">
      <c r="A760" s="79" t="s">
        <v>370</v>
      </c>
      <c r="B760" s="133" t="s">
        <v>261</v>
      </c>
      <c r="C760" s="137" t="s">
        <v>185</v>
      </c>
      <c r="D760" s="81" t="str">
        <f>IFERROR(IF(C760="No CAS","",INDEX('DEQ Pollutant List'!$C$7:$C$611,MATCH('5. Pollutant Emissions - MB'!C760,'DEQ Pollutant List'!$B$7:$B$611,0))),"")</f>
        <v>Lead and compounds</v>
      </c>
      <c r="E760" s="115"/>
      <c r="F760" s="138">
        <f>1-(1-0.75)*(1-0.992)</f>
        <v>0.998</v>
      </c>
      <c r="G760" s="139">
        <v>3.9999999999999998E-7</v>
      </c>
      <c r="H760" s="104" t="s">
        <v>421</v>
      </c>
      <c r="I760" s="102" cm="1">
        <f t="array" ref="I760">((_xlfn.XLOOKUP(B760,'4. Material Balance Activities'!$C$193:$C$242,'4. Material Balance Activities'!$G$193:$G$242,NA,0,1)-_xlfn.XLOOKUP(B760,'4. Material Balance Activities'!$C$193:$C$242,'4. Material Balance Activities'!$M$193:$M$242,NA,0,1))*G760)*(1-F760)</f>
        <v>1.1600160000000008E-7</v>
      </c>
      <c r="J760" s="105" t="s">
        <v>214</v>
      </c>
      <c r="K760" s="83" t="s">
        <v>214</v>
      </c>
      <c r="L760" s="102" cm="1">
        <f t="array" ref="L760">((_xlfn.XLOOKUP(B760,'4. Material Balance Activities'!$C$193:$C$242,'4. Material Balance Activities'!$J$193:$J$242,NA,0,1)-_xlfn.XLOOKUP(B760,'4. Material Balance Activities'!$C$193:$C$242,'4. Material Balance Activities'!$P$193:$P$242,NA,0,1))*G760)*(1-F760)</f>
        <v>4.6774838709677454E-10</v>
      </c>
      <c r="M760" s="105" t="s">
        <v>214</v>
      </c>
      <c r="N760" s="83" t="s">
        <v>214</v>
      </c>
    </row>
    <row r="761" spans="1:14" x14ac:dyDescent="0.25">
      <c r="A761" s="79" t="s">
        <v>370</v>
      </c>
      <c r="B761" s="133" t="s">
        <v>261</v>
      </c>
      <c r="C761" s="137" t="s">
        <v>181</v>
      </c>
      <c r="D761" s="81" t="str">
        <f>IFERROR(IF(C761="No CAS","",INDEX('DEQ Pollutant List'!$C$7:$C$611,MATCH('5. Pollutant Emissions - MB'!C761,'DEQ Pollutant List'!$B$7:$B$611,0))),"")</f>
        <v>Cobalt and compounds</v>
      </c>
      <c r="E761" s="115"/>
      <c r="F761" s="138">
        <f>1-(1-0.75)*(1-0.992)</f>
        <v>0.998</v>
      </c>
      <c r="G761" s="139">
        <v>1E-3</v>
      </c>
      <c r="H761" s="104" t="s">
        <v>421</v>
      </c>
      <c r="I761" s="102" cm="1">
        <f t="array" ref="I761">((_xlfn.XLOOKUP(B761,'4. Material Balance Activities'!$C$193:$C$242,'4. Material Balance Activities'!$G$193:$G$242,NA,0,1)-_xlfn.XLOOKUP(B761,'4. Material Balance Activities'!$C$193:$C$242,'4. Material Balance Activities'!$M$193:$M$242,NA,0,1))*G761)*(1-F761)</f>
        <v>2.9000400000000023E-4</v>
      </c>
      <c r="J761" s="105" t="s">
        <v>214</v>
      </c>
      <c r="K761" s="83" t="s">
        <v>214</v>
      </c>
      <c r="L761" s="102" cm="1">
        <f t="array" ref="L761">((_xlfn.XLOOKUP(B761,'4. Material Balance Activities'!$C$193:$C$242,'4. Material Balance Activities'!$J$193:$J$242,NA,0,1)-_xlfn.XLOOKUP(B761,'4. Material Balance Activities'!$C$193:$C$242,'4. Material Balance Activities'!$P$193:$P$242,NA,0,1))*G761)*(1-F761)</f>
        <v>1.1693709677419363E-6</v>
      </c>
      <c r="M761" s="105" t="s">
        <v>214</v>
      </c>
      <c r="N761" s="83" t="s">
        <v>214</v>
      </c>
    </row>
    <row r="762" spans="1:14" x14ac:dyDescent="0.25">
      <c r="A762" s="79" t="s">
        <v>370</v>
      </c>
      <c r="B762" s="133" t="s">
        <v>262</v>
      </c>
      <c r="C762" s="137" t="s">
        <v>193</v>
      </c>
      <c r="D762" s="81" t="str">
        <f>IFERROR(IF(C762="No CAS","",INDEX('DEQ Pollutant List'!$C$7:$C$611,MATCH('5. Pollutant Emissions - MB'!C762,'DEQ Pollutant List'!$B$7:$B$611,0))),"")</f>
        <v>Xylene (mixture), including m-xylene, o-xylene, p-xylene</v>
      </c>
      <c r="E762" s="115"/>
      <c r="F762" s="138">
        <v>0</v>
      </c>
      <c r="G762" s="139">
        <v>1.2999999999999999E-2</v>
      </c>
      <c r="H762" s="104"/>
      <c r="I762" s="102" cm="1">
        <f t="array" ref="I762">((_xlfn.XLOOKUP(B762,'4. Material Balance Activities'!$C$193:$C$242,'4. Material Balance Activities'!$G$193:$G$242,NA,0,1)-_xlfn.XLOOKUP(B762,'4. Material Balance Activities'!$C$193:$C$242,'4. Material Balance Activities'!$M$193:$M$242,NA,0,1))*G762)*(1-F762)</f>
        <v>2.1949012800000003</v>
      </c>
      <c r="J762" s="105" t="s">
        <v>214</v>
      </c>
      <c r="K762" s="83" t="s">
        <v>214</v>
      </c>
      <c r="L762" s="102" cm="1">
        <f t="array" ref="L762">((_xlfn.XLOOKUP(B762,'4. Material Balance Activities'!$C$193:$C$242,'4. Material Balance Activities'!$J$193:$J$242,NA,0,1)-_xlfn.XLOOKUP(B762,'4. Material Balance Activities'!$C$193:$C$242,'4. Material Balance Activities'!$P$193:$P$242,NA,0,1))*G762)*(1-F762)</f>
        <v>8.8504083870967754E-3</v>
      </c>
      <c r="M762" s="105" t="s">
        <v>214</v>
      </c>
      <c r="N762" s="83" t="s">
        <v>214</v>
      </c>
    </row>
    <row r="763" spans="1:14" x14ac:dyDescent="0.25">
      <c r="A763" s="79" t="s">
        <v>370</v>
      </c>
      <c r="B763" s="133" t="s">
        <v>262</v>
      </c>
      <c r="C763" s="137" t="s">
        <v>183</v>
      </c>
      <c r="D763" s="81" t="str">
        <f>IFERROR(IF(C763="No CAS","",INDEX('DEQ Pollutant List'!$C$7:$C$611,MATCH('5. Pollutant Emissions - MB'!C763,'DEQ Pollutant List'!$B$7:$B$611,0))),"")</f>
        <v>Ethyl benzene</v>
      </c>
      <c r="E763" s="115"/>
      <c r="F763" s="138">
        <v>0</v>
      </c>
      <c r="G763" s="139">
        <v>3.3E-3</v>
      </c>
      <c r="H763" s="104"/>
      <c r="I763" s="102" cm="1">
        <f t="array" ref="I763">((_xlfn.XLOOKUP(B763,'4. Material Balance Activities'!$C$193:$C$242,'4. Material Balance Activities'!$G$193:$G$242,NA,0,1)-_xlfn.XLOOKUP(B763,'4. Material Balance Activities'!$C$193:$C$242,'4. Material Balance Activities'!$M$193:$M$242,NA,0,1))*G763)*(1-F763)</f>
        <v>0.55716724800000006</v>
      </c>
      <c r="J763" s="105" t="s">
        <v>214</v>
      </c>
      <c r="K763" s="83" t="s">
        <v>214</v>
      </c>
      <c r="L763" s="102" cm="1">
        <f t="array" ref="L763">((_xlfn.XLOOKUP(B763,'4. Material Balance Activities'!$C$193:$C$242,'4. Material Balance Activities'!$J$193:$J$242,NA,0,1)-_xlfn.XLOOKUP(B763,'4. Material Balance Activities'!$C$193:$C$242,'4. Material Balance Activities'!$P$193:$P$242,NA,0,1))*G763)*(1-F763)</f>
        <v>2.2466421290322585E-3</v>
      </c>
      <c r="M763" s="105" t="s">
        <v>214</v>
      </c>
      <c r="N763" s="83" t="s">
        <v>214</v>
      </c>
    </row>
    <row r="764" spans="1:14" x14ac:dyDescent="0.25">
      <c r="A764" s="79" t="s">
        <v>370</v>
      </c>
      <c r="B764" s="133" t="s">
        <v>262</v>
      </c>
      <c r="C764" s="137" t="s">
        <v>437</v>
      </c>
      <c r="D764" s="81" t="str">
        <f>IFERROR(IF(C764="No CAS","",INDEX('DEQ Pollutant List'!$C$7:$C$611,MATCH('5. Pollutant Emissions - MB'!C764,'DEQ Pollutant List'!$B$7:$B$611,0))),"")</f>
        <v>Propylene glycol monomethyl ether acetate</v>
      </c>
      <c r="E764" s="115"/>
      <c r="F764" s="138">
        <v>0</v>
      </c>
      <c r="G764" s="139">
        <v>1.11E-2</v>
      </c>
      <c r="H764" s="104"/>
      <c r="I764" s="102" cm="1">
        <f t="array" ref="I764">((_xlfn.XLOOKUP(B764,'4. Material Balance Activities'!$C$193:$C$242,'4. Material Balance Activities'!$G$193:$G$242,NA,0,1)-_xlfn.XLOOKUP(B764,'4. Material Balance Activities'!$C$193:$C$242,'4. Material Balance Activities'!$M$193:$M$242,NA,0,1))*G764)*(1-F764)</f>
        <v>1.8741080160000003</v>
      </c>
      <c r="J764" s="105" t="s">
        <v>214</v>
      </c>
      <c r="K764" s="83" t="s">
        <v>214</v>
      </c>
      <c r="L764" s="102" cm="1">
        <f t="array" ref="L764">((_xlfn.XLOOKUP(B764,'4. Material Balance Activities'!$C$193:$C$242,'4. Material Balance Activities'!$J$193:$J$242,NA,0,1)-_xlfn.XLOOKUP(B764,'4. Material Balance Activities'!$C$193:$C$242,'4. Material Balance Activities'!$P$193:$P$242,NA,0,1))*G764)*(1-F764)</f>
        <v>7.5568871612903248E-3</v>
      </c>
      <c r="M764" s="105" t="s">
        <v>214</v>
      </c>
      <c r="N764" s="83" t="s">
        <v>214</v>
      </c>
    </row>
    <row r="765" spans="1:14" x14ac:dyDescent="0.25">
      <c r="A765" s="79" t="s">
        <v>370</v>
      </c>
      <c r="B765" s="133" t="s">
        <v>262</v>
      </c>
      <c r="C765" s="137" t="s">
        <v>428</v>
      </c>
      <c r="D765" s="81" t="str">
        <f>IFERROR(IF(C765="No CAS","",INDEX('DEQ Pollutant List'!$C$7:$C$611,MATCH('5. Pollutant Emissions - MB'!C765,'DEQ Pollutant List'!$B$7:$B$611,0))),"")</f>
        <v>2-Butanone (methyl ethyl ketone)</v>
      </c>
      <c r="E765" s="115"/>
      <c r="F765" s="138">
        <v>0</v>
      </c>
      <c r="G765" s="139">
        <v>8.1000000000000003E-2</v>
      </c>
      <c r="H765" s="104"/>
      <c r="I765" s="102" cm="1">
        <f t="array" ref="I765">((_xlfn.XLOOKUP(B765,'4. Material Balance Activities'!$C$193:$C$242,'4. Material Balance Activities'!$G$193:$G$242,NA,0,1)-_xlfn.XLOOKUP(B765,'4. Material Balance Activities'!$C$193:$C$242,'4. Material Balance Activities'!$M$193:$M$242,NA,0,1))*G765)*(1-F765)</f>
        <v>13.675923360000002</v>
      </c>
      <c r="J765" s="105" t="s">
        <v>214</v>
      </c>
      <c r="K765" s="83" t="s">
        <v>214</v>
      </c>
      <c r="L765" s="102" cm="1">
        <f t="array" ref="L765">((_xlfn.XLOOKUP(B765,'4. Material Balance Activities'!$C$193:$C$242,'4. Material Balance Activities'!$J$193:$J$242,NA,0,1)-_xlfn.XLOOKUP(B765,'4. Material Balance Activities'!$C$193:$C$242,'4. Material Balance Activities'!$P$193:$P$242,NA,0,1))*G765)*(1-F765)</f>
        <v>5.5144852258064529E-2</v>
      </c>
      <c r="M765" s="105" t="s">
        <v>214</v>
      </c>
      <c r="N765" s="83" t="s">
        <v>214</v>
      </c>
    </row>
    <row r="766" spans="1:14" x14ac:dyDescent="0.25">
      <c r="A766" s="79" t="s">
        <v>370</v>
      </c>
      <c r="B766" s="133" t="s">
        <v>262</v>
      </c>
      <c r="C766" s="137" t="s">
        <v>420</v>
      </c>
      <c r="D766" s="81" t="str">
        <f>IFERROR(IF(C766="No CAS","",INDEX('DEQ Pollutant List'!$C$7:$C$611,MATCH('5. Pollutant Emissions - MB'!C766,'DEQ Pollutant List'!$B$7:$B$611,0))),"")</f>
        <v>Acetone</v>
      </c>
      <c r="E766" s="115"/>
      <c r="F766" s="138">
        <v>0</v>
      </c>
      <c r="G766" s="139">
        <v>1.0500000000000001E-2</v>
      </c>
      <c r="H766" s="104"/>
      <c r="I766" s="102" cm="1">
        <f t="array" ref="I766">((_xlfn.XLOOKUP(B766,'4. Material Balance Activities'!$C$193:$C$242,'4. Material Balance Activities'!$G$193:$G$242,NA,0,1)-_xlfn.XLOOKUP(B766,'4. Material Balance Activities'!$C$193:$C$242,'4. Material Balance Activities'!$M$193:$M$242,NA,0,1))*G766)*(1-F766)</f>
        <v>1.7728048800000005</v>
      </c>
      <c r="J766" s="105" t="s">
        <v>214</v>
      </c>
      <c r="K766" s="83" t="s">
        <v>214</v>
      </c>
      <c r="L766" s="102" cm="1">
        <f t="array" ref="L766">((_xlfn.XLOOKUP(B766,'4. Material Balance Activities'!$C$193:$C$242,'4. Material Balance Activities'!$J$193:$J$242,NA,0,1)-_xlfn.XLOOKUP(B766,'4. Material Balance Activities'!$C$193:$C$242,'4. Material Balance Activities'!$P$193:$P$242,NA,0,1))*G766)*(1-F766)</f>
        <v>7.1484067741935499E-3</v>
      </c>
      <c r="M766" s="105" t="s">
        <v>214</v>
      </c>
      <c r="N766" s="83" t="s">
        <v>214</v>
      </c>
    </row>
    <row r="767" spans="1:14" x14ac:dyDescent="0.25">
      <c r="A767" s="79" t="s">
        <v>370</v>
      </c>
      <c r="B767" s="133" t="s">
        <v>263</v>
      </c>
      <c r="C767" s="137" t="s">
        <v>193</v>
      </c>
      <c r="D767" s="81" t="str">
        <f>IFERROR(IF(C767="No CAS","",INDEX('DEQ Pollutant List'!$C$7:$C$611,MATCH('5. Pollutant Emissions - MB'!C767,'DEQ Pollutant List'!$B$7:$B$611,0))),"")</f>
        <v>Xylene (mixture), including m-xylene, o-xylene, p-xylene</v>
      </c>
      <c r="E767" s="115"/>
      <c r="F767" s="138">
        <v>0</v>
      </c>
      <c r="G767" s="139">
        <v>0.01</v>
      </c>
      <c r="H767" s="104"/>
      <c r="I767" s="102" cm="1">
        <f t="array" ref="I767">((_xlfn.XLOOKUP(B767,'4. Material Balance Activities'!$C$193:$C$242,'4. Material Balance Activities'!$G$193:$G$242,NA,0,1)-_xlfn.XLOOKUP(B767,'4. Material Balance Activities'!$C$193:$C$242,'4. Material Balance Activities'!$M$193:$M$242,NA,0,1))*G767)*(1-F767)</f>
        <v>1.76715</v>
      </c>
      <c r="J767" s="105" t="s">
        <v>214</v>
      </c>
      <c r="K767" s="83" t="s">
        <v>214</v>
      </c>
      <c r="L767" s="102" cm="1">
        <f t="array" ref="L767">((_xlfn.XLOOKUP(B767,'4. Material Balance Activities'!$C$193:$C$242,'4. Material Balance Activities'!$J$193:$J$242,NA,0,1)-_xlfn.XLOOKUP(B767,'4. Material Balance Activities'!$C$193:$C$242,'4. Material Balance Activities'!$P$193:$P$242,NA,0,1))*G767)*(1-F767)</f>
        <v>7.125604838709677E-3</v>
      </c>
      <c r="M767" s="105" t="s">
        <v>214</v>
      </c>
      <c r="N767" s="83" t="s">
        <v>214</v>
      </c>
    </row>
    <row r="768" spans="1:14" x14ac:dyDescent="0.25">
      <c r="A768" s="79" t="s">
        <v>370</v>
      </c>
      <c r="B768" s="133" t="s">
        <v>263</v>
      </c>
      <c r="C768" s="137" t="s">
        <v>183</v>
      </c>
      <c r="D768" s="81" t="str">
        <f>IFERROR(IF(C768="No CAS","",INDEX('DEQ Pollutant List'!$C$7:$C$611,MATCH('5. Pollutant Emissions - MB'!C768,'DEQ Pollutant List'!$B$7:$B$611,0))),"")</f>
        <v>Ethyl benzene</v>
      </c>
      <c r="E768" s="115"/>
      <c r="F768" s="138">
        <v>0</v>
      </c>
      <c r="G768" s="139">
        <v>1E-3</v>
      </c>
      <c r="H768" s="104"/>
      <c r="I768" s="102" cm="1">
        <f t="array" ref="I768">((_xlfn.XLOOKUP(B768,'4. Material Balance Activities'!$C$193:$C$242,'4. Material Balance Activities'!$G$193:$G$242,NA,0,1)-_xlfn.XLOOKUP(B768,'4. Material Balance Activities'!$C$193:$C$242,'4. Material Balance Activities'!$M$193:$M$242,NA,0,1))*G768)*(1-F768)</f>
        <v>0.17671500000000001</v>
      </c>
      <c r="J768" s="105" t="s">
        <v>214</v>
      </c>
      <c r="K768" s="83" t="s">
        <v>214</v>
      </c>
      <c r="L768" s="102" cm="1">
        <f t="array" ref="L768">((_xlfn.XLOOKUP(B768,'4. Material Balance Activities'!$C$193:$C$242,'4. Material Balance Activities'!$J$193:$J$242,NA,0,1)-_xlfn.XLOOKUP(B768,'4. Material Balance Activities'!$C$193:$C$242,'4. Material Balance Activities'!$P$193:$P$242,NA,0,1))*G768)*(1-F768)</f>
        <v>7.125604838709677E-4</v>
      </c>
      <c r="M768" s="105" t="s">
        <v>214</v>
      </c>
      <c r="N768" s="83" t="s">
        <v>214</v>
      </c>
    </row>
    <row r="769" spans="1:14" x14ac:dyDescent="0.25">
      <c r="A769" s="79" t="s">
        <v>370</v>
      </c>
      <c r="B769" s="133" t="s">
        <v>263</v>
      </c>
      <c r="C769" s="137" t="s">
        <v>191</v>
      </c>
      <c r="D769" s="81" t="str">
        <f>IFERROR(IF(C769="No CAS","",INDEX('DEQ Pollutant List'!$C$7:$C$611,MATCH('5. Pollutant Emissions - MB'!C769,'DEQ Pollutant List'!$B$7:$B$611,0))),"")</f>
        <v>Toluene</v>
      </c>
      <c r="E769" s="115"/>
      <c r="F769" s="138">
        <v>0</v>
      </c>
      <c r="G769" s="139">
        <v>0.01</v>
      </c>
      <c r="H769" s="104"/>
      <c r="I769" s="102" cm="1">
        <f t="array" ref="I769">((_xlfn.XLOOKUP(B769,'4. Material Balance Activities'!$C$193:$C$242,'4. Material Balance Activities'!$G$193:$G$242,NA,0,1)-_xlfn.XLOOKUP(B769,'4. Material Balance Activities'!$C$193:$C$242,'4. Material Balance Activities'!$M$193:$M$242,NA,0,1))*G769)*(1-F769)</f>
        <v>1.76715</v>
      </c>
      <c r="J769" s="105" t="s">
        <v>214</v>
      </c>
      <c r="K769" s="83" t="s">
        <v>214</v>
      </c>
      <c r="L769" s="102" cm="1">
        <f t="array" ref="L769">((_xlfn.XLOOKUP(B769,'4. Material Balance Activities'!$C$193:$C$242,'4. Material Balance Activities'!$J$193:$J$242,NA,0,1)-_xlfn.XLOOKUP(B769,'4. Material Balance Activities'!$C$193:$C$242,'4. Material Balance Activities'!$P$193:$P$242,NA,0,1))*G769)*(1-F769)</f>
        <v>7.125604838709677E-3</v>
      </c>
      <c r="M769" s="105" t="s">
        <v>214</v>
      </c>
      <c r="N769" s="83" t="s">
        <v>214</v>
      </c>
    </row>
    <row r="770" spans="1:14" x14ac:dyDescent="0.25">
      <c r="A770" s="79" t="s">
        <v>370</v>
      </c>
      <c r="B770" s="133" t="s">
        <v>263</v>
      </c>
      <c r="C770" s="137" t="s">
        <v>428</v>
      </c>
      <c r="D770" s="81" t="str">
        <f>IFERROR(IF(C770="No CAS","",INDEX('DEQ Pollutant List'!$C$7:$C$611,MATCH('5. Pollutant Emissions - MB'!C770,'DEQ Pollutant List'!$B$7:$B$611,0))),"")</f>
        <v>2-Butanone (methyl ethyl ketone)</v>
      </c>
      <c r="E770" s="115"/>
      <c r="F770" s="138">
        <v>0</v>
      </c>
      <c r="G770" s="139">
        <v>0.04</v>
      </c>
      <c r="H770" s="104"/>
      <c r="I770" s="102" cm="1">
        <f t="array" ref="I770">((_xlfn.XLOOKUP(B770,'4. Material Balance Activities'!$C$193:$C$242,'4. Material Balance Activities'!$G$193:$G$242,NA,0,1)-_xlfn.XLOOKUP(B770,'4. Material Balance Activities'!$C$193:$C$242,'4. Material Balance Activities'!$M$193:$M$242,NA,0,1))*G770)*(1-F770)</f>
        <v>7.0686</v>
      </c>
      <c r="J770" s="105" t="s">
        <v>214</v>
      </c>
      <c r="K770" s="83" t="s">
        <v>214</v>
      </c>
      <c r="L770" s="102" cm="1">
        <f t="array" ref="L770">((_xlfn.XLOOKUP(B770,'4. Material Balance Activities'!$C$193:$C$242,'4. Material Balance Activities'!$J$193:$J$242,NA,0,1)-_xlfn.XLOOKUP(B770,'4. Material Balance Activities'!$C$193:$C$242,'4. Material Balance Activities'!$P$193:$P$242,NA,0,1))*G770)*(1-F770)</f>
        <v>2.8502419354838708E-2</v>
      </c>
      <c r="M770" s="105" t="s">
        <v>214</v>
      </c>
      <c r="N770" s="83" t="s">
        <v>214</v>
      </c>
    </row>
    <row r="771" spans="1:14" x14ac:dyDescent="0.25">
      <c r="A771" s="79" t="s">
        <v>370</v>
      </c>
      <c r="B771" s="133" t="s">
        <v>263</v>
      </c>
      <c r="C771" s="137" t="s">
        <v>425</v>
      </c>
      <c r="D771" s="81" t="str">
        <f>IFERROR(IF(C771="No CAS","",INDEX('DEQ Pollutant List'!$C$7:$C$611,MATCH('5. Pollutant Emissions - MB'!C771,'DEQ Pollutant List'!$B$7:$B$611,0))),"")</f>
        <v>Isopropyl alcohol</v>
      </c>
      <c r="E771" s="115"/>
      <c r="F771" s="138">
        <v>0</v>
      </c>
      <c r="G771" s="139">
        <v>0.03</v>
      </c>
      <c r="H771" s="104"/>
      <c r="I771" s="102" cm="1">
        <f t="array" ref="I771">((_xlfn.XLOOKUP(B771,'4. Material Balance Activities'!$C$193:$C$242,'4. Material Balance Activities'!$G$193:$G$242,NA,0,1)-_xlfn.XLOOKUP(B771,'4. Material Balance Activities'!$C$193:$C$242,'4. Material Balance Activities'!$M$193:$M$242,NA,0,1))*G771)*(1-F771)</f>
        <v>5.30145</v>
      </c>
      <c r="J771" s="105" t="s">
        <v>214</v>
      </c>
      <c r="K771" s="83" t="s">
        <v>214</v>
      </c>
      <c r="L771" s="102" cm="1">
        <f t="array" ref="L771">((_xlfn.XLOOKUP(B771,'4. Material Balance Activities'!$C$193:$C$242,'4. Material Balance Activities'!$J$193:$J$242,NA,0,1)-_xlfn.XLOOKUP(B771,'4. Material Balance Activities'!$C$193:$C$242,'4. Material Balance Activities'!$P$193:$P$242,NA,0,1))*G771)*(1-F771)</f>
        <v>2.1376814516129029E-2</v>
      </c>
      <c r="M771" s="105" t="s">
        <v>214</v>
      </c>
      <c r="N771" s="83" t="s">
        <v>214</v>
      </c>
    </row>
    <row r="772" spans="1:14" x14ac:dyDescent="0.25">
      <c r="A772" s="79" t="s">
        <v>370</v>
      </c>
      <c r="B772" s="133" t="s">
        <v>263</v>
      </c>
      <c r="C772" s="137" t="s">
        <v>420</v>
      </c>
      <c r="D772" s="81" t="str">
        <f>IFERROR(IF(C772="No CAS","",INDEX('DEQ Pollutant List'!$C$7:$C$611,MATCH('5. Pollutant Emissions - MB'!C772,'DEQ Pollutant List'!$B$7:$B$611,0))),"")</f>
        <v>Acetone</v>
      </c>
      <c r="E772" s="115"/>
      <c r="F772" s="138">
        <v>0</v>
      </c>
      <c r="G772" s="139">
        <v>0.55000000000000004</v>
      </c>
      <c r="H772" s="104"/>
      <c r="I772" s="102" cm="1">
        <f t="array" ref="I772">((_xlfn.XLOOKUP(B772,'4. Material Balance Activities'!$C$193:$C$242,'4. Material Balance Activities'!$G$193:$G$242,NA,0,1)-_xlfn.XLOOKUP(B772,'4. Material Balance Activities'!$C$193:$C$242,'4. Material Balance Activities'!$M$193:$M$242,NA,0,1))*G772)*(1-F772)</f>
        <v>97.193250000000006</v>
      </c>
      <c r="J772" s="105" t="s">
        <v>214</v>
      </c>
      <c r="K772" s="83" t="s">
        <v>214</v>
      </c>
      <c r="L772" s="102" cm="1">
        <f t="array" ref="L772">((_xlfn.XLOOKUP(B772,'4. Material Balance Activities'!$C$193:$C$242,'4. Material Balance Activities'!$J$193:$J$242,NA,0,1)-_xlfn.XLOOKUP(B772,'4. Material Balance Activities'!$C$193:$C$242,'4. Material Balance Activities'!$P$193:$P$242,NA,0,1))*G772)*(1-F772)</f>
        <v>0.39190826612903229</v>
      </c>
      <c r="M772" s="105" t="s">
        <v>214</v>
      </c>
      <c r="N772" s="83" t="s">
        <v>214</v>
      </c>
    </row>
    <row r="773" spans="1:14" x14ac:dyDescent="0.25">
      <c r="A773" s="79" t="s">
        <v>370</v>
      </c>
      <c r="B773" s="133" t="s">
        <v>264</v>
      </c>
      <c r="C773" s="137" t="s">
        <v>183</v>
      </c>
      <c r="D773" s="81" t="str">
        <f>IFERROR(IF(C773="No CAS","",INDEX('DEQ Pollutant List'!$C$7:$C$611,MATCH('5. Pollutant Emissions - MB'!C773,'DEQ Pollutant List'!$B$7:$B$611,0))),"")</f>
        <v>Ethyl benzene</v>
      </c>
      <c r="E773" s="115"/>
      <c r="F773" s="138">
        <v>0</v>
      </c>
      <c r="G773" s="139">
        <v>1E-3</v>
      </c>
      <c r="H773" s="104"/>
      <c r="I773" s="102" cm="1">
        <f t="array" ref="I773">((_xlfn.XLOOKUP(B773,'4. Material Balance Activities'!$C$193:$C$242,'4. Material Balance Activities'!$G$193:$G$242,NA,0,1)-_xlfn.XLOOKUP(B773,'4. Material Balance Activities'!$C$193:$C$242,'4. Material Balance Activities'!$M$193:$M$242,NA,0,1))*G773)*(1-F773)</f>
        <v>3.29406</v>
      </c>
      <c r="J773" s="105" t="s">
        <v>214</v>
      </c>
      <c r="K773" s="83" t="s">
        <v>214</v>
      </c>
      <c r="L773" s="102" cm="1">
        <f t="array" ref="L773">((_xlfn.XLOOKUP(B773,'4. Material Balance Activities'!$C$193:$C$242,'4. Material Balance Activities'!$J$193:$J$242,NA,0,1)-_xlfn.XLOOKUP(B773,'4. Material Balance Activities'!$C$193:$C$242,'4. Material Balance Activities'!$P$193:$P$242,NA,0,1))*G773)*(1-F773)</f>
        <v>1.3282500000000001E-2</v>
      </c>
      <c r="M773" s="105" t="s">
        <v>214</v>
      </c>
      <c r="N773" s="83" t="s">
        <v>214</v>
      </c>
    </row>
    <row r="774" spans="1:14" x14ac:dyDescent="0.25">
      <c r="A774" s="79" t="s">
        <v>370</v>
      </c>
      <c r="B774" s="133" t="s">
        <v>264</v>
      </c>
      <c r="C774" s="137" t="s">
        <v>191</v>
      </c>
      <c r="D774" s="81" t="str">
        <f>IFERROR(IF(C774="No CAS","",INDEX('DEQ Pollutant List'!$C$7:$C$611,MATCH('5. Pollutant Emissions - MB'!C774,'DEQ Pollutant List'!$B$7:$B$611,0))),"")</f>
        <v>Toluene</v>
      </c>
      <c r="E774" s="115"/>
      <c r="F774" s="138">
        <v>0</v>
      </c>
      <c r="G774" s="139">
        <v>0.01</v>
      </c>
      <c r="H774" s="104"/>
      <c r="I774" s="102" cm="1">
        <f t="array" ref="I774">((_xlfn.XLOOKUP(B774,'4. Material Balance Activities'!$C$193:$C$242,'4. Material Balance Activities'!$G$193:$G$242,NA,0,1)-_xlfn.XLOOKUP(B774,'4. Material Balance Activities'!$C$193:$C$242,'4. Material Balance Activities'!$M$193:$M$242,NA,0,1))*G774)*(1-F774)</f>
        <v>32.940600000000003</v>
      </c>
      <c r="J774" s="105" t="s">
        <v>214</v>
      </c>
      <c r="K774" s="83" t="s">
        <v>214</v>
      </c>
      <c r="L774" s="102" cm="1">
        <f t="array" ref="L774">((_xlfn.XLOOKUP(B774,'4. Material Balance Activities'!$C$193:$C$242,'4. Material Balance Activities'!$J$193:$J$242,NA,0,1)-_xlfn.XLOOKUP(B774,'4. Material Balance Activities'!$C$193:$C$242,'4. Material Balance Activities'!$P$193:$P$242,NA,0,1))*G774)*(1-F774)</f>
        <v>0.132825</v>
      </c>
      <c r="M774" s="105" t="s">
        <v>214</v>
      </c>
      <c r="N774" s="83" t="s">
        <v>214</v>
      </c>
    </row>
    <row r="775" spans="1:14" x14ac:dyDescent="0.25">
      <c r="A775" s="79" t="s">
        <v>370</v>
      </c>
      <c r="B775" s="133" t="s">
        <v>264</v>
      </c>
      <c r="C775" s="137" t="s">
        <v>428</v>
      </c>
      <c r="D775" s="81" t="str">
        <f>IFERROR(IF(C775="No CAS","",INDEX('DEQ Pollutant List'!$C$7:$C$611,MATCH('5. Pollutant Emissions - MB'!C775,'DEQ Pollutant List'!$B$7:$B$611,0))),"")</f>
        <v>2-Butanone (methyl ethyl ketone)</v>
      </c>
      <c r="E775" s="115"/>
      <c r="F775" s="138">
        <v>0</v>
      </c>
      <c r="G775" s="139">
        <v>0.04</v>
      </c>
      <c r="H775" s="104"/>
      <c r="I775" s="102" cm="1">
        <f t="array" ref="I775">((_xlfn.XLOOKUP(B775,'4. Material Balance Activities'!$C$193:$C$242,'4. Material Balance Activities'!$G$193:$G$242,NA,0,1)-_xlfn.XLOOKUP(B775,'4. Material Balance Activities'!$C$193:$C$242,'4. Material Balance Activities'!$M$193:$M$242,NA,0,1))*G775)*(1-F775)</f>
        <v>131.76240000000001</v>
      </c>
      <c r="J775" s="105" t="s">
        <v>214</v>
      </c>
      <c r="K775" s="83" t="s">
        <v>214</v>
      </c>
      <c r="L775" s="102" cm="1">
        <f t="array" ref="L775">((_xlfn.XLOOKUP(B775,'4. Material Balance Activities'!$C$193:$C$242,'4. Material Balance Activities'!$J$193:$J$242,NA,0,1)-_xlfn.XLOOKUP(B775,'4. Material Balance Activities'!$C$193:$C$242,'4. Material Balance Activities'!$P$193:$P$242,NA,0,1))*G775)*(1-F775)</f>
        <v>0.53129999999999999</v>
      </c>
      <c r="M775" s="105" t="s">
        <v>214</v>
      </c>
      <c r="N775" s="83" t="s">
        <v>214</v>
      </c>
    </row>
    <row r="776" spans="1:14" x14ac:dyDescent="0.25">
      <c r="A776" s="79" t="s">
        <v>370</v>
      </c>
      <c r="B776" s="133" t="s">
        <v>264</v>
      </c>
      <c r="C776" s="137" t="s">
        <v>425</v>
      </c>
      <c r="D776" s="81" t="str">
        <f>IFERROR(IF(C776="No CAS","",INDEX('DEQ Pollutant List'!$C$7:$C$611,MATCH('5. Pollutant Emissions - MB'!C776,'DEQ Pollutant List'!$B$7:$B$611,0))),"")</f>
        <v>Isopropyl alcohol</v>
      </c>
      <c r="E776" s="115"/>
      <c r="F776" s="138">
        <v>0</v>
      </c>
      <c r="G776" s="139">
        <v>0.03</v>
      </c>
      <c r="H776" s="104"/>
      <c r="I776" s="102" cm="1">
        <f t="array" ref="I776">((_xlfn.XLOOKUP(B776,'4. Material Balance Activities'!$C$193:$C$242,'4. Material Balance Activities'!$G$193:$G$242,NA,0,1)-_xlfn.XLOOKUP(B776,'4. Material Balance Activities'!$C$193:$C$242,'4. Material Balance Activities'!$M$193:$M$242,NA,0,1))*G776)*(1-F776)</f>
        <v>98.821799999999996</v>
      </c>
      <c r="J776" s="105" t="s">
        <v>214</v>
      </c>
      <c r="K776" s="83" t="s">
        <v>214</v>
      </c>
      <c r="L776" s="102" cm="1">
        <f t="array" ref="L776">((_xlfn.XLOOKUP(B776,'4. Material Balance Activities'!$C$193:$C$242,'4. Material Balance Activities'!$J$193:$J$242,NA,0,1)-_xlfn.XLOOKUP(B776,'4. Material Balance Activities'!$C$193:$C$242,'4. Material Balance Activities'!$P$193:$P$242,NA,0,1))*G776)*(1-F776)</f>
        <v>0.39847500000000002</v>
      </c>
      <c r="M776" s="105" t="s">
        <v>214</v>
      </c>
      <c r="N776" s="83" t="s">
        <v>214</v>
      </c>
    </row>
    <row r="777" spans="1:14" x14ac:dyDescent="0.25">
      <c r="A777" s="79" t="s">
        <v>370</v>
      </c>
      <c r="B777" s="133" t="s">
        <v>264</v>
      </c>
      <c r="C777" s="137" t="s">
        <v>420</v>
      </c>
      <c r="D777" s="81" t="str">
        <f>IFERROR(IF(C777="No CAS","",INDEX('DEQ Pollutant List'!$C$7:$C$611,MATCH('5. Pollutant Emissions - MB'!C777,'DEQ Pollutant List'!$B$7:$B$611,0))),"")</f>
        <v>Acetone</v>
      </c>
      <c r="E777" s="115"/>
      <c r="F777" s="138">
        <v>0</v>
      </c>
      <c r="G777" s="139">
        <v>0.55000000000000004</v>
      </c>
      <c r="H777" s="104"/>
      <c r="I777" s="102" cm="1">
        <f t="array" ref="I777">((_xlfn.XLOOKUP(B777,'4. Material Balance Activities'!$C$193:$C$242,'4. Material Balance Activities'!$G$193:$G$242,NA,0,1)-_xlfn.XLOOKUP(B777,'4. Material Balance Activities'!$C$193:$C$242,'4. Material Balance Activities'!$M$193:$M$242,NA,0,1))*G777)*(1-F777)</f>
        <v>1811.7330000000002</v>
      </c>
      <c r="J777" s="105" t="s">
        <v>214</v>
      </c>
      <c r="K777" s="83" t="s">
        <v>214</v>
      </c>
      <c r="L777" s="102" cm="1">
        <f t="array" ref="L777">((_xlfn.XLOOKUP(B777,'4. Material Balance Activities'!$C$193:$C$242,'4. Material Balance Activities'!$J$193:$J$242,NA,0,1)-_xlfn.XLOOKUP(B777,'4. Material Balance Activities'!$C$193:$C$242,'4. Material Balance Activities'!$P$193:$P$242,NA,0,1))*G777)*(1-F777)</f>
        <v>7.3053750000000006</v>
      </c>
      <c r="M777" s="105" t="s">
        <v>214</v>
      </c>
      <c r="N777" s="83" t="s">
        <v>214</v>
      </c>
    </row>
    <row r="778" spans="1:14" x14ac:dyDescent="0.25">
      <c r="A778" s="79" t="s">
        <v>370</v>
      </c>
      <c r="B778" s="133" t="s">
        <v>265</v>
      </c>
      <c r="C778" s="137" t="s">
        <v>193</v>
      </c>
      <c r="D778" s="81" t="str">
        <f>IFERROR(IF(C778="No CAS","",INDEX('DEQ Pollutant List'!$C$7:$C$611,MATCH('5. Pollutant Emissions - MB'!C778,'DEQ Pollutant List'!$B$7:$B$611,0))),"")</f>
        <v>Xylene (mixture), including m-xylene, o-xylene, p-xylene</v>
      </c>
      <c r="E778" s="115"/>
      <c r="F778" s="138">
        <v>0</v>
      </c>
      <c r="G778" s="139">
        <v>0.01</v>
      </c>
      <c r="H778" s="104"/>
      <c r="I778" s="102" cm="1">
        <f t="array" ref="I778">((_xlfn.XLOOKUP(B778,'4. Material Balance Activities'!$C$193:$C$242,'4. Material Balance Activities'!$G$193:$G$242,NA,0,1)-_xlfn.XLOOKUP(B778,'4. Material Balance Activities'!$C$193:$C$242,'4. Material Balance Activities'!$M$193:$M$242,NA,0,1))*G778)*(1-F778)</f>
        <v>6.7983300000000009</v>
      </c>
      <c r="J778" s="105" t="s">
        <v>214</v>
      </c>
      <c r="K778" s="83" t="s">
        <v>214</v>
      </c>
      <c r="L778" s="102" cm="1">
        <f t="array" ref="L778">((_xlfn.XLOOKUP(B778,'4. Material Balance Activities'!$C$193:$C$242,'4. Material Balance Activities'!$J$193:$J$242,NA,0,1)-_xlfn.XLOOKUP(B778,'4. Material Balance Activities'!$C$193:$C$242,'4. Material Balance Activities'!$P$193:$P$242,NA,0,1))*G778)*(1-F778)</f>
        <v>2.7412620967741941E-2</v>
      </c>
      <c r="M778" s="105" t="s">
        <v>214</v>
      </c>
      <c r="N778" s="83" t="s">
        <v>214</v>
      </c>
    </row>
    <row r="779" spans="1:14" x14ac:dyDescent="0.25">
      <c r="A779" s="79" t="s">
        <v>370</v>
      </c>
      <c r="B779" s="133" t="s">
        <v>265</v>
      </c>
      <c r="C779" s="137" t="s">
        <v>183</v>
      </c>
      <c r="D779" s="81" t="str">
        <f>IFERROR(IF(C779="No CAS","",INDEX('DEQ Pollutant List'!$C$7:$C$611,MATCH('5. Pollutant Emissions - MB'!C779,'DEQ Pollutant List'!$B$7:$B$611,0))),"")</f>
        <v>Ethyl benzene</v>
      </c>
      <c r="E779" s="115"/>
      <c r="F779" s="138">
        <v>0</v>
      </c>
      <c r="G779" s="139">
        <v>3.0000000000000001E-3</v>
      </c>
      <c r="H779" s="104"/>
      <c r="I779" s="102" cm="1">
        <f t="array" ref="I779">((_xlfn.XLOOKUP(B779,'4. Material Balance Activities'!$C$193:$C$242,'4. Material Balance Activities'!$G$193:$G$242,NA,0,1)-_xlfn.XLOOKUP(B779,'4. Material Balance Activities'!$C$193:$C$242,'4. Material Balance Activities'!$M$193:$M$242,NA,0,1))*G779)*(1-F779)</f>
        <v>2.0394990000000002</v>
      </c>
      <c r="J779" s="105" t="s">
        <v>214</v>
      </c>
      <c r="K779" s="83" t="s">
        <v>214</v>
      </c>
      <c r="L779" s="102" cm="1">
        <f t="array" ref="L779">((_xlfn.XLOOKUP(B779,'4. Material Balance Activities'!$C$193:$C$242,'4. Material Balance Activities'!$J$193:$J$242,NA,0,1)-_xlfn.XLOOKUP(B779,'4. Material Balance Activities'!$C$193:$C$242,'4. Material Balance Activities'!$P$193:$P$242,NA,0,1))*G779)*(1-F779)</f>
        <v>8.2237862903225822E-3</v>
      </c>
      <c r="M779" s="105" t="s">
        <v>214</v>
      </c>
      <c r="N779" s="83" t="s">
        <v>214</v>
      </c>
    </row>
    <row r="780" spans="1:14" x14ac:dyDescent="0.25">
      <c r="A780" s="79" t="s">
        <v>370</v>
      </c>
      <c r="B780" s="133" t="s">
        <v>265</v>
      </c>
      <c r="C780" s="137" t="s">
        <v>191</v>
      </c>
      <c r="D780" s="81" t="str">
        <f>IFERROR(IF(C780="No CAS","",INDEX('DEQ Pollutant List'!$C$7:$C$611,MATCH('5. Pollutant Emissions - MB'!C780,'DEQ Pollutant List'!$B$7:$B$611,0))),"")</f>
        <v>Toluene</v>
      </c>
      <c r="E780" s="115"/>
      <c r="F780" s="138">
        <v>0</v>
      </c>
      <c r="G780" s="139">
        <v>0.02</v>
      </c>
      <c r="H780" s="104"/>
      <c r="I780" s="102" cm="1">
        <f t="array" ref="I780">((_xlfn.XLOOKUP(B780,'4. Material Balance Activities'!$C$193:$C$242,'4. Material Balance Activities'!$G$193:$G$242,NA,0,1)-_xlfn.XLOOKUP(B780,'4. Material Balance Activities'!$C$193:$C$242,'4. Material Balance Activities'!$M$193:$M$242,NA,0,1))*G780)*(1-F780)</f>
        <v>13.596660000000002</v>
      </c>
      <c r="J780" s="105" t="s">
        <v>214</v>
      </c>
      <c r="K780" s="83" t="s">
        <v>214</v>
      </c>
      <c r="L780" s="102" cm="1">
        <f t="array" ref="L780">((_xlfn.XLOOKUP(B780,'4. Material Balance Activities'!$C$193:$C$242,'4. Material Balance Activities'!$J$193:$J$242,NA,0,1)-_xlfn.XLOOKUP(B780,'4. Material Balance Activities'!$C$193:$C$242,'4. Material Balance Activities'!$P$193:$P$242,NA,0,1))*G780)*(1-F780)</f>
        <v>5.4825241935483882E-2</v>
      </c>
      <c r="M780" s="105" t="s">
        <v>214</v>
      </c>
      <c r="N780" s="83" t="s">
        <v>214</v>
      </c>
    </row>
    <row r="781" spans="1:14" x14ac:dyDescent="0.25">
      <c r="A781" s="79" t="s">
        <v>370</v>
      </c>
      <c r="B781" s="133" t="s">
        <v>265</v>
      </c>
      <c r="C781" s="137" t="s">
        <v>428</v>
      </c>
      <c r="D781" s="81" t="str">
        <f>IFERROR(IF(C781="No CAS","",INDEX('DEQ Pollutant List'!$C$7:$C$611,MATCH('5. Pollutant Emissions - MB'!C781,'DEQ Pollutant List'!$B$7:$B$611,0))),"")</f>
        <v>2-Butanone (methyl ethyl ketone)</v>
      </c>
      <c r="E781" s="115"/>
      <c r="F781" s="138">
        <v>0</v>
      </c>
      <c r="G781" s="139">
        <v>0.08</v>
      </c>
      <c r="H781" s="104"/>
      <c r="I781" s="102" cm="1">
        <f t="array" ref="I781">((_xlfn.XLOOKUP(B781,'4. Material Balance Activities'!$C$193:$C$242,'4. Material Balance Activities'!$G$193:$G$242,NA,0,1)-_xlfn.XLOOKUP(B781,'4. Material Balance Activities'!$C$193:$C$242,'4. Material Balance Activities'!$M$193:$M$242,NA,0,1))*G781)*(1-F781)</f>
        <v>54.386640000000007</v>
      </c>
      <c r="J781" s="105" t="s">
        <v>214</v>
      </c>
      <c r="K781" s="83" t="s">
        <v>214</v>
      </c>
      <c r="L781" s="102" cm="1">
        <f t="array" ref="L781">((_xlfn.XLOOKUP(B781,'4. Material Balance Activities'!$C$193:$C$242,'4. Material Balance Activities'!$J$193:$J$242,NA,0,1)-_xlfn.XLOOKUP(B781,'4. Material Balance Activities'!$C$193:$C$242,'4. Material Balance Activities'!$P$193:$P$242,NA,0,1))*G781)*(1-F781)</f>
        <v>0.21930096774193553</v>
      </c>
      <c r="M781" s="105" t="s">
        <v>214</v>
      </c>
      <c r="N781" s="83" t="s">
        <v>214</v>
      </c>
    </row>
    <row r="782" spans="1:14" x14ac:dyDescent="0.25">
      <c r="A782" s="79" t="s">
        <v>370</v>
      </c>
      <c r="B782" s="133" t="s">
        <v>265</v>
      </c>
      <c r="C782" s="137" t="s">
        <v>425</v>
      </c>
      <c r="D782" s="81" t="str">
        <f>IFERROR(IF(C782="No CAS","",INDEX('DEQ Pollutant List'!$C$7:$C$611,MATCH('5. Pollutant Emissions - MB'!C782,'DEQ Pollutant List'!$B$7:$B$611,0))),"")</f>
        <v>Isopropyl alcohol</v>
      </c>
      <c r="E782" s="115"/>
      <c r="F782" s="138">
        <v>0</v>
      </c>
      <c r="G782" s="139">
        <v>0.02</v>
      </c>
      <c r="H782" s="104"/>
      <c r="I782" s="102" cm="1">
        <f t="array" ref="I782">((_xlfn.XLOOKUP(B782,'4. Material Balance Activities'!$C$193:$C$242,'4. Material Balance Activities'!$G$193:$G$242,NA,0,1)-_xlfn.XLOOKUP(B782,'4. Material Balance Activities'!$C$193:$C$242,'4. Material Balance Activities'!$M$193:$M$242,NA,0,1))*G782)*(1-F782)</f>
        <v>13.596660000000002</v>
      </c>
      <c r="J782" s="105" t="s">
        <v>214</v>
      </c>
      <c r="K782" s="83" t="s">
        <v>214</v>
      </c>
      <c r="L782" s="102" cm="1">
        <f t="array" ref="L782">((_xlfn.XLOOKUP(B782,'4. Material Balance Activities'!$C$193:$C$242,'4. Material Balance Activities'!$J$193:$J$242,NA,0,1)-_xlfn.XLOOKUP(B782,'4. Material Balance Activities'!$C$193:$C$242,'4. Material Balance Activities'!$P$193:$P$242,NA,0,1))*G782)*(1-F782)</f>
        <v>5.4825241935483882E-2</v>
      </c>
      <c r="M782" s="105" t="s">
        <v>214</v>
      </c>
      <c r="N782" s="83" t="s">
        <v>214</v>
      </c>
    </row>
    <row r="783" spans="1:14" x14ac:dyDescent="0.25">
      <c r="A783" s="79" t="s">
        <v>370</v>
      </c>
      <c r="B783" s="133" t="s">
        <v>265</v>
      </c>
      <c r="C783" s="137" t="s">
        <v>420</v>
      </c>
      <c r="D783" s="81" t="str">
        <f>IFERROR(IF(C783="No CAS","",INDEX('DEQ Pollutant List'!$C$7:$C$611,MATCH('5. Pollutant Emissions - MB'!C783,'DEQ Pollutant List'!$B$7:$B$611,0))),"")</f>
        <v>Acetone</v>
      </c>
      <c r="E783" s="115"/>
      <c r="F783" s="138">
        <v>0</v>
      </c>
      <c r="G783" s="139">
        <v>0.34</v>
      </c>
      <c r="H783" s="104"/>
      <c r="I783" s="102" cm="1">
        <f t="array" ref="I783">((_xlfn.XLOOKUP(B783,'4. Material Balance Activities'!$C$193:$C$242,'4. Material Balance Activities'!$G$193:$G$242,NA,0,1)-_xlfn.XLOOKUP(B783,'4. Material Balance Activities'!$C$193:$C$242,'4. Material Balance Activities'!$M$193:$M$242,NA,0,1))*G783)*(1-F783)</f>
        <v>231.14322000000004</v>
      </c>
      <c r="J783" s="105" t="s">
        <v>214</v>
      </c>
      <c r="K783" s="83" t="s">
        <v>214</v>
      </c>
      <c r="L783" s="102" cm="1">
        <f t="array" ref="L783">((_xlfn.XLOOKUP(B783,'4. Material Balance Activities'!$C$193:$C$242,'4. Material Balance Activities'!$J$193:$J$242,NA,0,1)-_xlfn.XLOOKUP(B783,'4. Material Balance Activities'!$C$193:$C$242,'4. Material Balance Activities'!$P$193:$P$242,NA,0,1))*G783)*(1-F783)</f>
        <v>0.93202911290322599</v>
      </c>
      <c r="M783" s="105" t="s">
        <v>214</v>
      </c>
      <c r="N783" s="83" t="s">
        <v>214</v>
      </c>
    </row>
    <row r="784" spans="1:14" x14ac:dyDescent="0.25">
      <c r="A784" s="79" t="s">
        <v>370</v>
      </c>
      <c r="B784" s="133" t="s">
        <v>266</v>
      </c>
      <c r="C784" s="137" t="s">
        <v>193</v>
      </c>
      <c r="D784" s="81" t="str">
        <f>IFERROR(IF(C784="No CAS","",INDEX('DEQ Pollutant List'!$C$7:$C$611,MATCH('5. Pollutant Emissions - MB'!C784,'DEQ Pollutant List'!$B$7:$B$611,0))),"")</f>
        <v>Xylene (mixture), including m-xylene, o-xylene, p-xylene</v>
      </c>
      <c r="E784" s="115"/>
      <c r="F784" s="138">
        <v>0</v>
      </c>
      <c r="G784" s="139">
        <v>0.01</v>
      </c>
      <c r="H784" s="104"/>
      <c r="I784" s="102" cm="1">
        <f t="array" ref="I784">((_xlfn.XLOOKUP(B784,'4. Material Balance Activities'!$C$193:$C$242,'4. Material Balance Activities'!$G$193:$G$242,NA,0,1)-_xlfn.XLOOKUP(B784,'4. Material Balance Activities'!$C$193:$C$242,'4. Material Balance Activities'!$M$193:$M$242,NA,0,1))*G784)*(1-F784)</f>
        <v>0.11550000000000001</v>
      </c>
      <c r="J784" s="105" t="s">
        <v>214</v>
      </c>
      <c r="K784" s="83" t="s">
        <v>214</v>
      </c>
      <c r="L784" s="102" cm="1">
        <f t="array" ref="L784">((_xlfn.XLOOKUP(B784,'4. Material Balance Activities'!$C$193:$C$242,'4. Material Balance Activities'!$J$193:$J$242,NA,0,1)-_xlfn.XLOOKUP(B784,'4. Material Balance Activities'!$C$193:$C$242,'4. Material Balance Activities'!$P$193:$P$242,NA,0,1))*G784)*(1-F784)</f>
        <v>4.6572580645161296E-4</v>
      </c>
      <c r="M784" s="105" t="s">
        <v>214</v>
      </c>
      <c r="N784" s="83" t="s">
        <v>214</v>
      </c>
    </row>
    <row r="785" spans="1:14" x14ac:dyDescent="0.25">
      <c r="A785" s="79" t="s">
        <v>370</v>
      </c>
      <c r="B785" s="133" t="s">
        <v>266</v>
      </c>
      <c r="C785" s="137" t="s">
        <v>183</v>
      </c>
      <c r="D785" s="81" t="str">
        <f>IFERROR(IF(C785="No CAS","",INDEX('DEQ Pollutant List'!$C$7:$C$611,MATCH('5. Pollutant Emissions - MB'!C785,'DEQ Pollutant List'!$B$7:$B$611,0))),"")</f>
        <v>Ethyl benzene</v>
      </c>
      <c r="E785" s="115"/>
      <c r="F785" s="138">
        <v>0</v>
      </c>
      <c r="G785" s="139">
        <v>2E-3</v>
      </c>
      <c r="H785" s="104"/>
      <c r="I785" s="102" cm="1">
        <f t="array" ref="I785">((_xlfn.XLOOKUP(B785,'4. Material Balance Activities'!$C$193:$C$242,'4. Material Balance Activities'!$G$193:$G$242,NA,0,1)-_xlfn.XLOOKUP(B785,'4. Material Balance Activities'!$C$193:$C$242,'4. Material Balance Activities'!$M$193:$M$242,NA,0,1))*G785)*(1-F785)</f>
        <v>2.3100000000000002E-2</v>
      </c>
      <c r="J785" s="105" t="s">
        <v>214</v>
      </c>
      <c r="K785" s="83" t="s">
        <v>214</v>
      </c>
      <c r="L785" s="102" cm="1">
        <f t="array" ref="L785">((_xlfn.XLOOKUP(B785,'4. Material Balance Activities'!$C$193:$C$242,'4. Material Balance Activities'!$J$193:$J$242,NA,0,1)-_xlfn.XLOOKUP(B785,'4. Material Balance Activities'!$C$193:$C$242,'4. Material Balance Activities'!$P$193:$P$242,NA,0,1))*G785)*(1-F785)</f>
        <v>9.3145161290322586E-5</v>
      </c>
      <c r="M785" s="105" t="s">
        <v>214</v>
      </c>
      <c r="N785" s="83" t="s">
        <v>214</v>
      </c>
    </row>
    <row r="786" spans="1:14" x14ac:dyDescent="0.25">
      <c r="A786" s="79" t="s">
        <v>370</v>
      </c>
      <c r="B786" s="133" t="s">
        <v>266</v>
      </c>
      <c r="C786" s="137" t="s">
        <v>191</v>
      </c>
      <c r="D786" s="81" t="str">
        <f>IFERROR(IF(C786="No CAS","",INDEX('DEQ Pollutant List'!$C$7:$C$611,MATCH('5. Pollutant Emissions - MB'!C786,'DEQ Pollutant List'!$B$7:$B$611,0))),"")</f>
        <v>Toluene</v>
      </c>
      <c r="E786" s="115"/>
      <c r="F786" s="138">
        <v>0</v>
      </c>
      <c r="G786" s="139">
        <v>0.03</v>
      </c>
      <c r="H786" s="104"/>
      <c r="I786" s="102" cm="1">
        <f t="array" ref="I786">((_xlfn.XLOOKUP(B786,'4. Material Balance Activities'!$C$193:$C$242,'4. Material Balance Activities'!$G$193:$G$242,NA,0,1)-_xlfn.XLOOKUP(B786,'4. Material Balance Activities'!$C$193:$C$242,'4. Material Balance Activities'!$M$193:$M$242,NA,0,1))*G786)*(1-F786)</f>
        <v>0.34650000000000003</v>
      </c>
      <c r="J786" s="105" t="s">
        <v>214</v>
      </c>
      <c r="K786" s="83" t="s">
        <v>214</v>
      </c>
      <c r="L786" s="102" cm="1">
        <f t="array" ref="L786">((_xlfn.XLOOKUP(B786,'4. Material Balance Activities'!$C$193:$C$242,'4. Material Balance Activities'!$J$193:$J$242,NA,0,1)-_xlfn.XLOOKUP(B786,'4. Material Balance Activities'!$C$193:$C$242,'4. Material Balance Activities'!$P$193:$P$242,NA,0,1))*G786)*(1-F786)</f>
        <v>1.3971774193548387E-3</v>
      </c>
      <c r="M786" s="105" t="s">
        <v>214</v>
      </c>
      <c r="N786" s="83" t="s">
        <v>214</v>
      </c>
    </row>
    <row r="787" spans="1:14" x14ac:dyDescent="0.25">
      <c r="A787" s="79" t="s">
        <v>370</v>
      </c>
      <c r="B787" s="133" t="s">
        <v>266</v>
      </c>
      <c r="C787" s="137" t="s">
        <v>428</v>
      </c>
      <c r="D787" s="81" t="str">
        <f>IFERROR(IF(C787="No CAS","",INDEX('DEQ Pollutant List'!$C$7:$C$611,MATCH('5. Pollutant Emissions - MB'!C787,'DEQ Pollutant List'!$B$7:$B$611,0))),"")</f>
        <v>2-Butanone (methyl ethyl ketone)</v>
      </c>
      <c r="E787" s="115"/>
      <c r="F787" s="138">
        <v>0</v>
      </c>
      <c r="G787" s="139">
        <v>0.03</v>
      </c>
      <c r="H787" s="104"/>
      <c r="I787" s="102" cm="1">
        <f t="array" ref="I787">((_xlfn.XLOOKUP(B787,'4. Material Balance Activities'!$C$193:$C$242,'4. Material Balance Activities'!$G$193:$G$242,NA,0,1)-_xlfn.XLOOKUP(B787,'4. Material Balance Activities'!$C$193:$C$242,'4. Material Balance Activities'!$M$193:$M$242,NA,0,1))*G787)*(1-F787)</f>
        <v>0.34650000000000003</v>
      </c>
      <c r="J787" s="105" t="s">
        <v>214</v>
      </c>
      <c r="K787" s="83" t="s">
        <v>214</v>
      </c>
      <c r="L787" s="102" cm="1">
        <f t="array" ref="L787">((_xlfn.XLOOKUP(B787,'4. Material Balance Activities'!$C$193:$C$242,'4. Material Balance Activities'!$J$193:$J$242,NA,0,1)-_xlfn.XLOOKUP(B787,'4. Material Balance Activities'!$C$193:$C$242,'4. Material Balance Activities'!$P$193:$P$242,NA,0,1))*G787)*(1-F787)</f>
        <v>1.3971774193548387E-3</v>
      </c>
      <c r="M787" s="105" t="s">
        <v>214</v>
      </c>
      <c r="N787" s="83" t="s">
        <v>214</v>
      </c>
    </row>
    <row r="788" spans="1:14" x14ac:dyDescent="0.25">
      <c r="A788" s="79" t="s">
        <v>370</v>
      </c>
      <c r="B788" s="133" t="s">
        <v>266</v>
      </c>
      <c r="C788" s="137" t="s">
        <v>425</v>
      </c>
      <c r="D788" s="81" t="str">
        <f>IFERROR(IF(C788="No CAS","",INDEX('DEQ Pollutant List'!$C$7:$C$611,MATCH('5. Pollutant Emissions - MB'!C788,'DEQ Pollutant List'!$B$7:$B$611,0))),"")</f>
        <v>Isopropyl alcohol</v>
      </c>
      <c r="E788" s="115"/>
      <c r="F788" s="138">
        <v>0</v>
      </c>
      <c r="G788" s="139">
        <v>0.06</v>
      </c>
      <c r="H788" s="104"/>
      <c r="I788" s="102" cm="1">
        <f t="array" ref="I788">((_xlfn.XLOOKUP(B788,'4. Material Balance Activities'!$C$193:$C$242,'4. Material Balance Activities'!$G$193:$G$242,NA,0,1)-_xlfn.XLOOKUP(B788,'4. Material Balance Activities'!$C$193:$C$242,'4. Material Balance Activities'!$M$193:$M$242,NA,0,1))*G788)*(1-F788)</f>
        <v>0.69300000000000006</v>
      </c>
      <c r="J788" s="105" t="s">
        <v>214</v>
      </c>
      <c r="K788" s="83" t="s">
        <v>214</v>
      </c>
      <c r="L788" s="102" cm="1">
        <f t="array" ref="L788">((_xlfn.XLOOKUP(B788,'4. Material Balance Activities'!$C$193:$C$242,'4. Material Balance Activities'!$J$193:$J$242,NA,0,1)-_xlfn.XLOOKUP(B788,'4. Material Balance Activities'!$C$193:$C$242,'4. Material Balance Activities'!$P$193:$P$242,NA,0,1))*G788)*(1-F788)</f>
        <v>2.7943548387096774E-3</v>
      </c>
      <c r="M788" s="105" t="s">
        <v>214</v>
      </c>
      <c r="N788" s="83" t="s">
        <v>214</v>
      </c>
    </row>
    <row r="789" spans="1:14" x14ac:dyDescent="0.25">
      <c r="A789" s="79" t="s">
        <v>370</v>
      </c>
      <c r="B789" s="133" t="s">
        <v>266</v>
      </c>
      <c r="C789" s="137" t="s">
        <v>420</v>
      </c>
      <c r="D789" s="81" t="str">
        <f>IFERROR(IF(C789="No CAS","",INDEX('DEQ Pollutant List'!$C$7:$C$611,MATCH('5. Pollutant Emissions - MB'!C789,'DEQ Pollutant List'!$B$7:$B$611,0))),"")</f>
        <v>Acetone</v>
      </c>
      <c r="E789" s="115"/>
      <c r="F789" s="138">
        <v>0</v>
      </c>
      <c r="G789" s="139">
        <v>0.45</v>
      </c>
      <c r="H789" s="104"/>
      <c r="I789" s="102" cm="1">
        <f t="array" ref="I789">((_xlfn.XLOOKUP(B789,'4. Material Balance Activities'!$C$193:$C$242,'4. Material Balance Activities'!$G$193:$G$242,NA,0,1)-_xlfn.XLOOKUP(B789,'4. Material Balance Activities'!$C$193:$C$242,'4. Material Balance Activities'!$M$193:$M$242,NA,0,1))*G789)*(1-F789)</f>
        <v>5.1975000000000007</v>
      </c>
      <c r="J789" s="105" t="s">
        <v>214</v>
      </c>
      <c r="K789" s="83" t="s">
        <v>214</v>
      </c>
      <c r="L789" s="102" cm="1">
        <f t="array" ref="L789">((_xlfn.XLOOKUP(B789,'4. Material Balance Activities'!$C$193:$C$242,'4. Material Balance Activities'!$J$193:$J$242,NA,0,1)-_xlfn.XLOOKUP(B789,'4. Material Balance Activities'!$C$193:$C$242,'4. Material Balance Activities'!$P$193:$P$242,NA,0,1))*G789)*(1-F789)</f>
        <v>2.0957661290322584E-2</v>
      </c>
      <c r="M789" s="105" t="s">
        <v>214</v>
      </c>
      <c r="N789" s="83" t="s">
        <v>214</v>
      </c>
    </row>
    <row r="790" spans="1:14" x14ac:dyDescent="0.25">
      <c r="A790" s="79" t="s">
        <v>370</v>
      </c>
      <c r="B790" s="133" t="s">
        <v>267</v>
      </c>
      <c r="C790" s="137" t="s">
        <v>193</v>
      </c>
      <c r="D790" s="81" t="str">
        <f>IFERROR(IF(C790="No CAS","",INDEX('DEQ Pollutant List'!$C$7:$C$611,MATCH('5. Pollutant Emissions - MB'!C790,'DEQ Pollutant List'!$B$7:$B$611,0))),"")</f>
        <v>Xylene (mixture), including m-xylene, o-xylene, p-xylene</v>
      </c>
      <c r="E790" s="115"/>
      <c r="F790" s="138">
        <v>0</v>
      </c>
      <c r="G790" s="139">
        <v>0.02</v>
      </c>
      <c r="H790" s="104"/>
      <c r="I790" s="102" cm="1">
        <f t="array" ref="I790">((_xlfn.XLOOKUP(B790,'4. Material Balance Activities'!$C$193:$C$242,'4. Material Balance Activities'!$G$193:$G$242,NA,0,1)-_xlfn.XLOOKUP(B790,'4. Material Balance Activities'!$C$193:$C$242,'4. Material Balance Activities'!$M$193:$M$242,NA,0,1))*G790)*(1-F790)</f>
        <v>11.07414</v>
      </c>
      <c r="J790" s="105" t="s">
        <v>214</v>
      </c>
      <c r="K790" s="83" t="s">
        <v>214</v>
      </c>
      <c r="L790" s="102" cm="1">
        <f t="array" ref="L790">((_xlfn.XLOOKUP(B790,'4. Material Balance Activities'!$C$193:$C$242,'4. Material Balance Activities'!$J$193:$J$242,NA,0,1)-_xlfn.XLOOKUP(B790,'4. Material Balance Activities'!$C$193:$C$242,'4. Material Balance Activities'!$P$193:$P$242,NA,0,1))*G790)*(1-F790)</f>
        <v>4.4653790322580642E-2</v>
      </c>
      <c r="M790" s="105" t="s">
        <v>214</v>
      </c>
      <c r="N790" s="83" t="s">
        <v>214</v>
      </c>
    </row>
    <row r="791" spans="1:14" x14ac:dyDescent="0.25">
      <c r="A791" s="79" t="s">
        <v>370</v>
      </c>
      <c r="B791" s="133" t="s">
        <v>267</v>
      </c>
      <c r="C791" s="137" t="s">
        <v>183</v>
      </c>
      <c r="D791" s="81" t="str">
        <f>IFERROR(IF(C791="No CAS","",INDEX('DEQ Pollutant List'!$C$7:$C$611,MATCH('5. Pollutant Emissions - MB'!C791,'DEQ Pollutant List'!$B$7:$B$611,0))),"")</f>
        <v>Ethyl benzene</v>
      </c>
      <c r="E791" s="115"/>
      <c r="F791" s="138">
        <v>0</v>
      </c>
      <c r="G791" s="139">
        <v>3.0000000000000001E-3</v>
      </c>
      <c r="H791" s="104"/>
      <c r="I791" s="102" cm="1">
        <f t="array" ref="I791">((_xlfn.XLOOKUP(B791,'4. Material Balance Activities'!$C$193:$C$242,'4. Material Balance Activities'!$G$193:$G$242,NA,0,1)-_xlfn.XLOOKUP(B791,'4. Material Balance Activities'!$C$193:$C$242,'4. Material Balance Activities'!$M$193:$M$242,NA,0,1))*G791)*(1-F791)</f>
        <v>1.6611210000000001</v>
      </c>
      <c r="J791" s="105" t="s">
        <v>214</v>
      </c>
      <c r="K791" s="83" t="s">
        <v>214</v>
      </c>
      <c r="L791" s="102" cm="1">
        <f t="array" ref="L791">((_xlfn.XLOOKUP(B791,'4. Material Balance Activities'!$C$193:$C$242,'4. Material Balance Activities'!$J$193:$J$242,NA,0,1)-_xlfn.XLOOKUP(B791,'4. Material Balance Activities'!$C$193:$C$242,'4. Material Balance Activities'!$P$193:$P$242,NA,0,1))*G791)*(1-F791)</f>
        <v>6.6980685483870967E-3</v>
      </c>
      <c r="M791" s="105" t="s">
        <v>214</v>
      </c>
      <c r="N791" s="83" t="s">
        <v>214</v>
      </c>
    </row>
    <row r="792" spans="1:14" x14ac:dyDescent="0.25">
      <c r="A792" s="79" t="s">
        <v>370</v>
      </c>
      <c r="B792" s="133" t="s">
        <v>267</v>
      </c>
      <c r="C792" s="137" t="s">
        <v>191</v>
      </c>
      <c r="D792" s="81" t="str">
        <f>IFERROR(IF(C792="No CAS","",INDEX('DEQ Pollutant List'!$C$7:$C$611,MATCH('5. Pollutant Emissions - MB'!C792,'DEQ Pollutant List'!$B$7:$B$611,0))),"")</f>
        <v>Toluene</v>
      </c>
      <c r="E792" s="115"/>
      <c r="F792" s="138">
        <v>0</v>
      </c>
      <c r="G792" s="139">
        <v>0.03</v>
      </c>
      <c r="H792" s="104"/>
      <c r="I792" s="102" cm="1">
        <f t="array" ref="I792">((_xlfn.XLOOKUP(B792,'4. Material Balance Activities'!$C$193:$C$242,'4. Material Balance Activities'!$G$193:$G$242,NA,0,1)-_xlfn.XLOOKUP(B792,'4. Material Balance Activities'!$C$193:$C$242,'4. Material Balance Activities'!$M$193:$M$242,NA,0,1))*G792)*(1-F792)</f>
        <v>16.61121</v>
      </c>
      <c r="J792" s="105" t="s">
        <v>214</v>
      </c>
      <c r="K792" s="83" t="s">
        <v>214</v>
      </c>
      <c r="L792" s="102" cm="1">
        <f t="array" ref="L792">((_xlfn.XLOOKUP(B792,'4. Material Balance Activities'!$C$193:$C$242,'4. Material Balance Activities'!$J$193:$J$242,NA,0,1)-_xlfn.XLOOKUP(B792,'4. Material Balance Activities'!$C$193:$C$242,'4. Material Balance Activities'!$P$193:$P$242,NA,0,1))*G792)*(1-F792)</f>
        <v>6.6980685483870955E-2</v>
      </c>
      <c r="M792" s="105" t="s">
        <v>214</v>
      </c>
      <c r="N792" s="83" t="s">
        <v>214</v>
      </c>
    </row>
    <row r="793" spans="1:14" x14ac:dyDescent="0.25">
      <c r="A793" s="79" t="s">
        <v>370</v>
      </c>
      <c r="B793" s="133" t="s">
        <v>267</v>
      </c>
      <c r="C793" s="137" t="s">
        <v>428</v>
      </c>
      <c r="D793" s="81" t="str">
        <f>IFERROR(IF(C793="No CAS","",INDEX('DEQ Pollutant List'!$C$7:$C$611,MATCH('5. Pollutant Emissions - MB'!C793,'DEQ Pollutant List'!$B$7:$B$611,0))),"")</f>
        <v>2-Butanone (methyl ethyl ketone)</v>
      </c>
      <c r="E793" s="115"/>
      <c r="F793" s="138">
        <v>0</v>
      </c>
      <c r="G793" s="139">
        <v>0.11</v>
      </c>
      <c r="H793" s="104"/>
      <c r="I793" s="102" cm="1">
        <f t="array" ref="I793">((_xlfn.XLOOKUP(B793,'4. Material Balance Activities'!$C$193:$C$242,'4. Material Balance Activities'!$G$193:$G$242,NA,0,1)-_xlfn.XLOOKUP(B793,'4. Material Balance Activities'!$C$193:$C$242,'4. Material Balance Activities'!$M$193:$M$242,NA,0,1))*G793)*(1-F793)</f>
        <v>60.907769999999999</v>
      </c>
      <c r="J793" s="105" t="s">
        <v>214</v>
      </c>
      <c r="K793" s="83" t="s">
        <v>214</v>
      </c>
      <c r="L793" s="102" cm="1">
        <f t="array" ref="L793">((_xlfn.XLOOKUP(B793,'4. Material Balance Activities'!$C$193:$C$242,'4. Material Balance Activities'!$J$193:$J$242,NA,0,1)-_xlfn.XLOOKUP(B793,'4. Material Balance Activities'!$C$193:$C$242,'4. Material Balance Activities'!$P$193:$P$242,NA,0,1))*G793)*(1-F793)</f>
        <v>0.24559584677419352</v>
      </c>
      <c r="M793" s="105" t="s">
        <v>214</v>
      </c>
      <c r="N793" s="83" t="s">
        <v>214</v>
      </c>
    </row>
    <row r="794" spans="1:14" x14ac:dyDescent="0.25">
      <c r="A794" s="79" t="s">
        <v>370</v>
      </c>
      <c r="B794" s="133" t="s">
        <v>267</v>
      </c>
      <c r="C794" s="137" t="s">
        <v>425</v>
      </c>
      <c r="D794" s="81" t="str">
        <f>IFERROR(IF(C794="No CAS","",INDEX('DEQ Pollutant List'!$C$7:$C$611,MATCH('5. Pollutant Emissions - MB'!C794,'DEQ Pollutant List'!$B$7:$B$611,0))),"")</f>
        <v>Isopropyl alcohol</v>
      </c>
      <c r="E794" s="115"/>
      <c r="F794" s="138">
        <v>0</v>
      </c>
      <c r="G794" s="139">
        <v>0.01</v>
      </c>
      <c r="H794" s="104"/>
      <c r="I794" s="102" cm="1">
        <f t="array" ref="I794">((_xlfn.XLOOKUP(B794,'4. Material Balance Activities'!$C$193:$C$242,'4. Material Balance Activities'!$G$193:$G$242,NA,0,1)-_xlfn.XLOOKUP(B794,'4. Material Balance Activities'!$C$193:$C$242,'4. Material Balance Activities'!$M$193:$M$242,NA,0,1))*G794)*(1-F794)</f>
        <v>5.5370699999999999</v>
      </c>
      <c r="J794" s="105" t="s">
        <v>214</v>
      </c>
      <c r="K794" s="83" t="s">
        <v>214</v>
      </c>
      <c r="L794" s="102" cm="1">
        <f t="array" ref="L794">((_xlfn.XLOOKUP(B794,'4. Material Balance Activities'!$C$193:$C$242,'4. Material Balance Activities'!$J$193:$J$242,NA,0,1)-_xlfn.XLOOKUP(B794,'4. Material Balance Activities'!$C$193:$C$242,'4. Material Balance Activities'!$P$193:$P$242,NA,0,1))*G794)*(1-F794)</f>
        <v>2.2326895161290321E-2</v>
      </c>
      <c r="M794" s="105" t="s">
        <v>214</v>
      </c>
      <c r="N794" s="83" t="s">
        <v>214</v>
      </c>
    </row>
    <row r="795" spans="1:14" x14ac:dyDescent="0.25">
      <c r="A795" s="79" t="s">
        <v>370</v>
      </c>
      <c r="B795" s="133" t="s">
        <v>267</v>
      </c>
      <c r="C795" s="137" t="s">
        <v>420</v>
      </c>
      <c r="D795" s="81" t="str">
        <f>IFERROR(IF(C795="No CAS","",INDEX('DEQ Pollutant List'!$C$7:$C$611,MATCH('5. Pollutant Emissions - MB'!C795,'DEQ Pollutant List'!$B$7:$B$611,0))),"")</f>
        <v>Acetone</v>
      </c>
      <c r="E795" s="115"/>
      <c r="F795" s="138">
        <v>0</v>
      </c>
      <c r="G795" s="139">
        <v>0.21</v>
      </c>
      <c r="H795" s="104"/>
      <c r="I795" s="102" cm="1">
        <f t="array" ref="I795">((_xlfn.XLOOKUP(B795,'4. Material Balance Activities'!$C$193:$C$242,'4. Material Balance Activities'!$G$193:$G$242,NA,0,1)-_xlfn.XLOOKUP(B795,'4. Material Balance Activities'!$C$193:$C$242,'4. Material Balance Activities'!$M$193:$M$242,NA,0,1))*G795)*(1-F795)</f>
        <v>116.27847</v>
      </c>
      <c r="J795" s="105" t="s">
        <v>214</v>
      </c>
      <c r="K795" s="83" t="s">
        <v>214</v>
      </c>
      <c r="L795" s="102" cm="1">
        <f t="array" ref="L795">((_xlfn.XLOOKUP(B795,'4. Material Balance Activities'!$C$193:$C$242,'4. Material Balance Activities'!$J$193:$J$242,NA,0,1)-_xlfn.XLOOKUP(B795,'4. Material Balance Activities'!$C$193:$C$242,'4. Material Balance Activities'!$P$193:$P$242,NA,0,1))*G795)*(1-F795)</f>
        <v>0.46886479838709672</v>
      </c>
      <c r="M795" s="105" t="s">
        <v>214</v>
      </c>
      <c r="N795" s="83" t="s">
        <v>214</v>
      </c>
    </row>
    <row r="796" spans="1:14" x14ac:dyDescent="0.25">
      <c r="A796" s="79" t="s">
        <v>370</v>
      </c>
      <c r="B796" s="133" t="s">
        <v>268</v>
      </c>
      <c r="C796" s="137" t="s">
        <v>180</v>
      </c>
      <c r="D796" s="81" t="str">
        <f>IFERROR(IF(C796="No CAS","",INDEX('DEQ Pollutant List'!$C$7:$C$611,MATCH('5. Pollutant Emissions - MB'!C796,'DEQ Pollutant List'!$B$7:$B$611,0))),"")</f>
        <v>Chromium VI, chromate and dichromate particulate</v>
      </c>
      <c r="E796" s="115"/>
      <c r="F796" s="138">
        <f>1-(1-0.75)*(1-0.992)</f>
        <v>0.998</v>
      </c>
      <c r="G796" s="139">
        <v>2E-3</v>
      </c>
      <c r="H796" s="104" t="s">
        <v>421</v>
      </c>
      <c r="I796" s="102" cm="1">
        <f t="array" ref="I796">((_xlfn.XLOOKUP(B796,'4. Material Balance Activities'!$C$193:$C$242,'4. Material Balance Activities'!$G$193:$G$242,NA,0,1)-_xlfn.XLOOKUP(B796,'4. Material Balance Activities'!$C$193:$C$242,'4. Material Balance Activities'!$M$193:$M$242,NA,0,1))*G796)*(1-F796)</f>
        <v>1.3266000000000013E-4</v>
      </c>
      <c r="J796" s="105" t="s">
        <v>214</v>
      </c>
      <c r="K796" s="83" t="s">
        <v>214</v>
      </c>
      <c r="L796" s="102" cm="1">
        <f t="array" ref="L796">((_xlfn.XLOOKUP(B796,'4. Material Balance Activities'!$C$193:$C$242,'4. Material Balance Activities'!$J$193:$J$242,NA,0,1)-_xlfn.XLOOKUP(B796,'4. Material Balance Activities'!$C$193:$C$242,'4. Material Balance Activities'!$P$193:$P$242,NA,0,1))*G796)*(1-F796)</f>
        <v>5.3491935483871017E-7</v>
      </c>
      <c r="M796" s="105" t="s">
        <v>214</v>
      </c>
      <c r="N796" s="83" t="s">
        <v>214</v>
      </c>
    </row>
    <row r="797" spans="1:14" x14ac:dyDescent="0.25">
      <c r="A797" s="79" t="s">
        <v>370</v>
      </c>
      <c r="B797" s="133" t="s">
        <v>268</v>
      </c>
      <c r="C797" s="137" t="s">
        <v>420</v>
      </c>
      <c r="D797" s="81" t="str">
        <f>IFERROR(IF(C797="No CAS","",INDEX('DEQ Pollutant List'!$C$7:$C$611,MATCH('5. Pollutant Emissions - MB'!C797,'DEQ Pollutant List'!$B$7:$B$611,0))),"")</f>
        <v>Acetone</v>
      </c>
      <c r="E797" s="115"/>
      <c r="F797" s="138">
        <v>0</v>
      </c>
      <c r="G797" s="139">
        <v>0.78</v>
      </c>
      <c r="H797" s="104"/>
      <c r="I797" s="102" cm="1">
        <f t="array" ref="I797">((_xlfn.XLOOKUP(B797,'4. Material Balance Activities'!$C$193:$C$242,'4. Material Balance Activities'!$G$193:$G$242,NA,0,1)-_xlfn.XLOOKUP(B797,'4. Material Balance Activities'!$C$193:$C$242,'4. Material Balance Activities'!$M$193:$M$242,NA,0,1))*G797)*(1-F797)</f>
        <v>25.8687</v>
      </c>
      <c r="J797" s="105" t="s">
        <v>214</v>
      </c>
      <c r="K797" s="83" t="s">
        <v>214</v>
      </c>
      <c r="L797" s="102" cm="1">
        <f t="array" ref="L797">((_xlfn.XLOOKUP(B797,'4. Material Balance Activities'!$C$193:$C$242,'4. Material Balance Activities'!$J$193:$J$242,NA,0,1)-_xlfn.XLOOKUP(B797,'4. Material Balance Activities'!$C$193:$C$242,'4. Material Balance Activities'!$P$193:$P$242,NA,0,1))*G797)*(1-F797)</f>
        <v>0.10430927419354839</v>
      </c>
      <c r="M797" s="105" t="s">
        <v>214</v>
      </c>
      <c r="N797" s="83" t="s">
        <v>214</v>
      </c>
    </row>
    <row r="798" spans="1:14" x14ac:dyDescent="0.25">
      <c r="A798" s="79" t="s">
        <v>370</v>
      </c>
      <c r="B798" s="133" t="s">
        <v>268</v>
      </c>
      <c r="C798" s="137" t="s">
        <v>422</v>
      </c>
      <c r="D798" s="81" t="str">
        <f>IFERROR(IF(C798="No CAS","",INDEX('DEQ Pollutant List'!$C$7:$C$611,MATCH('5. Pollutant Emissions - MB'!C798,'DEQ Pollutant List'!$B$7:$B$611,0))),"")</f>
        <v>Propylene glycol monomethyl ether</v>
      </c>
      <c r="E798" s="115"/>
      <c r="F798" s="138">
        <v>0</v>
      </c>
      <c r="G798" s="139">
        <v>0.06</v>
      </c>
      <c r="H798" s="104"/>
      <c r="I798" s="102" cm="1">
        <f t="array" ref="I798">((_xlfn.XLOOKUP(B798,'4. Material Balance Activities'!$C$193:$C$242,'4. Material Balance Activities'!$G$193:$G$242,NA,0,1)-_xlfn.XLOOKUP(B798,'4. Material Balance Activities'!$C$193:$C$242,'4. Material Balance Activities'!$M$193:$M$242,NA,0,1))*G798)*(1-F798)</f>
        <v>1.9898999999999998</v>
      </c>
      <c r="J798" s="105" t="s">
        <v>214</v>
      </c>
      <c r="K798" s="83" t="s">
        <v>214</v>
      </c>
      <c r="L798" s="102" cm="1">
        <f t="array" ref="L798">((_xlfn.XLOOKUP(B798,'4. Material Balance Activities'!$C$193:$C$242,'4. Material Balance Activities'!$J$193:$J$242,NA,0,1)-_xlfn.XLOOKUP(B798,'4. Material Balance Activities'!$C$193:$C$242,'4. Material Balance Activities'!$P$193:$P$242,NA,0,1))*G798)*(1-F798)</f>
        <v>8.0237903225806456E-3</v>
      </c>
      <c r="M798" s="105" t="s">
        <v>214</v>
      </c>
      <c r="N798" s="83" t="s">
        <v>214</v>
      </c>
    </row>
    <row r="799" spans="1:14" x14ac:dyDescent="0.25">
      <c r="A799" s="79" t="s">
        <v>370</v>
      </c>
      <c r="B799" s="133" t="s">
        <v>268</v>
      </c>
      <c r="C799" s="137" t="s">
        <v>181</v>
      </c>
      <c r="D799" s="81" t="str">
        <f>IFERROR(IF(C799="No CAS","",INDEX('DEQ Pollutant List'!$C$7:$C$611,MATCH('5. Pollutant Emissions - MB'!C799,'DEQ Pollutant List'!$B$7:$B$611,0))),"")</f>
        <v>Cobalt and compounds</v>
      </c>
      <c r="E799" s="115"/>
      <c r="F799" s="138">
        <f>1-(1-0.75)*(1-0.992)</f>
        <v>0.998</v>
      </c>
      <c r="G799" s="139">
        <v>2E-3</v>
      </c>
      <c r="H799" s="104" t="s">
        <v>421</v>
      </c>
      <c r="I799" s="102" cm="1">
        <f t="array" ref="I799">((_xlfn.XLOOKUP(B799,'4. Material Balance Activities'!$C$193:$C$242,'4. Material Balance Activities'!$G$193:$G$242,NA,0,1)-_xlfn.XLOOKUP(B799,'4. Material Balance Activities'!$C$193:$C$242,'4. Material Balance Activities'!$M$193:$M$242,NA,0,1))*G799)*(1-F799)</f>
        <v>1.3266000000000013E-4</v>
      </c>
      <c r="J799" s="105" t="s">
        <v>214</v>
      </c>
      <c r="K799" s="83" t="s">
        <v>214</v>
      </c>
      <c r="L799" s="102" cm="1">
        <f t="array" ref="L799">((_xlfn.XLOOKUP(B799,'4. Material Balance Activities'!$C$193:$C$242,'4. Material Balance Activities'!$J$193:$J$242,NA,0,1)-_xlfn.XLOOKUP(B799,'4. Material Balance Activities'!$C$193:$C$242,'4. Material Balance Activities'!$P$193:$P$242,NA,0,1))*G799)*(1-F799)</f>
        <v>5.3491935483871017E-7</v>
      </c>
      <c r="M799" s="105" t="s">
        <v>214</v>
      </c>
      <c r="N799" s="83" t="s">
        <v>214</v>
      </c>
    </row>
    <row r="800" spans="1:14" x14ac:dyDescent="0.25">
      <c r="A800" s="79" t="s">
        <v>370</v>
      </c>
      <c r="B800" s="133" t="s">
        <v>269</v>
      </c>
      <c r="C800" s="137" t="s">
        <v>193</v>
      </c>
      <c r="D800" s="81" t="str">
        <f>IFERROR(IF(C800="No CAS","",INDEX('DEQ Pollutant List'!$C$7:$C$611,MATCH('5. Pollutant Emissions - MB'!C800,'DEQ Pollutant List'!$B$7:$B$611,0))),"")</f>
        <v>Xylene (mixture), including m-xylene, o-xylene, p-xylene</v>
      </c>
      <c r="E800" s="115"/>
      <c r="F800" s="138">
        <v>0</v>
      </c>
      <c r="G800" s="139">
        <v>0.01</v>
      </c>
      <c r="H800" s="104"/>
      <c r="I800" s="102" cm="1">
        <f t="array" ref="I800">((_xlfn.XLOOKUP(B800,'4. Material Balance Activities'!$C$193:$C$242,'4. Material Balance Activities'!$G$193:$G$242,NA,0,1)-_xlfn.XLOOKUP(B800,'4. Material Balance Activities'!$C$193:$C$242,'4. Material Balance Activities'!$M$193:$M$242,NA,0,1))*G800)*(1-F800)</f>
        <v>1.6452150000000001</v>
      </c>
      <c r="J800" s="105" t="s">
        <v>214</v>
      </c>
      <c r="K800" s="83" t="s">
        <v>214</v>
      </c>
      <c r="L800" s="102" cm="1">
        <f t="array" ref="L800">((_xlfn.XLOOKUP(B800,'4. Material Balance Activities'!$C$193:$C$242,'4. Material Balance Activities'!$J$193:$J$242,NA,0,1)-_xlfn.XLOOKUP(B800,'4. Material Balance Activities'!$C$193:$C$242,'4. Material Balance Activities'!$P$193:$P$242,NA,0,1))*G800)*(1-F800)</f>
        <v>6.6339314516129034E-3</v>
      </c>
      <c r="M800" s="105" t="s">
        <v>214</v>
      </c>
      <c r="N800" s="83" t="s">
        <v>214</v>
      </c>
    </row>
    <row r="801" spans="1:14" x14ac:dyDescent="0.25">
      <c r="A801" s="79" t="s">
        <v>370</v>
      </c>
      <c r="B801" s="133" t="s">
        <v>269</v>
      </c>
      <c r="C801" s="137" t="s">
        <v>183</v>
      </c>
      <c r="D801" s="81" t="str">
        <f>IFERROR(IF(C801="No CAS","",INDEX('DEQ Pollutant List'!$C$7:$C$611,MATCH('5. Pollutant Emissions - MB'!C801,'DEQ Pollutant List'!$B$7:$B$611,0))),"")</f>
        <v>Ethyl benzene</v>
      </c>
      <c r="E801" s="115"/>
      <c r="F801" s="138">
        <v>0</v>
      </c>
      <c r="G801" s="139">
        <v>3.0000000000000001E-3</v>
      </c>
      <c r="H801" s="104"/>
      <c r="I801" s="102" cm="1">
        <f t="array" ref="I801">((_xlfn.XLOOKUP(B801,'4. Material Balance Activities'!$C$193:$C$242,'4. Material Balance Activities'!$G$193:$G$242,NA,0,1)-_xlfn.XLOOKUP(B801,'4. Material Balance Activities'!$C$193:$C$242,'4. Material Balance Activities'!$M$193:$M$242,NA,0,1))*G801)*(1-F801)</f>
        <v>0.49356450000000002</v>
      </c>
      <c r="J801" s="105" t="s">
        <v>214</v>
      </c>
      <c r="K801" s="83" t="s">
        <v>214</v>
      </c>
      <c r="L801" s="102" cm="1">
        <f t="array" ref="L801">((_xlfn.XLOOKUP(B801,'4. Material Balance Activities'!$C$193:$C$242,'4. Material Balance Activities'!$J$193:$J$242,NA,0,1)-_xlfn.XLOOKUP(B801,'4. Material Balance Activities'!$C$193:$C$242,'4. Material Balance Activities'!$P$193:$P$242,NA,0,1))*G801)*(1-F801)</f>
        <v>1.9901794354838711E-3</v>
      </c>
      <c r="M801" s="105" t="s">
        <v>214</v>
      </c>
      <c r="N801" s="83" t="s">
        <v>214</v>
      </c>
    </row>
    <row r="802" spans="1:14" x14ac:dyDescent="0.25">
      <c r="A802" s="79" t="s">
        <v>370</v>
      </c>
      <c r="B802" s="133" t="s">
        <v>269</v>
      </c>
      <c r="C802" s="137" t="s">
        <v>191</v>
      </c>
      <c r="D802" s="81" t="str">
        <f>IFERROR(IF(C802="No CAS","",INDEX('DEQ Pollutant List'!$C$7:$C$611,MATCH('5. Pollutant Emissions - MB'!C802,'DEQ Pollutant List'!$B$7:$B$611,0))),"")</f>
        <v>Toluene</v>
      </c>
      <c r="E802" s="115"/>
      <c r="F802" s="138">
        <v>0</v>
      </c>
      <c r="G802" s="139">
        <v>0.03</v>
      </c>
      <c r="H802" s="104"/>
      <c r="I802" s="102" cm="1">
        <f t="array" ref="I802">((_xlfn.XLOOKUP(B802,'4. Material Balance Activities'!$C$193:$C$242,'4. Material Balance Activities'!$G$193:$G$242,NA,0,1)-_xlfn.XLOOKUP(B802,'4. Material Balance Activities'!$C$193:$C$242,'4. Material Balance Activities'!$M$193:$M$242,NA,0,1))*G802)*(1-F802)</f>
        <v>4.9356450000000001</v>
      </c>
      <c r="J802" s="105" t="s">
        <v>214</v>
      </c>
      <c r="K802" s="83" t="s">
        <v>214</v>
      </c>
      <c r="L802" s="102" cm="1">
        <f t="array" ref="L802">((_xlfn.XLOOKUP(B802,'4. Material Balance Activities'!$C$193:$C$242,'4. Material Balance Activities'!$J$193:$J$242,NA,0,1)-_xlfn.XLOOKUP(B802,'4. Material Balance Activities'!$C$193:$C$242,'4. Material Balance Activities'!$P$193:$P$242,NA,0,1))*G802)*(1-F802)</f>
        <v>1.9901794354838711E-2</v>
      </c>
      <c r="M802" s="105" t="s">
        <v>214</v>
      </c>
      <c r="N802" s="83" t="s">
        <v>214</v>
      </c>
    </row>
    <row r="803" spans="1:14" x14ac:dyDescent="0.25">
      <c r="A803" s="79" t="s">
        <v>370</v>
      </c>
      <c r="B803" s="133" t="s">
        <v>269</v>
      </c>
      <c r="C803" s="137" t="s">
        <v>432</v>
      </c>
      <c r="D803" s="81" t="str">
        <f>IFERROR(IF(C803="No CAS","",INDEX('DEQ Pollutant List'!$C$7:$C$611,MATCH('5. Pollutant Emissions - MB'!C803,'DEQ Pollutant List'!$B$7:$B$611,0))),"")</f>
        <v>Methyl isobutyl ketone (MIBK, hexone)</v>
      </c>
      <c r="E803" s="115"/>
      <c r="F803" s="138">
        <v>0</v>
      </c>
      <c r="G803" s="139">
        <v>1E-3</v>
      </c>
      <c r="H803" s="104"/>
      <c r="I803" s="102" cm="1">
        <f t="array" ref="I803">((_xlfn.XLOOKUP(B803,'4. Material Balance Activities'!$C$193:$C$242,'4. Material Balance Activities'!$G$193:$G$242,NA,0,1)-_xlfn.XLOOKUP(B803,'4. Material Balance Activities'!$C$193:$C$242,'4. Material Balance Activities'!$M$193:$M$242,NA,0,1))*G803)*(1-F803)</f>
        <v>0.16452150000000001</v>
      </c>
      <c r="J803" s="105" t="s">
        <v>214</v>
      </c>
      <c r="K803" s="83" t="s">
        <v>214</v>
      </c>
      <c r="L803" s="102" cm="1">
        <f t="array" ref="L803">((_xlfn.XLOOKUP(B803,'4. Material Balance Activities'!$C$193:$C$242,'4. Material Balance Activities'!$J$193:$J$242,NA,0,1)-_xlfn.XLOOKUP(B803,'4. Material Balance Activities'!$C$193:$C$242,'4. Material Balance Activities'!$P$193:$P$242,NA,0,1))*G803)*(1-F803)</f>
        <v>6.6339314516129029E-4</v>
      </c>
      <c r="M803" s="105" t="s">
        <v>214</v>
      </c>
      <c r="N803" s="83" t="s">
        <v>214</v>
      </c>
    </row>
    <row r="804" spans="1:14" x14ac:dyDescent="0.25">
      <c r="A804" s="79" t="s">
        <v>370</v>
      </c>
      <c r="B804" s="133" t="s">
        <v>269</v>
      </c>
      <c r="C804" s="137" t="s">
        <v>428</v>
      </c>
      <c r="D804" s="81" t="str">
        <f>IFERROR(IF(C804="No CAS","",INDEX('DEQ Pollutant List'!$C$7:$C$611,MATCH('5. Pollutant Emissions - MB'!C804,'DEQ Pollutant List'!$B$7:$B$611,0))),"")</f>
        <v>2-Butanone (methyl ethyl ketone)</v>
      </c>
      <c r="E804" s="115"/>
      <c r="F804" s="138">
        <v>0</v>
      </c>
      <c r="G804" s="139">
        <v>0.09</v>
      </c>
      <c r="H804" s="104"/>
      <c r="I804" s="102" cm="1">
        <f t="array" ref="I804">((_xlfn.XLOOKUP(B804,'4. Material Balance Activities'!$C$193:$C$242,'4. Material Balance Activities'!$G$193:$G$242,NA,0,1)-_xlfn.XLOOKUP(B804,'4. Material Balance Activities'!$C$193:$C$242,'4. Material Balance Activities'!$M$193:$M$242,NA,0,1))*G804)*(1-F804)</f>
        <v>14.806934999999999</v>
      </c>
      <c r="J804" s="105" t="s">
        <v>214</v>
      </c>
      <c r="K804" s="83" t="s">
        <v>214</v>
      </c>
      <c r="L804" s="102" cm="1">
        <f t="array" ref="L804">((_xlfn.XLOOKUP(B804,'4. Material Balance Activities'!$C$193:$C$242,'4. Material Balance Activities'!$J$193:$J$242,NA,0,1)-_xlfn.XLOOKUP(B804,'4. Material Balance Activities'!$C$193:$C$242,'4. Material Balance Activities'!$P$193:$P$242,NA,0,1))*G804)*(1-F804)</f>
        <v>5.9705383064516129E-2</v>
      </c>
      <c r="M804" s="105" t="s">
        <v>214</v>
      </c>
      <c r="N804" s="83" t="s">
        <v>214</v>
      </c>
    </row>
    <row r="805" spans="1:14" x14ac:dyDescent="0.25">
      <c r="A805" s="79" t="s">
        <v>370</v>
      </c>
      <c r="B805" s="133" t="s">
        <v>269</v>
      </c>
      <c r="C805" s="137" t="s">
        <v>425</v>
      </c>
      <c r="D805" s="81" t="str">
        <f>IFERROR(IF(C805="No CAS","",INDEX('DEQ Pollutant List'!$C$7:$C$611,MATCH('5. Pollutant Emissions - MB'!C805,'DEQ Pollutant List'!$B$7:$B$611,0))),"")</f>
        <v>Isopropyl alcohol</v>
      </c>
      <c r="E805" s="115"/>
      <c r="F805" s="138">
        <v>0</v>
      </c>
      <c r="G805" s="139">
        <v>0.02</v>
      </c>
      <c r="H805" s="104"/>
      <c r="I805" s="102" cm="1">
        <f t="array" ref="I805">((_xlfn.XLOOKUP(B805,'4. Material Balance Activities'!$C$193:$C$242,'4. Material Balance Activities'!$G$193:$G$242,NA,0,1)-_xlfn.XLOOKUP(B805,'4. Material Balance Activities'!$C$193:$C$242,'4. Material Balance Activities'!$M$193:$M$242,NA,0,1))*G805)*(1-F805)</f>
        <v>3.2904300000000002</v>
      </c>
      <c r="J805" s="105" t="s">
        <v>214</v>
      </c>
      <c r="K805" s="83" t="s">
        <v>214</v>
      </c>
      <c r="L805" s="102" cm="1">
        <f t="array" ref="L805">((_xlfn.XLOOKUP(B805,'4. Material Balance Activities'!$C$193:$C$242,'4. Material Balance Activities'!$J$193:$J$242,NA,0,1)-_xlfn.XLOOKUP(B805,'4. Material Balance Activities'!$C$193:$C$242,'4. Material Balance Activities'!$P$193:$P$242,NA,0,1))*G805)*(1-F805)</f>
        <v>1.3267862903225807E-2</v>
      </c>
      <c r="M805" s="105" t="s">
        <v>214</v>
      </c>
      <c r="N805" s="83" t="s">
        <v>214</v>
      </c>
    </row>
    <row r="806" spans="1:14" x14ac:dyDescent="0.25">
      <c r="A806" s="79" t="s">
        <v>370</v>
      </c>
      <c r="B806" s="133" t="s">
        <v>269</v>
      </c>
      <c r="C806" s="137" t="s">
        <v>420</v>
      </c>
      <c r="D806" s="81" t="str">
        <f>IFERROR(IF(C806="No CAS","",INDEX('DEQ Pollutant List'!$C$7:$C$611,MATCH('5. Pollutant Emissions - MB'!C806,'DEQ Pollutant List'!$B$7:$B$611,0))),"")</f>
        <v>Acetone</v>
      </c>
      <c r="E806" s="115"/>
      <c r="F806" s="138">
        <v>0</v>
      </c>
      <c r="G806" s="139">
        <v>0.28999999999999998</v>
      </c>
      <c r="H806" s="104"/>
      <c r="I806" s="102" cm="1">
        <f t="array" ref="I806">((_xlfn.XLOOKUP(B806,'4. Material Balance Activities'!$C$193:$C$242,'4. Material Balance Activities'!$G$193:$G$242,NA,0,1)-_xlfn.XLOOKUP(B806,'4. Material Balance Activities'!$C$193:$C$242,'4. Material Balance Activities'!$M$193:$M$242,NA,0,1))*G806)*(1-F806)</f>
        <v>47.711234999999995</v>
      </c>
      <c r="J806" s="105" t="s">
        <v>214</v>
      </c>
      <c r="K806" s="83" t="s">
        <v>214</v>
      </c>
      <c r="L806" s="102" cm="1">
        <f t="array" ref="L806">((_xlfn.XLOOKUP(B806,'4. Material Balance Activities'!$C$193:$C$242,'4. Material Balance Activities'!$J$193:$J$242,NA,0,1)-_xlfn.XLOOKUP(B806,'4. Material Balance Activities'!$C$193:$C$242,'4. Material Balance Activities'!$P$193:$P$242,NA,0,1))*G806)*(1-F806)</f>
        <v>0.19238401209677419</v>
      </c>
      <c r="M806" s="105" t="s">
        <v>214</v>
      </c>
      <c r="N806" s="83" t="s">
        <v>214</v>
      </c>
    </row>
    <row r="807" spans="1:14" x14ac:dyDescent="0.25">
      <c r="A807" s="79" t="s">
        <v>370</v>
      </c>
      <c r="B807" s="133" t="s">
        <v>270</v>
      </c>
      <c r="C807" s="137" t="s">
        <v>193</v>
      </c>
      <c r="D807" s="81" t="str">
        <f>IFERROR(IF(C807="No CAS","",INDEX('DEQ Pollutant List'!$C$7:$C$611,MATCH('5. Pollutant Emissions - MB'!C807,'DEQ Pollutant List'!$B$7:$B$611,0))),"")</f>
        <v>Xylene (mixture), including m-xylene, o-xylene, p-xylene</v>
      </c>
      <c r="E807" s="115"/>
      <c r="F807" s="138">
        <v>0</v>
      </c>
      <c r="G807" s="139">
        <v>0.02</v>
      </c>
      <c r="H807" s="104"/>
      <c r="I807" s="102" cm="1">
        <f t="array" ref="I807">((_xlfn.XLOOKUP(B807,'4. Material Balance Activities'!$C$193:$C$242,'4. Material Balance Activities'!$G$193:$G$242,NA,0,1)-_xlfn.XLOOKUP(B807,'4. Material Balance Activities'!$C$193:$C$242,'4. Material Balance Activities'!$M$193:$M$242,NA,0,1))*G807)*(1-F807)</f>
        <v>10.810799999999999</v>
      </c>
      <c r="J807" s="105" t="s">
        <v>214</v>
      </c>
      <c r="K807" s="83" t="s">
        <v>214</v>
      </c>
      <c r="L807" s="102" cm="1">
        <f t="array" ref="L807">((_xlfn.XLOOKUP(B807,'4. Material Balance Activities'!$C$193:$C$242,'4. Material Balance Activities'!$J$193:$J$242,NA,0,1)-_xlfn.XLOOKUP(B807,'4. Material Balance Activities'!$C$193:$C$242,'4. Material Balance Activities'!$P$193:$P$242,NA,0,1))*G807)*(1-F807)</f>
        <v>4.3591935483870962E-2</v>
      </c>
      <c r="M807" s="105" t="s">
        <v>214</v>
      </c>
      <c r="N807" s="83" t="s">
        <v>214</v>
      </c>
    </row>
    <row r="808" spans="1:14" x14ac:dyDescent="0.25">
      <c r="A808" s="79" t="s">
        <v>370</v>
      </c>
      <c r="B808" s="133" t="s">
        <v>270</v>
      </c>
      <c r="C808" s="137" t="s">
        <v>183</v>
      </c>
      <c r="D808" s="81" t="str">
        <f>IFERROR(IF(C808="No CAS","",INDEX('DEQ Pollutant List'!$C$7:$C$611,MATCH('5. Pollutant Emissions - MB'!C808,'DEQ Pollutant List'!$B$7:$B$611,0))),"")</f>
        <v>Ethyl benzene</v>
      </c>
      <c r="E808" s="115"/>
      <c r="F808" s="138">
        <v>0</v>
      </c>
      <c r="G808" s="139">
        <v>3.0000000000000001E-3</v>
      </c>
      <c r="H808" s="104"/>
      <c r="I808" s="102" cm="1">
        <f t="array" ref="I808">((_xlfn.XLOOKUP(B808,'4. Material Balance Activities'!$C$193:$C$242,'4. Material Balance Activities'!$G$193:$G$242,NA,0,1)-_xlfn.XLOOKUP(B808,'4. Material Balance Activities'!$C$193:$C$242,'4. Material Balance Activities'!$M$193:$M$242,NA,0,1))*G808)*(1-F808)</f>
        <v>1.6216199999999998</v>
      </c>
      <c r="J808" s="105" t="s">
        <v>214</v>
      </c>
      <c r="K808" s="83" t="s">
        <v>214</v>
      </c>
      <c r="L808" s="102" cm="1">
        <f t="array" ref="L808">((_xlfn.XLOOKUP(B808,'4. Material Balance Activities'!$C$193:$C$242,'4. Material Balance Activities'!$J$193:$J$242,NA,0,1)-_xlfn.XLOOKUP(B808,'4. Material Balance Activities'!$C$193:$C$242,'4. Material Balance Activities'!$P$193:$P$242,NA,0,1))*G808)*(1-F808)</f>
        <v>6.5387903225806445E-3</v>
      </c>
      <c r="M808" s="105" t="s">
        <v>214</v>
      </c>
      <c r="N808" s="83" t="s">
        <v>214</v>
      </c>
    </row>
    <row r="809" spans="1:14" x14ac:dyDescent="0.25">
      <c r="A809" s="79" t="s">
        <v>370</v>
      </c>
      <c r="B809" s="133" t="s">
        <v>270</v>
      </c>
      <c r="C809" s="137" t="s">
        <v>191</v>
      </c>
      <c r="D809" s="81" t="str">
        <f>IFERROR(IF(C809="No CAS","",INDEX('DEQ Pollutant List'!$C$7:$C$611,MATCH('5. Pollutant Emissions - MB'!C809,'DEQ Pollutant List'!$B$7:$B$611,0))),"")</f>
        <v>Toluene</v>
      </c>
      <c r="E809" s="115"/>
      <c r="F809" s="138">
        <v>0</v>
      </c>
      <c r="G809" s="139">
        <v>0.03</v>
      </c>
      <c r="H809" s="104"/>
      <c r="I809" s="102" cm="1">
        <f t="array" ref="I809">((_xlfn.XLOOKUP(B809,'4. Material Balance Activities'!$C$193:$C$242,'4. Material Balance Activities'!$G$193:$G$242,NA,0,1)-_xlfn.XLOOKUP(B809,'4. Material Balance Activities'!$C$193:$C$242,'4. Material Balance Activities'!$M$193:$M$242,NA,0,1))*G809)*(1-F809)</f>
        <v>16.216199999999997</v>
      </c>
      <c r="J809" s="105" t="s">
        <v>214</v>
      </c>
      <c r="K809" s="83" t="s">
        <v>214</v>
      </c>
      <c r="L809" s="102" cm="1">
        <f t="array" ref="L809">((_xlfn.XLOOKUP(B809,'4. Material Balance Activities'!$C$193:$C$242,'4. Material Balance Activities'!$J$193:$J$242,NA,0,1)-_xlfn.XLOOKUP(B809,'4. Material Balance Activities'!$C$193:$C$242,'4. Material Balance Activities'!$P$193:$P$242,NA,0,1))*G809)*(1-F809)</f>
        <v>6.538790322580644E-2</v>
      </c>
      <c r="M809" s="105" t="s">
        <v>214</v>
      </c>
      <c r="N809" s="83" t="s">
        <v>214</v>
      </c>
    </row>
    <row r="810" spans="1:14" x14ac:dyDescent="0.25">
      <c r="A810" s="79" t="s">
        <v>370</v>
      </c>
      <c r="B810" s="133" t="s">
        <v>270</v>
      </c>
      <c r="C810" s="137" t="s">
        <v>428</v>
      </c>
      <c r="D810" s="81" t="str">
        <f>IFERROR(IF(C810="No CAS","",INDEX('DEQ Pollutant List'!$C$7:$C$611,MATCH('5. Pollutant Emissions - MB'!C810,'DEQ Pollutant List'!$B$7:$B$611,0))),"")</f>
        <v>2-Butanone (methyl ethyl ketone)</v>
      </c>
      <c r="E810" s="115"/>
      <c r="F810" s="138">
        <v>0</v>
      </c>
      <c r="G810" s="139">
        <v>0.1</v>
      </c>
      <c r="H810" s="104"/>
      <c r="I810" s="102" cm="1">
        <f t="array" ref="I810">((_xlfn.XLOOKUP(B810,'4. Material Balance Activities'!$C$193:$C$242,'4. Material Balance Activities'!$G$193:$G$242,NA,0,1)-_xlfn.XLOOKUP(B810,'4. Material Balance Activities'!$C$193:$C$242,'4. Material Balance Activities'!$M$193:$M$242,NA,0,1))*G810)*(1-F810)</f>
        <v>54.054000000000002</v>
      </c>
      <c r="J810" s="105" t="s">
        <v>214</v>
      </c>
      <c r="K810" s="83" t="s">
        <v>214</v>
      </c>
      <c r="L810" s="102" cm="1">
        <f t="array" ref="L810">((_xlfn.XLOOKUP(B810,'4. Material Balance Activities'!$C$193:$C$242,'4. Material Balance Activities'!$J$193:$J$242,NA,0,1)-_xlfn.XLOOKUP(B810,'4. Material Balance Activities'!$C$193:$C$242,'4. Material Balance Activities'!$P$193:$P$242,NA,0,1))*G810)*(1-F810)</f>
        <v>0.21795967741935482</v>
      </c>
      <c r="M810" s="105" t="s">
        <v>214</v>
      </c>
      <c r="N810" s="83" t="s">
        <v>214</v>
      </c>
    </row>
    <row r="811" spans="1:14" x14ac:dyDescent="0.25">
      <c r="A811" s="79" t="s">
        <v>370</v>
      </c>
      <c r="B811" s="133" t="s">
        <v>270</v>
      </c>
      <c r="C811" s="137" t="s">
        <v>425</v>
      </c>
      <c r="D811" s="81" t="str">
        <f>IFERROR(IF(C811="No CAS","",INDEX('DEQ Pollutant List'!$C$7:$C$611,MATCH('5. Pollutant Emissions - MB'!C811,'DEQ Pollutant List'!$B$7:$B$611,0))),"")</f>
        <v>Isopropyl alcohol</v>
      </c>
      <c r="E811" s="115"/>
      <c r="F811" s="138">
        <v>0</v>
      </c>
      <c r="G811" s="139">
        <v>0.01</v>
      </c>
      <c r="H811" s="104"/>
      <c r="I811" s="102" cm="1">
        <f t="array" ref="I811">((_xlfn.XLOOKUP(B811,'4. Material Balance Activities'!$C$193:$C$242,'4. Material Balance Activities'!$G$193:$G$242,NA,0,1)-_xlfn.XLOOKUP(B811,'4. Material Balance Activities'!$C$193:$C$242,'4. Material Balance Activities'!$M$193:$M$242,NA,0,1))*G811)*(1-F811)</f>
        <v>5.4053999999999993</v>
      </c>
      <c r="J811" s="105" t="s">
        <v>214</v>
      </c>
      <c r="K811" s="83" t="s">
        <v>214</v>
      </c>
      <c r="L811" s="102" cm="1">
        <f t="array" ref="L811">((_xlfn.XLOOKUP(B811,'4. Material Balance Activities'!$C$193:$C$242,'4. Material Balance Activities'!$J$193:$J$242,NA,0,1)-_xlfn.XLOOKUP(B811,'4. Material Balance Activities'!$C$193:$C$242,'4. Material Balance Activities'!$P$193:$P$242,NA,0,1))*G811)*(1-F811)</f>
        <v>2.1795967741935481E-2</v>
      </c>
      <c r="M811" s="105" t="s">
        <v>214</v>
      </c>
      <c r="N811" s="83" t="s">
        <v>214</v>
      </c>
    </row>
    <row r="812" spans="1:14" x14ac:dyDescent="0.25">
      <c r="A812" s="79" t="s">
        <v>370</v>
      </c>
      <c r="B812" s="133" t="s">
        <v>270</v>
      </c>
      <c r="C812" s="137" t="s">
        <v>420</v>
      </c>
      <c r="D812" s="81" t="str">
        <f>IFERROR(IF(C812="No CAS","",INDEX('DEQ Pollutant List'!$C$7:$C$611,MATCH('5. Pollutant Emissions - MB'!C812,'DEQ Pollutant List'!$B$7:$B$611,0))),"")</f>
        <v>Acetone</v>
      </c>
      <c r="E812" s="115"/>
      <c r="F812" s="138">
        <v>0</v>
      </c>
      <c r="G812" s="139">
        <v>0.27</v>
      </c>
      <c r="H812" s="104"/>
      <c r="I812" s="102" cm="1">
        <f t="array" ref="I812">((_xlfn.XLOOKUP(B812,'4. Material Balance Activities'!$C$193:$C$242,'4. Material Balance Activities'!$G$193:$G$242,NA,0,1)-_xlfn.XLOOKUP(B812,'4. Material Balance Activities'!$C$193:$C$242,'4. Material Balance Activities'!$M$193:$M$242,NA,0,1))*G812)*(1-F812)</f>
        <v>145.94579999999999</v>
      </c>
      <c r="J812" s="105" t="s">
        <v>214</v>
      </c>
      <c r="K812" s="83" t="s">
        <v>214</v>
      </c>
      <c r="L812" s="102" cm="1">
        <f t="array" ref="L812">((_xlfn.XLOOKUP(B812,'4. Material Balance Activities'!$C$193:$C$242,'4. Material Balance Activities'!$J$193:$J$242,NA,0,1)-_xlfn.XLOOKUP(B812,'4. Material Balance Activities'!$C$193:$C$242,'4. Material Balance Activities'!$P$193:$P$242,NA,0,1))*G812)*(1-F812)</f>
        <v>0.58849112903225798</v>
      </c>
      <c r="M812" s="105" t="s">
        <v>214</v>
      </c>
      <c r="N812" s="83" t="s">
        <v>214</v>
      </c>
    </row>
    <row r="813" spans="1:14" x14ac:dyDescent="0.25">
      <c r="A813" s="79" t="s">
        <v>370</v>
      </c>
      <c r="B813" s="133" t="s">
        <v>271</v>
      </c>
      <c r="C813" s="137" t="s">
        <v>193</v>
      </c>
      <c r="D813" s="81" t="str">
        <f>IFERROR(IF(C813="No CAS","",INDEX('DEQ Pollutant List'!$C$7:$C$611,MATCH('5. Pollutant Emissions - MB'!C813,'DEQ Pollutant List'!$B$7:$B$611,0))),"")</f>
        <v>Xylene (mixture), including m-xylene, o-xylene, p-xylene</v>
      </c>
      <c r="E813" s="115"/>
      <c r="F813" s="138">
        <v>0</v>
      </c>
      <c r="G813" s="139">
        <v>0.01</v>
      </c>
      <c r="H813" s="104"/>
      <c r="I813" s="102" cm="1">
        <f t="array" ref="I813">((_xlfn.XLOOKUP(B813,'4. Material Balance Activities'!$C$193:$C$242,'4. Material Balance Activities'!$G$193:$G$242,NA,0,1)-_xlfn.XLOOKUP(B813,'4. Material Balance Activities'!$C$193:$C$242,'4. Material Balance Activities'!$M$193:$M$242,NA,0,1))*G813)*(1-F813)</f>
        <v>3.4326600000000003</v>
      </c>
      <c r="J813" s="105" t="s">
        <v>214</v>
      </c>
      <c r="K813" s="83" t="s">
        <v>214</v>
      </c>
      <c r="L813" s="102" cm="1">
        <f t="array" ref="L813">((_xlfn.XLOOKUP(B813,'4. Material Balance Activities'!$C$193:$C$242,'4. Material Balance Activities'!$J$193:$J$242,NA,0,1)-_xlfn.XLOOKUP(B813,'4. Material Balance Activities'!$C$193:$C$242,'4. Material Balance Activities'!$P$193:$P$242,NA,0,1))*G813)*(1-F813)</f>
        <v>1.3841370967741937E-2</v>
      </c>
      <c r="M813" s="105" t="s">
        <v>214</v>
      </c>
      <c r="N813" s="83" t="s">
        <v>214</v>
      </c>
    </row>
    <row r="814" spans="1:14" x14ac:dyDescent="0.25">
      <c r="A814" s="79" t="s">
        <v>370</v>
      </c>
      <c r="B814" s="133" t="s">
        <v>271</v>
      </c>
      <c r="C814" s="137" t="s">
        <v>183</v>
      </c>
      <c r="D814" s="81" t="str">
        <f>IFERROR(IF(C814="No CAS","",INDEX('DEQ Pollutant List'!$C$7:$C$611,MATCH('5. Pollutant Emissions - MB'!C814,'DEQ Pollutant List'!$B$7:$B$611,0))),"")</f>
        <v>Ethyl benzene</v>
      </c>
      <c r="E814" s="115"/>
      <c r="F814" s="138">
        <v>0</v>
      </c>
      <c r="G814" s="139">
        <v>2E-3</v>
      </c>
      <c r="H814" s="104"/>
      <c r="I814" s="102" cm="1">
        <f t="array" ref="I814">((_xlfn.XLOOKUP(B814,'4. Material Balance Activities'!$C$193:$C$242,'4. Material Balance Activities'!$G$193:$G$242,NA,0,1)-_xlfn.XLOOKUP(B814,'4. Material Balance Activities'!$C$193:$C$242,'4. Material Balance Activities'!$M$193:$M$242,NA,0,1))*G814)*(1-F814)</f>
        <v>0.68653200000000003</v>
      </c>
      <c r="J814" s="105" t="s">
        <v>214</v>
      </c>
      <c r="K814" s="83" t="s">
        <v>214</v>
      </c>
      <c r="L814" s="102" cm="1">
        <f t="array" ref="L814">((_xlfn.XLOOKUP(B814,'4. Material Balance Activities'!$C$193:$C$242,'4. Material Balance Activities'!$J$193:$J$242,NA,0,1)-_xlfn.XLOOKUP(B814,'4. Material Balance Activities'!$C$193:$C$242,'4. Material Balance Activities'!$P$193:$P$242,NA,0,1))*G814)*(1-F814)</f>
        <v>2.7682741935483876E-3</v>
      </c>
      <c r="M814" s="105" t="s">
        <v>214</v>
      </c>
      <c r="N814" s="83" t="s">
        <v>214</v>
      </c>
    </row>
    <row r="815" spans="1:14" x14ac:dyDescent="0.25">
      <c r="A815" s="79" t="s">
        <v>370</v>
      </c>
      <c r="B815" s="133" t="s">
        <v>271</v>
      </c>
      <c r="C815" s="137" t="s">
        <v>191</v>
      </c>
      <c r="D815" s="81" t="str">
        <f>IFERROR(IF(C815="No CAS","",INDEX('DEQ Pollutant List'!$C$7:$C$611,MATCH('5. Pollutant Emissions - MB'!C815,'DEQ Pollutant List'!$B$7:$B$611,0))),"")</f>
        <v>Toluene</v>
      </c>
      <c r="E815" s="115"/>
      <c r="F815" s="138">
        <v>0</v>
      </c>
      <c r="G815" s="139">
        <v>0.02</v>
      </c>
      <c r="H815" s="104"/>
      <c r="I815" s="102" cm="1">
        <f t="array" ref="I815">((_xlfn.XLOOKUP(B815,'4. Material Balance Activities'!$C$193:$C$242,'4. Material Balance Activities'!$G$193:$G$242,NA,0,1)-_xlfn.XLOOKUP(B815,'4. Material Balance Activities'!$C$193:$C$242,'4. Material Balance Activities'!$M$193:$M$242,NA,0,1))*G815)*(1-F815)</f>
        <v>6.8653200000000005</v>
      </c>
      <c r="J815" s="105" t="s">
        <v>214</v>
      </c>
      <c r="K815" s="83" t="s">
        <v>214</v>
      </c>
      <c r="L815" s="102" cm="1">
        <f t="array" ref="L815">((_xlfn.XLOOKUP(B815,'4. Material Balance Activities'!$C$193:$C$242,'4. Material Balance Activities'!$J$193:$J$242,NA,0,1)-_xlfn.XLOOKUP(B815,'4. Material Balance Activities'!$C$193:$C$242,'4. Material Balance Activities'!$P$193:$P$242,NA,0,1))*G815)*(1-F815)</f>
        <v>2.7682741935483875E-2</v>
      </c>
      <c r="M815" s="105" t="s">
        <v>214</v>
      </c>
      <c r="N815" s="83" t="s">
        <v>214</v>
      </c>
    </row>
    <row r="816" spans="1:14" x14ac:dyDescent="0.25">
      <c r="A816" s="79" t="s">
        <v>370</v>
      </c>
      <c r="B816" s="133" t="s">
        <v>271</v>
      </c>
      <c r="C816" s="137" t="s">
        <v>432</v>
      </c>
      <c r="D816" s="81" t="str">
        <f>IFERROR(IF(C816="No CAS","",INDEX('DEQ Pollutant List'!$C$7:$C$611,MATCH('5. Pollutant Emissions - MB'!C816,'DEQ Pollutant List'!$B$7:$B$611,0))),"")</f>
        <v>Methyl isobutyl ketone (MIBK, hexone)</v>
      </c>
      <c r="E816" s="115"/>
      <c r="F816" s="138">
        <v>0</v>
      </c>
      <c r="G816" s="139">
        <v>1E-3</v>
      </c>
      <c r="H816" s="104"/>
      <c r="I816" s="102" cm="1">
        <f t="array" ref="I816">((_xlfn.XLOOKUP(B816,'4. Material Balance Activities'!$C$193:$C$242,'4. Material Balance Activities'!$G$193:$G$242,NA,0,1)-_xlfn.XLOOKUP(B816,'4. Material Balance Activities'!$C$193:$C$242,'4. Material Balance Activities'!$M$193:$M$242,NA,0,1))*G816)*(1-F816)</f>
        <v>0.34326600000000002</v>
      </c>
      <c r="J816" s="105" t="s">
        <v>214</v>
      </c>
      <c r="K816" s="83" t="s">
        <v>214</v>
      </c>
      <c r="L816" s="102" cm="1">
        <f t="array" ref="L816">((_xlfn.XLOOKUP(B816,'4. Material Balance Activities'!$C$193:$C$242,'4. Material Balance Activities'!$J$193:$J$242,NA,0,1)-_xlfn.XLOOKUP(B816,'4. Material Balance Activities'!$C$193:$C$242,'4. Material Balance Activities'!$P$193:$P$242,NA,0,1))*G816)*(1-F816)</f>
        <v>1.3841370967741938E-3</v>
      </c>
      <c r="M816" s="105" t="s">
        <v>214</v>
      </c>
      <c r="N816" s="83" t="s">
        <v>214</v>
      </c>
    </row>
    <row r="817" spans="1:14" x14ac:dyDescent="0.25">
      <c r="A817" s="79" t="s">
        <v>370</v>
      </c>
      <c r="B817" s="133" t="s">
        <v>271</v>
      </c>
      <c r="C817" s="137" t="s">
        <v>428</v>
      </c>
      <c r="D817" s="81" t="str">
        <f>IFERROR(IF(C817="No CAS","",INDEX('DEQ Pollutant List'!$C$7:$C$611,MATCH('5. Pollutant Emissions - MB'!C817,'DEQ Pollutant List'!$B$7:$B$611,0))),"")</f>
        <v>2-Butanone (methyl ethyl ketone)</v>
      </c>
      <c r="E817" s="115"/>
      <c r="F817" s="138">
        <v>0</v>
      </c>
      <c r="G817" s="139">
        <v>7.0000000000000007E-2</v>
      </c>
      <c r="H817" s="104"/>
      <c r="I817" s="102" cm="1">
        <f t="array" ref="I817">((_xlfn.XLOOKUP(B817,'4. Material Balance Activities'!$C$193:$C$242,'4. Material Balance Activities'!$G$193:$G$242,NA,0,1)-_xlfn.XLOOKUP(B817,'4. Material Balance Activities'!$C$193:$C$242,'4. Material Balance Activities'!$M$193:$M$242,NA,0,1))*G817)*(1-F817)</f>
        <v>24.028620000000004</v>
      </c>
      <c r="J817" s="105" t="s">
        <v>214</v>
      </c>
      <c r="K817" s="83" t="s">
        <v>214</v>
      </c>
      <c r="L817" s="102" cm="1">
        <f t="array" ref="L817">((_xlfn.XLOOKUP(B817,'4. Material Balance Activities'!$C$193:$C$242,'4. Material Balance Activities'!$J$193:$J$242,NA,0,1)-_xlfn.XLOOKUP(B817,'4. Material Balance Activities'!$C$193:$C$242,'4. Material Balance Activities'!$P$193:$P$242,NA,0,1))*G817)*(1-F817)</f>
        <v>9.6889596774193565E-2</v>
      </c>
      <c r="M817" s="105" t="s">
        <v>214</v>
      </c>
      <c r="N817" s="83" t="s">
        <v>214</v>
      </c>
    </row>
    <row r="818" spans="1:14" x14ac:dyDescent="0.25">
      <c r="A818" s="79" t="s">
        <v>370</v>
      </c>
      <c r="B818" s="133" t="s">
        <v>271</v>
      </c>
      <c r="C818" s="137" t="s">
        <v>425</v>
      </c>
      <c r="D818" s="81" t="str">
        <f>IFERROR(IF(C818="No CAS","",INDEX('DEQ Pollutant List'!$C$7:$C$611,MATCH('5. Pollutant Emissions - MB'!C818,'DEQ Pollutant List'!$B$7:$B$611,0))),"")</f>
        <v>Isopropyl alcohol</v>
      </c>
      <c r="E818" s="115"/>
      <c r="F818" s="138">
        <v>0</v>
      </c>
      <c r="G818" s="139">
        <v>0.02</v>
      </c>
      <c r="H818" s="104"/>
      <c r="I818" s="102" cm="1">
        <f t="array" ref="I818">((_xlfn.XLOOKUP(B818,'4. Material Balance Activities'!$C$193:$C$242,'4. Material Balance Activities'!$G$193:$G$242,NA,0,1)-_xlfn.XLOOKUP(B818,'4. Material Balance Activities'!$C$193:$C$242,'4. Material Balance Activities'!$M$193:$M$242,NA,0,1))*G818)*(1-F818)</f>
        <v>6.8653200000000005</v>
      </c>
      <c r="J818" s="105" t="s">
        <v>214</v>
      </c>
      <c r="K818" s="83" t="s">
        <v>214</v>
      </c>
      <c r="L818" s="102" cm="1">
        <f t="array" ref="L818">((_xlfn.XLOOKUP(B818,'4. Material Balance Activities'!$C$193:$C$242,'4. Material Balance Activities'!$J$193:$J$242,NA,0,1)-_xlfn.XLOOKUP(B818,'4. Material Balance Activities'!$C$193:$C$242,'4. Material Balance Activities'!$P$193:$P$242,NA,0,1))*G818)*(1-F818)</f>
        <v>2.7682741935483875E-2</v>
      </c>
      <c r="M818" s="105" t="s">
        <v>214</v>
      </c>
      <c r="N818" s="83" t="s">
        <v>214</v>
      </c>
    </row>
    <row r="819" spans="1:14" x14ac:dyDescent="0.25">
      <c r="A819" s="79" t="s">
        <v>370</v>
      </c>
      <c r="B819" s="133" t="s">
        <v>271</v>
      </c>
      <c r="C819" s="137" t="s">
        <v>420</v>
      </c>
      <c r="D819" s="81" t="str">
        <f>IFERROR(IF(C819="No CAS","",INDEX('DEQ Pollutant List'!$C$7:$C$611,MATCH('5. Pollutant Emissions - MB'!C819,'DEQ Pollutant List'!$B$7:$B$611,0))),"")</f>
        <v>Acetone</v>
      </c>
      <c r="E819" s="115"/>
      <c r="F819" s="138">
        <v>0</v>
      </c>
      <c r="G819" s="139">
        <v>0.41</v>
      </c>
      <c r="H819" s="104"/>
      <c r="I819" s="102" cm="1">
        <f t="array" ref="I819">((_xlfn.XLOOKUP(B819,'4. Material Balance Activities'!$C$193:$C$242,'4. Material Balance Activities'!$G$193:$G$242,NA,0,1)-_xlfn.XLOOKUP(B819,'4. Material Balance Activities'!$C$193:$C$242,'4. Material Balance Activities'!$M$193:$M$242,NA,0,1))*G819)*(1-F819)</f>
        <v>140.73905999999999</v>
      </c>
      <c r="J819" s="105" t="s">
        <v>214</v>
      </c>
      <c r="K819" s="83" t="s">
        <v>214</v>
      </c>
      <c r="L819" s="102" cm="1">
        <f t="array" ref="L819">((_xlfn.XLOOKUP(B819,'4. Material Balance Activities'!$C$193:$C$242,'4. Material Balance Activities'!$J$193:$J$242,NA,0,1)-_xlfn.XLOOKUP(B819,'4. Material Balance Activities'!$C$193:$C$242,'4. Material Balance Activities'!$P$193:$P$242,NA,0,1))*G819)*(1-F819)</f>
        <v>0.56749620967741943</v>
      </c>
      <c r="M819" s="105" t="s">
        <v>214</v>
      </c>
      <c r="N819" s="83" t="s">
        <v>214</v>
      </c>
    </row>
    <row r="820" spans="1:14" x14ac:dyDescent="0.25">
      <c r="A820" s="79" t="s">
        <v>370</v>
      </c>
      <c r="B820" s="133" t="s">
        <v>272</v>
      </c>
      <c r="C820" s="137" t="s">
        <v>193</v>
      </c>
      <c r="D820" s="81" t="str">
        <f>IFERROR(IF(C820="No CAS","",INDEX('DEQ Pollutant List'!$C$7:$C$611,MATCH('5. Pollutant Emissions - MB'!C820,'DEQ Pollutant List'!$B$7:$B$611,0))),"")</f>
        <v>Xylene (mixture), including m-xylene, o-xylene, p-xylene</v>
      </c>
      <c r="E820" s="115"/>
      <c r="F820" s="138">
        <v>0</v>
      </c>
      <c r="G820" s="139">
        <v>0.02</v>
      </c>
      <c r="H820" s="104"/>
      <c r="I820" s="102" cm="1">
        <f t="array" ref="I820">((_xlfn.XLOOKUP(B820,'4. Material Balance Activities'!$C$193:$C$242,'4. Material Balance Activities'!$G$193:$G$242,NA,0,1)-_xlfn.XLOOKUP(B820,'4. Material Balance Activities'!$C$193:$C$242,'4. Material Balance Activities'!$M$193:$M$242,NA,0,1))*G820)*(1-F820)</f>
        <v>13.887060000000002</v>
      </c>
      <c r="J820" s="105" t="s">
        <v>214</v>
      </c>
      <c r="K820" s="83" t="s">
        <v>214</v>
      </c>
      <c r="L820" s="102" cm="1">
        <f t="array" ref="L820">((_xlfn.XLOOKUP(B820,'4. Material Balance Activities'!$C$193:$C$242,'4. Material Balance Activities'!$J$193:$J$242,NA,0,1)-_xlfn.XLOOKUP(B820,'4. Material Balance Activities'!$C$193:$C$242,'4. Material Balance Activities'!$P$193:$P$242,NA,0,1))*G820)*(1-F820)</f>
        <v>5.5996209677419362E-2</v>
      </c>
      <c r="M820" s="105" t="s">
        <v>214</v>
      </c>
      <c r="N820" s="83" t="s">
        <v>214</v>
      </c>
    </row>
    <row r="821" spans="1:14" x14ac:dyDescent="0.25">
      <c r="A821" s="79" t="s">
        <v>370</v>
      </c>
      <c r="B821" s="133" t="s">
        <v>272</v>
      </c>
      <c r="C821" s="137" t="s">
        <v>183</v>
      </c>
      <c r="D821" s="81" t="str">
        <f>IFERROR(IF(C821="No CAS","",INDEX('DEQ Pollutant List'!$C$7:$C$611,MATCH('5. Pollutant Emissions - MB'!C821,'DEQ Pollutant List'!$B$7:$B$611,0))),"")</f>
        <v>Ethyl benzene</v>
      </c>
      <c r="E821" s="115"/>
      <c r="F821" s="138">
        <v>0</v>
      </c>
      <c r="G821" s="139">
        <v>3.0000000000000001E-3</v>
      </c>
      <c r="H821" s="104"/>
      <c r="I821" s="102" cm="1">
        <f t="array" ref="I821">((_xlfn.XLOOKUP(B821,'4. Material Balance Activities'!$C$193:$C$242,'4. Material Balance Activities'!$G$193:$G$242,NA,0,1)-_xlfn.XLOOKUP(B821,'4. Material Balance Activities'!$C$193:$C$242,'4. Material Balance Activities'!$M$193:$M$242,NA,0,1))*G821)*(1-F821)</f>
        <v>2.0830590000000004</v>
      </c>
      <c r="J821" s="105" t="s">
        <v>214</v>
      </c>
      <c r="K821" s="83" t="s">
        <v>214</v>
      </c>
      <c r="L821" s="102" cm="1">
        <f t="array" ref="L821">((_xlfn.XLOOKUP(B821,'4. Material Balance Activities'!$C$193:$C$242,'4. Material Balance Activities'!$J$193:$J$242,NA,0,1)-_xlfn.XLOOKUP(B821,'4. Material Balance Activities'!$C$193:$C$242,'4. Material Balance Activities'!$P$193:$P$242,NA,0,1))*G821)*(1-F821)</f>
        <v>8.3994314516129039E-3</v>
      </c>
      <c r="M821" s="105" t="s">
        <v>214</v>
      </c>
      <c r="N821" s="83" t="s">
        <v>214</v>
      </c>
    </row>
    <row r="822" spans="1:14" x14ac:dyDescent="0.25">
      <c r="A822" s="79" t="s">
        <v>370</v>
      </c>
      <c r="B822" s="133" t="s">
        <v>272</v>
      </c>
      <c r="C822" s="137" t="s">
        <v>191</v>
      </c>
      <c r="D822" s="81" t="str">
        <f>IFERROR(IF(C822="No CAS","",INDEX('DEQ Pollutant List'!$C$7:$C$611,MATCH('5. Pollutant Emissions - MB'!C822,'DEQ Pollutant List'!$B$7:$B$611,0))),"")</f>
        <v>Toluene</v>
      </c>
      <c r="E822" s="115"/>
      <c r="F822" s="138">
        <v>0</v>
      </c>
      <c r="G822" s="139">
        <v>0.03</v>
      </c>
      <c r="H822" s="104"/>
      <c r="I822" s="102" cm="1">
        <f t="array" ref="I822">((_xlfn.XLOOKUP(B822,'4. Material Balance Activities'!$C$193:$C$242,'4. Material Balance Activities'!$G$193:$G$242,NA,0,1)-_xlfn.XLOOKUP(B822,'4. Material Balance Activities'!$C$193:$C$242,'4. Material Balance Activities'!$M$193:$M$242,NA,0,1))*G822)*(1-F822)</f>
        <v>20.830590000000001</v>
      </c>
      <c r="J822" s="105" t="s">
        <v>214</v>
      </c>
      <c r="K822" s="83" t="s">
        <v>214</v>
      </c>
      <c r="L822" s="102" cm="1">
        <f t="array" ref="L822">((_xlfn.XLOOKUP(B822,'4. Material Balance Activities'!$C$193:$C$242,'4. Material Balance Activities'!$J$193:$J$242,NA,0,1)-_xlfn.XLOOKUP(B822,'4. Material Balance Activities'!$C$193:$C$242,'4. Material Balance Activities'!$P$193:$P$242,NA,0,1))*G822)*(1-F822)</f>
        <v>8.3994314516129043E-2</v>
      </c>
      <c r="M822" s="105" t="s">
        <v>214</v>
      </c>
      <c r="N822" s="83" t="s">
        <v>214</v>
      </c>
    </row>
    <row r="823" spans="1:14" x14ac:dyDescent="0.25">
      <c r="A823" s="79" t="s">
        <v>370</v>
      </c>
      <c r="B823" s="133" t="s">
        <v>272</v>
      </c>
      <c r="C823" s="137" t="s">
        <v>428</v>
      </c>
      <c r="D823" s="81" t="str">
        <f>IFERROR(IF(C823="No CAS","",INDEX('DEQ Pollutant List'!$C$7:$C$611,MATCH('5. Pollutant Emissions - MB'!C823,'DEQ Pollutant List'!$B$7:$B$611,0))),"")</f>
        <v>2-Butanone (methyl ethyl ketone)</v>
      </c>
      <c r="E823" s="115"/>
      <c r="F823" s="138">
        <v>0</v>
      </c>
      <c r="G823" s="139">
        <v>0.11</v>
      </c>
      <c r="H823" s="104"/>
      <c r="I823" s="102" cm="1">
        <f t="array" ref="I823">((_xlfn.XLOOKUP(B823,'4. Material Balance Activities'!$C$193:$C$242,'4. Material Balance Activities'!$G$193:$G$242,NA,0,1)-_xlfn.XLOOKUP(B823,'4. Material Balance Activities'!$C$193:$C$242,'4. Material Balance Activities'!$M$193:$M$242,NA,0,1))*G823)*(1-F823)</f>
        <v>76.378830000000008</v>
      </c>
      <c r="J823" s="105" t="s">
        <v>214</v>
      </c>
      <c r="K823" s="83" t="s">
        <v>214</v>
      </c>
      <c r="L823" s="102" cm="1">
        <f t="array" ref="L823">((_xlfn.XLOOKUP(B823,'4. Material Balance Activities'!$C$193:$C$242,'4. Material Balance Activities'!$J$193:$J$242,NA,0,1)-_xlfn.XLOOKUP(B823,'4. Material Balance Activities'!$C$193:$C$242,'4. Material Balance Activities'!$P$193:$P$242,NA,0,1))*G823)*(1-F823)</f>
        <v>0.30797915322580649</v>
      </c>
      <c r="M823" s="105" t="s">
        <v>214</v>
      </c>
      <c r="N823" s="83" t="s">
        <v>214</v>
      </c>
    </row>
    <row r="824" spans="1:14" x14ac:dyDescent="0.25">
      <c r="A824" s="79" t="s">
        <v>370</v>
      </c>
      <c r="B824" s="133" t="s">
        <v>272</v>
      </c>
      <c r="C824" s="137" t="s">
        <v>425</v>
      </c>
      <c r="D824" s="81" t="str">
        <f>IFERROR(IF(C824="No CAS","",INDEX('DEQ Pollutant List'!$C$7:$C$611,MATCH('5. Pollutant Emissions - MB'!C824,'DEQ Pollutant List'!$B$7:$B$611,0))),"")</f>
        <v>Isopropyl alcohol</v>
      </c>
      <c r="E824" s="115"/>
      <c r="F824" s="138">
        <v>0</v>
      </c>
      <c r="G824" s="139">
        <v>0.01</v>
      </c>
      <c r="H824" s="104"/>
      <c r="I824" s="102" cm="1">
        <f t="array" ref="I824">((_xlfn.XLOOKUP(B824,'4. Material Balance Activities'!$C$193:$C$242,'4. Material Balance Activities'!$G$193:$G$242,NA,0,1)-_xlfn.XLOOKUP(B824,'4. Material Balance Activities'!$C$193:$C$242,'4. Material Balance Activities'!$M$193:$M$242,NA,0,1))*G824)*(1-F824)</f>
        <v>6.9435300000000009</v>
      </c>
      <c r="J824" s="105" t="s">
        <v>214</v>
      </c>
      <c r="K824" s="83" t="s">
        <v>214</v>
      </c>
      <c r="L824" s="102" cm="1">
        <f t="array" ref="L824">((_xlfn.XLOOKUP(B824,'4. Material Balance Activities'!$C$193:$C$242,'4. Material Balance Activities'!$J$193:$J$242,NA,0,1)-_xlfn.XLOOKUP(B824,'4. Material Balance Activities'!$C$193:$C$242,'4. Material Balance Activities'!$P$193:$P$242,NA,0,1))*G824)*(1-F824)</f>
        <v>2.7998104838709681E-2</v>
      </c>
      <c r="M824" s="105" t="s">
        <v>214</v>
      </c>
      <c r="N824" s="83" t="s">
        <v>214</v>
      </c>
    </row>
    <row r="825" spans="1:14" x14ac:dyDescent="0.25">
      <c r="A825" s="79" t="s">
        <v>370</v>
      </c>
      <c r="B825" s="133" t="s">
        <v>272</v>
      </c>
      <c r="C825" s="137" t="s">
        <v>420</v>
      </c>
      <c r="D825" s="81" t="str">
        <f>IFERROR(IF(C825="No CAS","",INDEX('DEQ Pollutant List'!$C$7:$C$611,MATCH('5. Pollutant Emissions - MB'!C825,'DEQ Pollutant List'!$B$7:$B$611,0))),"")</f>
        <v>Acetone</v>
      </c>
      <c r="E825" s="115"/>
      <c r="F825" s="138">
        <v>0</v>
      </c>
      <c r="G825" s="139">
        <v>0.23</v>
      </c>
      <c r="H825" s="104"/>
      <c r="I825" s="102" cm="1">
        <f t="array" ref="I825">((_xlfn.XLOOKUP(B825,'4. Material Balance Activities'!$C$193:$C$242,'4. Material Balance Activities'!$G$193:$G$242,NA,0,1)-_xlfn.XLOOKUP(B825,'4. Material Balance Activities'!$C$193:$C$242,'4. Material Balance Activities'!$M$193:$M$242,NA,0,1))*G825)*(1-F825)</f>
        <v>159.70119000000003</v>
      </c>
      <c r="J825" s="105" t="s">
        <v>214</v>
      </c>
      <c r="K825" s="83" t="s">
        <v>214</v>
      </c>
      <c r="L825" s="102" cm="1">
        <f t="array" ref="L825">((_xlfn.XLOOKUP(B825,'4. Material Balance Activities'!$C$193:$C$242,'4. Material Balance Activities'!$J$193:$J$242,NA,0,1)-_xlfn.XLOOKUP(B825,'4. Material Balance Activities'!$C$193:$C$242,'4. Material Balance Activities'!$P$193:$P$242,NA,0,1))*G825)*(1-F825)</f>
        <v>0.64395641129032266</v>
      </c>
      <c r="M825" s="105" t="s">
        <v>214</v>
      </c>
      <c r="N825" s="83" t="s">
        <v>214</v>
      </c>
    </row>
    <row r="826" spans="1:14" x14ac:dyDescent="0.25">
      <c r="A826" s="79" t="s">
        <v>370</v>
      </c>
      <c r="B826" s="133" t="s">
        <v>273</v>
      </c>
      <c r="C826" s="137" t="s">
        <v>437</v>
      </c>
      <c r="D826" s="81" t="str">
        <f>IFERROR(IF(C826="No CAS","",INDEX('DEQ Pollutant List'!$C$7:$C$611,MATCH('5. Pollutant Emissions - MB'!C826,'DEQ Pollutant List'!$B$7:$B$611,0))),"")</f>
        <v>Propylene glycol monomethyl ether acetate</v>
      </c>
      <c r="E826" s="115"/>
      <c r="F826" s="138">
        <v>0</v>
      </c>
      <c r="G826" s="139">
        <v>0.28999999999999998</v>
      </c>
      <c r="H826" s="104"/>
      <c r="I826" s="102" cm="1">
        <f t="array" ref="I826">((_xlfn.XLOOKUP(B826,'4. Material Balance Activities'!$C$193:$C$242,'4. Material Balance Activities'!$G$193:$G$242,NA,0,1)-_xlfn.XLOOKUP(B826,'4. Material Balance Activities'!$C$193:$C$242,'4. Material Balance Activities'!$M$193:$M$242,NA,0,1))*G826)*(1-F826)</f>
        <v>1.806816</v>
      </c>
      <c r="J826" s="105" t="s">
        <v>214</v>
      </c>
      <c r="K826" s="83" t="s">
        <v>214</v>
      </c>
      <c r="L826" s="102" cm="1">
        <f t="array" ref="L826">((_xlfn.XLOOKUP(B826,'4. Material Balance Activities'!$C$193:$C$242,'4. Material Balance Activities'!$J$193:$J$242,NA,0,1)-_xlfn.XLOOKUP(B826,'4. Material Balance Activities'!$C$193:$C$242,'4. Material Balance Activities'!$P$193:$P$242,NA,0,1))*G826)*(1-F826)</f>
        <v>7.2855483870967741E-3</v>
      </c>
      <c r="M826" s="105" t="s">
        <v>214</v>
      </c>
      <c r="N826" s="83" t="s">
        <v>214</v>
      </c>
    </row>
    <row r="827" spans="1:14" x14ac:dyDescent="0.25">
      <c r="A827" s="79" t="s">
        <v>370</v>
      </c>
      <c r="B827" s="133" t="s">
        <v>275</v>
      </c>
      <c r="C827" s="137" t="s">
        <v>437</v>
      </c>
      <c r="D827" s="81" t="str">
        <f>IFERROR(IF(C827="No CAS","",INDEX('DEQ Pollutant List'!$C$7:$C$611,MATCH('5. Pollutant Emissions - MB'!C827,'DEQ Pollutant List'!$B$7:$B$611,0))),"")</f>
        <v>Propylene glycol monomethyl ether acetate</v>
      </c>
      <c r="E827" s="115"/>
      <c r="F827" s="138">
        <v>0</v>
      </c>
      <c r="G827" s="139">
        <v>0.32</v>
      </c>
      <c r="H827" s="104"/>
      <c r="I827" s="102" cm="1">
        <f t="array" ref="I827">((_xlfn.XLOOKUP(B827,'4. Material Balance Activities'!$C$193:$C$242,'4. Material Balance Activities'!$G$193:$G$242,NA,0,1)-_xlfn.XLOOKUP(B827,'4. Material Balance Activities'!$C$193:$C$242,'4. Material Balance Activities'!$M$193:$M$242,NA,0,1))*G827)*(1-F827)</f>
        <v>1.9198080000000002</v>
      </c>
      <c r="J827" s="105" t="s">
        <v>214</v>
      </c>
      <c r="K827" s="83" t="s">
        <v>214</v>
      </c>
      <c r="L827" s="102" cm="1">
        <f t="array" ref="L827">((_xlfn.XLOOKUP(B827,'4. Material Balance Activities'!$C$193:$C$242,'4. Material Balance Activities'!$J$193:$J$242,NA,0,1)-_xlfn.XLOOKUP(B827,'4. Material Balance Activities'!$C$193:$C$242,'4. Material Balance Activities'!$P$193:$P$242,NA,0,1))*G827)*(1-F827)</f>
        <v>7.7411612903225818E-3</v>
      </c>
      <c r="M827" s="105" t="s">
        <v>214</v>
      </c>
      <c r="N827" s="83" t="s">
        <v>214</v>
      </c>
    </row>
    <row r="828" spans="1:14" x14ac:dyDescent="0.25">
      <c r="A828" s="79" t="s">
        <v>370</v>
      </c>
      <c r="B828" s="133" t="s">
        <v>275</v>
      </c>
      <c r="C828" s="137" t="s">
        <v>182</v>
      </c>
      <c r="D828" s="81" t="str">
        <f>IFERROR(IF(C828="No CAS","",INDEX('DEQ Pollutant List'!$C$7:$C$611,MATCH('5. Pollutant Emissions - MB'!C828,'DEQ Pollutant List'!$B$7:$B$611,0))),"")</f>
        <v>Copper and compounds</v>
      </c>
      <c r="E828" s="115"/>
      <c r="F828" s="138">
        <f>1-(1-0.75)*(1-0.992)</f>
        <v>0.998</v>
      </c>
      <c r="G828" s="139">
        <v>0.03</v>
      </c>
      <c r="H828" s="104" t="s">
        <v>421</v>
      </c>
      <c r="I828" s="102" cm="1">
        <f t="array" ref="I828">((_xlfn.XLOOKUP(B828,'4. Material Balance Activities'!$C$193:$C$242,'4. Material Balance Activities'!$G$193:$G$242,NA,0,1)-_xlfn.XLOOKUP(B828,'4. Material Balance Activities'!$C$193:$C$242,'4. Material Balance Activities'!$M$193:$M$242,NA,0,1))*G828)*(1-F828)</f>
        <v>3.5996400000000032E-4</v>
      </c>
      <c r="J828" s="105" t="s">
        <v>214</v>
      </c>
      <c r="K828" s="83" t="s">
        <v>214</v>
      </c>
      <c r="L828" s="102" cm="1">
        <f t="array" ref="L828">((_xlfn.XLOOKUP(B828,'4. Material Balance Activities'!$C$193:$C$242,'4. Material Balance Activities'!$J$193:$J$242,NA,0,1)-_xlfn.XLOOKUP(B828,'4. Material Balance Activities'!$C$193:$C$242,'4. Material Balance Activities'!$P$193:$P$242,NA,0,1))*G828)*(1-F828)</f>
        <v>1.4514677419354852E-6</v>
      </c>
      <c r="M828" s="105" t="s">
        <v>214</v>
      </c>
      <c r="N828" s="83" t="s">
        <v>214</v>
      </c>
    </row>
    <row r="829" spans="1:14" x14ac:dyDescent="0.25">
      <c r="A829" s="79" t="s">
        <v>370</v>
      </c>
      <c r="B829" s="133" t="s">
        <v>276</v>
      </c>
      <c r="C829" s="137" t="s">
        <v>437</v>
      </c>
      <c r="D829" s="81" t="str">
        <f>IFERROR(IF(C829="No CAS","",INDEX('DEQ Pollutant List'!$C$7:$C$611,MATCH('5. Pollutant Emissions - MB'!C829,'DEQ Pollutant List'!$B$7:$B$611,0))),"")</f>
        <v>Propylene glycol monomethyl ether acetate</v>
      </c>
      <c r="E829" s="115"/>
      <c r="F829" s="138">
        <v>0</v>
      </c>
      <c r="G829" s="139">
        <v>0.14000000000000001</v>
      </c>
      <c r="H829" s="104"/>
      <c r="I829" s="102" cm="1">
        <f t="array" ref="I829">((_xlfn.XLOOKUP(B829,'4. Material Balance Activities'!$C$193:$C$242,'4. Material Balance Activities'!$G$193:$G$242,NA,0,1)-_xlfn.XLOOKUP(B829,'4. Material Balance Activities'!$C$193:$C$242,'4. Material Balance Activities'!$M$193:$M$242,NA,0,1))*G829)*(1-F829)</f>
        <v>4.43058</v>
      </c>
      <c r="J829" s="105" t="s">
        <v>214</v>
      </c>
      <c r="K829" s="83" t="s">
        <v>214</v>
      </c>
      <c r="L829" s="102" cm="1">
        <f t="array" ref="L829">((_xlfn.XLOOKUP(B829,'4. Material Balance Activities'!$C$193:$C$242,'4. Material Balance Activities'!$J$193:$J$242,NA,0,1)-_xlfn.XLOOKUP(B829,'4. Material Balance Activities'!$C$193:$C$242,'4. Material Balance Activities'!$P$193:$P$242,NA,0,1))*G829)*(1-F829)</f>
        <v>1.7865241935483871E-2</v>
      </c>
      <c r="M829" s="105" t="s">
        <v>214</v>
      </c>
      <c r="N829" s="83" t="s">
        <v>214</v>
      </c>
    </row>
    <row r="830" spans="1:14" x14ac:dyDescent="0.25">
      <c r="A830" s="79" t="s">
        <v>370</v>
      </c>
      <c r="B830" s="133" t="s">
        <v>277</v>
      </c>
      <c r="C830" s="137" t="s">
        <v>437</v>
      </c>
      <c r="D830" s="81" t="str">
        <f>IFERROR(IF(C830="No CAS","",INDEX('DEQ Pollutant List'!$C$7:$C$611,MATCH('5. Pollutant Emissions - MB'!C830,'DEQ Pollutant List'!$B$7:$B$611,0))),"")</f>
        <v>Propylene glycol monomethyl ether acetate</v>
      </c>
      <c r="E830" s="115"/>
      <c r="F830" s="138">
        <v>0</v>
      </c>
      <c r="G830" s="139">
        <v>0.28000000000000003</v>
      </c>
      <c r="H830" s="104"/>
      <c r="I830" s="102" cm="1">
        <f t="array" ref="I830">((_xlfn.XLOOKUP(B830,'4. Material Balance Activities'!$C$193:$C$242,'4. Material Balance Activities'!$G$193:$G$242,NA,0,1)-_xlfn.XLOOKUP(B830,'4. Material Balance Activities'!$C$193:$C$242,'4. Material Balance Activities'!$M$193:$M$242,NA,0,1))*G830)*(1-F830)</f>
        <v>7.7255640000000012</v>
      </c>
      <c r="J830" s="105" t="s">
        <v>214</v>
      </c>
      <c r="K830" s="83" t="s">
        <v>214</v>
      </c>
      <c r="L830" s="102" cm="1">
        <f t="array" ref="L830">((_xlfn.XLOOKUP(B830,'4. Material Balance Activities'!$C$193:$C$242,'4. Material Balance Activities'!$J$193:$J$242,NA,0,1)-_xlfn.XLOOKUP(B830,'4. Material Balance Activities'!$C$193:$C$242,'4. Material Balance Activities'!$P$193:$P$242,NA,0,1))*G830)*(1-F830)</f>
        <v>3.1151467741935487E-2</v>
      </c>
      <c r="M830" s="105" t="s">
        <v>214</v>
      </c>
      <c r="N830" s="83" t="s">
        <v>214</v>
      </c>
    </row>
    <row r="831" spans="1:14" x14ac:dyDescent="0.25">
      <c r="A831" s="79" t="s">
        <v>370</v>
      </c>
      <c r="B831" s="133" t="s">
        <v>277</v>
      </c>
      <c r="C831" s="137" t="s">
        <v>185</v>
      </c>
      <c r="D831" s="81" t="str">
        <f>IFERROR(IF(C831="No CAS","",INDEX('DEQ Pollutant List'!$C$7:$C$611,MATCH('5. Pollutant Emissions - MB'!C831,'DEQ Pollutant List'!$B$7:$B$611,0))),"")</f>
        <v>Lead and compounds</v>
      </c>
      <c r="E831" s="115"/>
      <c r="F831" s="138">
        <f>1-(1-0.75)*(1-0.992)</f>
        <v>0.998</v>
      </c>
      <c r="G831" s="139">
        <v>4.0000000000000001E-8</v>
      </c>
      <c r="H831" s="104" t="s">
        <v>421</v>
      </c>
      <c r="I831" s="102" cm="1">
        <f t="array" ref="I831">((_xlfn.XLOOKUP(B831,'4. Material Balance Activities'!$C$193:$C$242,'4. Material Balance Activities'!$G$193:$G$242,NA,0,1)-_xlfn.XLOOKUP(B831,'4. Material Balance Activities'!$C$193:$C$242,'4. Material Balance Activities'!$M$193:$M$242,NA,0,1))*G831)*(1-F831)</f>
        <v>2.2073040000000021E-9</v>
      </c>
      <c r="J831" s="105" t="s">
        <v>214</v>
      </c>
      <c r="K831" s="83" t="s">
        <v>214</v>
      </c>
      <c r="L831" s="102" cm="1">
        <f t="array" ref="L831">((_xlfn.XLOOKUP(B831,'4. Material Balance Activities'!$C$193:$C$242,'4. Material Balance Activities'!$J$193:$J$242,NA,0,1)-_xlfn.XLOOKUP(B831,'4. Material Balance Activities'!$C$193:$C$242,'4. Material Balance Activities'!$P$193:$P$242,NA,0,1))*G831)*(1-F831)</f>
        <v>8.9004193548387168E-12</v>
      </c>
      <c r="M831" s="105" t="s">
        <v>214</v>
      </c>
      <c r="N831" s="83" t="s">
        <v>214</v>
      </c>
    </row>
    <row r="832" spans="1:14" x14ac:dyDescent="0.25">
      <c r="A832" s="79" t="s">
        <v>370</v>
      </c>
      <c r="B832" s="133" t="s">
        <v>278</v>
      </c>
      <c r="C832" s="137" t="s">
        <v>437</v>
      </c>
      <c r="D832" s="81" t="str">
        <f>IFERROR(IF(C832="No CAS","",INDEX('DEQ Pollutant List'!$C$7:$C$611,MATCH('5. Pollutant Emissions - MB'!C832,'DEQ Pollutant List'!$B$7:$B$611,0))),"")</f>
        <v>Propylene glycol monomethyl ether acetate</v>
      </c>
      <c r="E832" s="115"/>
      <c r="F832" s="138">
        <v>0</v>
      </c>
      <c r="G832" s="139">
        <v>0.13</v>
      </c>
      <c r="H832" s="104"/>
      <c r="I832" s="102" cm="1">
        <f t="array" ref="I832">((_xlfn.XLOOKUP(B832,'4. Material Balance Activities'!$C$193:$C$242,'4. Material Balance Activities'!$G$193:$G$242,NA,0,1)-_xlfn.XLOOKUP(B832,'4. Material Balance Activities'!$C$193:$C$242,'4. Material Balance Activities'!$M$193:$M$242,NA,0,1))*G832)*(1-F832)</f>
        <v>6.3359010000000007</v>
      </c>
      <c r="J832" s="105" t="s">
        <v>214</v>
      </c>
      <c r="K832" s="83" t="s">
        <v>214</v>
      </c>
      <c r="L832" s="102" cm="1">
        <f t="array" ref="L832">((_xlfn.XLOOKUP(B832,'4. Material Balance Activities'!$C$193:$C$242,'4. Material Balance Activities'!$J$193:$J$242,NA,0,1)-_xlfn.XLOOKUP(B832,'4. Material Balance Activities'!$C$193:$C$242,'4. Material Balance Activities'!$P$193:$P$242,NA,0,1))*G832)*(1-F832)</f>
        <v>2.5547987903225808E-2</v>
      </c>
      <c r="M832" s="105" t="s">
        <v>214</v>
      </c>
      <c r="N832" s="83" t="s">
        <v>214</v>
      </c>
    </row>
    <row r="833" spans="1:14" x14ac:dyDescent="0.25">
      <c r="A833" s="79" t="s">
        <v>370</v>
      </c>
      <c r="B833" s="133" t="s">
        <v>278</v>
      </c>
      <c r="C833" s="137" t="s">
        <v>187</v>
      </c>
      <c r="D833" s="81" t="str">
        <f>IFERROR(IF(C833="No CAS","",INDEX('DEQ Pollutant List'!$C$7:$C$611,MATCH('5. Pollutant Emissions - MB'!C833,'DEQ Pollutant List'!$B$7:$B$611,0))),"")</f>
        <v>Mercury and compounds</v>
      </c>
      <c r="E833" s="115"/>
      <c r="F833" s="138">
        <f>1-(1-0.75)*(1-0.992)</f>
        <v>0.998</v>
      </c>
      <c r="G833" s="139">
        <v>1.0000000000000001E-9</v>
      </c>
      <c r="H833" s="104" t="s">
        <v>421</v>
      </c>
      <c r="I833" s="102" cm="1">
        <f t="array" ref="I833">((_xlfn.XLOOKUP(B833,'4. Material Balance Activities'!$C$193:$C$242,'4. Material Balance Activities'!$G$193:$G$242,NA,0,1)-_xlfn.XLOOKUP(B833,'4. Material Balance Activities'!$C$193:$C$242,'4. Material Balance Activities'!$M$193:$M$242,NA,0,1))*G833)*(1-F833)</f>
        <v>9.7475400000000093E-11</v>
      </c>
      <c r="J833" s="105" t="s">
        <v>214</v>
      </c>
      <c r="K833" s="83" t="s">
        <v>214</v>
      </c>
      <c r="L833" s="102" cm="1">
        <f t="array" ref="L833">((_xlfn.XLOOKUP(B833,'4. Material Balance Activities'!$C$193:$C$242,'4. Material Balance Activities'!$J$193:$J$242,NA,0,1)-_xlfn.XLOOKUP(B833,'4. Material Balance Activities'!$C$193:$C$242,'4. Material Balance Activities'!$P$193:$P$242,NA,0,1))*G833)*(1-F833)</f>
        <v>3.9304596774193585E-13</v>
      </c>
      <c r="M833" s="105" t="s">
        <v>214</v>
      </c>
      <c r="N833" s="83" t="s">
        <v>214</v>
      </c>
    </row>
    <row r="834" spans="1:14" x14ac:dyDescent="0.25">
      <c r="A834" s="79" t="s">
        <v>370</v>
      </c>
      <c r="B834" s="133" t="s">
        <v>278</v>
      </c>
      <c r="C834" s="137" t="s">
        <v>185</v>
      </c>
      <c r="D834" s="81" t="str">
        <f>IFERROR(IF(C834="No CAS","",INDEX('DEQ Pollutant List'!$C$7:$C$611,MATCH('5. Pollutant Emissions - MB'!C834,'DEQ Pollutant List'!$B$7:$B$611,0))),"")</f>
        <v>Lead and compounds</v>
      </c>
      <c r="E834" s="115"/>
      <c r="F834" s="138">
        <f>1-(1-0.75)*(1-0.992)</f>
        <v>0.998</v>
      </c>
      <c r="G834" s="139">
        <v>1E-8</v>
      </c>
      <c r="H834" s="104" t="s">
        <v>421</v>
      </c>
      <c r="I834" s="102" cm="1">
        <f t="array" ref="I834">((_xlfn.XLOOKUP(B834,'4. Material Balance Activities'!$C$193:$C$242,'4. Material Balance Activities'!$G$193:$G$242,NA,0,1)-_xlfn.XLOOKUP(B834,'4. Material Balance Activities'!$C$193:$C$242,'4. Material Balance Activities'!$M$193:$M$242,NA,0,1))*G834)*(1-F834)</f>
        <v>9.7475400000000104E-10</v>
      </c>
      <c r="J834" s="105" t="s">
        <v>214</v>
      </c>
      <c r="K834" s="83" t="s">
        <v>214</v>
      </c>
      <c r="L834" s="102" cm="1">
        <f t="array" ref="L834">((_xlfn.XLOOKUP(B834,'4. Material Balance Activities'!$C$193:$C$242,'4. Material Balance Activities'!$J$193:$J$242,NA,0,1)-_xlfn.XLOOKUP(B834,'4. Material Balance Activities'!$C$193:$C$242,'4. Material Balance Activities'!$P$193:$P$242,NA,0,1))*G834)*(1-F834)</f>
        <v>3.9304596774193587E-12</v>
      </c>
      <c r="M834" s="105" t="s">
        <v>214</v>
      </c>
      <c r="N834" s="83" t="s">
        <v>214</v>
      </c>
    </row>
    <row r="835" spans="1:14" x14ac:dyDescent="0.25">
      <c r="A835" s="79" t="s">
        <v>370</v>
      </c>
      <c r="B835" s="133" t="s">
        <v>279</v>
      </c>
      <c r="C835" s="137" t="s">
        <v>437</v>
      </c>
      <c r="D835" s="81" t="str">
        <f>IFERROR(IF(C835="No CAS","",INDEX('DEQ Pollutant List'!$C$7:$C$611,MATCH('5. Pollutant Emissions - MB'!C835,'DEQ Pollutant List'!$B$7:$B$611,0))),"")</f>
        <v>Propylene glycol monomethyl ether acetate</v>
      </c>
      <c r="E835" s="115"/>
      <c r="F835" s="138">
        <v>0</v>
      </c>
      <c r="G835" s="139">
        <v>0.12</v>
      </c>
      <c r="H835" s="104"/>
      <c r="I835" s="102" cm="1">
        <f t="array" ref="I835">((_xlfn.XLOOKUP(B835,'4. Material Balance Activities'!$C$193:$C$242,'4. Material Balance Activities'!$G$193:$G$242,NA,0,1)-_xlfn.XLOOKUP(B835,'4. Material Balance Activities'!$C$193:$C$242,'4. Material Balance Activities'!$M$193:$M$242,NA,0,1))*G835)*(1-F835)</f>
        <v>0.35521200000000003</v>
      </c>
      <c r="J835" s="105" t="s">
        <v>214</v>
      </c>
      <c r="K835" s="83" t="s">
        <v>214</v>
      </c>
      <c r="L835" s="102" cm="1">
        <f t="array" ref="L835">((_xlfn.XLOOKUP(B835,'4. Material Balance Activities'!$C$193:$C$242,'4. Material Balance Activities'!$J$193:$J$242,NA,0,1)-_xlfn.XLOOKUP(B835,'4. Material Balance Activities'!$C$193:$C$242,'4. Material Balance Activities'!$P$193:$P$242,NA,0,1))*G835)*(1-F835)</f>
        <v>1.4323064516129033E-3</v>
      </c>
      <c r="M835" s="105" t="s">
        <v>214</v>
      </c>
      <c r="N835" s="83" t="s">
        <v>214</v>
      </c>
    </row>
    <row r="836" spans="1:14" x14ac:dyDescent="0.25">
      <c r="A836" s="79" t="s">
        <v>370</v>
      </c>
      <c r="B836" s="133" t="s">
        <v>279</v>
      </c>
      <c r="C836" s="137" t="s">
        <v>187</v>
      </c>
      <c r="D836" s="81" t="str">
        <f>IFERROR(IF(C836="No CAS","",INDEX('DEQ Pollutant List'!$C$7:$C$611,MATCH('5. Pollutant Emissions - MB'!C836,'DEQ Pollutant List'!$B$7:$B$611,0))),"")</f>
        <v>Mercury and compounds</v>
      </c>
      <c r="E836" s="115"/>
      <c r="F836" s="138">
        <f>1-(1-0.75)*(1-0.992)</f>
        <v>0.998</v>
      </c>
      <c r="G836" s="139">
        <v>3.9999999999999998E-6</v>
      </c>
      <c r="H836" s="104" t="s">
        <v>421</v>
      </c>
      <c r="I836" s="102" cm="1">
        <f t="array" ref="I836">((_xlfn.XLOOKUP(B836,'4. Material Balance Activities'!$C$193:$C$242,'4. Material Balance Activities'!$G$193:$G$242,NA,0,1)-_xlfn.XLOOKUP(B836,'4. Material Balance Activities'!$C$193:$C$242,'4. Material Balance Activities'!$M$193:$M$242,NA,0,1))*G836)*(1-F836)</f>
        <v>2.3680800000000021E-8</v>
      </c>
      <c r="J836" s="105" t="s">
        <v>214</v>
      </c>
      <c r="K836" s="83" t="s">
        <v>214</v>
      </c>
      <c r="L836" s="102" cm="1">
        <f t="array" ref="L836">((_xlfn.XLOOKUP(B836,'4. Material Balance Activities'!$C$193:$C$242,'4. Material Balance Activities'!$J$193:$J$242,NA,0,1)-_xlfn.XLOOKUP(B836,'4. Material Balance Activities'!$C$193:$C$242,'4. Material Balance Activities'!$P$193:$P$242,NA,0,1))*G836)*(1-F836)</f>
        <v>9.5487096774193634E-11</v>
      </c>
      <c r="M836" s="105" t="s">
        <v>214</v>
      </c>
      <c r="N836" s="83" t="s">
        <v>214</v>
      </c>
    </row>
    <row r="837" spans="1:14" x14ac:dyDescent="0.25">
      <c r="A837" s="79" t="s">
        <v>370</v>
      </c>
      <c r="B837" s="133" t="s">
        <v>279</v>
      </c>
      <c r="C837" s="137" t="s">
        <v>185</v>
      </c>
      <c r="D837" s="81" t="str">
        <f>IFERROR(IF(C837="No CAS","",INDEX('DEQ Pollutant List'!$C$7:$C$611,MATCH('5. Pollutant Emissions - MB'!C837,'DEQ Pollutant List'!$B$7:$B$611,0))),"")</f>
        <v>Lead and compounds</v>
      </c>
      <c r="E837" s="115"/>
      <c r="F837" s="138">
        <f>1-(1-0.75)*(1-0.992)</f>
        <v>0.998</v>
      </c>
      <c r="G837" s="139">
        <v>3.9999999999999998E-6</v>
      </c>
      <c r="H837" s="104" t="s">
        <v>421</v>
      </c>
      <c r="I837" s="102" cm="1">
        <f t="array" ref="I837">((_xlfn.XLOOKUP(B837,'4. Material Balance Activities'!$C$193:$C$242,'4. Material Balance Activities'!$G$193:$G$242,NA,0,1)-_xlfn.XLOOKUP(B837,'4. Material Balance Activities'!$C$193:$C$242,'4. Material Balance Activities'!$M$193:$M$242,NA,0,1))*G837)*(1-F837)</f>
        <v>2.3680800000000021E-8</v>
      </c>
      <c r="J837" s="105" t="s">
        <v>214</v>
      </c>
      <c r="K837" s="83" t="s">
        <v>214</v>
      </c>
      <c r="L837" s="102" cm="1">
        <f t="array" ref="L837">((_xlfn.XLOOKUP(B837,'4. Material Balance Activities'!$C$193:$C$242,'4. Material Balance Activities'!$J$193:$J$242,NA,0,1)-_xlfn.XLOOKUP(B837,'4. Material Balance Activities'!$C$193:$C$242,'4. Material Balance Activities'!$P$193:$P$242,NA,0,1))*G837)*(1-F837)</f>
        <v>9.5487096774193634E-11</v>
      </c>
      <c r="M837" s="105" t="s">
        <v>214</v>
      </c>
      <c r="N837" s="83" t="s">
        <v>214</v>
      </c>
    </row>
    <row r="838" spans="1:14" x14ac:dyDescent="0.25">
      <c r="A838" s="79" t="s">
        <v>370</v>
      </c>
      <c r="B838" s="133" t="s">
        <v>279</v>
      </c>
      <c r="C838" s="137" t="s">
        <v>440</v>
      </c>
      <c r="D838" s="81" t="str">
        <f>IFERROR(IF(C838="No CAS","",INDEX('DEQ Pollutant List'!$C$7:$C$611,MATCH('5. Pollutant Emissions - MB'!C838,'DEQ Pollutant List'!$B$7:$B$611,0))),"")</f>
        <v>Hexachlorobenzene</v>
      </c>
      <c r="E838" s="115"/>
      <c r="F838" s="138">
        <v>0</v>
      </c>
      <c r="G838" s="139">
        <v>8.9999999999999996E-7</v>
      </c>
      <c r="H838" s="104"/>
      <c r="I838" s="102" cm="1">
        <f t="array" ref="I838">((_xlfn.XLOOKUP(B838,'4. Material Balance Activities'!$C$193:$C$242,'4. Material Balance Activities'!$G$193:$G$242,NA,0,1)-_xlfn.XLOOKUP(B838,'4. Material Balance Activities'!$C$193:$C$242,'4. Material Balance Activities'!$M$193:$M$242,NA,0,1))*G838)*(1-F838)</f>
        <v>2.6640900000000002E-6</v>
      </c>
      <c r="J838" s="105" t="s">
        <v>214</v>
      </c>
      <c r="K838" s="83" t="s">
        <v>214</v>
      </c>
      <c r="L838" s="102" cm="1">
        <f t="array" ref="L838">((_xlfn.XLOOKUP(B838,'4. Material Balance Activities'!$C$193:$C$242,'4. Material Balance Activities'!$J$193:$J$242,NA,0,1)-_xlfn.XLOOKUP(B838,'4. Material Balance Activities'!$C$193:$C$242,'4. Material Balance Activities'!$P$193:$P$242,NA,0,1))*G838)*(1-F838)</f>
        <v>1.0742298387096774E-8</v>
      </c>
      <c r="M838" s="105" t="s">
        <v>214</v>
      </c>
      <c r="N838" s="83" t="s">
        <v>214</v>
      </c>
    </row>
    <row r="839" spans="1:14" x14ac:dyDescent="0.25">
      <c r="A839" s="79" t="s">
        <v>370</v>
      </c>
      <c r="B839" s="133" t="s">
        <v>280</v>
      </c>
      <c r="C839" s="137" t="s">
        <v>437</v>
      </c>
      <c r="D839" s="81" t="str">
        <f>IFERROR(IF(C839="No CAS","",INDEX('DEQ Pollutant List'!$C$7:$C$611,MATCH('5. Pollutant Emissions - MB'!C839,'DEQ Pollutant List'!$B$7:$B$611,0))),"")</f>
        <v>Propylene glycol monomethyl ether acetate</v>
      </c>
      <c r="E839" s="115"/>
      <c r="F839" s="138">
        <v>0</v>
      </c>
      <c r="G839" s="139">
        <v>0.21</v>
      </c>
      <c r="H839" s="104"/>
      <c r="I839" s="102" cm="1">
        <f t="array" ref="I839">((_xlfn.XLOOKUP(B839,'4. Material Balance Activities'!$C$193:$C$242,'4. Material Balance Activities'!$G$193:$G$242,NA,0,1)-_xlfn.XLOOKUP(B839,'4. Material Balance Activities'!$C$193:$C$242,'4. Material Balance Activities'!$M$193:$M$242,NA,0,1))*G839)*(1-F839)</f>
        <v>2.5925129999999998</v>
      </c>
      <c r="J839" s="105" t="s">
        <v>214</v>
      </c>
      <c r="K839" s="83" t="s">
        <v>214</v>
      </c>
      <c r="L839" s="102" cm="1">
        <f t="array" ref="L839">((_xlfn.XLOOKUP(B839,'4. Material Balance Activities'!$C$193:$C$242,'4. Material Balance Activities'!$J$193:$J$242,NA,0,1)-_xlfn.XLOOKUP(B839,'4. Material Balance Activities'!$C$193:$C$242,'4. Material Balance Activities'!$P$193:$P$242,NA,0,1))*G839)*(1-F839)</f>
        <v>1.0453681451612903E-2</v>
      </c>
      <c r="M839" s="105" t="s">
        <v>214</v>
      </c>
      <c r="N839" s="83" t="s">
        <v>214</v>
      </c>
    </row>
    <row r="840" spans="1:14" x14ac:dyDescent="0.25">
      <c r="A840" s="79" t="s">
        <v>370</v>
      </c>
      <c r="B840" s="133" t="s">
        <v>280</v>
      </c>
      <c r="C840" s="137" t="s">
        <v>187</v>
      </c>
      <c r="D840" s="81" t="str">
        <f>IFERROR(IF(C840="No CAS","",INDEX('DEQ Pollutant List'!$C$7:$C$611,MATCH('5. Pollutant Emissions - MB'!C840,'DEQ Pollutant List'!$B$7:$B$611,0))),"")</f>
        <v>Mercury and compounds</v>
      </c>
      <c r="E840" s="115"/>
      <c r="F840" s="138">
        <f>1-(1-0.75)*(1-0.992)</f>
        <v>0.998</v>
      </c>
      <c r="G840" s="139">
        <v>4.9999999999999998E-8</v>
      </c>
      <c r="H840" s="104" t="s">
        <v>421</v>
      </c>
      <c r="I840" s="102" cm="1">
        <f t="array" ref="I840">((_xlfn.XLOOKUP(B840,'4. Material Balance Activities'!$C$193:$C$242,'4. Material Balance Activities'!$G$193:$G$242,NA,0,1)-_xlfn.XLOOKUP(B840,'4. Material Balance Activities'!$C$193:$C$242,'4. Material Balance Activities'!$M$193:$M$242,NA,0,1))*G840)*(1-F840)</f>
        <v>1.2345300000000011E-9</v>
      </c>
      <c r="J840" s="105" t="s">
        <v>214</v>
      </c>
      <c r="K840" s="83" t="s">
        <v>214</v>
      </c>
      <c r="L840" s="102" cm="1">
        <f t="array" ref="L840">((_xlfn.XLOOKUP(B840,'4. Material Balance Activities'!$C$193:$C$242,'4. Material Balance Activities'!$J$193:$J$242,NA,0,1)-_xlfn.XLOOKUP(B840,'4. Material Balance Activities'!$C$193:$C$242,'4. Material Balance Activities'!$P$193:$P$242,NA,0,1))*G840)*(1-F840)</f>
        <v>4.9779435483871009E-12</v>
      </c>
      <c r="M840" s="105" t="s">
        <v>214</v>
      </c>
      <c r="N840" s="83" t="s">
        <v>214</v>
      </c>
    </row>
    <row r="841" spans="1:14" x14ac:dyDescent="0.25">
      <c r="A841" s="79" t="s">
        <v>370</v>
      </c>
      <c r="B841" s="133" t="s">
        <v>280</v>
      </c>
      <c r="C841" s="137" t="s">
        <v>185</v>
      </c>
      <c r="D841" s="81" t="str">
        <f>IFERROR(IF(C841="No CAS","",INDEX('DEQ Pollutant List'!$C$7:$C$611,MATCH('5. Pollutant Emissions - MB'!C841,'DEQ Pollutant List'!$B$7:$B$611,0))),"")</f>
        <v>Lead and compounds</v>
      </c>
      <c r="E841" s="115"/>
      <c r="F841" s="138">
        <f>1-(1-0.75)*(1-0.992)</f>
        <v>0.998</v>
      </c>
      <c r="G841" s="139">
        <v>5.0000000000000004E-6</v>
      </c>
      <c r="H841" s="104" t="s">
        <v>421</v>
      </c>
      <c r="I841" s="102" cm="1">
        <f t="array" ref="I841">((_xlfn.XLOOKUP(B841,'4. Material Balance Activities'!$C$193:$C$242,'4. Material Balance Activities'!$G$193:$G$242,NA,0,1)-_xlfn.XLOOKUP(B841,'4. Material Balance Activities'!$C$193:$C$242,'4. Material Balance Activities'!$M$193:$M$242,NA,0,1))*G841)*(1-F841)</f>
        <v>1.2345300000000012E-7</v>
      </c>
      <c r="J841" s="105" t="s">
        <v>214</v>
      </c>
      <c r="K841" s="83" t="s">
        <v>214</v>
      </c>
      <c r="L841" s="102" cm="1">
        <f t="array" ref="L841">((_xlfn.XLOOKUP(B841,'4. Material Balance Activities'!$C$193:$C$242,'4. Material Balance Activities'!$J$193:$J$242,NA,0,1)-_xlfn.XLOOKUP(B841,'4. Material Balance Activities'!$C$193:$C$242,'4. Material Balance Activities'!$P$193:$P$242,NA,0,1))*G841)*(1-F841)</f>
        <v>4.9779435483871018E-10</v>
      </c>
      <c r="M841" s="105" t="s">
        <v>214</v>
      </c>
      <c r="N841" s="83" t="s">
        <v>214</v>
      </c>
    </row>
    <row r="842" spans="1:14" x14ac:dyDescent="0.25">
      <c r="A842" s="79" t="s">
        <v>370</v>
      </c>
      <c r="B842" s="133" t="s">
        <v>281</v>
      </c>
      <c r="C842" s="137" t="s">
        <v>193</v>
      </c>
      <c r="D842" s="81" t="str">
        <f>IFERROR(IF(C842="No CAS","",INDEX('DEQ Pollutant List'!$C$7:$C$611,MATCH('5. Pollutant Emissions - MB'!C842,'DEQ Pollutant List'!$B$7:$B$611,0))),"")</f>
        <v>Xylene (mixture), including m-xylene, o-xylene, p-xylene</v>
      </c>
      <c r="E842" s="115"/>
      <c r="F842" s="138">
        <v>0</v>
      </c>
      <c r="G842" s="139">
        <v>0.03</v>
      </c>
      <c r="H842" s="104"/>
      <c r="I842" s="102" cm="1">
        <f t="array" ref="I842">((_xlfn.XLOOKUP(B842,'4. Material Balance Activities'!$C$193:$C$242,'4. Material Balance Activities'!$G$193:$G$242,NA,0,1)-_xlfn.XLOOKUP(B842,'4. Material Balance Activities'!$C$193:$C$242,'4. Material Balance Activities'!$M$193:$M$242,NA,0,1))*G842)*(1-F842)</f>
        <v>0.42768000000000006</v>
      </c>
      <c r="J842" s="105" t="s">
        <v>214</v>
      </c>
      <c r="K842" s="83" t="s">
        <v>214</v>
      </c>
      <c r="L842" s="102" cm="1">
        <f t="array" ref="L842">((_xlfn.XLOOKUP(B842,'4. Material Balance Activities'!$C$193:$C$242,'4. Material Balance Activities'!$J$193:$J$242,NA,0,1)-_xlfn.XLOOKUP(B842,'4. Material Balance Activities'!$C$193:$C$242,'4. Material Balance Activities'!$P$193:$P$242,NA,0,1))*G842)*(1-F842)</f>
        <v>1.7245161290322581E-3</v>
      </c>
      <c r="M842" s="105" t="s">
        <v>214</v>
      </c>
      <c r="N842" s="83" t="s">
        <v>214</v>
      </c>
    </row>
    <row r="843" spans="1:14" x14ac:dyDescent="0.25">
      <c r="A843" s="79" t="s">
        <v>370</v>
      </c>
      <c r="B843" s="133" t="s">
        <v>281</v>
      </c>
      <c r="C843" s="137" t="s">
        <v>183</v>
      </c>
      <c r="D843" s="81" t="str">
        <f>IFERROR(IF(C843="No CAS","",INDEX('DEQ Pollutant List'!$C$7:$C$611,MATCH('5. Pollutant Emissions - MB'!C843,'DEQ Pollutant List'!$B$7:$B$611,0))),"")</f>
        <v>Ethyl benzene</v>
      </c>
      <c r="E843" s="115"/>
      <c r="F843" s="138">
        <v>0</v>
      </c>
      <c r="G843" s="139">
        <v>5.0000000000000001E-3</v>
      </c>
      <c r="H843" s="104"/>
      <c r="I843" s="102" cm="1">
        <f t="array" ref="I843">((_xlfn.XLOOKUP(B843,'4. Material Balance Activities'!$C$193:$C$242,'4. Material Balance Activities'!$G$193:$G$242,NA,0,1)-_xlfn.XLOOKUP(B843,'4. Material Balance Activities'!$C$193:$C$242,'4. Material Balance Activities'!$M$193:$M$242,NA,0,1))*G843)*(1-F843)</f>
        <v>7.128000000000001E-2</v>
      </c>
      <c r="J843" s="105" t="s">
        <v>214</v>
      </c>
      <c r="K843" s="83" t="s">
        <v>214</v>
      </c>
      <c r="L843" s="102" cm="1">
        <f t="array" ref="L843">((_xlfn.XLOOKUP(B843,'4. Material Balance Activities'!$C$193:$C$242,'4. Material Balance Activities'!$J$193:$J$242,NA,0,1)-_xlfn.XLOOKUP(B843,'4. Material Balance Activities'!$C$193:$C$242,'4. Material Balance Activities'!$P$193:$P$242,NA,0,1))*G843)*(1-F843)</f>
        <v>2.8741935483870971E-4</v>
      </c>
      <c r="M843" s="105" t="s">
        <v>214</v>
      </c>
      <c r="N843" s="83" t="s">
        <v>214</v>
      </c>
    </row>
    <row r="844" spans="1:14" x14ac:dyDescent="0.25">
      <c r="A844" s="79" t="s">
        <v>370</v>
      </c>
      <c r="B844" s="133" t="s">
        <v>281</v>
      </c>
      <c r="C844" s="137" t="s">
        <v>191</v>
      </c>
      <c r="D844" s="81" t="str">
        <f>IFERROR(IF(C844="No CAS","",INDEX('DEQ Pollutant List'!$C$7:$C$611,MATCH('5. Pollutant Emissions - MB'!C844,'DEQ Pollutant List'!$B$7:$B$611,0))),"")</f>
        <v>Toluene</v>
      </c>
      <c r="E844" s="115"/>
      <c r="F844" s="138">
        <v>0</v>
      </c>
      <c r="G844" s="139">
        <v>0.04</v>
      </c>
      <c r="H844" s="104"/>
      <c r="I844" s="102" cm="1">
        <f t="array" ref="I844">((_xlfn.XLOOKUP(B844,'4. Material Balance Activities'!$C$193:$C$242,'4. Material Balance Activities'!$G$193:$G$242,NA,0,1)-_xlfn.XLOOKUP(B844,'4. Material Balance Activities'!$C$193:$C$242,'4. Material Balance Activities'!$M$193:$M$242,NA,0,1))*G844)*(1-F844)</f>
        <v>0.57024000000000008</v>
      </c>
      <c r="J844" s="105" t="s">
        <v>214</v>
      </c>
      <c r="K844" s="83" t="s">
        <v>214</v>
      </c>
      <c r="L844" s="102" cm="1">
        <f t="array" ref="L844">((_xlfn.XLOOKUP(B844,'4. Material Balance Activities'!$C$193:$C$242,'4. Material Balance Activities'!$J$193:$J$242,NA,0,1)-_xlfn.XLOOKUP(B844,'4. Material Balance Activities'!$C$193:$C$242,'4. Material Balance Activities'!$P$193:$P$242,NA,0,1))*G844)*(1-F844)</f>
        <v>2.2993548387096776E-3</v>
      </c>
      <c r="M844" s="105" t="s">
        <v>214</v>
      </c>
      <c r="N844" s="83" t="s">
        <v>214</v>
      </c>
    </row>
    <row r="845" spans="1:14" x14ac:dyDescent="0.25">
      <c r="A845" s="79" t="s">
        <v>370</v>
      </c>
      <c r="B845" s="133" t="s">
        <v>281</v>
      </c>
      <c r="C845" s="137" t="s">
        <v>428</v>
      </c>
      <c r="D845" s="81" t="str">
        <f>IFERROR(IF(C845="No CAS","",INDEX('DEQ Pollutant List'!$C$7:$C$611,MATCH('5. Pollutant Emissions - MB'!C845,'DEQ Pollutant List'!$B$7:$B$611,0))),"")</f>
        <v>2-Butanone (methyl ethyl ketone)</v>
      </c>
      <c r="E845" s="115"/>
      <c r="F845" s="138">
        <v>0</v>
      </c>
      <c r="G845" s="139">
        <v>0.15</v>
      </c>
      <c r="H845" s="104"/>
      <c r="I845" s="102" cm="1">
        <f t="array" ref="I845">((_xlfn.XLOOKUP(B845,'4. Material Balance Activities'!$C$193:$C$242,'4. Material Balance Activities'!$G$193:$G$242,NA,0,1)-_xlfn.XLOOKUP(B845,'4. Material Balance Activities'!$C$193:$C$242,'4. Material Balance Activities'!$M$193:$M$242,NA,0,1))*G845)*(1-F845)</f>
        <v>2.1384000000000003</v>
      </c>
      <c r="J845" s="105" t="s">
        <v>214</v>
      </c>
      <c r="K845" s="83" t="s">
        <v>214</v>
      </c>
      <c r="L845" s="102" cm="1">
        <f t="array" ref="L845">((_xlfn.XLOOKUP(B845,'4. Material Balance Activities'!$C$193:$C$242,'4. Material Balance Activities'!$J$193:$J$242,NA,0,1)-_xlfn.XLOOKUP(B845,'4. Material Balance Activities'!$C$193:$C$242,'4. Material Balance Activities'!$P$193:$P$242,NA,0,1))*G845)*(1-F845)</f>
        <v>8.6225806451612902E-3</v>
      </c>
      <c r="M845" s="105" t="s">
        <v>214</v>
      </c>
      <c r="N845" s="83" t="s">
        <v>214</v>
      </c>
    </row>
    <row r="846" spans="1:14" x14ac:dyDescent="0.25">
      <c r="A846" s="79" t="s">
        <v>370</v>
      </c>
      <c r="B846" s="133" t="s">
        <v>281</v>
      </c>
      <c r="C846" s="137" t="s">
        <v>187</v>
      </c>
      <c r="D846" s="81" t="str">
        <f>IFERROR(IF(C846="No CAS","",INDEX('DEQ Pollutant List'!$C$7:$C$611,MATCH('5. Pollutant Emissions - MB'!C846,'DEQ Pollutant List'!$B$7:$B$611,0))),"")</f>
        <v>Mercury and compounds</v>
      </c>
      <c r="E846" s="115"/>
      <c r="F846" s="138">
        <f>1-(1-0.75)*(1-0.992)</f>
        <v>0.998</v>
      </c>
      <c r="G846" s="139">
        <v>5.9999999999999995E-8</v>
      </c>
      <c r="H846" s="104" t="s">
        <v>421</v>
      </c>
      <c r="I846" s="102" cm="1">
        <f t="array" ref="I846">((_xlfn.XLOOKUP(B846,'4. Material Balance Activities'!$C$193:$C$242,'4. Material Balance Activities'!$G$193:$G$242,NA,0,1)-_xlfn.XLOOKUP(B846,'4. Material Balance Activities'!$C$193:$C$242,'4. Material Balance Activities'!$M$193:$M$242,NA,0,1))*G846)*(1-F846)</f>
        <v>1.7107200000000017E-9</v>
      </c>
      <c r="J846" s="105" t="s">
        <v>214</v>
      </c>
      <c r="K846" s="83" t="s">
        <v>214</v>
      </c>
      <c r="L846" s="102" cm="1">
        <f t="array" ref="L846">((_xlfn.XLOOKUP(B846,'4. Material Balance Activities'!$C$193:$C$242,'4. Material Balance Activities'!$J$193:$J$242,NA,0,1)-_xlfn.XLOOKUP(B846,'4. Material Balance Activities'!$C$193:$C$242,'4. Material Balance Activities'!$P$193:$P$242,NA,0,1))*G846)*(1-F846)</f>
        <v>6.8980645161290388E-12</v>
      </c>
      <c r="M846" s="105" t="s">
        <v>214</v>
      </c>
      <c r="N846" s="83" t="s">
        <v>214</v>
      </c>
    </row>
    <row r="847" spans="1:14" x14ac:dyDescent="0.25">
      <c r="A847" s="79" t="s">
        <v>370</v>
      </c>
      <c r="B847" s="133" t="s">
        <v>281</v>
      </c>
      <c r="C847" s="137" t="s">
        <v>185</v>
      </c>
      <c r="D847" s="81" t="str">
        <f>IFERROR(IF(C847="No CAS","",INDEX('DEQ Pollutant List'!$C$7:$C$611,MATCH('5. Pollutant Emissions - MB'!C847,'DEQ Pollutant List'!$B$7:$B$611,0))),"")</f>
        <v>Lead and compounds</v>
      </c>
      <c r="E847" s="115"/>
      <c r="F847" s="138">
        <f>1-(1-0.75)*(1-0.992)</f>
        <v>0.998</v>
      </c>
      <c r="G847" s="139">
        <v>1.9999999999999999E-7</v>
      </c>
      <c r="H847" s="104" t="s">
        <v>421</v>
      </c>
      <c r="I847" s="102" cm="1">
        <f t="array" ref="I847">((_xlfn.XLOOKUP(B847,'4. Material Balance Activities'!$C$193:$C$242,'4. Material Balance Activities'!$G$193:$G$242,NA,0,1)-_xlfn.XLOOKUP(B847,'4. Material Balance Activities'!$C$193:$C$242,'4. Material Balance Activities'!$M$193:$M$242,NA,0,1))*G847)*(1-F847)</f>
        <v>5.7024000000000055E-9</v>
      </c>
      <c r="J847" s="105" t="s">
        <v>214</v>
      </c>
      <c r="K847" s="83" t="s">
        <v>214</v>
      </c>
      <c r="L847" s="102" cm="1">
        <f t="array" ref="L847">((_xlfn.XLOOKUP(B847,'4. Material Balance Activities'!$C$193:$C$242,'4. Material Balance Activities'!$J$193:$J$242,NA,0,1)-_xlfn.XLOOKUP(B847,'4. Material Balance Activities'!$C$193:$C$242,'4. Material Balance Activities'!$P$193:$P$242,NA,0,1))*G847)*(1-F847)</f>
        <v>2.2993548387096796E-11</v>
      </c>
      <c r="M847" s="105" t="s">
        <v>214</v>
      </c>
      <c r="N847" s="83" t="s">
        <v>214</v>
      </c>
    </row>
    <row r="848" spans="1:14" x14ac:dyDescent="0.25">
      <c r="A848" s="79" t="s">
        <v>370</v>
      </c>
      <c r="B848" s="133" t="s">
        <v>282</v>
      </c>
      <c r="C848" s="137" t="s">
        <v>180</v>
      </c>
      <c r="D848" s="81" t="str">
        <f>IFERROR(IF(C848="No CAS","",INDEX('DEQ Pollutant List'!$C$7:$C$611,MATCH('5. Pollutant Emissions - MB'!C848,'DEQ Pollutant List'!$B$7:$B$611,0))),"")</f>
        <v>Chromium VI, chromate and dichromate particulate</v>
      </c>
      <c r="E848" s="115"/>
      <c r="F848" s="138">
        <f>1-(1-0.75)*(1-0.992)</f>
        <v>0.998</v>
      </c>
      <c r="G848" s="139">
        <v>7.0000000000000001E-3</v>
      </c>
      <c r="H848" s="104" t="s">
        <v>421</v>
      </c>
      <c r="I848" s="102" cm="1">
        <f t="array" ref="I848">((_xlfn.XLOOKUP(B848,'4. Material Balance Activities'!$C$193:$C$242,'4. Material Balance Activities'!$G$193:$G$242,NA,0,1)-_xlfn.XLOOKUP(B848,'4. Material Balance Activities'!$C$193:$C$242,'4. Material Balance Activities'!$M$193:$M$242,NA,0,1))*G848)*(1-F848)</f>
        <v>1.6484160000000014E-4</v>
      </c>
      <c r="J848" s="105" t="s">
        <v>214</v>
      </c>
      <c r="K848" s="83" t="s">
        <v>214</v>
      </c>
      <c r="L848" s="102" cm="1">
        <f t="array" ref="L848">((_xlfn.XLOOKUP(B848,'4. Material Balance Activities'!$C$193:$C$242,'4. Material Balance Activities'!$J$193:$J$242,NA,0,1)-_xlfn.XLOOKUP(B848,'4. Material Balance Activities'!$C$193:$C$242,'4. Material Balance Activities'!$P$193:$P$242,NA,0,1))*G848)*(1-F848)</f>
        <v>6.6468387096774256E-7</v>
      </c>
      <c r="M848" s="105" t="s">
        <v>214</v>
      </c>
      <c r="N848" s="83" t="s">
        <v>214</v>
      </c>
    </row>
    <row r="849" spans="1:14" x14ac:dyDescent="0.25">
      <c r="A849" s="79" t="s">
        <v>370</v>
      </c>
      <c r="B849" s="133" t="s">
        <v>282</v>
      </c>
      <c r="C849" s="137" t="s">
        <v>422</v>
      </c>
      <c r="D849" s="81" t="str">
        <f>IFERROR(IF(C849="No CAS","",INDEX('DEQ Pollutant List'!$C$7:$C$611,MATCH('5. Pollutant Emissions - MB'!C849,'DEQ Pollutant List'!$B$7:$B$611,0))),"")</f>
        <v>Propylene glycol monomethyl ether</v>
      </c>
      <c r="E849" s="115"/>
      <c r="F849" s="138">
        <v>0</v>
      </c>
      <c r="G849" s="139">
        <v>0.64</v>
      </c>
      <c r="H849" s="104"/>
      <c r="I849" s="102" cm="1">
        <f t="array" ref="I849">((_xlfn.XLOOKUP(B849,'4. Material Balance Activities'!$C$193:$C$242,'4. Material Balance Activities'!$G$193:$G$242,NA,0,1)-_xlfn.XLOOKUP(B849,'4. Material Balance Activities'!$C$193:$C$242,'4. Material Balance Activities'!$M$193:$M$242,NA,0,1))*G849)*(1-F849)</f>
        <v>7.5356160000000001</v>
      </c>
      <c r="J849" s="105" t="s">
        <v>214</v>
      </c>
      <c r="K849" s="83" t="s">
        <v>214</v>
      </c>
      <c r="L849" s="102" cm="1">
        <f t="array" ref="L849">((_xlfn.XLOOKUP(B849,'4. Material Balance Activities'!$C$193:$C$242,'4. Material Balance Activities'!$J$193:$J$242,NA,0,1)-_xlfn.XLOOKUP(B849,'4. Material Balance Activities'!$C$193:$C$242,'4. Material Balance Activities'!$P$193:$P$242,NA,0,1))*G849)*(1-F849)</f>
        <v>3.0385548387096773E-2</v>
      </c>
      <c r="M849" s="105" t="s">
        <v>214</v>
      </c>
      <c r="N849" s="83" t="s">
        <v>214</v>
      </c>
    </row>
    <row r="850" spans="1:14" x14ac:dyDescent="0.25">
      <c r="A850" s="79" t="s">
        <v>370</v>
      </c>
      <c r="B850" s="133" t="s">
        <v>283</v>
      </c>
      <c r="C850" s="137" t="s">
        <v>180</v>
      </c>
      <c r="D850" s="81" t="str">
        <f>IFERROR(IF(C850="No CAS","",INDEX('DEQ Pollutant List'!$C$7:$C$611,MATCH('5. Pollutant Emissions - MB'!C850,'DEQ Pollutant List'!$B$7:$B$611,0))),"")</f>
        <v>Chromium VI, chromate and dichromate particulate</v>
      </c>
      <c r="E850" s="115"/>
      <c r="F850" s="138">
        <f>1-(1-0.75)*(1-0.992)</f>
        <v>0.998</v>
      </c>
      <c r="G850" s="139">
        <v>6.0000000000000001E-3</v>
      </c>
      <c r="H850" s="104" t="s">
        <v>421</v>
      </c>
      <c r="I850" s="102" cm="1">
        <f t="array" ref="I850">((_xlfn.XLOOKUP(B850,'4. Material Balance Activities'!$C$193:$C$242,'4. Material Balance Activities'!$G$193:$G$242,NA,0,1)-_xlfn.XLOOKUP(B850,'4. Material Balance Activities'!$C$193:$C$242,'4. Material Balance Activities'!$M$193:$M$242,NA,0,1))*G850)*(1-F850)</f>
        <v>3.5640000000000038E-5</v>
      </c>
      <c r="J850" s="105" t="s">
        <v>214</v>
      </c>
      <c r="K850" s="83" t="s">
        <v>214</v>
      </c>
      <c r="L850" s="102" cm="1">
        <f t="array" ref="L850">((_xlfn.XLOOKUP(B850,'4. Material Balance Activities'!$C$193:$C$242,'4. Material Balance Activities'!$J$193:$J$242,NA,0,1)-_xlfn.XLOOKUP(B850,'4. Material Balance Activities'!$C$193:$C$242,'4. Material Balance Activities'!$P$193:$P$242,NA,0,1))*G850)*(1-F850)</f>
        <v>1.4370967741935497E-7</v>
      </c>
      <c r="M850" s="105" t="s">
        <v>214</v>
      </c>
      <c r="N850" s="83" t="s">
        <v>214</v>
      </c>
    </row>
    <row r="851" spans="1:14" x14ac:dyDescent="0.25">
      <c r="A851" s="79" t="s">
        <v>370</v>
      </c>
      <c r="B851" s="133" t="s">
        <v>283</v>
      </c>
      <c r="C851" s="137" t="s">
        <v>422</v>
      </c>
      <c r="D851" s="81" t="str">
        <f>IFERROR(IF(C851="No CAS","",INDEX('DEQ Pollutant List'!$C$7:$C$611,MATCH('5. Pollutant Emissions - MB'!C851,'DEQ Pollutant List'!$B$7:$B$611,0))),"")</f>
        <v>Propylene glycol monomethyl ether</v>
      </c>
      <c r="E851" s="115"/>
      <c r="F851" s="138">
        <v>0</v>
      </c>
      <c r="G851" s="139">
        <v>0.21</v>
      </c>
      <c r="H851" s="104"/>
      <c r="I851" s="102" cm="1">
        <f t="array" ref="I851">((_xlfn.XLOOKUP(B851,'4. Material Balance Activities'!$C$193:$C$242,'4. Material Balance Activities'!$G$193:$G$242,NA,0,1)-_xlfn.XLOOKUP(B851,'4. Material Balance Activities'!$C$193:$C$242,'4. Material Balance Activities'!$M$193:$M$242,NA,0,1))*G851)*(1-F851)</f>
        <v>0.62370000000000003</v>
      </c>
      <c r="J851" s="105" t="s">
        <v>214</v>
      </c>
      <c r="K851" s="83" t="s">
        <v>214</v>
      </c>
      <c r="L851" s="102" cm="1">
        <f t="array" ref="L851">((_xlfn.XLOOKUP(B851,'4. Material Balance Activities'!$C$193:$C$242,'4. Material Balance Activities'!$J$193:$J$242,NA,0,1)-_xlfn.XLOOKUP(B851,'4. Material Balance Activities'!$C$193:$C$242,'4. Material Balance Activities'!$P$193:$P$242,NA,0,1))*G851)*(1-F851)</f>
        <v>2.5149193548387096E-3</v>
      </c>
      <c r="M851" s="105" t="s">
        <v>214</v>
      </c>
      <c r="N851" s="83" t="s">
        <v>214</v>
      </c>
    </row>
    <row r="852" spans="1:14" x14ac:dyDescent="0.25">
      <c r="A852" s="79" t="s">
        <v>370</v>
      </c>
      <c r="B852" s="133" t="s">
        <v>284</v>
      </c>
      <c r="C852" s="137" t="s">
        <v>181</v>
      </c>
      <c r="D852" s="81" t="str">
        <f>IFERROR(IF(C852="No CAS","",INDEX('DEQ Pollutant List'!$C$7:$C$611,MATCH('5. Pollutant Emissions - MB'!C852,'DEQ Pollutant List'!$B$7:$B$611,0))),"")</f>
        <v>Cobalt and compounds</v>
      </c>
      <c r="E852" s="115"/>
      <c r="F852" s="138">
        <f>1-(1-0.75)*(1-0.992)</f>
        <v>0.998</v>
      </c>
      <c r="G852" s="139">
        <v>0.01</v>
      </c>
      <c r="H852" s="104" t="s">
        <v>421</v>
      </c>
      <c r="I852" s="102" cm="1">
        <f t="array" ref="I852">((_xlfn.XLOOKUP(B852,'4. Material Balance Activities'!$C$193:$C$242,'4. Material Balance Activities'!$G$193:$G$242,NA,0,1)-_xlfn.XLOOKUP(B852,'4. Material Balance Activities'!$C$193:$C$242,'4. Material Balance Activities'!$M$193:$M$242,NA,0,1))*G852)*(1-F852)</f>
        <v>5.8080000000000061E-5</v>
      </c>
      <c r="J852" s="105" t="s">
        <v>214</v>
      </c>
      <c r="K852" s="83" t="s">
        <v>214</v>
      </c>
      <c r="L852" s="102" cm="1">
        <f t="array" ref="L852">((_xlfn.XLOOKUP(B852,'4. Material Balance Activities'!$C$193:$C$242,'4. Material Balance Activities'!$J$193:$J$242,NA,0,1)-_xlfn.XLOOKUP(B852,'4. Material Balance Activities'!$C$193:$C$242,'4. Material Balance Activities'!$P$193:$P$242,NA,0,1))*G852)*(1-F852)</f>
        <v>2.3419354838709704E-7</v>
      </c>
      <c r="M852" s="105" t="s">
        <v>214</v>
      </c>
      <c r="N852" s="83" t="s">
        <v>214</v>
      </c>
    </row>
    <row r="853" spans="1:14" x14ac:dyDescent="0.25">
      <c r="A853" s="79" t="s">
        <v>370</v>
      </c>
      <c r="B853" s="133" t="s">
        <v>285</v>
      </c>
      <c r="C853" s="137" t="s">
        <v>180</v>
      </c>
      <c r="D853" s="81" t="str">
        <f>IFERROR(IF(C853="No CAS","",INDEX('DEQ Pollutant List'!$C$7:$C$611,MATCH('5. Pollutant Emissions - MB'!C853,'DEQ Pollutant List'!$B$7:$B$611,0))),"")</f>
        <v>Chromium VI, chromate and dichromate particulate</v>
      </c>
      <c r="E853" s="115"/>
      <c r="F853" s="138">
        <f>1-(1-0.75)*(1-0.992)</f>
        <v>0.998</v>
      </c>
      <c r="G853" s="139">
        <v>8.9999999999999993E-3</v>
      </c>
      <c r="H853" s="104" t="s">
        <v>421</v>
      </c>
      <c r="I853" s="102" cm="1">
        <f t="array" ref="I853">((_xlfn.XLOOKUP(B853,'4. Material Balance Activities'!$C$193:$C$242,'4. Material Balance Activities'!$G$193:$G$242,NA,0,1)-_xlfn.XLOOKUP(B853,'4. Material Balance Activities'!$C$193:$C$242,'4. Material Balance Activities'!$M$193:$M$242,NA,0,1))*G853)*(1-F853)</f>
        <v>4.9599000000000045E-5</v>
      </c>
      <c r="J853" s="105" t="s">
        <v>214</v>
      </c>
      <c r="K853" s="83" t="s">
        <v>214</v>
      </c>
      <c r="L853" s="102" cm="1">
        <f t="array" ref="L853">((_xlfn.XLOOKUP(B853,'4. Material Balance Activities'!$C$193:$C$242,'4. Material Balance Activities'!$J$193:$J$242,NA,0,1)-_xlfn.XLOOKUP(B853,'4. Material Balance Activities'!$C$193:$C$242,'4. Material Balance Activities'!$P$193:$P$242,NA,0,1))*G853)*(1-F853)</f>
        <v>1.9999596774193567E-7</v>
      </c>
      <c r="M853" s="105" t="s">
        <v>214</v>
      </c>
      <c r="N853" s="83" t="s">
        <v>214</v>
      </c>
    </row>
    <row r="854" spans="1:14" x14ac:dyDescent="0.25">
      <c r="A854" s="79" t="s">
        <v>370</v>
      </c>
      <c r="B854" s="133" t="s">
        <v>229</v>
      </c>
      <c r="C854" s="137" t="s">
        <v>428</v>
      </c>
      <c r="D854" s="81" t="str">
        <f>IFERROR(IF(C854="No CAS","",INDEX('DEQ Pollutant List'!$C$7:$C$611,MATCH('5. Pollutant Emissions - MB'!C854,'DEQ Pollutant List'!$B$7:$B$611,0))),"")</f>
        <v>2-Butanone (methyl ethyl ketone)</v>
      </c>
      <c r="E854" s="115"/>
      <c r="F854" s="138">
        <v>0</v>
      </c>
      <c r="G854" s="139">
        <v>1</v>
      </c>
      <c r="H854" s="104"/>
      <c r="I854" s="102" cm="1">
        <f t="array" ref="I854">((_xlfn.XLOOKUP(B854,'4. Material Balance Activities'!$C$193:$C$242,'4. Material Balance Activities'!$G$193:$G$242,NA,0,1)-_xlfn.XLOOKUP(B854,'4. Material Balance Activities'!$C$193:$C$242,'4. Material Balance Activities'!$M$193:$M$242,NA,0,1))*G854)*(1-F854)</f>
        <v>19.288499999999999</v>
      </c>
      <c r="J854" s="105" t="s">
        <v>214</v>
      </c>
      <c r="K854" s="83" t="s">
        <v>214</v>
      </c>
      <c r="L854" s="102" cm="1">
        <f t="array" ref="L854">((_xlfn.XLOOKUP(B854,'4. Material Balance Activities'!$C$193:$C$242,'4. Material Balance Activities'!$J$193:$J$242,NA,0,1)-_xlfn.XLOOKUP(B854,'4. Material Balance Activities'!$C$193:$C$242,'4. Material Balance Activities'!$P$193:$P$242,NA,0,1))*G854)*(1-F854)</f>
        <v>7.7776209677419356E-2</v>
      </c>
      <c r="M854" s="105" t="s">
        <v>214</v>
      </c>
      <c r="N854" s="83" t="s">
        <v>214</v>
      </c>
    </row>
    <row r="855" spans="1:14" x14ac:dyDescent="0.25">
      <c r="A855" s="79" t="s">
        <v>370</v>
      </c>
      <c r="B855" s="133" t="s">
        <v>231</v>
      </c>
      <c r="C855" s="137" t="s">
        <v>420</v>
      </c>
      <c r="D855" s="81" t="str">
        <f>IFERROR(IF(C855="No CAS","",INDEX('DEQ Pollutant List'!$C$7:$C$611,MATCH('5. Pollutant Emissions - MB'!C855,'DEQ Pollutant List'!$B$7:$B$611,0))),"")</f>
        <v>Acetone</v>
      </c>
      <c r="E855" s="115"/>
      <c r="F855" s="138">
        <v>0</v>
      </c>
      <c r="G855" s="139">
        <v>1</v>
      </c>
      <c r="H855" s="104"/>
      <c r="I855" s="102" cm="1">
        <f t="array" ref="I855">((_xlfn.XLOOKUP(B855,'4. Material Balance Activities'!$C$193:$C$242,'4. Material Balance Activities'!$G$193:$G$242,NA,0,1)-_xlfn.XLOOKUP(B855,'4. Material Balance Activities'!$C$193:$C$242,'4. Material Balance Activities'!$M$193:$M$242,NA,0,1))*G855)*(1-F855)</f>
        <v>366.98062499999997</v>
      </c>
      <c r="J855" s="105" t="s">
        <v>214</v>
      </c>
      <c r="K855" s="83" t="s">
        <v>214</v>
      </c>
      <c r="L855" s="102" cm="1">
        <f t="array" ref="L855">((_xlfn.XLOOKUP(B855,'4. Material Balance Activities'!$C$193:$C$242,'4. Material Balance Activities'!$J$193:$J$242,NA,0,1)-_xlfn.XLOOKUP(B855,'4. Material Balance Activities'!$C$193:$C$242,'4. Material Balance Activities'!$P$193:$P$242,NA,0,1))*G855)*(1-F855)</f>
        <v>1.4797605846774193</v>
      </c>
      <c r="M855" s="105" t="s">
        <v>214</v>
      </c>
      <c r="N855" s="83" t="s">
        <v>214</v>
      </c>
    </row>
    <row r="856" spans="1:14" x14ac:dyDescent="0.25">
      <c r="A856" s="79" t="s">
        <v>370</v>
      </c>
      <c r="B856" s="133" t="s">
        <v>232</v>
      </c>
      <c r="C856" s="137" t="s">
        <v>420</v>
      </c>
      <c r="D856" s="81" t="str">
        <f>IFERROR(IF(C856="No CAS","",INDEX('DEQ Pollutant List'!$C$7:$C$611,MATCH('5. Pollutant Emissions - MB'!C856,'DEQ Pollutant List'!$B$7:$B$611,0))),"")</f>
        <v>Acetone</v>
      </c>
      <c r="E856" s="115"/>
      <c r="F856" s="138">
        <v>0</v>
      </c>
      <c r="G856" s="139">
        <v>1</v>
      </c>
      <c r="H856" s="104"/>
      <c r="I856" s="102" cm="1">
        <f t="array" ref="I856">((_xlfn.XLOOKUP(B856,'4. Material Balance Activities'!$C$193:$C$242,'4. Material Balance Activities'!$G$193:$G$242,NA,0,1)-_xlfn.XLOOKUP(B856,'4. Material Balance Activities'!$C$193:$C$242,'4. Material Balance Activities'!$M$193:$M$242,NA,0,1))*G856)*(1-F856)</f>
        <v>6895.9737000000005</v>
      </c>
      <c r="J856" s="105" t="s">
        <v>214</v>
      </c>
      <c r="K856" s="83" t="s">
        <v>214</v>
      </c>
      <c r="L856" s="102" cm="1">
        <f t="array" ref="L856">((_xlfn.XLOOKUP(B856,'4. Material Balance Activities'!$C$193:$C$242,'4. Material Balance Activities'!$J$193:$J$242,NA,0,1)-_xlfn.XLOOKUP(B856,'4. Material Balance Activities'!$C$193:$C$242,'4. Material Balance Activities'!$P$193:$P$242,NA,0,1))*G856)*(1-F856)</f>
        <v>27.806345564516132</v>
      </c>
      <c r="M856" s="105" t="s">
        <v>214</v>
      </c>
      <c r="N856" s="83" t="s">
        <v>214</v>
      </c>
    </row>
    <row r="857" spans="1:14" x14ac:dyDescent="0.25">
      <c r="A857" s="79" t="s">
        <v>370</v>
      </c>
      <c r="B857" s="133" t="s">
        <v>233</v>
      </c>
      <c r="C857" s="137" t="s">
        <v>425</v>
      </c>
      <c r="D857" s="81" t="str">
        <f>IFERROR(IF(C857="No CAS","",INDEX('DEQ Pollutant List'!$C$7:$C$611,MATCH('5. Pollutant Emissions - MB'!C857,'DEQ Pollutant List'!$B$7:$B$611,0))),"")</f>
        <v>Isopropyl alcohol</v>
      </c>
      <c r="E857" s="115"/>
      <c r="F857" s="138">
        <v>0</v>
      </c>
      <c r="G857" s="139">
        <v>0.15</v>
      </c>
      <c r="H857" s="104"/>
      <c r="I857" s="102" cm="1">
        <f t="array" ref="I857">((_xlfn.XLOOKUP(B857,'4. Material Balance Activities'!$C$193:$C$242,'4. Material Balance Activities'!$G$193:$G$242,NA,0,1)-_xlfn.XLOOKUP(B857,'4. Material Balance Activities'!$C$193:$C$242,'4. Material Balance Activities'!$M$193:$M$242,NA,0,1))*G857)*(1-F857)</f>
        <v>1.2696749999999999</v>
      </c>
      <c r="J857" s="105" t="s">
        <v>214</v>
      </c>
      <c r="K857" s="83" t="s">
        <v>214</v>
      </c>
      <c r="L857" s="102" cm="1">
        <f t="array" ref="L857">((_xlfn.XLOOKUP(B857,'4. Material Balance Activities'!$C$193:$C$242,'4. Material Balance Activities'!$J$193:$J$242,NA,0,1)-_xlfn.XLOOKUP(B857,'4. Material Balance Activities'!$C$193:$C$242,'4. Material Balance Activities'!$P$193:$P$242,NA,0,1))*G857)*(1-F857)</f>
        <v>5.1196572580645148E-3</v>
      </c>
      <c r="M857" s="105" t="s">
        <v>214</v>
      </c>
      <c r="N857" s="83" t="s">
        <v>214</v>
      </c>
    </row>
    <row r="858" spans="1:14" x14ac:dyDescent="0.25">
      <c r="A858" s="79" t="s">
        <v>370</v>
      </c>
      <c r="B858" s="133" t="s">
        <v>233</v>
      </c>
      <c r="C858" s="137" t="s">
        <v>420</v>
      </c>
      <c r="D858" s="81" t="str">
        <f>IFERROR(IF(C858="No CAS","",INDEX('DEQ Pollutant List'!$C$7:$C$611,MATCH('5. Pollutant Emissions - MB'!C858,'DEQ Pollutant List'!$B$7:$B$611,0))),"")</f>
        <v>Acetone</v>
      </c>
      <c r="E858" s="115"/>
      <c r="F858" s="138">
        <v>0</v>
      </c>
      <c r="G858" s="139">
        <v>0.14000000000000001</v>
      </c>
      <c r="H858" s="104"/>
      <c r="I858" s="102" cm="1">
        <f t="array" ref="I858">((_xlfn.XLOOKUP(B858,'4. Material Balance Activities'!$C$193:$C$242,'4. Material Balance Activities'!$G$193:$G$242,NA,0,1)-_xlfn.XLOOKUP(B858,'4. Material Balance Activities'!$C$193:$C$242,'4. Material Balance Activities'!$M$193:$M$242,NA,0,1))*G858)*(1-F858)</f>
        <v>1.18503</v>
      </c>
      <c r="J858" s="105" t="s">
        <v>214</v>
      </c>
      <c r="K858" s="83" t="s">
        <v>214</v>
      </c>
      <c r="L858" s="102" cm="1">
        <f t="array" ref="L858">((_xlfn.XLOOKUP(B858,'4. Material Balance Activities'!$C$193:$C$242,'4. Material Balance Activities'!$J$193:$J$242,NA,0,1)-_xlfn.XLOOKUP(B858,'4. Material Balance Activities'!$C$193:$C$242,'4. Material Balance Activities'!$P$193:$P$242,NA,0,1))*G858)*(1-F858)</f>
        <v>4.778346774193548E-3</v>
      </c>
      <c r="M858" s="105" t="s">
        <v>214</v>
      </c>
      <c r="N858" s="83" t="s">
        <v>214</v>
      </c>
    </row>
    <row r="859" spans="1:14" x14ac:dyDescent="0.25">
      <c r="A859" s="79" t="s">
        <v>370</v>
      </c>
      <c r="B859" s="133" t="s">
        <v>373</v>
      </c>
      <c r="C859" s="137" t="s">
        <v>193</v>
      </c>
      <c r="D859" s="81" t="str">
        <f>IFERROR(IF(C859="No CAS","",INDEX('DEQ Pollutant List'!$C$7:$C$611,MATCH('5. Pollutant Emissions - MB'!C859,'DEQ Pollutant List'!$B$7:$B$611,0))),"")</f>
        <v>Xylene (mixture), including m-xylene, o-xylene, p-xylene</v>
      </c>
      <c r="E859" s="115"/>
      <c r="F859" s="138" t="s">
        <v>430</v>
      </c>
      <c r="G859" s="139" t="s">
        <v>430</v>
      </c>
      <c r="H859" s="104" t="s">
        <v>458</v>
      </c>
      <c r="I859" s="102" t="s">
        <v>214</v>
      </c>
      <c r="J859" s="105">
        <v>12011.945878426699</v>
      </c>
      <c r="K859" s="83">
        <v>12011.945878426699</v>
      </c>
      <c r="L859" s="102" t="s">
        <v>214</v>
      </c>
      <c r="M859" s="105">
        <f>J859/365</f>
        <v>32.909440762812871</v>
      </c>
      <c r="N859" s="83">
        <f>K859/365</f>
        <v>32.909440762812871</v>
      </c>
    </row>
    <row r="860" spans="1:14" x14ac:dyDescent="0.25">
      <c r="A860" s="79" t="s">
        <v>370</v>
      </c>
      <c r="B860" s="133" t="s">
        <v>373</v>
      </c>
      <c r="C860" s="137" t="s">
        <v>183</v>
      </c>
      <c r="D860" s="81" t="str">
        <f>IFERROR(IF(C860="No CAS","",INDEX('DEQ Pollutant List'!$C$7:$C$611,MATCH('5. Pollutant Emissions - MB'!C860,'DEQ Pollutant List'!$B$7:$B$611,0))),"")</f>
        <v>Ethyl benzene</v>
      </c>
      <c r="E860" s="115"/>
      <c r="F860" s="138" t="s">
        <v>430</v>
      </c>
      <c r="G860" s="139" t="s">
        <v>430</v>
      </c>
      <c r="H860" s="104" t="s">
        <v>458</v>
      </c>
      <c r="I860" s="102" t="s">
        <v>214</v>
      </c>
      <c r="J860" s="105">
        <v>2001.9909797377832</v>
      </c>
      <c r="K860" s="83">
        <v>2001.9909797377832</v>
      </c>
      <c r="L860" s="102" t="s">
        <v>214</v>
      </c>
      <c r="M860" s="105">
        <f t="shared" ref="M860:M883" si="14">J860/365</f>
        <v>5.4849067938021454</v>
      </c>
      <c r="N860" s="83">
        <f t="shared" ref="N860:N883" si="15">K860/365</f>
        <v>5.4849067938021454</v>
      </c>
    </row>
    <row r="861" spans="1:14" x14ac:dyDescent="0.25">
      <c r="A861" s="79" t="s">
        <v>370</v>
      </c>
      <c r="B861" s="133" t="s">
        <v>373</v>
      </c>
      <c r="C861" s="137" t="s">
        <v>191</v>
      </c>
      <c r="D861" s="81" t="str">
        <f>IFERROR(IF(C861="No CAS","",INDEX('DEQ Pollutant List'!$C$7:$C$611,MATCH('5. Pollutant Emissions - MB'!C861,'DEQ Pollutant List'!$B$7:$B$611,0))),"")</f>
        <v>Toluene</v>
      </c>
      <c r="E861" s="115"/>
      <c r="F861" s="138" t="s">
        <v>430</v>
      </c>
      <c r="G861" s="139" t="s">
        <v>430</v>
      </c>
      <c r="H861" s="104" t="s">
        <v>458</v>
      </c>
      <c r="I861" s="102" t="s">
        <v>214</v>
      </c>
      <c r="J861" s="105">
        <v>16015.927837902265</v>
      </c>
      <c r="K861" s="83">
        <v>16015.927837902265</v>
      </c>
      <c r="L861" s="102" t="s">
        <v>214</v>
      </c>
      <c r="M861" s="105">
        <f t="shared" si="14"/>
        <v>43.879254350417163</v>
      </c>
      <c r="N861" s="83">
        <f t="shared" si="15"/>
        <v>43.879254350417163</v>
      </c>
    </row>
    <row r="862" spans="1:14" x14ac:dyDescent="0.25">
      <c r="A862" s="79" t="s">
        <v>370</v>
      </c>
      <c r="B862" s="133" t="s">
        <v>373</v>
      </c>
      <c r="C862" s="137" t="s">
        <v>432</v>
      </c>
      <c r="D862" s="81" t="str">
        <f>IFERROR(IF(C862="No CAS","",INDEX('DEQ Pollutant List'!$C$7:$C$611,MATCH('5. Pollutant Emissions - MB'!C862,'DEQ Pollutant List'!$B$7:$B$611,0))),"")</f>
        <v>Methyl isobutyl ketone (MIBK, hexone)</v>
      </c>
      <c r="E862" s="115"/>
      <c r="F862" s="138" t="s">
        <v>430</v>
      </c>
      <c r="G862" s="139" t="s">
        <v>430</v>
      </c>
      <c r="H862" s="104" t="s">
        <v>458</v>
      </c>
      <c r="I862" s="102" t="s">
        <v>214</v>
      </c>
      <c r="J862" s="105">
        <v>497.18400328149039</v>
      </c>
      <c r="K862" s="83">
        <v>497.18400328149039</v>
      </c>
      <c r="L862" s="102" t="s">
        <v>214</v>
      </c>
      <c r="M862" s="105">
        <f t="shared" si="14"/>
        <v>1.3621479541958641</v>
      </c>
      <c r="N862" s="83">
        <f t="shared" si="15"/>
        <v>1.3621479541958641</v>
      </c>
    </row>
    <row r="863" spans="1:14" x14ac:dyDescent="0.25">
      <c r="A863" s="79" t="s">
        <v>370</v>
      </c>
      <c r="B863" s="133" t="s">
        <v>373</v>
      </c>
      <c r="C863" s="137" t="s">
        <v>189</v>
      </c>
      <c r="D863" s="81" t="str">
        <f>IFERROR(IF(C863="No CAS","",INDEX('DEQ Pollutant List'!$C$7:$C$611,MATCH('5. Pollutant Emissions - MB'!C863,'DEQ Pollutant List'!$B$7:$B$611,0))),"")</f>
        <v>Naphthalene</v>
      </c>
      <c r="E863" s="115"/>
      <c r="F863" s="138" t="s">
        <v>430</v>
      </c>
      <c r="G863" s="139" t="s">
        <v>430</v>
      </c>
      <c r="H863" s="104" t="s">
        <v>458</v>
      </c>
      <c r="I863" s="102" t="s">
        <v>214</v>
      </c>
      <c r="J863" s="105">
        <v>0.58184140983763466</v>
      </c>
      <c r="K863" s="83">
        <v>0.58184140983763466</v>
      </c>
      <c r="L863" s="102" t="s">
        <v>214</v>
      </c>
      <c r="M863" s="105">
        <f t="shared" si="14"/>
        <v>1.594086054349684E-3</v>
      </c>
      <c r="N863" s="83">
        <f t="shared" si="15"/>
        <v>1.594086054349684E-3</v>
      </c>
    </row>
    <row r="864" spans="1:14" x14ac:dyDescent="0.25">
      <c r="A864" s="79" t="s">
        <v>370</v>
      </c>
      <c r="B864" s="133" t="s">
        <v>373</v>
      </c>
      <c r="C864" s="137" t="s">
        <v>433</v>
      </c>
      <c r="D864" s="81" t="str">
        <f>IFERROR(IF(C864="No CAS","",INDEX('DEQ Pollutant List'!$C$7:$C$611,MATCH('5. Pollutant Emissions - MB'!C864,'DEQ Pollutant List'!$B$7:$B$611,0))),"")</f>
        <v>Isopropylbenzene (cumene)</v>
      </c>
      <c r="E864" s="115"/>
      <c r="F864" s="138" t="s">
        <v>430</v>
      </c>
      <c r="G864" s="139" t="s">
        <v>430</v>
      </c>
      <c r="H864" s="104" t="s">
        <v>458</v>
      </c>
      <c r="I864" s="102" t="s">
        <v>214</v>
      </c>
      <c r="J864" s="105">
        <v>0</v>
      </c>
      <c r="K864" s="83">
        <v>0</v>
      </c>
      <c r="L864" s="102" t="s">
        <v>214</v>
      </c>
      <c r="M864" s="105">
        <f t="shared" si="14"/>
        <v>0</v>
      </c>
      <c r="N864" s="83">
        <f t="shared" si="15"/>
        <v>0</v>
      </c>
    </row>
    <row r="865" spans="1:14" x14ac:dyDescent="0.25">
      <c r="A865" s="79" t="s">
        <v>370</v>
      </c>
      <c r="B865" s="133" t="s">
        <v>373</v>
      </c>
      <c r="C865" s="137" t="s">
        <v>161</v>
      </c>
      <c r="D865" s="81" t="str">
        <f>IFERROR(IF(C865="No CAS","",INDEX('DEQ Pollutant List'!$C$7:$C$611,MATCH('5. Pollutant Emissions - MB'!C865,'DEQ Pollutant List'!$B$7:$B$611,0))),"")</f>
        <v>Formaldehyde</v>
      </c>
      <c r="E865" s="115"/>
      <c r="F865" s="138" t="s">
        <v>430</v>
      </c>
      <c r="G865" s="139" t="s">
        <v>430</v>
      </c>
      <c r="H865" s="104" t="s">
        <v>458</v>
      </c>
      <c r="I865" s="102" t="s">
        <v>214</v>
      </c>
      <c r="J865" s="105">
        <v>0</v>
      </c>
      <c r="K865" s="83">
        <v>0</v>
      </c>
      <c r="L865" s="102" t="s">
        <v>214</v>
      </c>
      <c r="M865" s="105">
        <f t="shared" si="14"/>
        <v>0</v>
      </c>
      <c r="N865" s="83">
        <f t="shared" si="15"/>
        <v>0</v>
      </c>
    </row>
    <row r="866" spans="1:14" x14ac:dyDescent="0.25">
      <c r="A866" s="79" t="s">
        <v>370</v>
      </c>
      <c r="B866" s="133" t="s">
        <v>373</v>
      </c>
      <c r="C866" s="137" t="s">
        <v>434</v>
      </c>
      <c r="D866" s="81" t="str">
        <f>IFERROR(IF(C866="No CAS","",INDEX('DEQ Pollutant List'!$C$7:$C$611,MATCH('5. Pollutant Emissions - MB'!C866,'DEQ Pollutant List'!$B$7:$B$611,0))),"")</f>
        <v>Ethylene glycol monobutyl ether</v>
      </c>
      <c r="E866" s="115"/>
      <c r="F866" s="138" t="s">
        <v>430</v>
      </c>
      <c r="G866" s="139" t="s">
        <v>430</v>
      </c>
      <c r="H866" s="104" t="s">
        <v>458</v>
      </c>
      <c r="I866" s="102" t="s">
        <v>214</v>
      </c>
      <c r="J866" s="105">
        <v>0</v>
      </c>
      <c r="K866" s="83">
        <v>0</v>
      </c>
      <c r="L866" s="102" t="s">
        <v>214</v>
      </c>
      <c r="M866" s="105">
        <f t="shared" si="14"/>
        <v>0</v>
      </c>
      <c r="N866" s="83">
        <f t="shared" si="15"/>
        <v>0</v>
      </c>
    </row>
    <row r="867" spans="1:14" x14ac:dyDescent="0.25">
      <c r="A867" s="79" t="s">
        <v>370</v>
      </c>
      <c r="B867" s="133" t="s">
        <v>373</v>
      </c>
      <c r="C867" s="137" t="s">
        <v>435</v>
      </c>
      <c r="D867" s="81" t="str">
        <f>IFERROR(IF(C867="No CAS","",INDEX('DEQ Pollutant List'!$C$7:$C$611,MATCH('5. Pollutant Emissions - MB'!C867,'DEQ Pollutant List'!$B$7:$B$611,0))),"")</f>
        <v>n-Butyl alcohol</v>
      </c>
      <c r="E867" s="115"/>
      <c r="F867" s="138" t="s">
        <v>430</v>
      </c>
      <c r="G867" s="139" t="s">
        <v>430</v>
      </c>
      <c r="H867" s="104" t="s">
        <v>458</v>
      </c>
      <c r="I867" s="102" t="s">
        <v>214</v>
      </c>
      <c r="J867" s="105">
        <v>0</v>
      </c>
      <c r="K867" s="83">
        <v>0</v>
      </c>
      <c r="L867" s="102" t="s">
        <v>214</v>
      </c>
      <c r="M867" s="105">
        <f t="shared" si="14"/>
        <v>0</v>
      </c>
      <c r="N867" s="83">
        <f t="shared" si="15"/>
        <v>0</v>
      </c>
    </row>
    <row r="868" spans="1:14" x14ac:dyDescent="0.25">
      <c r="A868" s="79" t="s">
        <v>370</v>
      </c>
      <c r="B868" s="133" t="s">
        <v>373</v>
      </c>
      <c r="C868" s="137" t="s">
        <v>436</v>
      </c>
      <c r="D868" s="81" t="str">
        <f>IFERROR(IF(C868="No CAS","",INDEX('DEQ Pollutant List'!$C$7:$C$611,MATCH('5. Pollutant Emissions - MB'!C868,'DEQ Pollutant List'!$B$7:$B$611,0))),"")</f>
        <v>1,2,4-Trimethylbenzene</v>
      </c>
      <c r="E868" s="115"/>
      <c r="F868" s="138" t="s">
        <v>430</v>
      </c>
      <c r="G868" s="139" t="s">
        <v>430</v>
      </c>
      <c r="H868" s="104" t="s">
        <v>458</v>
      </c>
      <c r="I868" s="102" t="s">
        <v>214</v>
      </c>
      <c r="J868" s="105">
        <v>4518.1719285120007</v>
      </c>
      <c r="K868" s="83">
        <v>4518.1719285120007</v>
      </c>
      <c r="L868" s="102" t="s">
        <v>214</v>
      </c>
      <c r="M868" s="105">
        <f t="shared" si="14"/>
        <v>12.378553228800001</v>
      </c>
      <c r="N868" s="83">
        <f t="shared" si="15"/>
        <v>12.378553228800001</v>
      </c>
    </row>
    <row r="869" spans="1:14" x14ac:dyDescent="0.25">
      <c r="A869" s="79" t="s">
        <v>370</v>
      </c>
      <c r="B869" s="133" t="s">
        <v>373</v>
      </c>
      <c r="C869" s="137" t="s">
        <v>437</v>
      </c>
      <c r="D869" s="81" t="str">
        <f>IFERROR(IF(C869="No CAS","",INDEX('DEQ Pollutant List'!$C$7:$C$611,MATCH('5. Pollutant Emissions - MB'!C869,'DEQ Pollutant List'!$B$7:$B$611,0))),"")</f>
        <v>Propylene glycol monomethyl ether acetate</v>
      </c>
      <c r="E869" s="115"/>
      <c r="F869" s="138" t="s">
        <v>430</v>
      </c>
      <c r="G869" s="139" t="s">
        <v>430</v>
      </c>
      <c r="H869" s="104" t="s">
        <v>458</v>
      </c>
      <c r="I869" s="102" t="s">
        <v>214</v>
      </c>
      <c r="J869" s="105">
        <v>134800.72596901073</v>
      </c>
      <c r="K869" s="83">
        <v>134800.72596901073</v>
      </c>
      <c r="L869" s="102" t="s">
        <v>214</v>
      </c>
      <c r="M869" s="105">
        <f t="shared" si="14"/>
        <v>369.31705744934447</v>
      </c>
      <c r="N869" s="83">
        <f t="shared" si="15"/>
        <v>369.31705744934447</v>
      </c>
    </row>
    <row r="870" spans="1:14" x14ac:dyDescent="0.25">
      <c r="A870" s="79" t="s">
        <v>370</v>
      </c>
      <c r="B870" s="133" t="s">
        <v>373</v>
      </c>
      <c r="C870" s="137" t="s">
        <v>180</v>
      </c>
      <c r="D870" s="81" t="str">
        <f>IFERROR(IF(C870="No CAS","",INDEX('DEQ Pollutant List'!$C$7:$C$611,MATCH('5. Pollutant Emissions - MB'!C870,'DEQ Pollutant List'!$B$7:$B$611,0))),"")</f>
        <v>Chromium VI, chromate and dichromate particulate</v>
      </c>
      <c r="E870" s="115"/>
      <c r="F870" s="138">
        <f>1-(1-0.75)*(1-0.992)</f>
        <v>0.998</v>
      </c>
      <c r="G870" s="139" t="s">
        <v>430</v>
      </c>
      <c r="H870" s="104" t="s">
        <v>458</v>
      </c>
      <c r="I870" s="102" t="s">
        <v>214</v>
      </c>
      <c r="J870" s="105">
        <v>150.14932348033386</v>
      </c>
      <c r="K870" s="83">
        <v>150.14932348033386</v>
      </c>
      <c r="L870" s="102" t="s">
        <v>214</v>
      </c>
      <c r="M870" s="105">
        <f t="shared" si="14"/>
        <v>0.41136800953516128</v>
      </c>
      <c r="N870" s="83">
        <f t="shared" si="15"/>
        <v>0.41136800953516128</v>
      </c>
    </row>
    <row r="871" spans="1:14" x14ac:dyDescent="0.25">
      <c r="A871" s="79" t="s">
        <v>370</v>
      </c>
      <c r="B871" s="133" t="s">
        <v>373</v>
      </c>
      <c r="C871" s="137" t="s">
        <v>428</v>
      </c>
      <c r="D871" s="81" t="str">
        <f>IFERROR(IF(C871="No CAS","",INDEX('DEQ Pollutant List'!$C$7:$C$611,MATCH('5. Pollutant Emissions - MB'!C871,'DEQ Pollutant List'!$B$7:$B$611,0))),"")</f>
        <v>2-Butanone (methyl ethyl ketone)</v>
      </c>
      <c r="E871" s="115"/>
      <c r="F871" s="138" t="s">
        <v>430</v>
      </c>
      <c r="G871" s="139" t="s">
        <v>430</v>
      </c>
      <c r="H871" s="104" t="s">
        <v>458</v>
      </c>
      <c r="I871" s="102" t="s">
        <v>214</v>
      </c>
      <c r="J871" s="105">
        <v>349310.54395394109</v>
      </c>
      <c r="K871" s="83">
        <v>349310.54395394109</v>
      </c>
      <c r="L871" s="102" t="s">
        <v>214</v>
      </c>
      <c r="M871" s="105">
        <f t="shared" si="14"/>
        <v>957.01518891490707</v>
      </c>
      <c r="N871" s="83">
        <f t="shared" si="15"/>
        <v>957.01518891490707</v>
      </c>
    </row>
    <row r="872" spans="1:14" x14ac:dyDescent="0.25">
      <c r="A872" s="79" t="s">
        <v>370</v>
      </c>
      <c r="B872" s="133" t="s">
        <v>373</v>
      </c>
      <c r="C872" s="137" t="s">
        <v>438</v>
      </c>
      <c r="D872" s="81" t="str">
        <f>IFERROR(IF(C872="No CAS","",INDEX('DEQ Pollutant List'!$C$7:$C$611,MATCH('5. Pollutant Emissions - MB'!C872,'DEQ Pollutant List'!$B$7:$B$611,0))),"")</f>
        <v>t-Butyl acetate</v>
      </c>
      <c r="E872" s="115"/>
      <c r="F872" s="138" t="s">
        <v>430</v>
      </c>
      <c r="G872" s="139" t="s">
        <v>430</v>
      </c>
      <c r="H872" s="104" t="s">
        <v>458</v>
      </c>
      <c r="I872" s="102" t="s">
        <v>214</v>
      </c>
      <c r="J872" s="105">
        <v>0</v>
      </c>
      <c r="K872" s="83">
        <v>0</v>
      </c>
      <c r="L872" s="102" t="s">
        <v>214</v>
      </c>
      <c r="M872" s="105">
        <f t="shared" si="14"/>
        <v>0</v>
      </c>
      <c r="N872" s="83">
        <f t="shared" si="15"/>
        <v>0</v>
      </c>
    </row>
    <row r="873" spans="1:14" x14ac:dyDescent="0.25">
      <c r="A873" s="79" t="s">
        <v>370</v>
      </c>
      <c r="B873" s="133" t="s">
        <v>373</v>
      </c>
      <c r="C873" s="137" t="s">
        <v>187</v>
      </c>
      <c r="D873" s="81" t="str">
        <f>IFERROR(IF(C873="No CAS","",INDEX('DEQ Pollutant List'!$C$7:$C$611,MATCH('5. Pollutant Emissions - MB'!C873,'DEQ Pollutant List'!$B$7:$B$611,0))),"")</f>
        <v>Mercury and compounds</v>
      </c>
      <c r="E873" s="115"/>
      <c r="F873" s="138">
        <f>1-(1-0.75)*(1-0.992)</f>
        <v>0.998</v>
      </c>
      <c r="G873" s="139" t="s">
        <v>430</v>
      </c>
      <c r="H873" s="104" t="s">
        <v>458</v>
      </c>
      <c r="I873" s="102" t="s">
        <v>214</v>
      </c>
      <c r="J873" s="105">
        <v>3.3255294607866534E-3</v>
      </c>
      <c r="K873" s="83">
        <v>3.3255294607866534E-3</v>
      </c>
      <c r="L873" s="102" t="s">
        <v>214</v>
      </c>
      <c r="M873" s="105">
        <f t="shared" si="14"/>
        <v>9.1110396185935702E-6</v>
      </c>
      <c r="N873" s="83">
        <f t="shared" si="15"/>
        <v>9.1110396185935702E-6</v>
      </c>
    </row>
    <row r="874" spans="1:14" x14ac:dyDescent="0.25">
      <c r="A874" s="79" t="s">
        <v>370</v>
      </c>
      <c r="B874" s="133" t="s">
        <v>373</v>
      </c>
      <c r="C874" s="137" t="s">
        <v>185</v>
      </c>
      <c r="D874" s="81" t="str">
        <f>IFERROR(IF(C874="No CAS","",INDEX('DEQ Pollutant List'!$C$7:$C$611,MATCH('5. Pollutant Emissions - MB'!C874,'DEQ Pollutant List'!$B$7:$B$611,0))),"")</f>
        <v>Lead and compounds</v>
      </c>
      <c r="E874" s="115"/>
      <c r="F874" s="138">
        <f>1-(1-0.75)*(1-0.992)</f>
        <v>0.998</v>
      </c>
      <c r="G874" s="139" t="s">
        <v>430</v>
      </c>
      <c r="H874" s="104" t="s">
        <v>458</v>
      </c>
      <c r="I874" s="102" t="s">
        <v>214</v>
      </c>
      <c r="J874" s="105">
        <v>5.7788952586412456E-3</v>
      </c>
      <c r="K874" s="83">
        <v>5.7788952586412456E-3</v>
      </c>
      <c r="L874" s="102" t="s">
        <v>214</v>
      </c>
      <c r="M874" s="105">
        <f t="shared" si="14"/>
        <v>1.5832589749702043E-5</v>
      </c>
      <c r="N874" s="83">
        <f t="shared" si="15"/>
        <v>1.5832589749702043E-5</v>
      </c>
    </row>
    <row r="875" spans="1:14" x14ac:dyDescent="0.25">
      <c r="A875" s="79" t="s">
        <v>370</v>
      </c>
      <c r="B875" s="133" t="s">
        <v>373</v>
      </c>
      <c r="C875" s="137" t="s">
        <v>425</v>
      </c>
      <c r="D875" s="81" t="str">
        <f>IFERROR(IF(C875="No CAS","",INDEX('DEQ Pollutant List'!$C$7:$C$611,MATCH('5. Pollutant Emissions - MB'!C875,'DEQ Pollutant List'!$B$7:$B$611,0))),"")</f>
        <v>Isopropyl alcohol</v>
      </c>
      <c r="E875" s="115"/>
      <c r="F875" s="138" t="s">
        <v>430</v>
      </c>
      <c r="G875" s="139" t="s">
        <v>430</v>
      </c>
      <c r="H875" s="104" t="s">
        <v>458</v>
      </c>
      <c r="I875" s="102" t="s">
        <v>214</v>
      </c>
      <c r="J875" s="105">
        <v>39671.005216202357</v>
      </c>
      <c r="K875" s="83">
        <v>39671.005216202357</v>
      </c>
      <c r="L875" s="102" t="s">
        <v>214</v>
      </c>
      <c r="M875" s="105">
        <f t="shared" si="14"/>
        <v>108.68768552384208</v>
      </c>
      <c r="N875" s="83">
        <f t="shared" si="15"/>
        <v>108.68768552384208</v>
      </c>
    </row>
    <row r="876" spans="1:14" x14ac:dyDescent="0.25">
      <c r="A876" s="79" t="s">
        <v>370</v>
      </c>
      <c r="B876" s="133" t="s">
        <v>373</v>
      </c>
      <c r="C876" s="137" t="s">
        <v>420</v>
      </c>
      <c r="D876" s="81" t="str">
        <f>IFERROR(IF(C876="No CAS","",INDEX('DEQ Pollutant List'!$C$7:$C$611,MATCH('5. Pollutant Emissions - MB'!C876,'DEQ Pollutant List'!$B$7:$B$611,0))),"")</f>
        <v>Acetone</v>
      </c>
      <c r="E876" s="115"/>
      <c r="F876" s="138" t="s">
        <v>430</v>
      </c>
      <c r="G876" s="139" t="s">
        <v>430</v>
      </c>
      <c r="H876" s="104" t="s">
        <v>458</v>
      </c>
      <c r="I876" s="102" t="s">
        <v>214</v>
      </c>
      <c r="J876" s="105">
        <v>338759.27003247314</v>
      </c>
      <c r="K876" s="83">
        <v>338759.27003247314</v>
      </c>
      <c r="L876" s="102" t="s">
        <v>214</v>
      </c>
      <c r="M876" s="105">
        <f t="shared" si="14"/>
        <v>928.10758913006339</v>
      </c>
      <c r="N876" s="83">
        <f t="shared" si="15"/>
        <v>928.10758913006339</v>
      </c>
    </row>
    <row r="877" spans="1:14" x14ac:dyDescent="0.25">
      <c r="A877" s="79" t="s">
        <v>370</v>
      </c>
      <c r="B877" s="133" t="s">
        <v>373</v>
      </c>
      <c r="C877" s="137" t="s">
        <v>422</v>
      </c>
      <c r="D877" s="81" t="str">
        <f>IFERROR(IF(C877="No CAS","",INDEX('DEQ Pollutant List'!$C$7:$C$611,MATCH('5. Pollutant Emissions - MB'!C877,'DEQ Pollutant List'!$B$7:$B$611,0))),"")</f>
        <v>Propylene glycol monomethyl ether</v>
      </c>
      <c r="E877" s="115"/>
      <c r="F877" s="138" t="s">
        <v>430</v>
      </c>
      <c r="G877" s="139" t="s">
        <v>430</v>
      </c>
      <c r="H877" s="104" t="s">
        <v>458</v>
      </c>
      <c r="I877" s="102" t="s">
        <v>214</v>
      </c>
      <c r="J877" s="105">
        <v>264559.40058164479</v>
      </c>
      <c r="K877" s="83">
        <v>264559.40058164479</v>
      </c>
      <c r="L877" s="102" t="s">
        <v>214</v>
      </c>
      <c r="M877" s="105">
        <f t="shared" si="14"/>
        <v>724.82027556615014</v>
      </c>
      <c r="N877" s="83">
        <f t="shared" si="15"/>
        <v>724.82027556615014</v>
      </c>
    </row>
    <row r="878" spans="1:14" x14ac:dyDescent="0.25">
      <c r="A878" s="79" t="s">
        <v>370</v>
      </c>
      <c r="B878" s="133" t="s">
        <v>373</v>
      </c>
      <c r="C878" s="137" t="s">
        <v>181</v>
      </c>
      <c r="D878" s="81" t="str">
        <f>IFERROR(IF(C878="No CAS","",INDEX('DEQ Pollutant List'!$C$7:$C$611,MATCH('5. Pollutant Emissions - MB'!C878,'DEQ Pollutant List'!$B$7:$B$611,0))),"")</f>
        <v>Cobalt and compounds</v>
      </c>
      <c r="E878" s="115"/>
      <c r="F878" s="138">
        <f>1-(1-0.75)*(1-0.992)</f>
        <v>0.998</v>
      </c>
      <c r="G878" s="139" t="s">
        <v>430</v>
      </c>
      <c r="H878" s="104" t="s">
        <v>458</v>
      </c>
      <c r="I878" s="102" t="s">
        <v>214</v>
      </c>
      <c r="J878" s="105">
        <v>212.06274822407647</v>
      </c>
      <c r="K878" s="83">
        <v>212.06274822407647</v>
      </c>
      <c r="L878" s="102" t="s">
        <v>214</v>
      </c>
      <c r="M878" s="105">
        <f t="shared" si="14"/>
        <v>0.58099383075089439</v>
      </c>
      <c r="N878" s="83">
        <f t="shared" si="15"/>
        <v>0.58099383075089439</v>
      </c>
    </row>
    <row r="879" spans="1:14" x14ac:dyDescent="0.25">
      <c r="A879" s="79" t="s">
        <v>370</v>
      </c>
      <c r="B879" s="133" t="s">
        <v>373</v>
      </c>
      <c r="C879" s="137" t="s">
        <v>439</v>
      </c>
      <c r="D879" s="81" t="str">
        <f>IFERROR(IF(C879="No CAS","",INDEX('DEQ Pollutant List'!$C$7:$C$611,MATCH('5. Pollutant Emissions - MB'!C879,'DEQ Pollutant List'!$B$7:$B$611,0))),"")</f>
        <v>Sulfuric acid</v>
      </c>
      <c r="E879" s="115"/>
      <c r="F879" s="138" t="s">
        <v>430</v>
      </c>
      <c r="G879" s="139" t="s">
        <v>430</v>
      </c>
      <c r="H879" s="104" t="s">
        <v>458</v>
      </c>
      <c r="I879" s="102" t="s">
        <v>214</v>
      </c>
      <c r="J879" s="105">
        <v>0</v>
      </c>
      <c r="K879" s="83">
        <v>0</v>
      </c>
      <c r="L879" s="102" t="s">
        <v>214</v>
      </c>
      <c r="M879" s="105">
        <f t="shared" si="14"/>
        <v>0</v>
      </c>
      <c r="N879" s="83">
        <f t="shared" si="15"/>
        <v>0</v>
      </c>
    </row>
    <row r="880" spans="1:14" x14ac:dyDescent="0.25">
      <c r="A880" s="79" t="s">
        <v>370</v>
      </c>
      <c r="B880" s="133" t="s">
        <v>373</v>
      </c>
      <c r="C880" s="137" t="s">
        <v>440</v>
      </c>
      <c r="D880" s="81" t="str">
        <f>IFERROR(IF(C880="No CAS","",INDEX('DEQ Pollutant List'!$C$7:$C$611,MATCH('5. Pollutant Emissions - MB'!C880,'DEQ Pollutant List'!$B$7:$B$611,0))),"")</f>
        <v>Hexachlorobenzene</v>
      </c>
      <c r="E880" s="115"/>
      <c r="F880" s="138" t="s">
        <v>430</v>
      </c>
      <c r="G880" s="139" t="s">
        <v>430</v>
      </c>
      <c r="H880" s="104" t="s">
        <v>458</v>
      </c>
      <c r="I880" s="102" t="s">
        <v>214</v>
      </c>
      <c r="J880" s="105">
        <v>0.37412206433849821</v>
      </c>
      <c r="K880" s="83">
        <v>0.37412206433849821</v>
      </c>
      <c r="L880" s="102" t="s">
        <v>214</v>
      </c>
      <c r="M880" s="105">
        <f t="shared" si="14"/>
        <v>1.0249919570917759E-3</v>
      </c>
      <c r="N880" s="83">
        <f t="shared" si="15"/>
        <v>1.0249919570917759E-3</v>
      </c>
    </row>
    <row r="881" spans="1:14" x14ac:dyDescent="0.25">
      <c r="A881" s="79" t="s">
        <v>370</v>
      </c>
      <c r="B881" s="133" t="s">
        <v>373</v>
      </c>
      <c r="C881" s="137" t="s">
        <v>182</v>
      </c>
      <c r="D881" s="81" t="str">
        <f>IFERROR(IF(C881="No CAS","",INDEX('DEQ Pollutant List'!$C$7:$C$611,MATCH('5. Pollutant Emissions - MB'!C881,'DEQ Pollutant List'!$B$7:$B$611,0))),"")</f>
        <v>Copper and compounds</v>
      </c>
      <c r="E881" s="115"/>
      <c r="F881" s="138">
        <f>1-(1-0.75)*(1-0.992)</f>
        <v>0.998</v>
      </c>
      <c r="G881" s="139" t="s">
        <v>430</v>
      </c>
      <c r="H881" s="104" t="s">
        <v>458</v>
      </c>
      <c r="I881" s="102" t="s">
        <v>214</v>
      </c>
      <c r="J881" s="105">
        <v>25.275136119189529</v>
      </c>
      <c r="K881" s="83">
        <v>25.275136119189529</v>
      </c>
      <c r="L881" s="102" t="s">
        <v>214</v>
      </c>
      <c r="M881" s="105">
        <f t="shared" si="14"/>
        <v>6.9246948271752137E-2</v>
      </c>
      <c r="N881" s="83">
        <f t="shared" si="15"/>
        <v>6.9246948271752137E-2</v>
      </c>
    </row>
    <row r="882" spans="1:14" x14ac:dyDescent="0.25">
      <c r="A882" s="79" t="s">
        <v>370</v>
      </c>
      <c r="B882" s="133" t="s">
        <v>373</v>
      </c>
      <c r="C882" s="137" t="s">
        <v>186</v>
      </c>
      <c r="D882" s="81" t="str">
        <f>IFERROR(IF(C882="No CAS","",INDEX('DEQ Pollutant List'!$C$7:$C$611,MATCH('5. Pollutant Emissions - MB'!C882,'DEQ Pollutant List'!$B$7:$B$611,0))),"")</f>
        <v>Manganese and compounds</v>
      </c>
      <c r="E882" s="115"/>
      <c r="F882" s="138">
        <f>1-(1-0.75)*(1-0.992)</f>
        <v>0.998</v>
      </c>
      <c r="G882" s="139" t="s">
        <v>430</v>
      </c>
      <c r="H882" s="104" t="s">
        <v>458</v>
      </c>
      <c r="I882" s="102" t="s">
        <v>214</v>
      </c>
      <c r="J882" s="105">
        <v>0</v>
      </c>
      <c r="K882" s="83">
        <v>0</v>
      </c>
      <c r="L882" s="102" t="s">
        <v>214</v>
      </c>
      <c r="M882" s="105">
        <f t="shared" si="14"/>
        <v>0</v>
      </c>
      <c r="N882" s="83">
        <f t="shared" si="15"/>
        <v>0</v>
      </c>
    </row>
    <row r="883" spans="1:14" x14ac:dyDescent="0.25">
      <c r="A883" s="79" t="s">
        <v>370</v>
      </c>
      <c r="B883" s="133" t="s">
        <v>373</v>
      </c>
      <c r="C883" s="137" t="s">
        <v>441</v>
      </c>
      <c r="D883" s="81" t="str">
        <f>IFERROR(IF(C883="No CAS","",INDEX('DEQ Pollutant List'!$C$7:$C$611,MATCH('5. Pollutant Emissions - MB'!C883,'DEQ Pollutant List'!$B$7:$B$611,0))),"")</f>
        <v>1,2,3-Trimethylbenzene</v>
      </c>
      <c r="E883" s="115"/>
      <c r="F883" s="138" t="s">
        <v>430</v>
      </c>
      <c r="G883" s="139" t="s">
        <v>430</v>
      </c>
      <c r="H883" s="104" t="s">
        <v>458</v>
      </c>
      <c r="I883" s="102" t="s">
        <v>214</v>
      </c>
      <c r="J883" s="105">
        <v>0</v>
      </c>
      <c r="K883" s="83">
        <v>0</v>
      </c>
      <c r="L883" s="102" t="s">
        <v>214</v>
      </c>
      <c r="M883" s="105">
        <f t="shared" si="14"/>
        <v>0</v>
      </c>
      <c r="N883" s="83">
        <f t="shared" si="15"/>
        <v>0</v>
      </c>
    </row>
    <row r="884" spans="1:14" x14ac:dyDescent="0.25">
      <c r="A884" s="79" t="s">
        <v>374</v>
      </c>
      <c r="B884" s="133" t="s">
        <v>293</v>
      </c>
      <c r="C884" s="137" t="s">
        <v>193</v>
      </c>
      <c r="D884" s="81" t="str">
        <f>IFERROR(IF(C884="No CAS","",INDEX('DEQ Pollutant List'!$C$7:$C$611,MATCH('5. Pollutant Emissions - MB'!C884,'DEQ Pollutant List'!$B$7:$B$611,0))),"")</f>
        <v>Xylene (mixture), including m-xylene, o-xylene, p-xylene</v>
      </c>
      <c r="E884" s="115"/>
      <c r="F884" s="138">
        <v>0</v>
      </c>
      <c r="G884" s="139">
        <v>0.02</v>
      </c>
      <c r="H884" s="104"/>
      <c r="I884" s="102" cm="1">
        <f t="array" ref="I884">((_xlfn.XLOOKUP(B884,'4. Material Balance Activities'!$C$244:$C$292,'4. Material Balance Activities'!$G$244:$G$292,NA,0,1)-_xlfn.XLOOKUP(B884,'4. Material Balance Activities'!$C$244:$C$292,'4. Material Balance Activities'!$M$244:$M$292,NA,0,1))*G884)*(1-F884)</f>
        <v>11.802648000000001</v>
      </c>
      <c r="J884" s="105" t="s">
        <v>214</v>
      </c>
      <c r="K884" s="83" t="s">
        <v>214</v>
      </c>
      <c r="L884" s="102" cm="1">
        <f t="array" ref="L884">((_xlfn.XLOOKUP(B884,'4. Material Balance Activities'!$C$244:$C$292,'4. Material Balance Activities'!$J$244:$J$292,NA,0,1)-_xlfn.XLOOKUP(B884,'4. Material Balance Activities'!$C$244:$C$292,'4. Material Balance Activities'!$P$244:$P$292,NA,0,1))*G884)*(1-F884)</f>
        <v>4.7591322580645169E-2</v>
      </c>
      <c r="M884" s="105" t="s">
        <v>214</v>
      </c>
      <c r="N884" s="83" t="s">
        <v>214</v>
      </c>
    </row>
    <row r="885" spans="1:14" x14ac:dyDescent="0.25">
      <c r="A885" s="79" t="s">
        <v>374</v>
      </c>
      <c r="B885" s="133" t="s">
        <v>293</v>
      </c>
      <c r="C885" s="137" t="s">
        <v>183</v>
      </c>
      <c r="D885" s="81" t="str">
        <f>IFERROR(IF(C885="No CAS","",INDEX('DEQ Pollutant List'!$C$7:$C$611,MATCH('5. Pollutant Emissions - MB'!C885,'DEQ Pollutant List'!$B$7:$B$611,0))),"")</f>
        <v>Ethyl benzene</v>
      </c>
      <c r="E885" s="115"/>
      <c r="F885" s="138">
        <v>0</v>
      </c>
      <c r="G885" s="139">
        <v>3.0000000000000001E-3</v>
      </c>
      <c r="H885" s="104"/>
      <c r="I885" s="102" cm="1">
        <f t="array" ref="I885">((_xlfn.XLOOKUP(B885,'4. Material Balance Activities'!$C$244:$C$292,'4. Material Balance Activities'!$G$244:$G$292,NA,0,1)-_xlfn.XLOOKUP(B885,'4. Material Balance Activities'!$C$244:$C$292,'4. Material Balance Activities'!$M$244:$M$292,NA,0,1))*G885)*(1-F885)</f>
        <v>1.7703972000000003</v>
      </c>
      <c r="J885" s="105" t="s">
        <v>214</v>
      </c>
      <c r="K885" s="83" t="s">
        <v>214</v>
      </c>
      <c r="L885" s="102" cm="1">
        <f t="array" ref="L885">((_xlfn.XLOOKUP(B885,'4. Material Balance Activities'!$C$244:$C$292,'4. Material Balance Activities'!$J$244:$J$292,NA,0,1)-_xlfn.XLOOKUP(B885,'4. Material Balance Activities'!$C$244:$C$292,'4. Material Balance Activities'!$P$244:$P$292,NA,0,1))*G885)*(1-F885)</f>
        <v>7.1386983870967754E-3</v>
      </c>
      <c r="M885" s="105" t="s">
        <v>214</v>
      </c>
      <c r="N885" s="83" t="s">
        <v>214</v>
      </c>
    </row>
    <row r="886" spans="1:14" x14ac:dyDescent="0.25">
      <c r="A886" s="79" t="s">
        <v>374</v>
      </c>
      <c r="B886" s="133" t="s">
        <v>293</v>
      </c>
      <c r="C886" s="137" t="s">
        <v>433</v>
      </c>
      <c r="D886" s="81" t="str">
        <f>IFERROR(IF(C886="No CAS","",INDEX('DEQ Pollutant List'!$C$7:$C$611,MATCH('5. Pollutant Emissions - MB'!C886,'DEQ Pollutant List'!$B$7:$B$611,0))),"")</f>
        <v>Isopropylbenzene (cumene)</v>
      </c>
      <c r="E886" s="115"/>
      <c r="F886" s="138">
        <v>0</v>
      </c>
      <c r="G886" s="139">
        <v>1E-3</v>
      </c>
      <c r="H886" s="104"/>
      <c r="I886" s="102" cm="1">
        <f t="array" ref="I886">((_xlfn.XLOOKUP(B886,'4. Material Balance Activities'!$C$244:$C$292,'4. Material Balance Activities'!$G$244:$G$292,NA,0,1)-_xlfn.XLOOKUP(B886,'4. Material Balance Activities'!$C$244:$C$292,'4. Material Balance Activities'!$M$244:$M$292,NA,0,1))*G886)*(1-F886)</f>
        <v>0.59013240000000011</v>
      </c>
      <c r="J886" s="105" t="s">
        <v>214</v>
      </c>
      <c r="K886" s="83" t="s">
        <v>214</v>
      </c>
      <c r="L886" s="102" cm="1">
        <f t="array" ref="L886">((_xlfn.XLOOKUP(B886,'4. Material Balance Activities'!$C$244:$C$292,'4. Material Balance Activities'!$J$244:$J$292,NA,0,1)-_xlfn.XLOOKUP(B886,'4. Material Balance Activities'!$C$244:$C$292,'4. Material Balance Activities'!$P$244:$P$292,NA,0,1))*G886)*(1-F886)</f>
        <v>2.3795661290322585E-3</v>
      </c>
      <c r="M886" s="105" t="s">
        <v>214</v>
      </c>
      <c r="N886" s="83" t="s">
        <v>214</v>
      </c>
    </row>
    <row r="887" spans="1:14" x14ac:dyDescent="0.25">
      <c r="A887" s="79" t="s">
        <v>374</v>
      </c>
      <c r="B887" s="133" t="s">
        <v>293</v>
      </c>
      <c r="C887" s="137" t="s">
        <v>435</v>
      </c>
      <c r="D887" s="81" t="str">
        <f>IFERROR(IF(C887="No CAS","",INDEX('DEQ Pollutant List'!$C$7:$C$611,MATCH('5. Pollutant Emissions - MB'!C887,'DEQ Pollutant List'!$B$7:$B$611,0))),"")</f>
        <v>n-Butyl alcohol</v>
      </c>
      <c r="E887" s="115"/>
      <c r="F887" s="138">
        <v>0</v>
      </c>
      <c r="G887" s="139">
        <v>0.06</v>
      </c>
      <c r="H887" s="104"/>
      <c r="I887" s="102" cm="1">
        <f t="array" ref="I887">((_xlfn.XLOOKUP(B887,'4. Material Balance Activities'!$C$244:$C$292,'4. Material Balance Activities'!$G$244:$G$292,NA,0,1)-_xlfn.XLOOKUP(B887,'4. Material Balance Activities'!$C$244:$C$292,'4. Material Balance Activities'!$M$244:$M$292,NA,0,1))*G887)*(1-F887)</f>
        <v>35.407944000000001</v>
      </c>
      <c r="J887" s="105" t="s">
        <v>214</v>
      </c>
      <c r="K887" s="83" t="s">
        <v>214</v>
      </c>
      <c r="L887" s="102" cm="1">
        <f t="array" ref="L887">((_xlfn.XLOOKUP(B887,'4. Material Balance Activities'!$C$244:$C$292,'4. Material Balance Activities'!$J$244:$J$292,NA,0,1)-_xlfn.XLOOKUP(B887,'4. Material Balance Activities'!$C$244:$C$292,'4. Material Balance Activities'!$P$244:$P$292,NA,0,1))*G887)*(1-F887)</f>
        <v>0.14277396774193549</v>
      </c>
      <c r="M887" s="105" t="s">
        <v>214</v>
      </c>
      <c r="N887" s="83" t="s">
        <v>214</v>
      </c>
    </row>
    <row r="888" spans="1:14" x14ac:dyDescent="0.25">
      <c r="A888" s="79" t="s">
        <v>374</v>
      </c>
      <c r="B888" s="133" t="s">
        <v>293</v>
      </c>
      <c r="C888" s="137" t="s">
        <v>441</v>
      </c>
      <c r="D888" s="81" t="str">
        <f>IFERROR(IF(C888="No CAS","",INDEX('DEQ Pollutant List'!$C$7:$C$611,MATCH('5. Pollutant Emissions - MB'!C888,'DEQ Pollutant List'!$B$7:$B$611,0))),"")</f>
        <v>1,2,3-Trimethylbenzene</v>
      </c>
      <c r="E888" s="115"/>
      <c r="F888" s="138">
        <v>0</v>
      </c>
      <c r="G888" s="139">
        <v>0.01</v>
      </c>
      <c r="H888" s="104"/>
      <c r="I888" s="102" cm="1">
        <f t="array" ref="I888">((_xlfn.XLOOKUP(B888,'4. Material Balance Activities'!$C$244:$C$292,'4. Material Balance Activities'!$G$244:$G$292,NA,0,1)-_xlfn.XLOOKUP(B888,'4. Material Balance Activities'!$C$244:$C$292,'4. Material Balance Activities'!$M$244:$M$292,NA,0,1))*G888)*(1-F888)</f>
        <v>5.9013240000000007</v>
      </c>
      <c r="J888" s="105" t="s">
        <v>214</v>
      </c>
      <c r="K888" s="83" t="s">
        <v>214</v>
      </c>
      <c r="L888" s="102" cm="1">
        <f t="array" ref="L888">((_xlfn.XLOOKUP(B888,'4. Material Balance Activities'!$C$244:$C$292,'4. Material Balance Activities'!$J$244:$J$292,NA,0,1)-_xlfn.XLOOKUP(B888,'4. Material Balance Activities'!$C$244:$C$292,'4. Material Balance Activities'!$P$244:$P$292,NA,0,1))*G888)*(1-F888)</f>
        <v>2.3795661290322585E-2</v>
      </c>
      <c r="M888" s="105" t="s">
        <v>214</v>
      </c>
      <c r="N888" s="83" t="s">
        <v>214</v>
      </c>
    </row>
    <row r="889" spans="1:14" x14ac:dyDescent="0.25">
      <c r="A889" s="79" t="s">
        <v>374</v>
      </c>
      <c r="B889" s="133" t="s">
        <v>295</v>
      </c>
      <c r="C889" s="137" t="s">
        <v>193</v>
      </c>
      <c r="D889" s="81" t="str">
        <f>IFERROR(IF(C889="No CAS","",INDEX('DEQ Pollutant List'!$C$7:$C$611,MATCH('5. Pollutant Emissions - MB'!C889,'DEQ Pollutant List'!$B$7:$B$611,0))),"")</f>
        <v>Xylene (mixture), including m-xylene, o-xylene, p-xylene</v>
      </c>
      <c r="E889" s="115"/>
      <c r="F889" s="138">
        <v>0</v>
      </c>
      <c r="G889" s="139">
        <v>0.02</v>
      </c>
      <c r="H889" s="104"/>
      <c r="I889" s="102" cm="1">
        <f t="array" ref="I889">((_xlfn.XLOOKUP(B889,'4. Material Balance Activities'!$C$244:$C$292,'4. Material Balance Activities'!$G$244:$G$292,NA,0,1)-_xlfn.XLOOKUP(B889,'4. Material Balance Activities'!$C$244:$C$292,'4. Material Balance Activities'!$M$244:$M$292,NA,0,1))*G889)*(1-F889)</f>
        <v>13.693680000000002</v>
      </c>
      <c r="J889" s="105" t="s">
        <v>214</v>
      </c>
      <c r="K889" s="83" t="s">
        <v>214</v>
      </c>
      <c r="L889" s="102" cm="1">
        <f t="array" ref="L889">((_xlfn.XLOOKUP(B889,'4. Material Balance Activities'!$C$244:$C$292,'4. Material Balance Activities'!$J$244:$J$292,NA,0,1)-_xlfn.XLOOKUP(B889,'4. Material Balance Activities'!$C$244:$C$292,'4. Material Balance Activities'!$P$244:$P$292,NA,0,1))*G889)*(1-F889)</f>
        <v>5.5216451612903235E-2</v>
      </c>
      <c r="M889" s="105" t="s">
        <v>214</v>
      </c>
      <c r="N889" s="83" t="s">
        <v>214</v>
      </c>
    </row>
    <row r="890" spans="1:14" x14ac:dyDescent="0.25">
      <c r="A890" s="79" t="s">
        <v>374</v>
      </c>
      <c r="B890" s="133" t="s">
        <v>295</v>
      </c>
      <c r="C890" s="137" t="s">
        <v>183</v>
      </c>
      <c r="D890" s="81" t="str">
        <f>IFERROR(IF(C890="No CAS","",INDEX('DEQ Pollutant List'!$C$7:$C$611,MATCH('5. Pollutant Emissions - MB'!C890,'DEQ Pollutant List'!$B$7:$B$611,0))),"")</f>
        <v>Ethyl benzene</v>
      </c>
      <c r="E890" s="115"/>
      <c r="F890" s="138">
        <v>0</v>
      </c>
      <c r="G890" s="139">
        <v>3.0000000000000001E-3</v>
      </c>
      <c r="H890" s="104"/>
      <c r="I890" s="102" cm="1">
        <f t="array" ref="I890">((_xlfn.XLOOKUP(B890,'4. Material Balance Activities'!$C$244:$C$292,'4. Material Balance Activities'!$G$244:$G$292,NA,0,1)-_xlfn.XLOOKUP(B890,'4. Material Balance Activities'!$C$244:$C$292,'4. Material Balance Activities'!$M$244:$M$292,NA,0,1))*G890)*(1-F890)</f>
        <v>2.0540520000000004</v>
      </c>
      <c r="J890" s="105" t="s">
        <v>214</v>
      </c>
      <c r="K890" s="83" t="s">
        <v>214</v>
      </c>
      <c r="L890" s="102" cm="1">
        <f t="array" ref="L890">((_xlfn.XLOOKUP(B890,'4. Material Balance Activities'!$C$244:$C$292,'4. Material Balance Activities'!$J$244:$J$292,NA,0,1)-_xlfn.XLOOKUP(B890,'4. Material Balance Activities'!$C$244:$C$292,'4. Material Balance Activities'!$P$244:$P$292,NA,0,1))*G890)*(1-F890)</f>
        <v>8.2824677419354852E-3</v>
      </c>
      <c r="M890" s="105" t="s">
        <v>214</v>
      </c>
      <c r="N890" s="83" t="s">
        <v>214</v>
      </c>
    </row>
    <row r="891" spans="1:14" x14ac:dyDescent="0.25">
      <c r="A891" s="79" t="s">
        <v>374</v>
      </c>
      <c r="B891" s="133" t="s">
        <v>295</v>
      </c>
      <c r="C891" s="137" t="s">
        <v>433</v>
      </c>
      <c r="D891" s="81" t="str">
        <f>IFERROR(IF(C891="No CAS","",INDEX('DEQ Pollutant List'!$C$7:$C$611,MATCH('5. Pollutant Emissions - MB'!C891,'DEQ Pollutant List'!$B$7:$B$611,0))),"")</f>
        <v>Isopropylbenzene (cumene)</v>
      </c>
      <c r="E891" s="115"/>
      <c r="F891" s="138">
        <v>0</v>
      </c>
      <c r="G891" s="139">
        <v>1E-3</v>
      </c>
      <c r="H891" s="104"/>
      <c r="I891" s="102" cm="1">
        <f t="array" ref="I891">((_xlfn.XLOOKUP(B891,'4. Material Balance Activities'!$C$244:$C$292,'4. Material Balance Activities'!$G$244:$G$292,NA,0,1)-_xlfn.XLOOKUP(B891,'4. Material Balance Activities'!$C$244:$C$292,'4. Material Balance Activities'!$M$244:$M$292,NA,0,1))*G891)*(1-F891)</f>
        <v>0.68468400000000007</v>
      </c>
      <c r="J891" s="105" t="s">
        <v>214</v>
      </c>
      <c r="K891" s="83" t="s">
        <v>214</v>
      </c>
      <c r="L891" s="102" cm="1">
        <f t="array" ref="L891">((_xlfn.XLOOKUP(B891,'4. Material Balance Activities'!$C$244:$C$292,'4. Material Balance Activities'!$J$244:$J$292,NA,0,1)-_xlfn.XLOOKUP(B891,'4. Material Balance Activities'!$C$244:$C$292,'4. Material Balance Activities'!$P$244:$P$292,NA,0,1))*G891)*(1-F891)</f>
        <v>2.7608225806451617E-3</v>
      </c>
      <c r="M891" s="105" t="s">
        <v>214</v>
      </c>
      <c r="N891" s="83" t="s">
        <v>214</v>
      </c>
    </row>
    <row r="892" spans="1:14" x14ac:dyDescent="0.25">
      <c r="A892" s="79" t="s">
        <v>374</v>
      </c>
      <c r="B892" s="133" t="s">
        <v>295</v>
      </c>
      <c r="C892" s="137" t="s">
        <v>435</v>
      </c>
      <c r="D892" s="81" t="str">
        <f>IFERROR(IF(C892="No CAS","",INDEX('DEQ Pollutant List'!$C$7:$C$611,MATCH('5. Pollutant Emissions - MB'!C892,'DEQ Pollutant List'!$B$7:$B$611,0))),"")</f>
        <v>n-Butyl alcohol</v>
      </c>
      <c r="E892" s="115"/>
      <c r="F892" s="138">
        <v>0</v>
      </c>
      <c r="G892" s="139">
        <v>0.06</v>
      </c>
      <c r="H892" s="104"/>
      <c r="I892" s="102" cm="1">
        <f t="array" ref="I892">((_xlfn.XLOOKUP(B892,'4. Material Balance Activities'!$C$244:$C$292,'4. Material Balance Activities'!$G$244:$G$292,NA,0,1)-_xlfn.XLOOKUP(B892,'4. Material Balance Activities'!$C$244:$C$292,'4. Material Balance Activities'!$M$244:$M$292,NA,0,1))*G892)*(1-F892)</f>
        <v>41.081040000000002</v>
      </c>
      <c r="J892" s="105" t="s">
        <v>214</v>
      </c>
      <c r="K892" s="83" t="s">
        <v>214</v>
      </c>
      <c r="L892" s="102" cm="1">
        <f t="array" ref="L892">((_xlfn.XLOOKUP(B892,'4. Material Balance Activities'!$C$244:$C$292,'4. Material Balance Activities'!$J$244:$J$292,NA,0,1)-_xlfn.XLOOKUP(B892,'4. Material Balance Activities'!$C$244:$C$292,'4. Material Balance Activities'!$P$244:$P$292,NA,0,1))*G892)*(1-F892)</f>
        <v>0.16564935483870971</v>
      </c>
      <c r="M892" s="105" t="s">
        <v>214</v>
      </c>
      <c r="N892" s="83" t="s">
        <v>214</v>
      </c>
    </row>
    <row r="893" spans="1:14" x14ac:dyDescent="0.25">
      <c r="A893" s="79" t="s">
        <v>374</v>
      </c>
      <c r="B893" s="133" t="s">
        <v>295</v>
      </c>
      <c r="C893" s="137" t="s">
        <v>441</v>
      </c>
      <c r="D893" s="81" t="str">
        <f>IFERROR(IF(C893="No CAS","",INDEX('DEQ Pollutant List'!$C$7:$C$611,MATCH('5. Pollutant Emissions - MB'!C893,'DEQ Pollutant List'!$B$7:$B$611,0))),"")</f>
        <v>1,2,3-Trimethylbenzene</v>
      </c>
      <c r="E893" s="115"/>
      <c r="F893" s="138">
        <v>0</v>
      </c>
      <c r="G893" s="139">
        <v>0.01</v>
      </c>
      <c r="H893" s="104"/>
      <c r="I893" s="102" cm="1">
        <f t="array" ref="I893">((_xlfn.XLOOKUP(B893,'4. Material Balance Activities'!$C$244:$C$292,'4. Material Balance Activities'!$G$244:$G$292,NA,0,1)-_xlfn.XLOOKUP(B893,'4. Material Balance Activities'!$C$244:$C$292,'4. Material Balance Activities'!$M$244:$M$292,NA,0,1))*G893)*(1-F893)</f>
        <v>6.8468400000000011</v>
      </c>
      <c r="J893" s="105" t="s">
        <v>214</v>
      </c>
      <c r="K893" s="83" t="s">
        <v>214</v>
      </c>
      <c r="L893" s="102" cm="1">
        <f t="array" ref="L893">((_xlfn.XLOOKUP(B893,'4. Material Balance Activities'!$C$244:$C$292,'4. Material Balance Activities'!$J$244:$J$292,NA,0,1)-_xlfn.XLOOKUP(B893,'4. Material Balance Activities'!$C$244:$C$292,'4. Material Balance Activities'!$P$244:$P$292,NA,0,1))*G893)*(1-F893)</f>
        <v>2.7608225806451617E-2</v>
      </c>
      <c r="M893" s="105" t="s">
        <v>214</v>
      </c>
      <c r="N893" s="83" t="s">
        <v>214</v>
      </c>
    </row>
    <row r="894" spans="1:14" x14ac:dyDescent="0.25">
      <c r="A894" s="79" t="s">
        <v>374</v>
      </c>
      <c r="B894" s="133" t="s">
        <v>296</v>
      </c>
      <c r="C894" s="137" t="s">
        <v>183</v>
      </c>
      <c r="D894" s="81" t="str">
        <f>IFERROR(IF(C894="No CAS","",INDEX('DEQ Pollutant List'!$C$7:$C$611,MATCH('5. Pollutant Emissions - MB'!C894,'DEQ Pollutant List'!$B$7:$B$611,0))),"")</f>
        <v>Ethyl benzene</v>
      </c>
      <c r="E894" s="115"/>
      <c r="F894" s="138">
        <v>0</v>
      </c>
      <c r="G894" s="139">
        <v>2E-3</v>
      </c>
      <c r="H894" s="104"/>
      <c r="I894" s="102" cm="1">
        <f t="array" ref="I894">((_xlfn.XLOOKUP(B894,'4. Material Balance Activities'!$C$244:$C$292,'4. Material Balance Activities'!$G$244:$G$292,NA,0,1)-_xlfn.XLOOKUP(B894,'4. Material Balance Activities'!$C$244:$C$292,'4. Material Balance Activities'!$M$244:$M$292,NA,0,1))*G894)*(1-F894)</f>
        <v>0.68603040000000015</v>
      </c>
      <c r="J894" s="105" t="s">
        <v>214</v>
      </c>
      <c r="K894" s="83" t="s">
        <v>214</v>
      </c>
      <c r="L894" s="102" cm="1">
        <f t="array" ref="L894">((_xlfn.XLOOKUP(B894,'4. Material Balance Activities'!$C$244:$C$292,'4. Material Balance Activities'!$J$244:$J$292,NA,0,1)-_xlfn.XLOOKUP(B894,'4. Material Balance Activities'!$C$244:$C$292,'4. Material Balance Activities'!$P$244:$P$292,NA,0,1))*G894)*(1-F894)</f>
        <v>2.7662516129032264E-3</v>
      </c>
      <c r="M894" s="105" t="s">
        <v>214</v>
      </c>
      <c r="N894" s="83" t="s">
        <v>214</v>
      </c>
    </row>
    <row r="895" spans="1:14" x14ac:dyDescent="0.25">
      <c r="A895" s="79" t="s">
        <v>374</v>
      </c>
      <c r="B895" s="133" t="s">
        <v>296</v>
      </c>
      <c r="C895" s="137" t="s">
        <v>433</v>
      </c>
      <c r="D895" s="81" t="str">
        <f>IFERROR(IF(C895="No CAS","",INDEX('DEQ Pollutant List'!$C$7:$C$611,MATCH('5. Pollutant Emissions - MB'!C895,'DEQ Pollutant List'!$B$7:$B$611,0))),"")</f>
        <v>Isopropylbenzene (cumene)</v>
      </c>
      <c r="E895" s="115"/>
      <c r="F895" s="138">
        <v>0</v>
      </c>
      <c r="G895" s="139">
        <v>2E-3</v>
      </c>
      <c r="H895" s="104"/>
      <c r="I895" s="102" cm="1">
        <f t="array" ref="I895">((_xlfn.XLOOKUP(B895,'4. Material Balance Activities'!$C$244:$C$292,'4. Material Balance Activities'!$G$244:$G$292,NA,0,1)-_xlfn.XLOOKUP(B895,'4. Material Balance Activities'!$C$244:$C$292,'4. Material Balance Activities'!$M$244:$M$292,NA,0,1))*G895)*(1-F895)</f>
        <v>0.68603040000000015</v>
      </c>
      <c r="J895" s="105" t="s">
        <v>214</v>
      </c>
      <c r="K895" s="83" t="s">
        <v>214</v>
      </c>
      <c r="L895" s="102" cm="1">
        <f t="array" ref="L895">((_xlfn.XLOOKUP(B895,'4. Material Balance Activities'!$C$244:$C$292,'4. Material Balance Activities'!$J$244:$J$292,NA,0,1)-_xlfn.XLOOKUP(B895,'4. Material Balance Activities'!$C$244:$C$292,'4. Material Balance Activities'!$P$244:$P$292,NA,0,1))*G895)*(1-F895)</f>
        <v>2.7662516129032264E-3</v>
      </c>
      <c r="M895" s="105" t="s">
        <v>214</v>
      </c>
      <c r="N895" s="83" t="s">
        <v>214</v>
      </c>
    </row>
    <row r="896" spans="1:14" x14ac:dyDescent="0.25">
      <c r="A896" s="79" t="s">
        <v>374</v>
      </c>
      <c r="B896" s="133" t="s">
        <v>296</v>
      </c>
      <c r="C896" s="137" t="s">
        <v>435</v>
      </c>
      <c r="D896" s="81" t="str">
        <f>IFERROR(IF(C896="No CAS","",INDEX('DEQ Pollutant List'!$C$7:$C$611,MATCH('5. Pollutant Emissions - MB'!C896,'DEQ Pollutant List'!$B$7:$B$611,0))),"")</f>
        <v>n-Butyl alcohol</v>
      </c>
      <c r="E896" s="115"/>
      <c r="F896" s="138">
        <v>0</v>
      </c>
      <c r="G896" s="139">
        <v>0.08</v>
      </c>
      <c r="H896" s="104"/>
      <c r="I896" s="102" cm="1">
        <f t="array" ref="I896">((_xlfn.XLOOKUP(B896,'4. Material Balance Activities'!$C$244:$C$292,'4. Material Balance Activities'!$G$244:$G$292,NA,0,1)-_xlfn.XLOOKUP(B896,'4. Material Balance Activities'!$C$244:$C$292,'4. Material Balance Activities'!$M$244:$M$292,NA,0,1))*G896)*(1-F896)</f>
        <v>27.441216000000004</v>
      </c>
      <c r="J896" s="105" t="s">
        <v>214</v>
      </c>
      <c r="K896" s="83" t="s">
        <v>214</v>
      </c>
      <c r="L896" s="102" cm="1">
        <f t="array" ref="L896">((_xlfn.XLOOKUP(B896,'4. Material Balance Activities'!$C$244:$C$292,'4. Material Balance Activities'!$J$244:$J$292,NA,0,1)-_xlfn.XLOOKUP(B896,'4. Material Balance Activities'!$C$244:$C$292,'4. Material Balance Activities'!$P$244:$P$292,NA,0,1))*G896)*(1-F896)</f>
        <v>0.11065006451612906</v>
      </c>
      <c r="M896" s="105" t="s">
        <v>214</v>
      </c>
      <c r="N896" s="83" t="s">
        <v>214</v>
      </c>
    </row>
    <row r="897" spans="1:14" x14ac:dyDescent="0.25">
      <c r="A897" s="79" t="s">
        <v>374</v>
      </c>
      <c r="B897" s="133" t="s">
        <v>296</v>
      </c>
      <c r="C897" s="137" t="s">
        <v>441</v>
      </c>
      <c r="D897" s="81" t="str">
        <f>IFERROR(IF(C897="No CAS","",INDEX('DEQ Pollutant List'!$C$7:$C$611,MATCH('5. Pollutant Emissions - MB'!C897,'DEQ Pollutant List'!$B$7:$B$611,0))),"")</f>
        <v>1,2,3-Trimethylbenzene</v>
      </c>
      <c r="E897" s="115"/>
      <c r="F897" s="138">
        <v>0</v>
      </c>
      <c r="G897" s="139">
        <v>0.01</v>
      </c>
      <c r="H897" s="104"/>
      <c r="I897" s="102" cm="1">
        <f t="array" ref="I897">((_xlfn.XLOOKUP(B897,'4. Material Balance Activities'!$C$244:$C$292,'4. Material Balance Activities'!$G$244:$G$292,NA,0,1)-_xlfn.XLOOKUP(B897,'4. Material Balance Activities'!$C$244:$C$292,'4. Material Balance Activities'!$M$244:$M$292,NA,0,1))*G897)*(1-F897)</f>
        <v>3.4301520000000005</v>
      </c>
      <c r="J897" s="105" t="s">
        <v>214</v>
      </c>
      <c r="K897" s="83" t="s">
        <v>214</v>
      </c>
      <c r="L897" s="102" cm="1">
        <f t="array" ref="L897">((_xlfn.XLOOKUP(B897,'4. Material Balance Activities'!$C$244:$C$292,'4. Material Balance Activities'!$J$244:$J$292,NA,0,1)-_xlfn.XLOOKUP(B897,'4. Material Balance Activities'!$C$244:$C$292,'4. Material Balance Activities'!$P$244:$P$292,NA,0,1))*G897)*(1-F897)</f>
        <v>1.3831258064516133E-2</v>
      </c>
      <c r="M897" s="105" t="s">
        <v>214</v>
      </c>
      <c r="N897" s="83" t="s">
        <v>214</v>
      </c>
    </row>
    <row r="898" spans="1:14" x14ac:dyDescent="0.25">
      <c r="A898" s="79" t="s">
        <v>374</v>
      </c>
      <c r="B898" s="133" t="s">
        <v>297</v>
      </c>
      <c r="C898" s="137" t="s">
        <v>183</v>
      </c>
      <c r="D898" s="81" t="str">
        <f>IFERROR(IF(C898="No CAS","",INDEX('DEQ Pollutant List'!$C$7:$C$611,MATCH('5. Pollutant Emissions - MB'!C898,'DEQ Pollutant List'!$B$7:$B$611,0))),"")</f>
        <v>Ethyl benzene</v>
      </c>
      <c r="E898" s="115"/>
      <c r="F898" s="138">
        <v>0</v>
      </c>
      <c r="G898" s="139">
        <v>2E-3</v>
      </c>
      <c r="H898" s="104"/>
      <c r="I898" s="102" cm="1">
        <f t="array" ref="I898">((_xlfn.XLOOKUP(B898,'4. Material Balance Activities'!$C$244:$C$292,'4. Material Balance Activities'!$G$244:$G$292,NA,0,1)-_xlfn.XLOOKUP(B898,'4. Material Balance Activities'!$C$244:$C$292,'4. Material Balance Activities'!$M$244:$M$292,NA,0,1))*G898)*(1-F898)</f>
        <v>0.16869600000000001</v>
      </c>
      <c r="J898" s="105" t="s">
        <v>214</v>
      </c>
      <c r="K898" s="83" t="s">
        <v>214</v>
      </c>
      <c r="L898" s="102" cm="1">
        <f t="array" ref="L898">((_xlfn.XLOOKUP(B898,'4. Material Balance Activities'!$C$244:$C$292,'4. Material Balance Activities'!$J$244:$J$292,NA,0,1)-_xlfn.XLOOKUP(B898,'4. Material Balance Activities'!$C$244:$C$292,'4. Material Balance Activities'!$P$244:$P$292,NA,0,1))*G898)*(1-F898)</f>
        <v>6.8022580645161297E-4</v>
      </c>
      <c r="M898" s="105" t="s">
        <v>214</v>
      </c>
      <c r="N898" s="83" t="s">
        <v>214</v>
      </c>
    </row>
    <row r="899" spans="1:14" x14ac:dyDescent="0.25">
      <c r="A899" s="79" t="s">
        <v>374</v>
      </c>
      <c r="B899" s="133" t="s">
        <v>297</v>
      </c>
      <c r="C899" s="137" t="s">
        <v>433</v>
      </c>
      <c r="D899" s="81" t="str">
        <f>IFERROR(IF(C899="No CAS","",INDEX('DEQ Pollutant List'!$C$7:$C$611,MATCH('5. Pollutant Emissions - MB'!C899,'DEQ Pollutant List'!$B$7:$B$611,0))),"")</f>
        <v>Isopropylbenzene (cumene)</v>
      </c>
      <c r="E899" s="115"/>
      <c r="F899" s="138">
        <v>0</v>
      </c>
      <c r="G899" s="139">
        <v>2E-3</v>
      </c>
      <c r="H899" s="104"/>
      <c r="I899" s="102" cm="1">
        <f t="array" ref="I899">((_xlfn.XLOOKUP(B899,'4. Material Balance Activities'!$C$244:$C$292,'4. Material Balance Activities'!$G$244:$G$292,NA,0,1)-_xlfn.XLOOKUP(B899,'4. Material Balance Activities'!$C$244:$C$292,'4. Material Balance Activities'!$M$244:$M$292,NA,0,1))*G899)*(1-F899)</f>
        <v>0.16869600000000001</v>
      </c>
      <c r="J899" s="105" t="s">
        <v>214</v>
      </c>
      <c r="K899" s="83" t="s">
        <v>214</v>
      </c>
      <c r="L899" s="102" cm="1">
        <f t="array" ref="L899">((_xlfn.XLOOKUP(B899,'4. Material Balance Activities'!$C$244:$C$292,'4. Material Balance Activities'!$J$244:$J$292,NA,0,1)-_xlfn.XLOOKUP(B899,'4. Material Balance Activities'!$C$244:$C$292,'4. Material Balance Activities'!$P$244:$P$292,NA,0,1))*G899)*(1-F899)</f>
        <v>6.8022580645161297E-4</v>
      </c>
      <c r="M899" s="105" t="s">
        <v>214</v>
      </c>
      <c r="N899" s="83" t="s">
        <v>214</v>
      </c>
    </row>
    <row r="900" spans="1:14" x14ac:dyDescent="0.25">
      <c r="A900" s="79" t="s">
        <v>374</v>
      </c>
      <c r="B900" s="133" t="s">
        <v>297</v>
      </c>
      <c r="C900" s="137" t="s">
        <v>435</v>
      </c>
      <c r="D900" s="81" t="str">
        <f>IFERROR(IF(C900="No CAS","",INDEX('DEQ Pollutant List'!$C$7:$C$611,MATCH('5. Pollutant Emissions - MB'!C900,'DEQ Pollutant List'!$B$7:$B$611,0))),"")</f>
        <v>n-Butyl alcohol</v>
      </c>
      <c r="E900" s="115"/>
      <c r="F900" s="138">
        <v>0</v>
      </c>
      <c r="G900" s="139">
        <v>0.08</v>
      </c>
      <c r="H900" s="104"/>
      <c r="I900" s="102" cm="1">
        <f t="array" ref="I900">((_xlfn.XLOOKUP(B900,'4. Material Balance Activities'!$C$244:$C$292,'4. Material Balance Activities'!$G$244:$G$292,NA,0,1)-_xlfn.XLOOKUP(B900,'4. Material Balance Activities'!$C$244:$C$292,'4. Material Balance Activities'!$M$244:$M$292,NA,0,1))*G900)*(1-F900)</f>
        <v>6.7478400000000001</v>
      </c>
      <c r="J900" s="105" t="s">
        <v>214</v>
      </c>
      <c r="K900" s="83" t="s">
        <v>214</v>
      </c>
      <c r="L900" s="102" cm="1">
        <f t="array" ref="L900">((_xlfn.XLOOKUP(B900,'4. Material Balance Activities'!$C$244:$C$292,'4. Material Balance Activities'!$J$244:$J$292,NA,0,1)-_xlfn.XLOOKUP(B900,'4. Material Balance Activities'!$C$244:$C$292,'4. Material Balance Activities'!$P$244:$P$292,NA,0,1))*G900)*(1-F900)</f>
        <v>2.7209032258064515E-2</v>
      </c>
      <c r="M900" s="105" t="s">
        <v>214</v>
      </c>
      <c r="N900" s="83" t="s">
        <v>214</v>
      </c>
    </row>
    <row r="901" spans="1:14" x14ac:dyDescent="0.25">
      <c r="A901" s="79" t="s">
        <v>374</v>
      </c>
      <c r="B901" s="133" t="s">
        <v>298</v>
      </c>
      <c r="C901" s="137" t="s">
        <v>193</v>
      </c>
      <c r="D901" s="81" t="str">
        <f>IFERROR(IF(C901="No CAS","",INDEX('DEQ Pollutant List'!$C$7:$C$611,MATCH('5. Pollutant Emissions - MB'!C901,'DEQ Pollutant List'!$B$7:$B$611,0))),"")</f>
        <v>Xylene (mixture), including m-xylene, o-xylene, p-xylene</v>
      </c>
      <c r="E901" s="115"/>
      <c r="F901" s="138">
        <v>0</v>
      </c>
      <c r="G901" s="139">
        <v>1.34E-2</v>
      </c>
      <c r="H901" s="104"/>
      <c r="I901" s="102" cm="1">
        <f t="array" ref="I901">((_xlfn.XLOOKUP(B901,'4. Material Balance Activities'!$C$244:$C$292,'4. Material Balance Activities'!$G$244:$G$292,NA,0,1)-_xlfn.XLOOKUP(B901,'4. Material Balance Activities'!$C$244:$C$292,'4. Material Balance Activities'!$M$244:$M$292,NA,0,1))*G901)*(1-F901)</f>
        <v>8.1187919999999997E-2</v>
      </c>
      <c r="J901" s="105" t="s">
        <v>214</v>
      </c>
      <c r="K901" s="83" t="s">
        <v>214</v>
      </c>
      <c r="L901" s="102" cm="1">
        <f t="array" ref="L901">((_xlfn.XLOOKUP(B901,'4. Material Balance Activities'!$C$244:$C$292,'4. Material Balance Activities'!$J$244:$J$292,NA,0,1)-_xlfn.XLOOKUP(B901,'4. Material Balance Activities'!$C$244:$C$292,'4. Material Balance Activities'!$P$244:$P$292,NA,0,1))*G901)*(1-F901)</f>
        <v>3.2737064516129034E-4</v>
      </c>
      <c r="M901" s="105" t="s">
        <v>214</v>
      </c>
      <c r="N901" s="83" t="s">
        <v>214</v>
      </c>
    </row>
    <row r="902" spans="1:14" x14ac:dyDescent="0.25">
      <c r="A902" s="79" t="s">
        <v>374</v>
      </c>
      <c r="B902" s="133" t="s">
        <v>298</v>
      </c>
      <c r="C902" s="137" t="s">
        <v>183</v>
      </c>
      <c r="D902" s="81" t="str">
        <f>IFERROR(IF(C902="No CAS","",INDEX('DEQ Pollutant List'!$C$7:$C$611,MATCH('5. Pollutant Emissions - MB'!C902,'DEQ Pollutant List'!$B$7:$B$611,0))),"")</f>
        <v>Ethyl benzene</v>
      </c>
      <c r="E902" s="115"/>
      <c r="F902" s="138">
        <v>0</v>
      </c>
      <c r="G902" s="139">
        <v>5.4999999999999997E-3</v>
      </c>
      <c r="H902" s="104"/>
      <c r="I902" s="102" cm="1">
        <f t="array" ref="I902">((_xlfn.XLOOKUP(B902,'4. Material Balance Activities'!$C$244:$C$292,'4. Material Balance Activities'!$G$244:$G$292,NA,0,1)-_xlfn.XLOOKUP(B902,'4. Material Balance Activities'!$C$244:$C$292,'4. Material Balance Activities'!$M$244:$M$292,NA,0,1))*G902)*(1-F902)</f>
        <v>3.3323399999999996E-2</v>
      </c>
      <c r="J902" s="105" t="s">
        <v>214</v>
      </c>
      <c r="K902" s="83" t="s">
        <v>214</v>
      </c>
      <c r="L902" s="102" cm="1">
        <f t="array" ref="L902">((_xlfn.XLOOKUP(B902,'4. Material Balance Activities'!$C$244:$C$292,'4. Material Balance Activities'!$J$244:$J$292,NA,0,1)-_xlfn.XLOOKUP(B902,'4. Material Balance Activities'!$C$244:$C$292,'4. Material Balance Activities'!$P$244:$P$292,NA,0,1))*G902)*(1-F902)</f>
        <v>1.3436854838709677E-4</v>
      </c>
      <c r="M902" s="105" t="s">
        <v>214</v>
      </c>
      <c r="N902" s="83" t="s">
        <v>214</v>
      </c>
    </row>
    <row r="903" spans="1:14" x14ac:dyDescent="0.25">
      <c r="A903" s="79" t="s">
        <v>374</v>
      </c>
      <c r="B903" s="133" t="s">
        <v>298</v>
      </c>
      <c r="C903" s="137" t="s">
        <v>437</v>
      </c>
      <c r="D903" s="81" t="str">
        <f>IFERROR(IF(C903="No CAS","",INDEX('DEQ Pollutant List'!$C$7:$C$611,MATCH('5. Pollutant Emissions - MB'!C903,'DEQ Pollutant List'!$B$7:$B$611,0))),"")</f>
        <v>Propylene glycol monomethyl ether acetate</v>
      </c>
      <c r="E903" s="115"/>
      <c r="F903" s="138">
        <v>0</v>
      </c>
      <c r="G903" s="139">
        <v>0.35630000000000001</v>
      </c>
      <c r="H903" s="104"/>
      <c r="I903" s="102" cm="1">
        <f t="array" ref="I903">((_xlfn.XLOOKUP(B903,'4. Material Balance Activities'!$C$244:$C$292,'4. Material Balance Activities'!$G$244:$G$292,NA,0,1)-_xlfn.XLOOKUP(B903,'4. Material Balance Activities'!$C$244:$C$292,'4. Material Balance Activities'!$M$244:$M$292,NA,0,1))*G903)*(1-F903)</f>
        <v>2.1587504399999999</v>
      </c>
      <c r="J903" s="105" t="s">
        <v>214</v>
      </c>
      <c r="K903" s="83" t="s">
        <v>214</v>
      </c>
      <c r="L903" s="102" cm="1">
        <f t="array" ref="L903">((_xlfn.XLOOKUP(B903,'4. Material Balance Activities'!$C$244:$C$292,'4. Material Balance Activities'!$J$244:$J$292,NA,0,1)-_xlfn.XLOOKUP(B903,'4. Material Balance Activities'!$C$244:$C$292,'4. Material Balance Activities'!$P$244:$P$292,NA,0,1))*G903)*(1-F903)</f>
        <v>8.7046388709677413E-3</v>
      </c>
      <c r="M903" s="105" t="s">
        <v>214</v>
      </c>
      <c r="N903" s="83" t="s">
        <v>214</v>
      </c>
    </row>
    <row r="904" spans="1:14" x14ac:dyDescent="0.25">
      <c r="A904" s="79" t="s">
        <v>374</v>
      </c>
      <c r="B904" s="133" t="s">
        <v>299</v>
      </c>
      <c r="C904" s="137" t="s">
        <v>193</v>
      </c>
      <c r="D904" s="81" t="str">
        <f>IFERROR(IF(C904="No CAS","",INDEX('DEQ Pollutant List'!$C$7:$C$611,MATCH('5. Pollutant Emissions - MB'!C904,'DEQ Pollutant List'!$B$7:$B$611,0))),"")</f>
        <v>Xylene (mixture), including m-xylene, o-xylene, p-xylene</v>
      </c>
      <c r="E904" s="115"/>
      <c r="F904" s="138">
        <v>0</v>
      </c>
      <c r="G904" s="139">
        <v>0.02</v>
      </c>
      <c r="H904" s="104"/>
      <c r="I904" s="102" cm="1">
        <f t="array" ref="I904">((_xlfn.XLOOKUP(B904,'4. Material Balance Activities'!$C$244:$C$292,'4. Material Balance Activities'!$G$244:$G$292,NA,0,1)-_xlfn.XLOOKUP(B904,'4. Material Balance Activities'!$C$244:$C$292,'4. Material Balance Activities'!$M$244:$M$292,NA,0,1))*G904)*(1-F904)</f>
        <v>129.49437600000002</v>
      </c>
      <c r="J904" s="105" t="s">
        <v>214</v>
      </c>
      <c r="K904" s="83" t="s">
        <v>214</v>
      </c>
      <c r="L904" s="102" cm="1">
        <f t="array" ref="L904">((_xlfn.XLOOKUP(B904,'4. Material Balance Activities'!$C$244:$C$292,'4. Material Balance Activities'!$J$244:$J$292,NA,0,1)-_xlfn.XLOOKUP(B904,'4. Material Balance Activities'!$C$244:$C$292,'4. Material Balance Activities'!$P$244:$P$292,NA,0,1))*G904)*(1-F904)</f>
        <v>0.52215474193548395</v>
      </c>
      <c r="M904" s="105" t="s">
        <v>214</v>
      </c>
      <c r="N904" s="83" t="s">
        <v>214</v>
      </c>
    </row>
    <row r="905" spans="1:14" x14ac:dyDescent="0.25">
      <c r="A905" s="79" t="s">
        <v>374</v>
      </c>
      <c r="B905" s="133" t="s">
        <v>299</v>
      </c>
      <c r="C905" s="137" t="s">
        <v>183</v>
      </c>
      <c r="D905" s="81" t="str">
        <f>IFERROR(IF(C905="No CAS","",INDEX('DEQ Pollutant List'!$C$7:$C$611,MATCH('5. Pollutant Emissions - MB'!C905,'DEQ Pollutant List'!$B$7:$B$611,0))),"")</f>
        <v>Ethyl benzene</v>
      </c>
      <c r="E905" s="115"/>
      <c r="F905" s="138">
        <v>0</v>
      </c>
      <c r="G905" s="139">
        <v>3.0000000000000001E-3</v>
      </c>
      <c r="H905" s="104"/>
      <c r="I905" s="102" cm="1">
        <f t="array" ref="I905">((_xlfn.XLOOKUP(B905,'4. Material Balance Activities'!$C$244:$C$292,'4. Material Balance Activities'!$G$244:$G$292,NA,0,1)-_xlfn.XLOOKUP(B905,'4. Material Balance Activities'!$C$244:$C$292,'4. Material Balance Activities'!$M$244:$M$292,NA,0,1))*G905)*(1-F905)</f>
        <v>19.424156400000001</v>
      </c>
      <c r="J905" s="105" t="s">
        <v>214</v>
      </c>
      <c r="K905" s="83" t="s">
        <v>214</v>
      </c>
      <c r="L905" s="102" cm="1">
        <f t="array" ref="L905">((_xlfn.XLOOKUP(B905,'4. Material Balance Activities'!$C$244:$C$292,'4. Material Balance Activities'!$J$244:$J$292,NA,0,1)-_xlfn.XLOOKUP(B905,'4. Material Balance Activities'!$C$244:$C$292,'4. Material Balance Activities'!$P$244:$P$292,NA,0,1))*G905)*(1-F905)</f>
        <v>7.8323211290322589E-2</v>
      </c>
      <c r="M905" s="105" t="s">
        <v>214</v>
      </c>
      <c r="N905" s="83" t="s">
        <v>214</v>
      </c>
    </row>
    <row r="906" spans="1:14" x14ac:dyDescent="0.25">
      <c r="A906" s="79" t="s">
        <v>374</v>
      </c>
      <c r="B906" s="133" t="s">
        <v>299</v>
      </c>
      <c r="C906" s="137" t="s">
        <v>433</v>
      </c>
      <c r="D906" s="81" t="str">
        <f>IFERROR(IF(C906="No CAS","",INDEX('DEQ Pollutant List'!$C$7:$C$611,MATCH('5. Pollutant Emissions - MB'!C906,'DEQ Pollutant List'!$B$7:$B$611,0))),"")</f>
        <v>Isopropylbenzene (cumene)</v>
      </c>
      <c r="E906" s="115"/>
      <c r="F906" s="138">
        <v>0</v>
      </c>
      <c r="G906" s="139">
        <v>0.01</v>
      </c>
      <c r="H906" s="104"/>
      <c r="I906" s="102" cm="1">
        <f t="array" ref="I906">((_xlfn.XLOOKUP(B906,'4. Material Balance Activities'!$C$244:$C$292,'4. Material Balance Activities'!$G$244:$G$292,NA,0,1)-_xlfn.XLOOKUP(B906,'4. Material Balance Activities'!$C$244:$C$292,'4. Material Balance Activities'!$M$244:$M$292,NA,0,1))*G906)*(1-F906)</f>
        <v>64.747188000000008</v>
      </c>
      <c r="J906" s="105" t="s">
        <v>214</v>
      </c>
      <c r="K906" s="83" t="s">
        <v>214</v>
      </c>
      <c r="L906" s="102" cm="1">
        <f t="array" ref="L906">((_xlfn.XLOOKUP(B906,'4. Material Balance Activities'!$C$244:$C$292,'4. Material Balance Activities'!$J$244:$J$292,NA,0,1)-_xlfn.XLOOKUP(B906,'4. Material Balance Activities'!$C$244:$C$292,'4. Material Balance Activities'!$P$244:$P$292,NA,0,1))*G906)*(1-F906)</f>
        <v>0.26107737096774197</v>
      </c>
      <c r="M906" s="105" t="s">
        <v>214</v>
      </c>
      <c r="N906" s="83" t="s">
        <v>214</v>
      </c>
    </row>
    <row r="907" spans="1:14" x14ac:dyDescent="0.25">
      <c r="A907" s="79" t="s">
        <v>374</v>
      </c>
      <c r="B907" s="133" t="s">
        <v>299</v>
      </c>
      <c r="C907" s="137" t="s">
        <v>435</v>
      </c>
      <c r="D907" s="81" t="str">
        <f>IFERROR(IF(C907="No CAS","",INDEX('DEQ Pollutant List'!$C$7:$C$611,MATCH('5. Pollutant Emissions - MB'!C907,'DEQ Pollutant List'!$B$7:$B$611,0))),"")</f>
        <v>n-Butyl alcohol</v>
      </c>
      <c r="E907" s="115"/>
      <c r="F907" s="138">
        <v>0</v>
      </c>
      <c r="G907" s="139">
        <v>0.06</v>
      </c>
      <c r="H907" s="104"/>
      <c r="I907" s="102" cm="1">
        <f t="array" ref="I907">((_xlfn.XLOOKUP(B907,'4. Material Balance Activities'!$C$244:$C$292,'4. Material Balance Activities'!$G$244:$G$292,NA,0,1)-_xlfn.XLOOKUP(B907,'4. Material Balance Activities'!$C$244:$C$292,'4. Material Balance Activities'!$M$244:$M$292,NA,0,1))*G907)*(1-F907)</f>
        <v>388.48312800000002</v>
      </c>
      <c r="J907" s="105" t="s">
        <v>214</v>
      </c>
      <c r="K907" s="83" t="s">
        <v>214</v>
      </c>
      <c r="L907" s="102" cm="1">
        <f t="array" ref="L907">((_xlfn.XLOOKUP(B907,'4. Material Balance Activities'!$C$244:$C$292,'4. Material Balance Activities'!$J$244:$J$292,NA,0,1)-_xlfn.XLOOKUP(B907,'4. Material Balance Activities'!$C$244:$C$292,'4. Material Balance Activities'!$P$244:$P$292,NA,0,1))*G907)*(1-F907)</f>
        <v>1.5664642258064516</v>
      </c>
      <c r="M907" s="105" t="s">
        <v>214</v>
      </c>
      <c r="N907" s="83" t="s">
        <v>214</v>
      </c>
    </row>
    <row r="908" spans="1:14" x14ac:dyDescent="0.25">
      <c r="A908" s="79" t="s">
        <v>374</v>
      </c>
      <c r="B908" s="133" t="s">
        <v>299</v>
      </c>
      <c r="C908" s="137" t="s">
        <v>441</v>
      </c>
      <c r="D908" s="81" t="str">
        <f>IFERROR(IF(C908="No CAS","",INDEX('DEQ Pollutant List'!$C$7:$C$611,MATCH('5. Pollutant Emissions - MB'!C908,'DEQ Pollutant List'!$B$7:$B$611,0))),"")</f>
        <v>1,2,3-Trimethylbenzene</v>
      </c>
      <c r="E908" s="115"/>
      <c r="F908" s="138">
        <v>0</v>
      </c>
      <c r="G908" s="139">
        <v>0.01</v>
      </c>
      <c r="H908" s="104"/>
      <c r="I908" s="102" cm="1">
        <f t="array" ref="I908">((_xlfn.XLOOKUP(B908,'4. Material Balance Activities'!$C$244:$C$292,'4. Material Balance Activities'!$G$244:$G$292,NA,0,1)-_xlfn.XLOOKUP(B908,'4. Material Balance Activities'!$C$244:$C$292,'4. Material Balance Activities'!$M$244:$M$292,NA,0,1))*G908)*(1-F908)</f>
        <v>64.747188000000008</v>
      </c>
      <c r="J908" s="105" t="s">
        <v>214</v>
      </c>
      <c r="K908" s="83" t="s">
        <v>214</v>
      </c>
      <c r="L908" s="102" cm="1">
        <f t="array" ref="L908">((_xlfn.XLOOKUP(B908,'4. Material Balance Activities'!$C$244:$C$292,'4. Material Balance Activities'!$J$244:$J$292,NA,0,1)-_xlfn.XLOOKUP(B908,'4. Material Balance Activities'!$C$244:$C$292,'4. Material Balance Activities'!$P$244:$P$292,NA,0,1))*G908)*(1-F908)</f>
        <v>0.26107737096774197</v>
      </c>
      <c r="M908" s="105" t="s">
        <v>214</v>
      </c>
      <c r="N908" s="83" t="s">
        <v>214</v>
      </c>
    </row>
    <row r="909" spans="1:14" x14ac:dyDescent="0.25">
      <c r="A909" s="79" t="s">
        <v>374</v>
      </c>
      <c r="B909" s="133" t="s">
        <v>300</v>
      </c>
      <c r="C909" s="137" t="s">
        <v>193</v>
      </c>
      <c r="D909" s="81" t="str">
        <f>IFERROR(IF(C909="No CAS","",INDEX('DEQ Pollutant List'!$C$7:$C$611,MATCH('5. Pollutant Emissions - MB'!C909,'DEQ Pollutant List'!$B$7:$B$611,0))),"")</f>
        <v>Xylene (mixture), including m-xylene, o-xylene, p-xylene</v>
      </c>
      <c r="E909" s="115"/>
      <c r="F909" s="138">
        <v>0</v>
      </c>
      <c r="G909" s="139">
        <v>0.02</v>
      </c>
      <c r="H909" s="104"/>
      <c r="I909" s="102" cm="1">
        <f t="array" ref="I909">((_xlfn.XLOOKUP(B909,'4. Material Balance Activities'!$C$244:$C$292,'4. Material Balance Activities'!$G$244:$G$292,NA,0,1)-_xlfn.XLOOKUP(B909,'4. Material Balance Activities'!$C$244:$C$292,'4. Material Balance Activities'!$M$244:$M$292,NA,0,1))*G909)*(1-F909)</f>
        <v>126.30789600000003</v>
      </c>
      <c r="J909" s="105" t="s">
        <v>214</v>
      </c>
      <c r="K909" s="83" t="s">
        <v>214</v>
      </c>
      <c r="L909" s="102" cm="1">
        <f t="array" ref="L909">((_xlfn.XLOOKUP(B909,'4. Material Balance Activities'!$C$244:$C$292,'4. Material Balance Activities'!$J$244:$J$292,NA,0,1)-_xlfn.XLOOKUP(B909,'4. Material Balance Activities'!$C$244:$C$292,'4. Material Balance Activities'!$P$244:$P$292,NA,0,1))*G909)*(1-F909)</f>
        <v>0.50930603225806459</v>
      </c>
      <c r="M909" s="105" t="s">
        <v>214</v>
      </c>
      <c r="N909" s="83" t="s">
        <v>214</v>
      </c>
    </row>
    <row r="910" spans="1:14" x14ac:dyDescent="0.25">
      <c r="A910" s="79" t="s">
        <v>374</v>
      </c>
      <c r="B910" s="133" t="s">
        <v>300</v>
      </c>
      <c r="C910" s="137" t="s">
        <v>183</v>
      </c>
      <c r="D910" s="81" t="str">
        <f>IFERROR(IF(C910="No CAS","",INDEX('DEQ Pollutant List'!$C$7:$C$611,MATCH('5. Pollutant Emissions - MB'!C910,'DEQ Pollutant List'!$B$7:$B$611,0))),"")</f>
        <v>Ethyl benzene</v>
      </c>
      <c r="E910" s="115"/>
      <c r="F910" s="138">
        <v>0</v>
      </c>
      <c r="G910" s="139">
        <v>3.0000000000000001E-3</v>
      </c>
      <c r="H910" s="104"/>
      <c r="I910" s="102" cm="1">
        <f t="array" ref="I910">((_xlfn.XLOOKUP(B910,'4. Material Balance Activities'!$C$244:$C$292,'4. Material Balance Activities'!$G$244:$G$292,NA,0,1)-_xlfn.XLOOKUP(B910,'4. Material Balance Activities'!$C$244:$C$292,'4. Material Balance Activities'!$M$244:$M$292,NA,0,1))*G910)*(1-F910)</f>
        <v>18.946184400000003</v>
      </c>
      <c r="J910" s="105" t="s">
        <v>214</v>
      </c>
      <c r="K910" s="83" t="s">
        <v>214</v>
      </c>
      <c r="L910" s="102" cm="1">
        <f t="array" ref="L910">((_xlfn.XLOOKUP(B910,'4. Material Balance Activities'!$C$244:$C$292,'4. Material Balance Activities'!$J$244:$J$292,NA,0,1)-_xlfn.XLOOKUP(B910,'4. Material Balance Activities'!$C$244:$C$292,'4. Material Balance Activities'!$P$244:$P$292,NA,0,1))*G910)*(1-F910)</f>
        <v>7.6395904838709686E-2</v>
      </c>
      <c r="M910" s="105" t="s">
        <v>214</v>
      </c>
      <c r="N910" s="83" t="s">
        <v>214</v>
      </c>
    </row>
    <row r="911" spans="1:14" x14ac:dyDescent="0.25">
      <c r="A911" s="79" t="s">
        <v>374</v>
      </c>
      <c r="B911" s="133" t="s">
        <v>300</v>
      </c>
      <c r="C911" s="137" t="s">
        <v>433</v>
      </c>
      <c r="D911" s="81" t="str">
        <f>IFERROR(IF(C911="No CAS","",INDEX('DEQ Pollutant List'!$C$7:$C$611,MATCH('5. Pollutant Emissions - MB'!C911,'DEQ Pollutant List'!$B$7:$B$611,0))),"")</f>
        <v>Isopropylbenzene (cumene)</v>
      </c>
      <c r="E911" s="115"/>
      <c r="F911" s="138">
        <v>0</v>
      </c>
      <c r="G911" s="139">
        <v>1E-3</v>
      </c>
      <c r="H911" s="104"/>
      <c r="I911" s="102" cm="1">
        <f t="array" ref="I911">((_xlfn.XLOOKUP(B911,'4. Material Balance Activities'!$C$244:$C$292,'4. Material Balance Activities'!$G$244:$G$292,NA,0,1)-_xlfn.XLOOKUP(B911,'4. Material Balance Activities'!$C$244:$C$292,'4. Material Balance Activities'!$M$244:$M$292,NA,0,1))*G911)*(1-F911)</f>
        <v>6.3153948000000009</v>
      </c>
      <c r="J911" s="105" t="s">
        <v>214</v>
      </c>
      <c r="K911" s="83" t="s">
        <v>214</v>
      </c>
      <c r="L911" s="102" cm="1">
        <f t="array" ref="L911">((_xlfn.XLOOKUP(B911,'4. Material Balance Activities'!$C$244:$C$292,'4. Material Balance Activities'!$J$244:$J$292,NA,0,1)-_xlfn.XLOOKUP(B911,'4. Material Balance Activities'!$C$244:$C$292,'4. Material Balance Activities'!$P$244:$P$292,NA,0,1))*G911)*(1-F911)</f>
        <v>2.5465301612903231E-2</v>
      </c>
      <c r="M911" s="105" t="s">
        <v>214</v>
      </c>
      <c r="N911" s="83" t="s">
        <v>214</v>
      </c>
    </row>
    <row r="912" spans="1:14" x14ac:dyDescent="0.25">
      <c r="A912" s="79" t="s">
        <v>374</v>
      </c>
      <c r="B912" s="133" t="s">
        <v>300</v>
      </c>
      <c r="C912" s="137" t="s">
        <v>435</v>
      </c>
      <c r="D912" s="81" t="str">
        <f>IFERROR(IF(C912="No CAS","",INDEX('DEQ Pollutant List'!$C$7:$C$611,MATCH('5. Pollutant Emissions - MB'!C912,'DEQ Pollutant List'!$B$7:$B$611,0))),"")</f>
        <v>n-Butyl alcohol</v>
      </c>
      <c r="E912" s="115"/>
      <c r="F912" s="138">
        <v>0</v>
      </c>
      <c r="G912" s="139">
        <v>0.06</v>
      </c>
      <c r="H912" s="104"/>
      <c r="I912" s="102" cm="1">
        <f t="array" ref="I912">((_xlfn.XLOOKUP(B912,'4. Material Balance Activities'!$C$244:$C$292,'4. Material Balance Activities'!$G$244:$G$292,NA,0,1)-_xlfn.XLOOKUP(B912,'4. Material Balance Activities'!$C$244:$C$292,'4. Material Balance Activities'!$M$244:$M$292,NA,0,1))*G912)*(1-F912)</f>
        <v>378.92368800000003</v>
      </c>
      <c r="J912" s="105" t="s">
        <v>214</v>
      </c>
      <c r="K912" s="83" t="s">
        <v>214</v>
      </c>
      <c r="L912" s="102" cm="1">
        <f t="array" ref="L912">((_xlfn.XLOOKUP(B912,'4. Material Balance Activities'!$C$244:$C$292,'4. Material Balance Activities'!$J$244:$J$292,NA,0,1)-_xlfn.XLOOKUP(B912,'4. Material Balance Activities'!$C$244:$C$292,'4. Material Balance Activities'!$P$244:$P$292,NA,0,1))*G912)*(1-F912)</f>
        <v>1.5279180967741937</v>
      </c>
      <c r="M912" s="105" t="s">
        <v>214</v>
      </c>
      <c r="N912" s="83" t="s">
        <v>214</v>
      </c>
    </row>
    <row r="913" spans="1:14" x14ac:dyDescent="0.25">
      <c r="A913" s="79" t="s">
        <v>374</v>
      </c>
      <c r="B913" s="133" t="s">
        <v>300</v>
      </c>
      <c r="C913" s="137" t="s">
        <v>441</v>
      </c>
      <c r="D913" s="81" t="str">
        <f>IFERROR(IF(C913="No CAS","",INDEX('DEQ Pollutant List'!$C$7:$C$611,MATCH('5. Pollutant Emissions - MB'!C913,'DEQ Pollutant List'!$B$7:$B$611,0))),"")</f>
        <v>1,2,3-Trimethylbenzene</v>
      </c>
      <c r="E913" s="115"/>
      <c r="F913" s="138">
        <v>0</v>
      </c>
      <c r="G913" s="139">
        <v>0.01</v>
      </c>
      <c r="H913" s="104"/>
      <c r="I913" s="102" cm="1">
        <f t="array" ref="I913">((_xlfn.XLOOKUP(B913,'4. Material Balance Activities'!$C$244:$C$292,'4. Material Balance Activities'!$G$244:$G$292,NA,0,1)-_xlfn.XLOOKUP(B913,'4. Material Balance Activities'!$C$244:$C$292,'4. Material Balance Activities'!$M$244:$M$292,NA,0,1))*G913)*(1-F913)</f>
        <v>63.153948000000014</v>
      </c>
      <c r="J913" s="105" t="s">
        <v>214</v>
      </c>
      <c r="K913" s="83" t="s">
        <v>214</v>
      </c>
      <c r="L913" s="102" cm="1">
        <f t="array" ref="L913">((_xlfn.XLOOKUP(B913,'4. Material Balance Activities'!$C$244:$C$292,'4. Material Balance Activities'!$J$244:$J$292,NA,0,1)-_xlfn.XLOOKUP(B913,'4. Material Balance Activities'!$C$244:$C$292,'4. Material Balance Activities'!$P$244:$P$292,NA,0,1))*G913)*(1-F913)</f>
        <v>0.25465301612903229</v>
      </c>
      <c r="M913" s="105" t="s">
        <v>214</v>
      </c>
      <c r="N913" s="83" t="s">
        <v>214</v>
      </c>
    </row>
    <row r="914" spans="1:14" x14ac:dyDescent="0.25">
      <c r="A914" s="79" t="s">
        <v>374</v>
      </c>
      <c r="B914" s="133" t="s">
        <v>301</v>
      </c>
      <c r="C914" s="137" t="s">
        <v>193</v>
      </c>
      <c r="D914" s="81" t="str">
        <f>IFERROR(IF(C914="No CAS","",INDEX('DEQ Pollutant List'!$C$7:$C$611,MATCH('5. Pollutant Emissions - MB'!C914,'DEQ Pollutant List'!$B$7:$B$611,0))),"")</f>
        <v>Xylene (mixture), including m-xylene, o-xylene, p-xylene</v>
      </c>
      <c r="E914" s="115"/>
      <c r="F914" s="138">
        <v>0</v>
      </c>
      <c r="G914" s="139">
        <v>0.02</v>
      </c>
      <c r="H914" s="104"/>
      <c r="I914" s="102" cm="1">
        <f t="array" ref="I914">((_xlfn.XLOOKUP(B914,'4. Material Balance Activities'!$C$244:$C$292,'4. Material Balance Activities'!$G$244:$G$292,NA,0,1)-_xlfn.XLOOKUP(B914,'4. Material Balance Activities'!$C$244:$C$292,'4. Material Balance Activities'!$M$244:$M$292,NA,0,1))*G914)*(1-F914)</f>
        <v>74.046390000000002</v>
      </c>
      <c r="J914" s="105" t="s">
        <v>214</v>
      </c>
      <c r="K914" s="83" t="s">
        <v>214</v>
      </c>
      <c r="L914" s="102" cm="1">
        <f t="array" ref="L914">((_xlfn.XLOOKUP(B914,'4. Material Balance Activities'!$C$244:$C$292,'4. Material Balance Activities'!$J$244:$J$292,NA,0,1)-_xlfn.XLOOKUP(B914,'4. Material Balance Activities'!$C$244:$C$292,'4. Material Balance Activities'!$P$244:$P$292,NA,0,1))*G914)*(1-F914)</f>
        <v>0.29857415322580649</v>
      </c>
      <c r="M914" s="105" t="s">
        <v>214</v>
      </c>
      <c r="N914" s="83" t="s">
        <v>214</v>
      </c>
    </row>
    <row r="915" spans="1:14" x14ac:dyDescent="0.25">
      <c r="A915" s="79" t="s">
        <v>374</v>
      </c>
      <c r="B915" s="133" t="s">
        <v>301</v>
      </c>
      <c r="C915" s="137" t="s">
        <v>183</v>
      </c>
      <c r="D915" s="81" t="str">
        <f>IFERROR(IF(C915="No CAS","",INDEX('DEQ Pollutant List'!$C$7:$C$611,MATCH('5. Pollutant Emissions - MB'!C915,'DEQ Pollutant List'!$B$7:$B$611,0))),"")</f>
        <v>Ethyl benzene</v>
      </c>
      <c r="E915" s="115"/>
      <c r="F915" s="138">
        <v>0</v>
      </c>
      <c r="G915" s="139">
        <v>3.0000000000000001E-3</v>
      </c>
      <c r="H915" s="104"/>
      <c r="I915" s="102" cm="1">
        <f t="array" ref="I915">((_xlfn.XLOOKUP(B915,'4. Material Balance Activities'!$C$244:$C$292,'4. Material Balance Activities'!$G$244:$G$292,NA,0,1)-_xlfn.XLOOKUP(B915,'4. Material Balance Activities'!$C$244:$C$292,'4. Material Balance Activities'!$M$244:$M$292,NA,0,1))*G915)*(1-F915)</f>
        <v>11.106958500000001</v>
      </c>
      <c r="J915" s="105" t="s">
        <v>214</v>
      </c>
      <c r="K915" s="83" t="s">
        <v>214</v>
      </c>
      <c r="L915" s="102" cm="1">
        <f t="array" ref="L915">((_xlfn.XLOOKUP(B915,'4. Material Balance Activities'!$C$244:$C$292,'4. Material Balance Activities'!$J$244:$J$292,NA,0,1)-_xlfn.XLOOKUP(B915,'4. Material Balance Activities'!$C$244:$C$292,'4. Material Balance Activities'!$P$244:$P$292,NA,0,1))*G915)*(1-F915)</f>
        <v>4.4786122983870968E-2</v>
      </c>
      <c r="M915" s="105" t="s">
        <v>214</v>
      </c>
      <c r="N915" s="83" t="s">
        <v>214</v>
      </c>
    </row>
    <row r="916" spans="1:14" x14ac:dyDescent="0.25">
      <c r="A916" s="79" t="s">
        <v>374</v>
      </c>
      <c r="B916" s="133" t="s">
        <v>301</v>
      </c>
      <c r="C916" s="137" t="s">
        <v>433</v>
      </c>
      <c r="D916" s="81" t="str">
        <f>IFERROR(IF(C916="No CAS","",INDEX('DEQ Pollutant List'!$C$7:$C$611,MATCH('5. Pollutant Emissions - MB'!C916,'DEQ Pollutant List'!$B$7:$B$611,0))),"")</f>
        <v>Isopropylbenzene (cumene)</v>
      </c>
      <c r="E916" s="115"/>
      <c r="F916" s="138">
        <v>0</v>
      </c>
      <c r="G916" s="139">
        <v>1E-3</v>
      </c>
      <c r="H916" s="104"/>
      <c r="I916" s="102" cm="1">
        <f t="array" ref="I916">((_xlfn.XLOOKUP(B916,'4. Material Balance Activities'!$C$244:$C$292,'4. Material Balance Activities'!$G$244:$G$292,NA,0,1)-_xlfn.XLOOKUP(B916,'4. Material Balance Activities'!$C$244:$C$292,'4. Material Balance Activities'!$M$244:$M$292,NA,0,1))*G916)*(1-F916)</f>
        <v>3.7023195000000002</v>
      </c>
      <c r="J916" s="105" t="s">
        <v>214</v>
      </c>
      <c r="K916" s="83" t="s">
        <v>214</v>
      </c>
      <c r="L916" s="102" cm="1">
        <f t="array" ref="L916">((_xlfn.XLOOKUP(B916,'4. Material Balance Activities'!$C$244:$C$292,'4. Material Balance Activities'!$J$244:$J$292,NA,0,1)-_xlfn.XLOOKUP(B916,'4. Material Balance Activities'!$C$244:$C$292,'4. Material Balance Activities'!$P$244:$P$292,NA,0,1))*G916)*(1-F916)</f>
        <v>1.4928707661290324E-2</v>
      </c>
      <c r="M916" s="105" t="s">
        <v>214</v>
      </c>
      <c r="N916" s="83" t="s">
        <v>214</v>
      </c>
    </row>
    <row r="917" spans="1:14" x14ac:dyDescent="0.25">
      <c r="A917" s="79" t="s">
        <v>374</v>
      </c>
      <c r="B917" s="133" t="s">
        <v>301</v>
      </c>
      <c r="C917" s="137" t="s">
        <v>435</v>
      </c>
      <c r="D917" s="81" t="str">
        <f>IFERROR(IF(C917="No CAS","",INDEX('DEQ Pollutant List'!$C$7:$C$611,MATCH('5. Pollutant Emissions - MB'!C917,'DEQ Pollutant List'!$B$7:$B$611,0))),"")</f>
        <v>n-Butyl alcohol</v>
      </c>
      <c r="E917" s="115"/>
      <c r="F917" s="138">
        <v>0</v>
      </c>
      <c r="G917" s="139">
        <v>0.06</v>
      </c>
      <c r="H917" s="104"/>
      <c r="I917" s="102" cm="1">
        <f t="array" ref="I917">((_xlfn.XLOOKUP(B917,'4. Material Balance Activities'!$C$244:$C$292,'4. Material Balance Activities'!$G$244:$G$292,NA,0,1)-_xlfn.XLOOKUP(B917,'4. Material Balance Activities'!$C$244:$C$292,'4. Material Balance Activities'!$M$244:$M$292,NA,0,1))*G917)*(1-F917)</f>
        <v>222.13917000000001</v>
      </c>
      <c r="J917" s="105" t="s">
        <v>214</v>
      </c>
      <c r="K917" s="83" t="s">
        <v>214</v>
      </c>
      <c r="L917" s="102" cm="1">
        <f t="array" ref="L917">((_xlfn.XLOOKUP(B917,'4. Material Balance Activities'!$C$244:$C$292,'4. Material Balance Activities'!$J$244:$J$292,NA,0,1)-_xlfn.XLOOKUP(B917,'4. Material Balance Activities'!$C$244:$C$292,'4. Material Balance Activities'!$P$244:$P$292,NA,0,1))*G917)*(1-F917)</f>
        <v>0.89572245967741937</v>
      </c>
      <c r="M917" s="105" t="s">
        <v>214</v>
      </c>
      <c r="N917" s="83" t="s">
        <v>214</v>
      </c>
    </row>
    <row r="918" spans="1:14" x14ac:dyDescent="0.25">
      <c r="A918" s="79" t="s">
        <v>374</v>
      </c>
      <c r="B918" s="133" t="s">
        <v>301</v>
      </c>
      <c r="C918" s="137" t="s">
        <v>441</v>
      </c>
      <c r="D918" s="81" t="str">
        <f>IFERROR(IF(C918="No CAS","",INDEX('DEQ Pollutant List'!$C$7:$C$611,MATCH('5. Pollutant Emissions - MB'!C918,'DEQ Pollutant List'!$B$7:$B$611,0))),"")</f>
        <v>1,2,3-Trimethylbenzene</v>
      </c>
      <c r="E918" s="115"/>
      <c r="F918" s="138">
        <v>0</v>
      </c>
      <c r="G918" s="139">
        <v>0.01</v>
      </c>
      <c r="H918" s="104"/>
      <c r="I918" s="102" cm="1">
        <f t="array" ref="I918">((_xlfn.XLOOKUP(B918,'4. Material Balance Activities'!$C$244:$C$292,'4. Material Balance Activities'!$G$244:$G$292,NA,0,1)-_xlfn.XLOOKUP(B918,'4. Material Balance Activities'!$C$244:$C$292,'4. Material Balance Activities'!$M$244:$M$292,NA,0,1))*G918)*(1-F918)</f>
        <v>37.023195000000001</v>
      </c>
      <c r="J918" s="105" t="s">
        <v>214</v>
      </c>
      <c r="K918" s="83" t="s">
        <v>214</v>
      </c>
      <c r="L918" s="102" cm="1">
        <f t="array" ref="L918">((_xlfn.XLOOKUP(B918,'4. Material Balance Activities'!$C$244:$C$292,'4. Material Balance Activities'!$J$244:$J$292,NA,0,1)-_xlfn.XLOOKUP(B918,'4. Material Balance Activities'!$C$244:$C$292,'4. Material Balance Activities'!$P$244:$P$292,NA,0,1))*G918)*(1-F918)</f>
        <v>0.14928707661290325</v>
      </c>
      <c r="M918" s="105" t="s">
        <v>214</v>
      </c>
      <c r="N918" s="83" t="s">
        <v>214</v>
      </c>
    </row>
    <row r="919" spans="1:14" x14ac:dyDescent="0.25">
      <c r="A919" s="79" t="s">
        <v>374</v>
      </c>
      <c r="B919" s="133" t="s">
        <v>302</v>
      </c>
      <c r="C919" s="137" t="s">
        <v>193</v>
      </c>
      <c r="D919" s="81" t="str">
        <f>IFERROR(IF(C919="No CAS","",INDEX('DEQ Pollutant List'!$C$7:$C$611,MATCH('5. Pollutant Emissions - MB'!C919,'DEQ Pollutant List'!$B$7:$B$611,0))),"")</f>
        <v>Xylene (mixture), including m-xylene, o-xylene, p-xylene</v>
      </c>
      <c r="E919" s="115"/>
      <c r="F919" s="138">
        <v>0</v>
      </c>
      <c r="G919" s="139">
        <v>0.02</v>
      </c>
      <c r="H919" s="104"/>
      <c r="I919" s="102" cm="1">
        <f t="array" ref="I919">((_xlfn.XLOOKUP(B919,'4. Material Balance Activities'!$C$244:$C$292,'4. Material Balance Activities'!$G$244:$G$292,NA,0,1)-_xlfn.XLOOKUP(B919,'4. Material Balance Activities'!$C$244:$C$292,'4. Material Balance Activities'!$M$244:$M$292,NA,0,1))*G919)*(1-F919)</f>
        <v>27.592224000000002</v>
      </c>
      <c r="J919" s="105" t="s">
        <v>214</v>
      </c>
      <c r="K919" s="83" t="s">
        <v>214</v>
      </c>
      <c r="L919" s="102" cm="1">
        <f t="array" ref="L919">((_xlfn.XLOOKUP(B919,'4. Material Balance Activities'!$C$244:$C$292,'4. Material Balance Activities'!$J$244:$J$292,NA,0,1)-_xlfn.XLOOKUP(B919,'4. Material Balance Activities'!$C$244:$C$292,'4. Material Balance Activities'!$P$244:$P$292,NA,0,1))*G919)*(1-F919)</f>
        <v>0.1112589677419355</v>
      </c>
      <c r="M919" s="105" t="s">
        <v>214</v>
      </c>
      <c r="N919" s="83" t="s">
        <v>214</v>
      </c>
    </row>
    <row r="920" spans="1:14" x14ac:dyDescent="0.25">
      <c r="A920" s="79" t="s">
        <v>374</v>
      </c>
      <c r="B920" s="133" t="s">
        <v>302</v>
      </c>
      <c r="C920" s="137" t="s">
        <v>183</v>
      </c>
      <c r="D920" s="81" t="str">
        <f>IFERROR(IF(C920="No CAS","",INDEX('DEQ Pollutant List'!$C$7:$C$611,MATCH('5. Pollutant Emissions - MB'!C920,'DEQ Pollutant List'!$B$7:$B$611,0))),"")</f>
        <v>Ethyl benzene</v>
      </c>
      <c r="E920" s="115"/>
      <c r="F920" s="138">
        <v>0</v>
      </c>
      <c r="G920" s="139">
        <v>3.0000000000000001E-3</v>
      </c>
      <c r="H920" s="104"/>
      <c r="I920" s="102" cm="1">
        <f t="array" ref="I920">((_xlfn.XLOOKUP(B920,'4. Material Balance Activities'!$C$244:$C$292,'4. Material Balance Activities'!$G$244:$G$292,NA,0,1)-_xlfn.XLOOKUP(B920,'4. Material Balance Activities'!$C$244:$C$292,'4. Material Balance Activities'!$M$244:$M$292,NA,0,1))*G920)*(1-F920)</f>
        <v>4.1388335999999999</v>
      </c>
      <c r="J920" s="105" t="s">
        <v>214</v>
      </c>
      <c r="K920" s="83" t="s">
        <v>214</v>
      </c>
      <c r="L920" s="102" cm="1">
        <f t="array" ref="L920">((_xlfn.XLOOKUP(B920,'4. Material Balance Activities'!$C$244:$C$292,'4. Material Balance Activities'!$J$244:$J$292,NA,0,1)-_xlfn.XLOOKUP(B920,'4. Material Balance Activities'!$C$244:$C$292,'4. Material Balance Activities'!$P$244:$P$292,NA,0,1))*G920)*(1-F920)</f>
        <v>1.6688845161290326E-2</v>
      </c>
      <c r="M920" s="105" t="s">
        <v>214</v>
      </c>
      <c r="N920" s="83" t="s">
        <v>214</v>
      </c>
    </row>
    <row r="921" spans="1:14" x14ac:dyDescent="0.25">
      <c r="A921" s="79" t="s">
        <v>374</v>
      </c>
      <c r="B921" s="133" t="s">
        <v>302</v>
      </c>
      <c r="C921" s="137" t="s">
        <v>433</v>
      </c>
      <c r="D921" s="81" t="str">
        <f>IFERROR(IF(C921="No CAS","",INDEX('DEQ Pollutant List'!$C$7:$C$611,MATCH('5. Pollutant Emissions - MB'!C921,'DEQ Pollutant List'!$B$7:$B$611,0))),"")</f>
        <v>Isopropylbenzene (cumene)</v>
      </c>
      <c r="E921" s="115"/>
      <c r="F921" s="138">
        <v>0</v>
      </c>
      <c r="G921" s="139">
        <v>1E-3</v>
      </c>
      <c r="H921" s="104"/>
      <c r="I921" s="102" cm="1">
        <f t="array" ref="I921">((_xlfn.XLOOKUP(B921,'4. Material Balance Activities'!$C$244:$C$292,'4. Material Balance Activities'!$G$244:$G$292,NA,0,1)-_xlfn.XLOOKUP(B921,'4. Material Balance Activities'!$C$244:$C$292,'4. Material Balance Activities'!$M$244:$M$292,NA,0,1))*G921)*(1-F921)</f>
        <v>1.3796112</v>
      </c>
      <c r="J921" s="105" t="s">
        <v>214</v>
      </c>
      <c r="K921" s="83" t="s">
        <v>214</v>
      </c>
      <c r="L921" s="102" cm="1">
        <f t="array" ref="L921">((_xlfn.XLOOKUP(B921,'4. Material Balance Activities'!$C$244:$C$292,'4. Material Balance Activities'!$J$244:$J$292,NA,0,1)-_xlfn.XLOOKUP(B921,'4. Material Balance Activities'!$C$244:$C$292,'4. Material Balance Activities'!$P$244:$P$292,NA,0,1))*G921)*(1-F921)</f>
        <v>5.5629483870967746E-3</v>
      </c>
      <c r="M921" s="105" t="s">
        <v>214</v>
      </c>
      <c r="N921" s="83" t="s">
        <v>214</v>
      </c>
    </row>
    <row r="922" spans="1:14" x14ac:dyDescent="0.25">
      <c r="A922" s="79" t="s">
        <v>374</v>
      </c>
      <c r="B922" s="133" t="s">
        <v>302</v>
      </c>
      <c r="C922" s="137" t="s">
        <v>435</v>
      </c>
      <c r="D922" s="81" t="str">
        <f>IFERROR(IF(C922="No CAS","",INDEX('DEQ Pollutant List'!$C$7:$C$611,MATCH('5. Pollutant Emissions - MB'!C922,'DEQ Pollutant List'!$B$7:$B$611,0))),"")</f>
        <v>n-Butyl alcohol</v>
      </c>
      <c r="E922" s="115"/>
      <c r="F922" s="138">
        <v>0</v>
      </c>
      <c r="G922" s="139">
        <v>0.06</v>
      </c>
      <c r="H922" s="104"/>
      <c r="I922" s="102" cm="1">
        <f t="array" ref="I922">((_xlfn.XLOOKUP(B922,'4. Material Balance Activities'!$C$244:$C$292,'4. Material Balance Activities'!$G$244:$G$292,NA,0,1)-_xlfn.XLOOKUP(B922,'4. Material Balance Activities'!$C$244:$C$292,'4. Material Balance Activities'!$M$244:$M$292,NA,0,1))*G922)*(1-F922)</f>
        <v>82.776672000000005</v>
      </c>
      <c r="J922" s="105" t="s">
        <v>214</v>
      </c>
      <c r="K922" s="83" t="s">
        <v>214</v>
      </c>
      <c r="L922" s="102" cm="1">
        <f t="array" ref="L922">((_xlfn.XLOOKUP(B922,'4. Material Balance Activities'!$C$244:$C$292,'4. Material Balance Activities'!$J$244:$J$292,NA,0,1)-_xlfn.XLOOKUP(B922,'4. Material Balance Activities'!$C$244:$C$292,'4. Material Balance Activities'!$P$244:$P$292,NA,0,1))*G922)*(1-F922)</f>
        <v>0.33377690322580644</v>
      </c>
      <c r="M922" s="105" t="s">
        <v>214</v>
      </c>
      <c r="N922" s="83" t="s">
        <v>214</v>
      </c>
    </row>
    <row r="923" spans="1:14" x14ac:dyDescent="0.25">
      <c r="A923" s="79" t="s">
        <v>374</v>
      </c>
      <c r="B923" s="133" t="s">
        <v>302</v>
      </c>
      <c r="C923" s="137" t="s">
        <v>441</v>
      </c>
      <c r="D923" s="81" t="str">
        <f>IFERROR(IF(C923="No CAS","",INDEX('DEQ Pollutant List'!$C$7:$C$611,MATCH('5. Pollutant Emissions - MB'!C923,'DEQ Pollutant List'!$B$7:$B$611,0))),"")</f>
        <v>1,2,3-Trimethylbenzene</v>
      </c>
      <c r="E923" s="115"/>
      <c r="F923" s="138">
        <v>0</v>
      </c>
      <c r="G923" s="139">
        <v>0.02</v>
      </c>
      <c r="H923" s="104"/>
      <c r="I923" s="102" cm="1">
        <f t="array" ref="I923">((_xlfn.XLOOKUP(B923,'4. Material Balance Activities'!$C$244:$C$292,'4. Material Balance Activities'!$G$244:$G$292,NA,0,1)-_xlfn.XLOOKUP(B923,'4. Material Balance Activities'!$C$244:$C$292,'4. Material Balance Activities'!$M$244:$M$292,NA,0,1))*G923)*(1-F923)</f>
        <v>27.592224000000002</v>
      </c>
      <c r="J923" s="105" t="s">
        <v>214</v>
      </c>
      <c r="K923" s="83" t="s">
        <v>214</v>
      </c>
      <c r="L923" s="102" cm="1">
        <f t="array" ref="L923">((_xlfn.XLOOKUP(B923,'4. Material Balance Activities'!$C$244:$C$292,'4. Material Balance Activities'!$J$244:$J$292,NA,0,1)-_xlfn.XLOOKUP(B923,'4. Material Balance Activities'!$C$244:$C$292,'4. Material Balance Activities'!$P$244:$P$292,NA,0,1))*G923)*(1-F923)</f>
        <v>0.1112589677419355</v>
      </c>
      <c r="M923" s="105" t="s">
        <v>214</v>
      </c>
      <c r="N923" s="83" t="s">
        <v>214</v>
      </c>
    </row>
    <row r="924" spans="1:14" x14ac:dyDescent="0.25">
      <c r="A924" s="79" t="s">
        <v>374</v>
      </c>
      <c r="B924" s="133" t="s">
        <v>303</v>
      </c>
      <c r="C924" s="137" t="s">
        <v>183</v>
      </c>
      <c r="D924" s="81" t="str">
        <f>IFERROR(IF(C924="No CAS","",INDEX('DEQ Pollutant List'!$C$7:$C$611,MATCH('5. Pollutant Emissions - MB'!C924,'DEQ Pollutant List'!$B$7:$B$611,0))),"")</f>
        <v>Ethyl benzene</v>
      </c>
      <c r="E924" s="115"/>
      <c r="F924" s="138">
        <v>0</v>
      </c>
      <c r="G924" s="139">
        <v>1E-3</v>
      </c>
      <c r="H924" s="104"/>
      <c r="I924" s="102" cm="1">
        <f t="array" ref="I924">((_xlfn.XLOOKUP(B924,'4. Material Balance Activities'!$C$244:$C$292,'4. Material Balance Activities'!$G$244:$G$292,NA,0,1)-_xlfn.XLOOKUP(B924,'4. Material Balance Activities'!$C$244:$C$292,'4. Material Balance Activities'!$M$244:$M$292,NA,0,1))*G924)*(1-F924)</f>
        <v>1.8253125000000001</v>
      </c>
      <c r="J924" s="105" t="s">
        <v>214</v>
      </c>
      <c r="K924" s="83" t="s">
        <v>214</v>
      </c>
      <c r="L924" s="102" cm="1">
        <f t="array" ref="L924">((_xlfn.XLOOKUP(B924,'4. Material Balance Activities'!$C$244:$C$292,'4. Material Balance Activities'!$J$244:$J$292,NA,0,1)-_xlfn.XLOOKUP(B924,'4. Material Balance Activities'!$C$244:$C$292,'4. Material Balance Activities'!$P$244:$P$292,NA,0,1))*G924)*(1-F924)</f>
        <v>7.3601310483870971E-3</v>
      </c>
      <c r="M924" s="105" t="s">
        <v>214</v>
      </c>
      <c r="N924" s="83" t="s">
        <v>214</v>
      </c>
    </row>
    <row r="925" spans="1:14" x14ac:dyDescent="0.25">
      <c r="A925" s="79" t="s">
        <v>374</v>
      </c>
      <c r="B925" s="133" t="s">
        <v>303</v>
      </c>
      <c r="C925" s="137" t="s">
        <v>433</v>
      </c>
      <c r="D925" s="81" t="str">
        <f>IFERROR(IF(C925="No CAS","",INDEX('DEQ Pollutant List'!$C$7:$C$611,MATCH('5. Pollutant Emissions - MB'!C925,'DEQ Pollutant List'!$B$7:$B$611,0))),"")</f>
        <v>Isopropylbenzene (cumene)</v>
      </c>
      <c r="E925" s="115"/>
      <c r="F925" s="138">
        <v>0</v>
      </c>
      <c r="G925" s="139">
        <v>2E-3</v>
      </c>
      <c r="H925" s="104"/>
      <c r="I925" s="102" cm="1">
        <f t="array" ref="I925">((_xlfn.XLOOKUP(B925,'4. Material Balance Activities'!$C$244:$C$292,'4. Material Balance Activities'!$G$244:$G$292,NA,0,1)-_xlfn.XLOOKUP(B925,'4. Material Balance Activities'!$C$244:$C$292,'4. Material Balance Activities'!$M$244:$M$292,NA,0,1))*G925)*(1-F925)</f>
        <v>3.6506250000000002</v>
      </c>
      <c r="J925" s="105" t="s">
        <v>214</v>
      </c>
      <c r="K925" s="83" t="s">
        <v>214</v>
      </c>
      <c r="L925" s="102" cm="1">
        <f t="array" ref="L925">((_xlfn.XLOOKUP(B925,'4. Material Balance Activities'!$C$244:$C$292,'4. Material Balance Activities'!$J$244:$J$292,NA,0,1)-_xlfn.XLOOKUP(B925,'4. Material Balance Activities'!$C$244:$C$292,'4. Material Balance Activities'!$P$244:$P$292,NA,0,1))*G925)*(1-F925)</f>
        <v>1.4720262096774194E-2</v>
      </c>
      <c r="M925" s="105" t="s">
        <v>214</v>
      </c>
      <c r="N925" s="83" t="s">
        <v>214</v>
      </c>
    </row>
    <row r="926" spans="1:14" x14ac:dyDescent="0.25">
      <c r="A926" s="79" t="s">
        <v>374</v>
      </c>
      <c r="B926" s="133" t="s">
        <v>303</v>
      </c>
      <c r="C926" s="137" t="s">
        <v>435</v>
      </c>
      <c r="D926" s="81" t="str">
        <f>IFERROR(IF(C926="No CAS","",INDEX('DEQ Pollutant List'!$C$7:$C$611,MATCH('5. Pollutant Emissions - MB'!C926,'DEQ Pollutant List'!$B$7:$B$611,0))),"")</f>
        <v>n-Butyl alcohol</v>
      </c>
      <c r="E926" s="115"/>
      <c r="F926" s="138">
        <v>0</v>
      </c>
      <c r="G926" s="139">
        <v>7.0000000000000007E-2</v>
      </c>
      <c r="H926" s="104"/>
      <c r="I926" s="102" cm="1">
        <f t="array" ref="I926">((_xlfn.XLOOKUP(B926,'4. Material Balance Activities'!$C$244:$C$292,'4. Material Balance Activities'!$G$244:$G$292,NA,0,1)-_xlfn.XLOOKUP(B926,'4. Material Balance Activities'!$C$244:$C$292,'4. Material Balance Activities'!$M$244:$M$292,NA,0,1))*G926)*(1-F926)</f>
        <v>127.77187500000001</v>
      </c>
      <c r="J926" s="105" t="s">
        <v>214</v>
      </c>
      <c r="K926" s="83" t="s">
        <v>214</v>
      </c>
      <c r="L926" s="102" cm="1">
        <f t="array" ref="L926">((_xlfn.XLOOKUP(B926,'4. Material Balance Activities'!$C$244:$C$292,'4. Material Balance Activities'!$J$244:$J$292,NA,0,1)-_xlfn.XLOOKUP(B926,'4. Material Balance Activities'!$C$244:$C$292,'4. Material Balance Activities'!$P$244:$P$292,NA,0,1))*G926)*(1-F926)</f>
        <v>0.51520917338709682</v>
      </c>
      <c r="M926" s="105" t="s">
        <v>214</v>
      </c>
      <c r="N926" s="83" t="s">
        <v>214</v>
      </c>
    </row>
    <row r="927" spans="1:14" x14ac:dyDescent="0.25">
      <c r="A927" s="79" t="s">
        <v>374</v>
      </c>
      <c r="B927" s="133" t="s">
        <v>303</v>
      </c>
      <c r="C927" s="137" t="s">
        <v>437</v>
      </c>
      <c r="D927" s="81" t="str">
        <f>IFERROR(IF(C927="No CAS","",INDEX('DEQ Pollutant List'!$C$7:$C$611,MATCH('5. Pollutant Emissions - MB'!C927,'DEQ Pollutant List'!$B$7:$B$611,0))),"")</f>
        <v>Propylene glycol monomethyl ether acetate</v>
      </c>
      <c r="E927" s="115"/>
      <c r="F927" s="138">
        <v>0</v>
      </c>
      <c r="G927" s="139">
        <v>0.02</v>
      </c>
      <c r="H927" s="104"/>
      <c r="I927" s="102" cm="1">
        <f t="array" ref="I927">((_xlfn.XLOOKUP(B927,'4. Material Balance Activities'!$C$244:$C$292,'4. Material Balance Activities'!$G$244:$G$292,NA,0,1)-_xlfn.XLOOKUP(B927,'4. Material Balance Activities'!$C$244:$C$292,'4. Material Balance Activities'!$M$244:$M$292,NA,0,1))*G927)*(1-F927)</f>
        <v>36.506250000000001</v>
      </c>
      <c r="J927" s="105" t="s">
        <v>214</v>
      </c>
      <c r="K927" s="83" t="s">
        <v>214</v>
      </c>
      <c r="L927" s="102" cm="1">
        <f t="array" ref="L927">((_xlfn.XLOOKUP(B927,'4. Material Balance Activities'!$C$244:$C$292,'4. Material Balance Activities'!$J$244:$J$292,NA,0,1)-_xlfn.XLOOKUP(B927,'4. Material Balance Activities'!$C$244:$C$292,'4. Material Balance Activities'!$P$244:$P$292,NA,0,1))*G927)*(1-F927)</f>
        <v>0.14720262096774195</v>
      </c>
      <c r="M927" s="105" t="s">
        <v>214</v>
      </c>
      <c r="N927" s="83" t="s">
        <v>214</v>
      </c>
    </row>
    <row r="928" spans="1:14" x14ac:dyDescent="0.25">
      <c r="A928" s="79" t="s">
        <v>374</v>
      </c>
      <c r="B928" s="133" t="s">
        <v>303</v>
      </c>
      <c r="C928" s="137" t="s">
        <v>441</v>
      </c>
      <c r="D928" s="81" t="str">
        <f>IFERROR(IF(C928="No CAS","",INDEX('DEQ Pollutant List'!$C$7:$C$611,MATCH('5. Pollutant Emissions - MB'!C928,'DEQ Pollutant List'!$B$7:$B$611,0))),"")</f>
        <v>1,2,3-Trimethylbenzene</v>
      </c>
      <c r="E928" s="115"/>
      <c r="F928" s="138">
        <v>0</v>
      </c>
      <c r="G928" s="139">
        <v>0.01</v>
      </c>
      <c r="H928" s="104"/>
      <c r="I928" s="102" cm="1">
        <f t="array" ref="I928">((_xlfn.XLOOKUP(B928,'4. Material Balance Activities'!$C$244:$C$292,'4. Material Balance Activities'!$G$244:$G$292,NA,0,1)-_xlfn.XLOOKUP(B928,'4. Material Balance Activities'!$C$244:$C$292,'4. Material Balance Activities'!$M$244:$M$292,NA,0,1))*G928)*(1-F928)</f>
        <v>18.253125000000001</v>
      </c>
      <c r="J928" s="105" t="s">
        <v>214</v>
      </c>
      <c r="K928" s="83" t="s">
        <v>214</v>
      </c>
      <c r="L928" s="102" cm="1">
        <f t="array" ref="L928">((_xlfn.XLOOKUP(B928,'4. Material Balance Activities'!$C$244:$C$292,'4. Material Balance Activities'!$J$244:$J$292,NA,0,1)-_xlfn.XLOOKUP(B928,'4. Material Balance Activities'!$C$244:$C$292,'4. Material Balance Activities'!$P$244:$P$292,NA,0,1))*G928)*(1-F928)</f>
        <v>7.3601310483870974E-2</v>
      </c>
      <c r="M928" s="105" t="s">
        <v>214</v>
      </c>
      <c r="N928" s="83" t="s">
        <v>214</v>
      </c>
    </row>
    <row r="929" spans="1:14" x14ac:dyDescent="0.25">
      <c r="A929" s="79" t="s">
        <v>374</v>
      </c>
      <c r="B929" s="133" t="s">
        <v>304</v>
      </c>
      <c r="C929" s="137" t="s">
        <v>193</v>
      </c>
      <c r="D929" s="81" t="str">
        <f>IFERROR(IF(C929="No CAS","",INDEX('DEQ Pollutant List'!$C$7:$C$611,MATCH('5. Pollutant Emissions - MB'!C929,'DEQ Pollutant List'!$B$7:$B$611,0))),"")</f>
        <v>Xylene (mixture), including m-xylene, o-xylene, p-xylene</v>
      </c>
      <c r="E929" s="115"/>
      <c r="F929" s="138">
        <v>0</v>
      </c>
      <c r="G929" s="139">
        <v>1E-3</v>
      </c>
      <c r="H929" s="104"/>
      <c r="I929" s="102" cm="1">
        <f t="array" ref="I929">((_xlfn.XLOOKUP(B929,'4. Material Balance Activities'!$C$244:$C$292,'4. Material Balance Activities'!$G$244:$G$292,NA,0,1)-_xlfn.XLOOKUP(B929,'4. Material Balance Activities'!$C$244:$C$292,'4. Material Balance Activities'!$M$244:$M$292,NA,0,1))*G929)*(1-F929)</f>
        <v>1.3530858000000001</v>
      </c>
      <c r="J929" s="105" t="s">
        <v>214</v>
      </c>
      <c r="K929" s="83" t="s">
        <v>214</v>
      </c>
      <c r="L929" s="102" cm="1">
        <f t="array" ref="L929">((_xlfn.XLOOKUP(B929,'4. Material Balance Activities'!$C$244:$C$292,'4. Material Balance Activities'!$J$244:$J$292,NA,0,1)-_xlfn.XLOOKUP(B929,'4. Material Balance Activities'!$C$244:$C$292,'4. Material Balance Activities'!$P$244:$P$292,NA,0,1))*G929)*(1-F929)</f>
        <v>5.4559911290322591E-3</v>
      </c>
      <c r="M929" s="105" t="s">
        <v>214</v>
      </c>
      <c r="N929" s="83" t="s">
        <v>214</v>
      </c>
    </row>
    <row r="930" spans="1:14" x14ac:dyDescent="0.25">
      <c r="A930" s="79" t="s">
        <v>374</v>
      </c>
      <c r="B930" s="133" t="s">
        <v>304</v>
      </c>
      <c r="C930" s="137" t="s">
        <v>183</v>
      </c>
      <c r="D930" s="81" t="str">
        <f>IFERROR(IF(C930="No CAS","",INDEX('DEQ Pollutant List'!$C$7:$C$611,MATCH('5. Pollutant Emissions - MB'!C930,'DEQ Pollutant List'!$B$7:$B$611,0))),"")</f>
        <v>Ethyl benzene</v>
      </c>
      <c r="E930" s="115"/>
      <c r="F930" s="138">
        <v>0</v>
      </c>
      <c r="G930" s="139">
        <v>1E-3</v>
      </c>
      <c r="H930" s="104"/>
      <c r="I930" s="102" cm="1">
        <f t="array" ref="I930">((_xlfn.XLOOKUP(B930,'4. Material Balance Activities'!$C$244:$C$292,'4. Material Balance Activities'!$G$244:$G$292,NA,0,1)-_xlfn.XLOOKUP(B930,'4. Material Balance Activities'!$C$244:$C$292,'4. Material Balance Activities'!$M$244:$M$292,NA,0,1))*G930)*(1-F930)</f>
        <v>1.3530858000000001</v>
      </c>
      <c r="J930" s="105" t="s">
        <v>214</v>
      </c>
      <c r="K930" s="83" t="s">
        <v>214</v>
      </c>
      <c r="L930" s="102" cm="1">
        <f t="array" ref="L930">((_xlfn.XLOOKUP(B930,'4. Material Balance Activities'!$C$244:$C$292,'4. Material Balance Activities'!$J$244:$J$292,NA,0,1)-_xlfn.XLOOKUP(B930,'4. Material Balance Activities'!$C$244:$C$292,'4. Material Balance Activities'!$P$244:$P$292,NA,0,1))*G930)*(1-F930)</f>
        <v>5.4559911290322591E-3</v>
      </c>
      <c r="M930" s="105" t="s">
        <v>214</v>
      </c>
      <c r="N930" s="83" t="s">
        <v>214</v>
      </c>
    </row>
    <row r="931" spans="1:14" x14ac:dyDescent="0.25">
      <c r="A931" s="79" t="s">
        <v>374</v>
      </c>
      <c r="B931" s="133" t="s">
        <v>304</v>
      </c>
      <c r="C931" s="137" t="s">
        <v>433</v>
      </c>
      <c r="D931" s="81" t="str">
        <f>IFERROR(IF(C931="No CAS","",INDEX('DEQ Pollutant List'!$C$7:$C$611,MATCH('5. Pollutant Emissions - MB'!C931,'DEQ Pollutant List'!$B$7:$B$611,0))),"")</f>
        <v>Isopropylbenzene (cumene)</v>
      </c>
      <c r="E931" s="115"/>
      <c r="F931" s="138">
        <v>0</v>
      </c>
      <c r="G931" s="139">
        <v>2E-3</v>
      </c>
      <c r="H931" s="104"/>
      <c r="I931" s="102" cm="1">
        <f t="array" ref="I931">((_xlfn.XLOOKUP(B931,'4. Material Balance Activities'!$C$244:$C$292,'4. Material Balance Activities'!$G$244:$G$292,NA,0,1)-_xlfn.XLOOKUP(B931,'4. Material Balance Activities'!$C$244:$C$292,'4. Material Balance Activities'!$M$244:$M$292,NA,0,1))*G931)*(1-F931)</f>
        <v>2.7061716000000002</v>
      </c>
      <c r="J931" s="105" t="s">
        <v>214</v>
      </c>
      <c r="K931" s="83" t="s">
        <v>214</v>
      </c>
      <c r="L931" s="102" cm="1">
        <f t="array" ref="L931">((_xlfn.XLOOKUP(B931,'4. Material Balance Activities'!$C$244:$C$292,'4. Material Balance Activities'!$J$244:$J$292,NA,0,1)-_xlfn.XLOOKUP(B931,'4. Material Balance Activities'!$C$244:$C$292,'4. Material Balance Activities'!$P$244:$P$292,NA,0,1))*G931)*(1-F931)</f>
        <v>1.0911982258064518E-2</v>
      </c>
      <c r="M931" s="105" t="s">
        <v>214</v>
      </c>
      <c r="N931" s="83" t="s">
        <v>214</v>
      </c>
    </row>
    <row r="932" spans="1:14" x14ac:dyDescent="0.25">
      <c r="A932" s="79" t="s">
        <v>374</v>
      </c>
      <c r="B932" s="133" t="s">
        <v>304</v>
      </c>
      <c r="C932" s="137" t="s">
        <v>435</v>
      </c>
      <c r="D932" s="81" t="str">
        <f>IFERROR(IF(C932="No CAS","",INDEX('DEQ Pollutant List'!$C$7:$C$611,MATCH('5. Pollutant Emissions - MB'!C932,'DEQ Pollutant List'!$B$7:$B$611,0))),"")</f>
        <v>n-Butyl alcohol</v>
      </c>
      <c r="E932" s="115"/>
      <c r="F932" s="138">
        <v>0</v>
      </c>
      <c r="G932" s="139">
        <v>7.0000000000000007E-2</v>
      </c>
      <c r="H932" s="104"/>
      <c r="I932" s="102" cm="1">
        <f t="array" ref="I932">((_xlfn.XLOOKUP(B932,'4. Material Balance Activities'!$C$244:$C$292,'4. Material Balance Activities'!$G$244:$G$292,NA,0,1)-_xlfn.XLOOKUP(B932,'4. Material Balance Activities'!$C$244:$C$292,'4. Material Balance Activities'!$M$244:$M$292,NA,0,1))*G932)*(1-F932)</f>
        <v>94.716006000000007</v>
      </c>
      <c r="J932" s="105" t="s">
        <v>214</v>
      </c>
      <c r="K932" s="83" t="s">
        <v>214</v>
      </c>
      <c r="L932" s="102" cm="1">
        <f t="array" ref="L932">((_xlfn.XLOOKUP(B932,'4. Material Balance Activities'!$C$244:$C$292,'4. Material Balance Activities'!$J$244:$J$292,NA,0,1)-_xlfn.XLOOKUP(B932,'4. Material Balance Activities'!$C$244:$C$292,'4. Material Balance Activities'!$P$244:$P$292,NA,0,1))*G932)*(1-F932)</f>
        <v>0.38191937903225814</v>
      </c>
      <c r="M932" s="105" t="s">
        <v>214</v>
      </c>
      <c r="N932" s="83" t="s">
        <v>214</v>
      </c>
    </row>
    <row r="933" spans="1:14" x14ac:dyDescent="0.25">
      <c r="A933" s="79" t="s">
        <v>374</v>
      </c>
      <c r="B933" s="133" t="s">
        <v>304</v>
      </c>
      <c r="C933" s="137" t="s">
        <v>437</v>
      </c>
      <c r="D933" s="81" t="str">
        <f>IFERROR(IF(C933="No CAS","",INDEX('DEQ Pollutant List'!$C$7:$C$611,MATCH('5. Pollutant Emissions - MB'!C933,'DEQ Pollutant List'!$B$7:$B$611,0))),"")</f>
        <v>Propylene glycol monomethyl ether acetate</v>
      </c>
      <c r="E933" s="115"/>
      <c r="F933" s="138">
        <v>0</v>
      </c>
      <c r="G933" s="139">
        <v>0.02</v>
      </c>
      <c r="H933" s="104"/>
      <c r="I933" s="102" cm="1">
        <f t="array" ref="I933">((_xlfn.XLOOKUP(B933,'4. Material Balance Activities'!$C$244:$C$292,'4. Material Balance Activities'!$G$244:$G$292,NA,0,1)-_xlfn.XLOOKUP(B933,'4. Material Balance Activities'!$C$244:$C$292,'4. Material Balance Activities'!$M$244:$M$292,NA,0,1))*G933)*(1-F933)</f>
        <v>27.061716000000001</v>
      </c>
      <c r="J933" s="105" t="s">
        <v>214</v>
      </c>
      <c r="K933" s="83" t="s">
        <v>214</v>
      </c>
      <c r="L933" s="102" cm="1">
        <f t="array" ref="L933">((_xlfn.XLOOKUP(B933,'4. Material Balance Activities'!$C$244:$C$292,'4. Material Balance Activities'!$J$244:$J$292,NA,0,1)-_xlfn.XLOOKUP(B933,'4. Material Balance Activities'!$C$244:$C$292,'4. Material Balance Activities'!$P$244:$P$292,NA,0,1))*G933)*(1-F933)</f>
        <v>0.10911982258064518</v>
      </c>
      <c r="M933" s="105" t="s">
        <v>214</v>
      </c>
      <c r="N933" s="83" t="s">
        <v>214</v>
      </c>
    </row>
    <row r="934" spans="1:14" x14ac:dyDescent="0.25">
      <c r="A934" s="79" t="s">
        <v>374</v>
      </c>
      <c r="B934" s="133" t="s">
        <v>304</v>
      </c>
      <c r="C934" s="137" t="s">
        <v>441</v>
      </c>
      <c r="D934" s="81" t="str">
        <f>IFERROR(IF(C934="No CAS","",INDEX('DEQ Pollutant List'!$C$7:$C$611,MATCH('5. Pollutant Emissions - MB'!C934,'DEQ Pollutant List'!$B$7:$B$611,0))),"")</f>
        <v>1,2,3-Trimethylbenzene</v>
      </c>
      <c r="E934" s="115"/>
      <c r="F934" s="138">
        <v>0</v>
      </c>
      <c r="G934" s="139">
        <v>0.01</v>
      </c>
      <c r="H934" s="104"/>
      <c r="I934" s="102" cm="1">
        <f t="array" ref="I934">((_xlfn.XLOOKUP(B934,'4. Material Balance Activities'!$C$244:$C$292,'4. Material Balance Activities'!$G$244:$G$292,NA,0,1)-_xlfn.XLOOKUP(B934,'4. Material Balance Activities'!$C$244:$C$292,'4. Material Balance Activities'!$M$244:$M$292,NA,0,1))*G934)*(1-F934)</f>
        <v>13.530858</v>
      </c>
      <c r="J934" s="105" t="s">
        <v>214</v>
      </c>
      <c r="K934" s="83" t="s">
        <v>214</v>
      </c>
      <c r="L934" s="102" cm="1">
        <f t="array" ref="L934">((_xlfn.XLOOKUP(B934,'4. Material Balance Activities'!$C$244:$C$292,'4. Material Balance Activities'!$J$244:$J$292,NA,0,1)-_xlfn.XLOOKUP(B934,'4. Material Balance Activities'!$C$244:$C$292,'4. Material Balance Activities'!$P$244:$P$292,NA,0,1))*G934)*(1-F934)</f>
        <v>5.4559911290322588E-2</v>
      </c>
      <c r="M934" s="105" t="s">
        <v>214</v>
      </c>
      <c r="N934" s="83" t="s">
        <v>214</v>
      </c>
    </row>
    <row r="935" spans="1:14" x14ac:dyDescent="0.25">
      <c r="A935" s="79" t="s">
        <v>374</v>
      </c>
      <c r="B935" s="133" t="s">
        <v>305</v>
      </c>
      <c r="C935" s="137" t="s">
        <v>183</v>
      </c>
      <c r="D935" s="81" t="str">
        <f>IFERROR(IF(C935="No CAS","",INDEX('DEQ Pollutant List'!$C$7:$C$611,MATCH('5. Pollutant Emissions - MB'!C935,'DEQ Pollutant List'!$B$7:$B$611,0))),"")</f>
        <v>Ethyl benzene</v>
      </c>
      <c r="E935" s="115"/>
      <c r="F935" s="138">
        <v>0</v>
      </c>
      <c r="G935" s="139">
        <v>1E-3</v>
      </c>
      <c r="H935" s="104"/>
      <c r="I935" s="102" cm="1">
        <f t="array" ref="I935">((_xlfn.XLOOKUP(B935,'4. Material Balance Activities'!$C$244:$C$292,'4. Material Balance Activities'!$G$244:$G$292,NA,0,1)-_xlfn.XLOOKUP(B935,'4. Material Balance Activities'!$C$244:$C$292,'4. Material Balance Activities'!$M$244:$M$292,NA,0,1))*G935)*(1-F935)</f>
        <v>1.6962627000000003</v>
      </c>
      <c r="J935" s="105" t="s">
        <v>214</v>
      </c>
      <c r="K935" s="83" t="s">
        <v>214</v>
      </c>
      <c r="L935" s="102" cm="1">
        <f t="array" ref="L935">((_xlfn.XLOOKUP(B935,'4. Material Balance Activities'!$C$244:$C$292,'4. Material Balance Activities'!$J$244:$J$292,NA,0,1)-_xlfn.XLOOKUP(B935,'4. Material Balance Activities'!$C$244:$C$292,'4. Material Balance Activities'!$P$244:$P$292,NA,0,1))*G935)*(1-F935)</f>
        <v>6.8397689516129043E-3</v>
      </c>
      <c r="M935" s="105" t="s">
        <v>214</v>
      </c>
      <c r="N935" s="83" t="s">
        <v>214</v>
      </c>
    </row>
    <row r="936" spans="1:14" x14ac:dyDescent="0.25">
      <c r="A936" s="79" t="s">
        <v>374</v>
      </c>
      <c r="B936" s="133" t="s">
        <v>305</v>
      </c>
      <c r="C936" s="137" t="s">
        <v>433</v>
      </c>
      <c r="D936" s="81" t="str">
        <f>IFERROR(IF(C936="No CAS","",INDEX('DEQ Pollutant List'!$C$7:$C$611,MATCH('5. Pollutant Emissions - MB'!C936,'DEQ Pollutant List'!$B$7:$B$611,0))),"")</f>
        <v>Isopropylbenzene (cumene)</v>
      </c>
      <c r="E936" s="115"/>
      <c r="F936" s="138">
        <v>0</v>
      </c>
      <c r="G936" s="139">
        <v>2E-3</v>
      </c>
      <c r="H936" s="104"/>
      <c r="I936" s="102" cm="1">
        <f t="array" ref="I936">((_xlfn.XLOOKUP(B936,'4. Material Balance Activities'!$C$244:$C$292,'4. Material Balance Activities'!$G$244:$G$292,NA,0,1)-_xlfn.XLOOKUP(B936,'4. Material Balance Activities'!$C$244:$C$292,'4. Material Balance Activities'!$M$244:$M$292,NA,0,1))*G936)*(1-F936)</f>
        <v>3.3925254000000007</v>
      </c>
      <c r="J936" s="105" t="s">
        <v>214</v>
      </c>
      <c r="K936" s="83" t="s">
        <v>214</v>
      </c>
      <c r="L936" s="102" cm="1">
        <f t="array" ref="L936">((_xlfn.XLOOKUP(B936,'4. Material Balance Activities'!$C$244:$C$292,'4. Material Balance Activities'!$J$244:$J$292,NA,0,1)-_xlfn.XLOOKUP(B936,'4. Material Balance Activities'!$C$244:$C$292,'4. Material Balance Activities'!$P$244:$P$292,NA,0,1))*G936)*(1-F936)</f>
        <v>1.3679537903225809E-2</v>
      </c>
      <c r="M936" s="105" t="s">
        <v>214</v>
      </c>
      <c r="N936" s="83" t="s">
        <v>214</v>
      </c>
    </row>
    <row r="937" spans="1:14" x14ac:dyDescent="0.25">
      <c r="A937" s="79" t="s">
        <v>374</v>
      </c>
      <c r="B937" s="133" t="s">
        <v>305</v>
      </c>
      <c r="C937" s="137" t="s">
        <v>435</v>
      </c>
      <c r="D937" s="81" t="str">
        <f>IFERROR(IF(C937="No CAS","",INDEX('DEQ Pollutant List'!$C$7:$C$611,MATCH('5. Pollutant Emissions - MB'!C937,'DEQ Pollutant List'!$B$7:$B$611,0))),"")</f>
        <v>n-Butyl alcohol</v>
      </c>
      <c r="E937" s="115"/>
      <c r="F937" s="138">
        <v>0</v>
      </c>
      <c r="G937" s="139">
        <v>7.0000000000000007E-2</v>
      </c>
      <c r="H937" s="104"/>
      <c r="I937" s="102" cm="1">
        <f t="array" ref="I937">((_xlfn.XLOOKUP(B937,'4. Material Balance Activities'!$C$244:$C$292,'4. Material Balance Activities'!$G$244:$G$292,NA,0,1)-_xlfn.XLOOKUP(B937,'4. Material Balance Activities'!$C$244:$C$292,'4. Material Balance Activities'!$M$244:$M$292,NA,0,1))*G937)*(1-F937)</f>
        <v>118.73838900000003</v>
      </c>
      <c r="J937" s="105" t="s">
        <v>214</v>
      </c>
      <c r="K937" s="83" t="s">
        <v>214</v>
      </c>
      <c r="L937" s="102" cm="1">
        <f t="array" ref="L937">((_xlfn.XLOOKUP(B937,'4. Material Balance Activities'!$C$244:$C$292,'4. Material Balance Activities'!$J$244:$J$292,NA,0,1)-_xlfn.XLOOKUP(B937,'4. Material Balance Activities'!$C$244:$C$292,'4. Material Balance Activities'!$P$244:$P$292,NA,0,1))*G937)*(1-F937)</f>
        <v>0.47878382661290336</v>
      </c>
      <c r="M937" s="105" t="s">
        <v>214</v>
      </c>
      <c r="N937" s="83" t="s">
        <v>214</v>
      </c>
    </row>
    <row r="938" spans="1:14" x14ac:dyDescent="0.25">
      <c r="A938" s="79" t="s">
        <v>374</v>
      </c>
      <c r="B938" s="133" t="s">
        <v>305</v>
      </c>
      <c r="C938" s="137" t="s">
        <v>437</v>
      </c>
      <c r="D938" s="81" t="str">
        <f>IFERROR(IF(C938="No CAS","",INDEX('DEQ Pollutant List'!$C$7:$C$611,MATCH('5. Pollutant Emissions - MB'!C938,'DEQ Pollutant List'!$B$7:$B$611,0))),"")</f>
        <v>Propylene glycol monomethyl ether acetate</v>
      </c>
      <c r="E938" s="115"/>
      <c r="F938" s="138">
        <v>0</v>
      </c>
      <c r="G938" s="139">
        <v>0.03</v>
      </c>
      <c r="H938" s="104"/>
      <c r="I938" s="102" cm="1">
        <f t="array" ref="I938">((_xlfn.XLOOKUP(B938,'4. Material Balance Activities'!$C$244:$C$292,'4. Material Balance Activities'!$G$244:$G$292,NA,0,1)-_xlfn.XLOOKUP(B938,'4. Material Balance Activities'!$C$244:$C$292,'4. Material Balance Activities'!$M$244:$M$292,NA,0,1))*G938)*(1-F938)</f>
        <v>50.887881000000007</v>
      </c>
      <c r="J938" s="105" t="s">
        <v>214</v>
      </c>
      <c r="K938" s="83" t="s">
        <v>214</v>
      </c>
      <c r="L938" s="102" cm="1">
        <f t="array" ref="L938">((_xlfn.XLOOKUP(B938,'4. Material Balance Activities'!$C$244:$C$292,'4. Material Balance Activities'!$J$244:$J$292,NA,0,1)-_xlfn.XLOOKUP(B938,'4. Material Balance Activities'!$C$244:$C$292,'4. Material Balance Activities'!$P$244:$P$292,NA,0,1))*G938)*(1-F938)</f>
        <v>0.20519306854838712</v>
      </c>
      <c r="M938" s="105" t="s">
        <v>214</v>
      </c>
      <c r="N938" s="83" t="s">
        <v>214</v>
      </c>
    </row>
    <row r="939" spans="1:14" x14ac:dyDescent="0.25">
      <c r="A939" s="79" t="s">
        <v>374</v>
      </c>
      <c r="B939" s="133" t="s">
        <v>305</v>
      </c>
      <c r="C939" s="137" t="s">
        <v>441</v>
      </c>
      <c r="D939" s="81" t="str">
        <f>IFERROR(IF(C939="No CAS","",INDEX('DEQ Pollutant List'!$C$7:$C$611,MATCH('5. Pollutant Emissions - MB'!C939,'DEQ Pollutant List'!$B$7:$B$611,0))),"")</f>
        <v>1,2,3-Trimethylbenzene</v>
      </c>
      <c r="E939" s="115"/>
      <c r="F939" s="138">
        <v>0</v>
      </c>
      <c r="G939" s="139">
        <v>0.01</v>
      </c>
      <c r="H939" s="104"/>
      <c r="I939" s="102" cm="1">
        <f t="array" ref="I939">((_xlfn.XLOOKUP(B939,'4. Material Balance Activities'!$C$244:$C$292,'4. Material Balance Activities'!$G$244:$G$292,NA,0,1)-_xlfn.XLOOKUP(B939,'4. Material Balance Activities'!$C$244:$C$292,'4. Material Balance Activities'!$M$244:$M$292,NA,0,1))*G939)*(1-F939)</f>
        <v>16.962627000000001</v>
      </c>
      <c r="J939" s="105" t="s">
        <v>214</v>
      </c>
      <c r="K939" s="83" t="s">
        <v>214</v>
      </c>
      <c r="L939" s="102" cm="1">
        <f t="array" ref="L939">((_xlfn.XLOOKUP(B939,'4. Material Balance Activities'!$C$244:$C$292,'4. Material Balance Activities'!$J$244:$J$292,NA,0,1)-_xlfn.XLOOKUP(B939,'4. Material Balance Activities'!$C$244:$C$292,'4. Material Balance Activities'!$P$244:$P$292,NA,0,1))*G939)*(1-F939)</f>
        <v>6.839768951612904E-2</v>
      </c>
      <c r="M939" s="105" t="s">
        <v>214</v>
      </c>
      <c r="N939" s="83" t="s">
        <v>214</v>
      </c>
    </row>
    <row r="940" spans="1:14" x14ac:dyDescent="0.25">
      <c r="A940" s="79" t="s">
        <v>374</v>
      </c>
      <c r="B940" s="133" t="s">
        <v>306</v>
      </c>
      <c r="C940" s="137" t="s">
        <v>193</v>
      </c>
      <c r="D940" s="81" t="str">
        <f>IFERROR(IF(C940="No CAS","",INDEX('DEQ Pollutant List'!$C$7:$C$611,MATCH('5. Pollutant Emissions - MB'!C940,'DEQ Pollutant List'!$B$7:$B$611,0))),"")</f>
        <v>Xylene (mixture), including m-xylene, o-xylene, p-xylene</v>
      </c>
      <c r="E940" s="115"/>
      <c r="F940" s="138">
        <v>0</v>
      </c>
      <c r="G940" s="139">
        <v>0.01</v>
      </c>
      <c r="H940" s="104"/>
      <c r="I940" s="102" cm="1">
        <f t="array" ref="I940">((_xlfn.XLOOKUP(B940,'4. Material Balance Activities'!$C$244:$C$292,'4. Material Balance Activities'!$G$244:$G$292,NA,0,1)-_xlfn.XLOOKUP(B940,'4. Material Balance Activities'!$C$244:$C$292,'4. Material Balance Activities'!$M$244:$M$292,NA,0,1))*G940)*(1-F940)</f>
        <v>3.05613</v>
      </c>
      <c r="J940" s="105" t="s">
        <v>214</v>
      </c>
      <c r="K940" s="83" t="s">
        <v>214</v>
      </c>
      <c r="L940" s="102" cm="1">
        <f t="array" ref="L940">((_xlfn.XLOOKUP(B940,'4. Material Balance Activities'!$C$244:$C$292,'4. Material Balance Activities'!$J$244:$J$292,NA,0,1)-_xlfn.XLOOKUP(B940,'4. Material Balance Activities'!$C$244:$C$292,'4. Material Balance Activities'!$P$244:$P$292,NA,0,1))*G940)*(1-F940)</f>
        <v>1.2323104838709678E-2</v>
      </c>
      <c r="M940" s="105" t="s">
        <v>214</v>
      </c>
      <c r="N940" s="83" t="s">
        <v>214</v>
      </c>
    </row>
    <row r="941" spans="1:14" x14ac:dyDescent="0.25">
      <c r="A941" s="79" t="s">
        <v>374</v>
      </c>
      <c r="B941" s="133" t="s">
        <v>306</v>
      </c>
      <c r="C941" s="137" t="s">
        <v>183</v>
      </c>
      <c r="D941" s="81" t="str">
        <f>IFERROR(IF(C941="No CAS","",INDEX('DEQ Pollutant List'!$C$7:$C$611,MATCH('5. Pollutant Emissions - MB'!C941,'DEQ Pollutant List'!$B$7:$B$611,0))),"")</f>
        <v>Ethyl benzene</v>
      </c>
      <c r="E941" s="115"/>
      <c r="F941" s="138">
        <v>0</v>
      </c>
      <c r="G941" s="139">
        <v>3.0000000000000001E-3</v>
      </c>
      <c r="H941" s="104"/>
      <c r="I941" s="102" cm="1">
        <f t="array" ref="I941">((_xlfn.XLOOKUP(B941,'4. Material Balance Activities'!$C$244:$C$292,'4. Material Balance Activities'!$G$244:$G$292,NA,0,1)-_xlfn.XLOOKUP(B941,'4. Material Balance Activities'!$C$244:$C$292,'4. Material Balance Activities'!$M$244:$M$292,NA,0,1))*G941)*(1-F941)</f>
        <v>0.91683900000000007</v>
      </c>
      <c r="J941" s="105" t="s">
        <v>214</v>
      </c>
      <c r="K941" s="83" t="s">
        <v>214</v>
      </c>
      <c r="L941" s="102" cm="1">
        <f t="array" ref="L941">((_xlfn.XLOOKUP(B941,'4. Material Balance Activities'!$C$244:$C$292,'4. Material Balance Activities'!$J$244:$J$292,NA,0,1)-_xlfn.XLOOKUP(B941,'4. Material Balance Activities'!$C$244:$C$292,'4. Material Balance Activities'!$P$244:$P$292,NA,0,1))*G941)*(1-F941)</f>
        <v>3.6969314516129034E-3</v>
      </c>
      <c r="M941" s="105" t="s">
        <v>214</v>
      </c>
      <c r="N941" s="83" t="s">
        <v>214</v>
      </c>
    </row>
    <row r="942" spans="1:14" x14ac:dyDescent="0.25">
      <c r="A942" s="79" t="s">
        <v>374</v>
      </c>
      <c r="B942" s="133" t="s">
        <v>306</v>
      </c>
      <c r="C942" s="137" t="s">
        <v>433</v>
      </c>
      <c r="D942" s="81" t="str">
        <f>IFERROR(IF(C942="No CAS","",INDEX('DEQ Pollutant List'!$C$7:$C$611,MATCH('5. Pollutant Emissions - MB'!C942,'DEQ Pollutant List'!$B$7:$B$611,0))),"")</f>
        <v>Isopropylbenzene (cumene)</v>
      </c>
      <c r="E942" s="115"/>
      <c r="F942" s="138">
        <v>0</v>
      </c>
      <c r="G942" s="139">
        <v>1E-3</v>
      </c>
      <c r="H942" s="104"/>
      <c r="I942" s="102" cm="1">
        <f t="array" ref="I942">((_xlfn.XLOOKUP(B942,'4. Material Balance Activities'!$C$244:$C$292,'4. Material Balance Activities'!$G$244:$G$292,NA,0,1)-_xlfn.XLOOKUP(B942,'4. Material Balance Activities'!$C$244:$C$292,'4. Material Balance Activities'!$M$244:$M$292,NA,0,1))*G942)*(1-F942)</f>
        <v>0.30561300000000002</v>
      </c>
      <c r="J942" s="105" t="s">
        <v>214</v>
      </c>
      <c r="K942" s="83" t="s">
        <v>214</v>
      </c>
      <c r="L942" s="102" cm="1">
        <f t="array" ref="L942">((_xlfn.XLOOKUP(B942,'4. Material Balance Activities'!$C$244:$C$292,'4. Material Balance Activities'!$J$244:$J$292,NA,0,1)-_xlfn.XLOOKUP(B942,'4. Material Balance Activities'!$C$244:$C$292,'4. Material Balance Activities'!$P$244:$P$292,NA,0,1))*G942)*(1-F942)</f>
        <v>1.2323104838709677E-3</v>
      </c>
      <c r="M942" s="105" t="s">
        <v>214</v>
      </c>
      <c r="N942" s="83" t="s">
        <v>214</v>
      </c>
    </row>
    <row r="943" spans="1:14" x14ac:dyDescent="0.25">
      <c r="A943" s="79" t="s">
        <v>374</v>
      </c>
      <c r="B943" s="133" t="s">
        <v>306</v>
      </c>
      <c r="C943" s="137" t="s">
        <v>435</v>
      </c>
      <c r="D943" s="81" t="str">
        <f>IFERROR(IF(C943="No CAS","",INDEX('DEQ Pollutant List'!$C$7:$C$611,MATCH('5. Pollutant Emissions - MB'!C943,'DEQ Pollutant List'!$B$7:$B$611,0))),"")</f>
        <v>n-Butyl alcohol</v>
      </c>
      <c r="E943" s="115"/>
      <c r="F943" s="138">
        <v>0</v>
      </c>
      <c r="G943" s="139">
        <v>0.06</v>
      </c>
      <c r="H943" s="104"/>
      <c r="I943" s="102" cm="1">
        <f t="array" ref="I943">((_xlfn.XLOOKUP(B943,'4. Material Balance Activities'!$C$244:$C$292,'4. Material Balance Activities'!$G$244:$G$292,NA,0,1)-_xlfn.XLOOKUP(B943,'4. Material Balance Activities'!$C$244:$C$292,'4. Material Balance Activities'!$M$244:$M$292,NA,0,1))*G943)*(1-F943)</f>
        <v>18.336780000000001</v>
      </c>
      <c r="J943" s="105" t="s">
        <v>214</v>
      </c>
      <c r="K943" s="83" t="s">
        <v>214</v>
      </c>
      <c r="L943" s="102" cm="1">
        <f t="array" ref="L943">((_xlfn.XLOOKUP(B943,'4. Material Balance Activities'!$C$244:$C$292,'4. Material Balance Activities'!$J$244:$J$292,NA,0,1)-_xlfn.XLOOKUP(B943,'4. Material Balance Activities'!$C$244:$C$292,'4. Material Balance Activities'!$P$244:$P$292,NA,0,1))*G943)*(1-F943)</f>
        <v>7.3938629032258063E-2</v>
      </c>
      <c r="M943" s="105" t="s">
        <v>214</v>
      </c>
      <c r="N943" s="83" t="s">
        <v>214</v>
      </c>
    </row>
    <row r="944" spans="1:14" x14ac:dyDescent="0.25">
      <c r="A944" s="79" t="s">
        <v>374</v>
      </c>
      <c r="B944" s="133" t="s">
        <v>306</v>
      </c>
      <c r="C944" s="137" t="s">
        <v>437</v>
      </c>
      <c r="D944" s="81" t="str">
        <f>IFERROR(IF(C944="No CAS","",INDEX('DEQ Pollutant List'!$C$7:$C$611,MATCH('5. Pollutant Emissions - MB'!C944,'DEQ Pollutant List'!$B$7:$B$611,0))),"")</f>
        <v>Propylene glycol monomethyl ether acetate</v>
      </c>
      <c r="E944" s="115"/>
      <c r="F944" s="138">
        <v>0</v>
      </c>
      <c r="G944" s="139">
        <v>0.02</v>
      </c>
      <c r="H944" s="104"/>
      <c r="I944" s="102" cm="1">
        <f t="array" ref="I944">((_xlfn.XLOOKUP(B944,'4. Material Balance Activities'!$C$244:$C$292,'4. Material Balance Activities'!$G$244:$G$292,NA,0,1)-_xlfn.XLOOKUP(B944,'4. Material Balance Activities'!$C$244:$C$292,'4. Material Balance Activities'!$M$244:$M$292,NA,0,1))*G944)*(1-F944)</f>
        <v>6.11226</v>
      </c>
      <c r="J944" s="105" t="s">
        <v>214</v>
      </c>
      <c r="K944" s="83" t="s">
        <v>214</v>
      </c>
      <c r="L944" s="102" cm="1">
        <f t="array" ref="L944">((_xlfn.XLOOKUP(B944,'4. Material Balance Activities'!$C$244:$C$292,'4. Material Balance Activities'!$J$244:$J$292,NA,0,1)-_xlfn.XLOOKUP(B944,'4. Material Balance Activities'!$C$244:$C$292,'4. Material Balance Activities'!$P$244:$P$292,NA,0,1))*G944)*(1-F944)</f>
        <v>2.4646209677419356E-2</v>
      </c>
      <c r="M944" s="105" t="s">
        <v>214</v>
      </c>
      <c r="N944" s="83" t="s">
        <v>214</v>
      </c>
    </row>
    <row r="945" spans="1:14" x14ac:dyDescent="0.25">
      <c r="A945" s="79" t="s">
        <v>374</v>
      </c>
      <c r="B945" s="133" t="s">
        <v>307</v>
      </c>
      <c r="C945" s="137" t="s">
        <v>193</v>
      </c>
      <c r="D945" s="81" t="str">
        <f>IFERROR(IF(C945="No CAS","",INDEX('DEQ Pollutant List'!$C$7:$C$611,MATCH('5. Pollutant Emissions - MB'!C945,'DEQ Pollutant List'!$B$7:$B$611,0))),"")</f>
        <v>Xylene (mixture), including m-xylene, o-xylene, p-xylene</v>
      </c>
      <c r="E945" s="115"/>
      <c r="F945" s="138">
        <v>0</v>
      </c>
      <c r="G945" s="139">
        <v>0.02</v>
      </c>
      <c r="H945" s="104"/>
      <c r="I945" s="102" cm="1">
        <f t="array" ref="I945">((_xlfn.XLOOKUP(B945,'4. Material Balance Activities'!$C$244:$C$292,'4. Material Balance Activities'!$G$244:$G$292,NA,0,1)-_xlfn.XLOOKUP(B945,'4. Material Balance Activities'!$C$244:$C$292,'4. Material Balance Activities'!$M$244:$M$292,NA,0,1))*G945)*(1-F945)</f>
        <v>18.369120000000002</v>
      </c>
      <c r="J945" s="105" t="s">
        <v>214</v>
      </c>
      <c r="K945" s="83" t="s">
        <v>214</v>
      </c>
      <c r="L945" s="102" cm="1">
        <f t="array" ref="L945">((_xlfn.XLOOKUP(B945,'4. Material Balance Activities'!$C$244:$C$292,'4. Material Balance Activities'!$J$244:$J$292,NA,0,1)-_xlfn.XLOOKUP(B945,'4. Material Balance Activities'!$C$244:$C$292,'4. Material Balance Activities'!$P$244:$P$292,NA,0,1))*G945)*(1-F945)</f>
        <v>7.4069032258064521E-2</v>
      </c>
      <c r="M945" s="105" t="s">
        <v>214</v>
      </c>
      <c r="N945" s="83" t="s">
        <v>214</v>
      </c>
    </row>
    <row r="946" spans="1:14" x14ac:dyDescent="0.25">
      <c r="A946" s="79" t="s">
        <v>374</v>
      </c>
      <c r="B946" s="133" t="s">
        <v>307</v>
      </c>
      <c r="C946" s="137" t="s">
        <v>183</v>
      </c>
      <c r="D946" s="81" t="str">
        <f>IFERROR(IF(C946="No CAS","",INDEX('DEQ Pollutant List'!$C$7:$C$611,MATCH('5. Pollutant Emissions - MB'!C946,'DEQ Pollutant List'!$B$7:$B$611,0))),"")</f>
        <v>Ethyl benzene</v>
      </c>
      <c r="E946" s="115"/>
      <c r="F946" s="138">
        <v>0</v>
      </c>
      <c r="G946" s="139">
        <v>3.0000000000000001E-3</v>
      </c>
      <c r="H946" s="104"/>
      <c r="I946" s="102" cm="1">
        <f t="array" ref="I946">((_xlfn.XLOOKUP(B946,'4. Material Balance Activities'!$C$244:$C$292,'4. Material Balance Activities'!$G$244:$G$292,NA,0,1)-_xlfn.XLOOKUP(B946,'4. Material Balance Activities'!$C$244:$C$292,'4. Material Balance Activities'!$M$244:$M$292,NA,0,1))*G946)*(1-F946)</f>
        <v>2.7553680000000003</v>
      </c>
      <c r="J946" s="105" t="s">
        <v>214</v>
      </c>
      <c r="K946" s="83" t="s">
        <v>214</v>
      </c>
      <c r="L946" s="102" cm="1">
        <f t="array" ref="L946">((_xlfn.XLOOKUP(B946,'4. Material Balance Activities'!$C$244:$C$292,'4. Material Balance Activities'!$J$244:$J$292,NA,0,1)-_xlfn.XLOOKUP(B946,'4. Material Balance Activities'!$C$244:$C$292,'4. Material Balance Activities'!$P$244:$P$292,NA,0,1))*G946)*(1-F946)</f>
        <v>1.1110354838709677E-2</v>
      </c>
      <c r="M946" s="105" t="s">
        <v>214</v>
      </c>
      <c r="N946" s="83" t="s">
        <v>214</v>
      </c>
    </row>
    <row r="947" spans="1:14" x14ac:dyDescent="0.25">
      <c r="A947" s="79" t="s">
        <v>374</v>
      </c>
      <c r="B947" s="133" t="s">
        <v>307</v>
      </c>
      <c r="C947" s="137" t="s">
        <v>433</v>
      </c>
      <c r="D947" s="81" t="str">
        <f>IFERROR(IF(C947="No CAS","",INDEX('DEQ Pollutant List'!$C$7:$C$611,MATCH('5. Pollutant Emissions - MB'!C947,'DEQ Pollutant List'!$B$7:$B$611,0))),"")</f>
        <v>Isopropylbenzene (cumene)</v>
      </c>
      <c r="E947" s="115"/>
      <c r="F947" s="138">
        <v>0</v>
      </c>
      <c r="G947" s="139">
        <v>1E-3</v>
      </c>
      <c r="H947" s="104"/>
      <c r="I947" s="102" cm="1">
        <f t="array" ref="I947">((_xlfn.XLOOKUP(B947,'4. Material Balance Activities'!$C$244:$C$292,'4. Material Balance Activities'!$G$244:$G$292,NA,0,1)-_xlfn.XLOOKUP(B947,'4. Material Balance Activities'!$C$244:$C$292,'4. Material Balance Activities'!$M$244:$M$292,NA,0,1))*G947)*(1-F947)</f>
        <v>0.91845600000000005</v>
      </c>
      <c r="J947" s="105" t="s">
        <v>214</v>
      </c>
      <c r="K947" s="83" t="s">
        <v>214</v>
      </c>
      <c r="L947" s="102" cm="1">
        <f t="array" ref="L947">((_xlfn.XLOOKUP(B947,'4. Material Balance Activities'!$C$244:$C$292,'4. Material Balance Activities'!$J$244:$J$292,NA,0,1)-_xlfn.XLOOKUP(B947,'4. Material Balance Activities'!$C$244:$C$292,'4. Material Balance Activities'!$P$244:$P$292,NA,0,1))*G947)*(1-F947)</f>
        <v>3.703451612903226E-3</v>
      </c>
      <c r="M947" s="105" t="s">
        <v>214</v>
      </c>
      <c r="N947" s="83" t="s">
        <v>214</v>
      </c>
    </row>
    <row r="948" spans="1:14" x14ac:dyDescent="0.25">
      <c r="A948" s="79" t="s">
        <v>374</v>
      </c>
      <c r="B948" s="133" t="s">
        <v>307</v>
      </c>
      <c r="C948" s="137" t="s">
        <v>435</v>
      </c>
      <c r="D948" s="81" t="str">
        <f>IFERROR(IF(C948="No CAS","",INDEX('DEQ Pollutant List'!$C$7:$C$611,MATCH('5. Pollutant Emissions - MB'!C948,'DEQ Pollutant List'!$B$7:$B$611,0))),"")</f>
        <v>n-Butyl alcohol</v>
      </c>
      <c r="E948" s="115"/>
      <c r="F948" s="138">
        <v>0</v>
      </c>
      <c r="G948" s="139">
        <v>0.06</v>
      </c>
      <c r="H948" s="104"/>
      <c r="I948" s="102" cm="1">
        <f t="array" ref="I948">((_xlfn.XLOOKUP(B948,'4. Material Balance Activities'!$C$244:$C$292,'4. Material Balance Activities'!$G$244:$G$292,NA,0,1)-_xlfn.XLOOKUP(B948,'4. Material Balance Activities'!$C$244:$C$292,'4. Material Balance Activities'!$M$244:$M$292,NA,0,1))*G948)*(1-F948)</f>
        <v>55.10736</v>
      </c>
      <c r="J948" s="105" t="s">
        <v>214</v>
      </c>
      <c r="K948" s="83" t="s">
        <v>214</v>
      </c>
      <c r="L948" s="102" cm="1">
        <f t="array" ref="L948">((_xlfn.XLOOKUP(B948,'4. Material Balance Activities'!$C$244:$C$292,'4. Material Balance Activities'!$J$244:$J$292,NA,0,1)-_xlfn.XLOOKUP(B948,'4. Material Balance Activities'!$C$244:$C$292,'4. Material Balance Activities'!$P$244:$P$292,NA,0,1))*G948)*(1-F948)</f>
        <v>0.22220709677419354</v>
      </c>
      <c r="M948" s="105" t="s">
        <v>214</v>
      </c>
      <c r="N948" s="83" t="s">
        <v>214</v>
      </c>
    </row>
    <row r="949" spans="1:14" x14ac:dyDescent="0.25">
      <c r="A949" s="79" t="s">
        <v>374</v>
      </c>
      <c r="B949" s="133" t="s">
        <v>308</v>
      </c>
      <c r="C949" s="137" t="s">
        <v>193</v>
      </c>
      <c r="D949" s="81" t="str">
        <f>IFERROR(IF(C949="No CAS","",INDEX('DEQ Pollutant List'!$C$7:$C$611,MATCH('5. Pollutant Emissions - MB'!C949,'DEQ Pollutant List'!$B$7:$B$611,0))),"")</f>
        <v>Xylene (mixture), including m-xylene, o-xylene, p-xylene</v>
      </c>
      <c r="E949" s="115"/>
      <c r="F949" s="138">
        <v>0</v>
      </c>
      <c r="G949" s="139">
        <v>0.02</v>
      </c>
      <c r="H949" s="104"/>
      <c r="I949" s="102" cm="1">
        <f t="array" ref="I949">((_xlfn.XLOOKUP(B949,'4. Material Balance Activities'!$C$244:$C$292,'4. Material Balance Activities'!$G$244:$G$292,NA,0,1)-_xlfn.XLOOKUP(B949,'4. Material Balance Activities'!$C$244:$C$292,'4. Material Balance Activities'!$M$244:$M$292,NA,0,1))*G949)*(1-F949)</f>
        <v>37.683954000000007</v>
      </c>
      <c r="J949" s="105" t="s">
        <v>214</v>
      </c>
      <c r="K949" s="83" t="s">
        <v>214</v>
      </c>
      <c r="L949" s="102" cm="1">
        <f t="array" ref="L949">((_xlfn.XLOOKUP(B949,'4. Material Balance Activities'!$C$244:$C$292,'4. Material Balance Activities'!$J$244:$J$292,NA,0,1)-_xlfn.XLOOKUP(B949,'4. Material Balance Activities'!$C$244:$C$292,'4. Material Balance Activities'!$P$244:$P$292,NA,0,1))*G949)*(1-F949)</f>
        <v>0.15195142741935486</v>
      </c>
      <c r="M949" s="105" t="s">
        <v>214</v>
      </c>
      <c r="N949" s="83" t="s">
        <v>214</v>
      </c>
    </row>
    <row r="950" spans="1:14" x14ac:dyDescent="0.25">
      <c r="A950" s="79" t="s">
        <v>374</v>
      </c>
      <c r="B950" s="133" t="s">
        <v>308</v>
      </c>
      <c r="C950" s="137" t="s">
        <v>183</v>
      </c>
      <c r="D950" s="81" t="str">
        <f>IFERROR(IF(C950="No CAS","",INDEX('DEQ Pollutant List'!$C$7:$C$611,MATCH('5. Pollutant Emissions - MB'!C950,'DEQ Pollutant List'!$B$7:$B$611,0))),"")</f>
        <v>Ethyl benzene</v>
      </c>
      <c r="E950" s="115"/>
      <c r="F950" s="138">
        <v>0</v>
      </c>
      <c r="G950" s="139">
        <v>3.0000000000000001E-3</v>
      </c>
      <c r="H950" s="104"/>
      <c r="I950" s="102" cm="1">
        <f t="array" ref="I950">((_xlfn.XLOOKUP(B950,'4. Material Balance Activities'!$C$244:$C$292,'4. Material Balance Activities'!$G$244:$G$292,NA,0,1)-_xlfn.XLOOKUP(B950,'4. Material Balance Activities'!$C$244:$C$292,'4. Material Balance Activities'!$M$244:$M$292,NA,0,1))*G950)*(1-F950)</f>
        <v>5.6525931000000007</v>
      </c>
      <c r="J950" s="105" t="s">
        <v>214</v>
      </c>
      <c r="K950" s="83" t="s">
        <v>214</v>
      </c>
      <c r="L950" s="102" cm="1">
        <f t="array" ref="L950">((_xlfn.XLOOKUP(B950,'4. Material Balance Activities'!$C$244:$C$292,'4. Material Balance Activities'!$J$244:$J$292,NA,0,1)-_xlfn.XLOOKUP(B950,'4. Material Balance Activities'!$C$244:$C$292,'4. Material Balance Activities'!$P$244:$P$292,NA,0,1))*G950)*(1-F950)</f>
        <v>2.2792714112903231E-2</v>
      </c>
      <c r="M950" s="105" t="s">
        <v>214</v>
      </c>
      <c r="N950" s="83" t="s">
        <v>214</v>
      </c>
    </row>
    <row r="951" spans="1:14" x14ac:dyDescent="0.25">
      <c r="A951" s="79" t="s">
        <v>374</v>
      </c>
      <c r="B951" s="133" t="s">
        <v>308</v>
      </c>
      <c r="C951" s="137" t="s">
        <v>433</v>
      </c>
      <c r="D951" s="81" t="str">
        <f>IFERROR(IF(C951="No CAS","",INDEX('DEQ Pollutant List'!$C$7:$C$611,MATCH('5. Pollutant Emissions - MB'!C951,'DEQ Pollutant List'!$B$7:$B$611,0))),"")</f>
        <v>Isopropylbenzene (cumene)</v>
      </c>
      <c r="E951" s="115"/>
      <c r="F951" s="138">
        <v>0</v>
      </c>
      <c r="G951" s="139">
        <v>1E-3</v>
      </c>
      <c r="H951" s="104"/>
      <c r="I951" s="102" cm="1">
        <f t="array" ref="I951">((_xlfn.XLOOKUP(B951,'4. Material Balance Activities'!$C$244:$C$292,'4. Material Balance Activities'!$G$244:$G$292,NA,0,1)-_xlfn.XLOOKUP(B951,'4. Material Balance Activities'!$C$244:$C$292,'4. Material Balance Activities'!$M$244:$M$292,NA,0,1))*G951)*(1-F951)</f>
        <v>1.8841977000000003</v>
      </c>
      <c r="J951" s="105" t="s">
        <v>214</v>
      </c>
      <c r="K951" s="83" t="s">
        <v>214</v>
      </c>
      <c r="L951" s="102" cm="1">
        <f t="array" ref="L951">((_xlfn.XLOOKUP(B951,'4. Material Balance Activities'!$C$244:$C$292,'4. Material Balance Activities'!$J$244:$J$292,NA,0,1)-_xlfn.XLOOKUP(B951,'4. Material Balance Activities'!$C$244:$C$292,'4. Material Balance Activities'!$P$244:$P$292,NA,0,1))*G951)*(1-F951)</f>
        <v>7.5975713709677435E-3</v>
      </c>
      <c r="M951" s="105" t="s">
        <v>214</v>
      </c>
      <c r="N951" s="83" t="s">
        <v>214</v>
      </c>
    </row>
    <row r="952" spans="1:14" x14ac:dyDescent="0.25">
      <c r="A952" s="79" t="s">
        <v>374</v>
      </c>
      <c r="B952" s="133" t="s">
        <v>308</v>
      </c>
      <c r="C952" s="137" t="s">
        <v>435</v>
      </c>
      <c r="D952" s="81" t="str">
        <f>IFERROR(IF(C952="No CAS","",INDEX('DEQ Pollutant List'!$C$7:$C$611,MATCH('5. Pollutant Emissions - MB'!C952,'DEQ Pollutant List'!$B$7:$B$611,0))),"")</f>
        <v>n-Butyl alcohol</v>
      </c>
      <c r="E952" s="115"/>
      <c r="F952" s="138">
        <v>0</v>
      </c>
      <c r="G952" s="139">
        <v>0.06</v>
      </c>
      <c r="H952" s="104"/>
      <c r="I952" s="102" cm="1">
        <f t="array" ref="I952">((_xlfn.XLOOKUP(B952,'4. Material Balance Activities'!$C$244:$C$292,'4. Material Balance Activities'!$G$244:$G$292,NA,0,1)-_xlfn.XLOOKUP(B952,'4. Material Balance Activities'!$C$244:$C$292,'4. Material Balance Activities'!$M$244:$M$292,NA,0,1))*G952)*(1-F952)</f>
        <v>113.051862</v>
      </c>
      <c r="J952" s="105" t="s">
        <v>214</v>
      </c>
      <c r="K952" s="83" t="s">
        <v>214</v>
      </c>
      <c r="L952" s="102" cm="1">
        <f t="array" ref="L952">((_xlfn.XLOOKUP(B952,'4. Material Balance Activities'!$C$244:$C$292,'4. Material Balance Activities'!$J$244:$J$292,NA,0,1)-_xlfn.XLOOKUP(B952,'4. Material Balance Activities'!$C$244:$C$292,'4. Material Balance Activities'!$P$244:$P$292,NA,0,1))*G952)*(1-F952)</f>
        <v>0.45585428225806457</v>
      </c>
      <c r="M952" s="105" t="s">
        <v>214</v>
      </c>
      <c r="N952" s="83" t="s">
        <v>214</v>
      </c>
    </row>
    <row r="953" spans="1:14" x14ac:dyDescent="0.25">
      <c r="A953" s="79" t="s">
        <v>374</v>
      </c>
      <c r="B953" s="133" t="s">
        <v>308</v>
      </c>
      <c r="C953" s="137" t="s">
        <v>437</v>
      </c>
      <c r="D953" s="81" t="str">
        <f>IFERROR(IF(C953="No CAS","",INDEX('DEQ Pollutant List'!$C$7:$C$611,MATCH('5. Pollutant Emissions - MB'!C953,'DEQ Pollutant List'!$B$7:$B$611,0))),"")</f>
        <v>Propylene glycol monomethyl ether acetate</v>
      </c>
      <c r="E953" s="115"/>
      <c r="F953" s="138">
        <v>0</v>
      </c>
      <c r="G953" s="139">
        <v>0.01</v>
      </c>
      <c r="H953" s="104"/>
      <c r="I953" s="102" cm="1">
        <f t="array" ref="I953">((_xlfn.XLOOKUP(B953,'4. Material Balance Activities'!$C$244:$C$292,'4. Material Balance Activities'!$G$244:$G$292,NA,0,1)-_xlfn.XLOOKUP(B953,'4. Material Balance Activities'!$C$244:$C$292,'4. Material Balance Activities'!$M$244:$M$292,NA,0,1))*G953)*(1-F953)</f>
        <v>18.841977000000004</v>
      </c>
      <c r="J953" s="105" t="s">
        <v>214</v>
      </c>
      <c r="K953" s="83" t="s">
        <v>214</v>
      </c>
      <c r="L953" s="102" cm="1">
        <f t="array" ref="L953">((_xlfn.XLOOKUP(B953,'4. Material Balance Activities'!$C$244:$C$292,'4. Material Balance Activities'!$J$244:$J$292,NA,0,1)-_xlfn.XLOOKUP(B953,'4. Material Balance Activities'!$C$244:$C$292,'4. Material Balance Activities'!$P$244:$P$292,NA,0,1))*G953)*(1-F953)</f>
        <v>7.5975713709677428E-2</v>
      </c>
      <c r="M953" s="105" t="s">
        <v>214</v>
      </c>
      <c r="N953" s="83" t="s">
        <v>214</v>
      </c>
    </row>
    <row r="954" spans="1:14" x14ac:dyDescent="0.25">
      <c r="A954" s="79" t="s">
        <v>374</v>
      </c>
      <c r="B954" s="133" t="s">
        <v>309</v>
      </c>
      <c r="C954" s="137" t="s">
        <v>193</v>
      </c>
      <c r="D954" s="81" t="str">
        <f>IFERROR(IF(C954="No CAS","",INDEX('DEQ Pollutant List'!$C$7:$C$611,MATCH('5. Pollutant Emissions - MB'!C954,'DEQ Pollutant List'!$B$7:$B$611,0))),"")</f>
        <v>Xylene (mixture), including m-xylene, o-xylene, p-xylene</v>
      </c>
      <c r="E954" s="115"/>
      <c r="F954" s="138">
        <v>0</v>
      </c>
      <c r="G954" s="139">
        <v>0.02</v>
      </c>
      <c r="H954" s="104"/>
      <c r="I954" s="102" cm="1">
        <f t="array" ref="I954">((_xlfn.XLOOKUP(B954,'4. Material Balance Activities'!$C$244:$C$292,'4. Material Balance Activities'!$G$244:$G$292,NA,0,1)-_xlfn.XLOOKUP(B954,'4. Material Balance Activities'!$C$244:$C$292,'4. Material Balance Activities'!$M$244:$M$292,NA,0,1))*G954)*(1-F954)</f>
        <v>25.322022000000004</v>
      </c>
      <c r="J954" s="105" t="s">
        <v>214</v>
      </c>
      <c r="K954" s="83" t="s">
        <v>214</v>
      </c>
      <c r="L954" s="102" cm="1">
        <f t="array" ref="L954">((_xlfn.XLOOKUP(B954,'4. Material Balance Activities'!$C$244:$C$292,'4. Material Balance Activities'!$J$244:$J$292,NA,0,1)-_xlfn.XLOOKUP(B954,'4. Material Balance Activities'!$C$244:$C$292,'4. Material Balance Activities'!$P$244:$P$292,NA,0,1))*G954)*(1-F954)</f>
        <v>0.10210492741935484</v>
      </c>
      <c r="M954" s="105" t="s">
        <v>214</v>
      </c>
      <c r="N954" s="83" t="s">
        <v>214</v>
      </c>
    </row>
    <row r="955" spans="1:14" x14ac:dyDescent="0.25">
      <c r="A955" s="79" t="s">
        <v>374</v>
      </c>
      <c r="B955" s="133" t="s">
        <v>309</v>
      </c>
      <c r="C955" s="137" t="s">
        <v>183</v>
      </c>
      <c r="D955" s="81" t="str">
        <f>IFERROR(IF(C955="No CAS","",INDEX('DEQ Pollutant List'!$C$7:$C$611,MATCH('5. Pollutant Emissions - MB'!C955,'DEQ Pollutant List'!$B$7:$B$611,0))),"")</f>
        <v>Ethyl benzene</v>
      </c>
      <c r="E955" s="115"/>
      <c r="F955" s="138">
        <v>0</v>
      </c>
      <c r="G955" s="139">
        <v>3.0000000000000001E-3</v>
      </c>
      <c r="H955" s="104"/>
      <c r="I955" s="102" cm="1">
        <f t="array" ref="I955">((_xlfn.XLOOKUP(B955,'4. Material Balance Activities'!$C$244:$C$292,'4. Material Balance Activities'!$G$244:$G$292,NA,0,1)-_xlfn.XLOOKUP(B955,'4. Material Balance Activities'!$C$244:$C$292,'4. Material Balance Activities'!$M$244:$M$292,NA,0,1))*G955)*(1-F955)</f>
        <v>3.7983033000000002</v>
      </c>
      <c r="J955" s="105" t="s">
        <v>214</v>
      </c>
      <c r="K955" s="83" t="s">
        <v>214</v>
      </c>
      <c r="L955" s="102" cm="1">
        <f t="array" ref="L955">((_xlfn.XLOOKUP(B955,'4. Material Balance Activities'!$C$244:$C$292,'4. Material Balance Activities'!$J$244:$J$292,NA,0,1)-_xlfn.XLOOKUP(B955,'4. Material Balance Activities'!$C$244:$C$292,'4. Material Balance Activities'!$P$244:$P$292,NA,0,1))*G955)*(1-F955)</f>
        <v>1.5315739112903227E-2</v>
      </c>
      <c r="M955" s="105" t="s">
        <v>214</v>
      </c>
      <c r="N955" s="83" t="s">
        <v>214</v>
      </c>
    </row>
    <row r="956" spans="1:14" x14ac:dyDescent="0.25">
      <c r="A956" s="79" t="s">
        <v>374</v>
      </c>
      <c r="B956" s="133" t="s">
        <v>309</v>
      </c>
      <c r="C956" s="137" t="s">
        <v>433</v>
      </c>
      <c r="D956" s="81" t="str">
        <f>IFERROR(IF(C956="No CAS","",INDEX('DEQ Pollutant List'!$C$7:$C$611,MATCH('5. Pollutant Emissions - MB'!C956,'DEQ Pollutant List'!$B$7:$B$611,0))),"")</f>
        <v>Isopropylbenzene (cumene)</v>
      </c>
      <c r="E956" s="115"/>
      <c r="F956" s="138">
        <v>0</v>
      </c>
      <c r="G956" s="139">
        <v>1E-3</v>
      </c>
      <c r="H956" s="104"/>
      <c r="I956" s="102" cm="1">
        <f t="array" ref="I956">((_xlfn.XLOOKUP(B956,'4. Material Balance Activities'!$C$244:$C$292,'4. Material Balance Activities'!$G$244:$G$292,NA,0,1)-_xlfn.XLOOKUP(B956,'4. Material Balance Activities'!$C$244:$C$292,'4. Material Balance Activities'!$M$244:$M$292,NA,0,1))*G956)*(1-F956)</f>
        <v>1.2661011000000002</v>
      </c>
      <c r="J956" s="105" t="s">
        <v>214</v>
      </c>
      <c r="K956" s="83" t="s">
        <v>214</v>
      </c>
      <c r="L956" s="102" cm="1">
        <f t="array" ref="L956">((_xlfn.XLOOKUP(B956,'4. Material Balance Activities'!$C$244:$C$292,'4. Material Balance Activities'!$J$244:$J$292,NA,0,1)-_xlfn.XLOOKUP(B956,'4. Material Balance Activities'!$C$244:$C$292,'4. Material Balance Activities'!$P$244:$P$292,NA,0,1))*G956)*(1-F956)</f>
        <v>5.1052463709677426E-3</v>
      </c>
      <c r="M956" s="105" t="s">
        <v>214</v>
      </c>
      <c r="N956" s="83" t="s">
        <v>214</v>
      </c>
    </row>
    <row r="957" spans="1:14" x14ac:dyDescent="0.25">
      <c r="A957" s="79" t="s">
        <v>374</v>
      </c>
      <c r="B957" s="133" t="s">
        <v>309</v>
      </c>
      <c r="C957" s="137" t="s">
        <v>435</v>
      </c>
      <c r="D957" s="81" t="str">
        <f>IFERROR(IF(C957="No CAS","",INDEX('DEQ Pollutant List'!$C$7:$C$611,MATCH('5. Pollutant Emissions - MB'!C957,'DEQ Pollutant List'!$B$7:$B$611,0))),"")</f>
        <v>n-Butyl alcohol</v>
      </c>
      <c r="E957" s="115"/>
      <c r="F957" s="138">
        <v>0</v>
      </c>
      <c r="G957" s="139">
        <v>0.06</v>
      </c>
      <c r="H957" s="104"/>
      <c r="I957" s="102" cm="1">
        <f t="array" ref="I957">((_xlfn.XLOOKUP(B957,'4. Material Balance Activities'!$C$244:$C$292,'4. Material Balance Activities'!$G$244:$G$292,NA,0,1)-_xlfn.XLOOKUP(B957,'4. Material Balance Activities'!$C$244:$C$292,'4. Material Balance Activities'!$M$244:$M$292,NA,0,1))*G957)*(1-F957)</f>
        <v>75.966065999999998</v>
      </c>
      <c r="J957" s="105" t="s">
        <v>214</v>
      </c>
      <c r="K957" s="83" t="s">
        <v>214</v>
      </c>
      <c r="L957" s="102" cm="1">
        <f t="array" ref="L957">((_xlfn.XLOOKUP(B957,'4. Material Balance Activities'!$C$244:$C$292,'4. Material Balance Activities'!$J$244:$J$292,NA,0,1)-_xlfn.XLOOKUP(B957,'4. Material Balance Activities'!$C$244:$C$292,'4. Material Balance Activities'!$P$244:$P$292,NA,0,1))*G957)*(1-F957)</f>
        <v>0.30631478225806452</v>
      </c>
      <c r="M957" s="105" t="s">
        <v>214</v>
      </c>
      <c r="N957" s="83" t="s">
        <v>214</v>
      </c>
    </row>
    <row r="958" spans="1:14" x14ac:dyDescent="0.25">
      <c r="A958" s="79" t="s">
        <v>374</v>
      </c>
      <c r="B958" s="133" t="s">
        <v>309</v>
      </c>
      <c r="C958" s="137" t="s">
        <v>437</v>
      </c>
      <c r="D958" s="81" t="str">
        <f>IFERROR(IF(C958="No CAS","",INDEX('DEQ Pollutant List'!$C$7:$C$611,MATCH('5. Pollutant Emissions - MB'!C958,'DEQ Pollutant List'!$B$7:$B$611,0))),"")</f>
        <v>Propylene glycol monomethyl ether acetate</v>
      </c>
      <c r="E958" s="115"/>
      <c r="F958" s="138">
        <v>0</v>
      </c>
      <c r="G958" s="139">
        <v>0.02</v>
      </c>
      <c r="H958" s="104"/>
      <c r="I958" s="102" cm="1">
        <f t="array" ref="I958">((_xlfn.XLOOKUP(B958,'4. Material Balance Activities'!$C$244:$C$292,'4. Material Balance Activities'!$G$244:$G$292,NA,0,1)-_xlfn.XLOOKUP(B958,'4. Material Balance Activities'!$C$244:$C$292,'4. Material Balance Activities'!$M$244:$M$292,NA,0,1))*G958)*(1-F958)</f>
        <v>25.322022000000004</v>
      </c>
      <c r="J958" s="105" t="s">
        <v>214</v>
      </c>
      <c r="K958" s="83" t="s">
        <v>214</v>
      </c>
      <c r="L958" s="102" cm="1">
        <f t="array" ref="L958">((_xlfn.XLOOKUP(B958,'4. Material Balance Activities'!$C$244:$C$292,'4. Material Balance Activities'!$J$244:$J$292,NA,0,1)-_xlfn.XLOOKUP(B958,'4. Material Balance Activities'!$C$244:$C$292,'4. Material Balance Activities'!$P$244:$P$292,NA,0,1))*G958)*(1-F958)</f>
        <v>0.10210492741935484</v>
      </c>
      <c r="M958" s="105" t="s">
        <v>214</v>
      </c>
      <c r="N958" s="83" t="s">
        <v>214</v>
      </c>
    </row>
    <row r="959" spans="1:14" x14ac:dyDescent="0.25">
      <c r="A959" s="79" t="s">
        <v>374</v>
      </c>
      <c r="B959" s="133" t="s">
        <v>310</v>
      </c>
      <c r="C959" s="137" t="s">
        <v>183</v>
      </c>
      <c r="D959" s="81" t="str">
        <f>IFERROR(IF(C959="No CAS","",INDEX('DEQ Pollutant List'!$C$7:$C$611,MATCH('5. Pollutant Emissions - MB'!C959,'DEQ Pollutant List'!$B$7:$B$611,0))),"")</f>
        <v>Ethyl benzene</v>
      </c>
      <c r="E959" s="115"/>
      <c r="F959" s="138">
        <v>0</v>
      </c>
      <c r="G959" s="139">
        <v>1E-3</v>
      </c>
      <c r="H959" s="104"/>
      <c r="I959" s="102" cm="1">
        <f t="array" ref="I959">((_xlfn.XLOOKUP(B959,'4. Material Balance Activities'!$C$244:$C$292,'4. Material Balance Activities'!$G$244:$G$292,NA,0,1)-_xlfn.XLOOKUP(B959,'4. Material Balance Activities'!$C$244:$C$292,'4. Material Balance Activities'!$M$244:$M$292,NA,0,1))*G959)*(1-F959)</f>
        <v>1.8845111999999999</v>
      </c>
      <c r="J959" s="105" t="s">
        <v>214</v>
      </c>
      <c r="K959" s="83" t="s">
        <v>214</v>
      </c>
      <c r="L959" s="102" cm="1">
        <f t="array" ref="L959">((_xlfn.XLOOKUP(B959,'4. Material Balance Activities'!$C$244:$C$292,'4. Material Balance Activities'!$J$244:$J$292,NA,0,1)-_xlfn.XLOOKUP(B959,'4. Material Balance Activities'!$C$244:$C$292,'4. Material Balance Activities'!$P$244:$P$292,NA,0,1))*G959)*(1-F959)</f>
        <v>7.5988354838709676E-3</v>
      </c>
      <c r="M959" s="105" t="s">
        <v>214</v>
      </c>
      <c r="N959" s="83" t="s">
        <v>214</v>
      </c>
    </row>
    <row r="960" spans="1:14" x14ac:dyDescent="0.25">
      <c r="A960" s="79" t="s">
        <v>374</v>
      </c>
      <c r="B960" s="133" t="s">
        <v>310</v>
      </c>
      <c r="C960" s="137" t="s">
        <v>433</v>
      </c>
      <c r="D960" s="81" t="str">
        <f>IFERROR(IF(C960="No CAS","",INDEX('DEQ Pollutant List'!$C$7:$C$611,MATCH('5. Pollutant Emissions - MB'!C960,'DEQ Pollutant List'!$B$7:$B$611,0))),"")</f>
        <v>Isopropylbenzene (cumene)</v>
      </c>
      <c r="E960" s="115"/>
      <c r="F960" s="138">
        <v>0</v>
      </c>
      <c r="G960" s="139">
        <v>2E-3</v>
      </c>
      <c r="H960" s="104"/>
      <c r="I960" s="102" cm="1">
        <f t="array" ref="I960">((_xlfn.XLOOKUP(B960,'4. Material Balance Activities'!$C$244:$C$292,'4. Material Balance Activities'!$G$244:$G$292,NA,0,1)-_xlfn.XLOOKUP(B960,'4. Material Balance Activities'!$C$244:$C$292,'4. Material Balance Activities'!$M$244:$M$292,NA,0,1))*G960)*(1-F960)</f>
        <v>3.7690223999999999</v>
      </c>
      <c r="J960" s="105" t="s">
        <v>214</v>
      </c>
      <c r="K960" s="83" t="s">
        <v>214</v>
      </c>
      <c r="L960" s="102" cm="1">
        <f t="array" ref="L960">((_xlfn.XLOOKUP(B960,'4. Material Balance Activities'!$C$244:$C$292,'4. Material Balance Activities'!$J$244:$J$292,NA,0,1)-_xlfn.XLOOKUP(B960,'4. Material Balance Activities'!$C$244:$C$292,'4. Material Balance Activities'!$P$244:$P$292,NA,0,1))*G960)*(1-F960)</f>
        <v>1.5197670967741935E-2</v>
      </c>
      <c r="M960" s="105" t="s">
        <v>214</v>
      </c>
      <c r="N960" s="83" t="s">
        <v>214</v>
      </c>
    </row>
    <row r="961" spans="1:14" x14ac:dyDescent="0.25">
      <c r="A961" s="79" t="s">
        <v>374</v>
      </c>
      <c r="B961" s="133" t="s">
        <v>310</v>
      </c>
      <c r="C961" s="137" t="s">
        <v>435</v>
      </c>
      <c r="D961" s="81" t="str">
        <f>IFERROR(IF(C961="No CAS","",INDEX('DEQ Pollutant List'!$C$7:$C$611,MATCH('5. Pollutant Emissions - MB'!C961,'DEQ Pollutant List'!$B$7:$B$611,0))),"")</f>
        <v>n-Butyl alcohol</v>
      </c>
      <c r="E961" s="115"/>
      <c r="F961" s="138">
        <v>0</v>
      </c>
      <c r="G961" s="139">
        <v>7.0000000000000007E-2</v>
      </c>
      <c r="H961" s="104"/>
      <c r="I961" s="102" cm="1">
        <f t="array" ref="I961">((_xlfn.XLOOKUP(B961,'4. Material Balance Activities'!$C$244:$C$292,'4. Material Balance Activities'!$G$244:$G$292,NA,0,1)-_xlfn.XLOOKUP(B961,'4. Material Balance Activities'!$C$244:$C$292,'4. Material Balance Activities'!$M$244:$M$292,NA,0,1))*G961)*(1-F961)</f>
        <v>131.915784</v>
      </c>
      <c r="J961" s="105" t="s">
        <v>214</v>
      </c>
      <c r="K961" s="83" t="s">
        <v>214</v>
      </c>
      <c r="L961" s="102" cm="1">
        <f t="array" ref="L961">((_xlfn.XLOOKUP(B961,'4. Material Balance Activities'!$C$244:$C$292,'4. Material Balance Activities'!$J$244:$J$292,NA,0,1)-_xlfn.XLOOKUP(B961,'4. Material Balance Activities'!$C$244:$C$292,'4. Material Balance Activities'!$P$244:$P$292,NA,0,1))*G961)*(1-F961)</f>
        <v>0.53191848387096774</v>
      </c>
      <c r="M961" s="105" t="s">
        <v>214</v>
      </c>
      <c r="N961" s="83" t="s">
        <v>214</v>
      </c>
    </row>
    <row r="962" spans="1:14" x14ac:dyDescent="0.25">
      <c r="A962" s="79" t="s">
        <v>374</v>
      </c>
      <c r="B962" s="133" t="s">
        <v>310</v>
      </c>
      <c r="C962" s="137" t="s">
        <v>437</v>
      </c>
      <c r="D962" s="81" t="str">
        <f>IFERROR(IF(C962="No CAS","",INDEX('DEQ Pollutant List'!$C$7:$C$611,MATCH('5. Pollutant Emissions - MB'!C962,'DEQ Pollutant List'!$B$7:$B$611,0))),"")</f>
        <v>Propylene glycol monomethyl ether acetate</v>
      </c>
      <c r="E962" s="115"/>
      <c r="F962" s="138">
        <v>0</v>
      </c>
      <c r="G962" s="139">
        <v>0.02</v>
      </c>
      <c r="H962" s="104"/>
      <c r="I962" s="102" cm="1">
        <f t="array" ref="I962">((_xlfn.XLOOKUP(B962,'4. Material Balance Activities'!$C$244:$C$292,'4. Material Balance Activities'!$G$244:$G$292,NA,0,1)-_xlfn.XLOOKUP(B962,'4. Material Balance Activities'!$C$244:$C$292,'4. Material Balance Activities'!$M$244:$M$292,NA,0,1))*G962)*(1-F962)</f>
        <v>37.690224000000001</v>
      </c>
      <c r="J962" s="105" t="s">
        <v>214</v>
      </c>
      <c r="K962" s="83" t="s">
        <v>214</v>
      </c>
      <c r="L962" s="102" cm="1">
        <f t="array" ref="L962">((_xlfn.XLOOKUP(B962,'4. Material Balance Activities'!$C$244:$C$292,'4. Material Balance Activities'!$J$244:$J$292,NA,0,1)-_xlfn.XLOOKUP(B962,'4. Material Balance Activities'!$C$244:$C$292,'4. Material Balance Activities'!$P$244:$P$292,NA,0,1))*G962)*(1-F962)</f>
        <v>0.15197670967741936</v>
      </c>
      <c r="M962" s="105" t="s">
        <v>214</v>
      </c>
      <c r="N962" s="83" t="s">
        <v>214</v>
      </c>
    </row>
    <row r="963" spans="1:14" x14ac:dyDescent="0.25">
      <c r="A963" s="79" t="s">
        <v>374</v>
      </c>
      <c r="B963" s="133" t="s">
        <v>310</v>
      </c>
      <c r="C963" s="137" t="s">
        <v>441</v>
      </c>
      <c r="D963" s="81" t="str">
        <f>IFERROR(IF(C963="No CAS","",INDEX('DEQ Pollutant List'!$C$7:$C$611,MATCH('5. Pollutant Emissions - MB'!C963,'DEQ Pollutant List'!$B$7:$B$611,0))),"")</f>
        <v>1,2,3-Trimethylbenzene</v>
      </c>
      <c r="E963" s="115"/>
      <c r="F963" s="138">
        <v>0</v>
      </c>
      <c r="G963" s="139">
        <v>0.01</v>
      </c>
      <c r="H963" s="104"/>
      <c r="I963" s="102" cm="1">
        <f t="array" ref="I963">((_xlfn.XLOOKUP(B963,'4. Material Balance Activities'!$C$244:$C$292,'4. Material Balance Activities'!$G$244:$G$292,NA,0,1)-_xlfn.XLOOKUP(B963,'4. Material Balance Activities'!$C$244:$C$292,'4. Material Balance Activities'!$M$244:$M$292,NA,0,1))*G963)*(1-F963)</f>
        <v>18.845112</v>
      </c>
      <c r="J963" s="105" t="s">
        <v>214</v>
      </c>
      <c r="K963" s="83" t="s">
        <v>214</v>
      </c>
      <c r="L963" s="102" cm="1">
        <f t="array" ref="L963">((_xlfn.XLOOKUP(B963,'4. Material Balance Activities'!$C$244:$C$292,'4. Material Balance Activities'!$J$244:$J$292,NA,0,1)-_xlfn.XLOOKUP(B963,'4. Material Balance Activities'!$C$244:$C$292,'4. Material Balance Activities'!$P$244:$P$292,NA,0,1))*G963)*(1-F963)</f>
        <v>7.5988354838709679E-2</v>
      </c>
      <c r="M963" s="105" t="s">
        <v>214</v>
      </c>
      <c r="N963" s="83" t="s">
        <v>214</v>
      </c>
    </row>
    <row r="964" spans="1:14" x14ac:dyDescent="0.25">
      <c r="A964" s="79" t="s">
        <v>374</v>
      </c>
      <c r="B964" s="133" t="s">
        <v>311</v>
      </c>
      <c r="C964" s="137" t="s">
        <v>193</v>
      </c>
      <c r="D964" s="81" t="str">
        <f>IFERROR(IF(C964="No CAS","",INDEX('DEQ Pollutant List'!$C$7:$C$611,MATCH('5. Pollutant Emissions - MB'!C964,'DEQ Pollutant List'!$B$7:$B$611,0))),"")</f>
        <v>Xylene (mixture), including m-xylene, o-xylene, p-xylene</v>
      </c>
      <c r="E964" s="115"/>
      <c r="F964" s="138">
        <v>0</v>
      </c>
      <c r="G964" s="139">
        <v>0.01</v>
      </c>
      <c r="H964" s="104"/>
      <c r="I964" s="102" cm="1">
        <f t="array" ref="I964">((_xlfn.XLOOKUP(B964,'4. Material Balance Activities'!$C$244:$C$292,'4. Material Balance Activities'!$G$244:$G$292,NA,0,1)-_xlfn.XLOOKUP(B964,'4. Material Balance Activities'!$C$244:$C$292,'4. Material Balance Activities'!$M$244:$M$292,NA,0,1))*G964)*(1-F964)</f>
        <v>8.2747499999999992</v>
      </c>
      <c r="J964" s="105" t="s">
        <v>214</v>
      </c>
      <c r="K964" s="83" t="s">
        <v>214</v>
      </c>
      <c r="L964" s="102" cm="1">
        <f t="array" ref="L964">((_xlfn.XLOOKUP(B964,'4. Material Balance Activities'!$C$244:$C$292,'4. Material Balance Activities'!$J$244:$J$292,NA,0,1)-_xlfn.XLOOKUP(B964,'4. Material Balance Activities'!$C$244:$C$292,'4. Material Balance Activities'!$P$244:$P$292,NA,0,1))*G964)*(1-F964)</f>
        <v>3.3365927419354839E-2</v>
      </c>
      <c r="M964" s="105" t="s">
        <v>214</v>
      </c>
      <c r="N964" s="83" t="s">
        <v>214</v>
      </c>
    </row>
    <row r="965" spans="1:14" x14ac:dyDescent="0.25">
      <c r="A965" s="79" t="s">
        <v>374</v>
      </c>
      <c r="B965" s="133" t="s">
        <v>311</v>
      </c>
      <c r="C965" s="137" t="s">
        <v>183</v>
      </c>
      <c r="D965" s="81" t="str">
        <f>IFERROR(IF(C965="No CAS","",INDEX('DEQ Pollutant List'!$C$7:$C$611,MATCH('5. Pollutant Emissions - MB'!C965,'DEQ Pollutant List'!$B$7:$B$611,0))),"")</f>
        <v>Ethyl benzene</v>
      </c>
      <c r="E965" s="115"/>
      <c r="F965" s="138">
        <v>0</v>
      </c>
      <c r="G965" s="139">
        <v>3.0000000000000001E-3</v>
      </c>
      <c r="H965" s="104"/>
      <c r="I965" s="102" cm="1">
        <f t="array" ref="I965">((_xlfn.XLOOKUP(B965,'4. Material Balance Activities'!$C$244:$C$292,'4. Material Balance Activities'!$G$244:$G$292,NA,0,1)-_xlfn.XLOOKUP(B965,'4. Material Balance Activities'!$C$244:$C$292,'4. Material Balance Activities'!$M$244:$M$292,NA,0,1))*G965)*(1-F965)</f>
        <v>2.4824249999999997</v>
      </c>
      <c r="J965" s="105" t="s">
        <v>214</v>
      </c>
      <c r="K965" s="83" t="s">
        <v>214</v>
      </c>
      <c r="L965" s="102" cm="1">
        <f t="array" ref="L965">((_xlfn.XLOOKUP(B965,'4. Material Balance Activities'!$C$244:$C$292,'4. Material Balance Activities'!$J$244:$J$292,NA,0,1)-_xlfn.XLOOKUP(B965,'4. Material Balance Activities'!$C$244:$C$292,'4. Material Balance Activities'!$P$244:$P$292,NA,0,1))*G965)*(1-F965)</f>
        <v>1.0009778225806452E-2</v>
      </c>
      <c r="M965" s="105" t="s">
        <v>214</v>
      </c>
      <c r="N965" s="83" t="s">
        <v>214</v>
      </c>
    </row>
    <row r="966" spans="1:14" x14ac:dyDescent="0.25">
      <c r="A966" s="79" t="s">
        <v>374</v>
      </c>
      <c r="B966" s="133" t="s">
        <v>311</v>
      </c>
      <c r="C966" s="137" t="s">
        <v>433</v>
      </c>
      <c r="D966" s="81" t="str">
        <f>IFERROR(IF(C966="No CAS","",INDEX('DEQ Pollutant List'!$C$7:$C$611,MATCH('5. Pollutant Emissions - MB'!C966,'DEQ Pollutant List'!$B$7:$B$611,0))),"")</f>
        <v>Isopropylbenzene (cumene)</v>
      </c>
      <c r="E966" s="115"/>
      <c r="F966" s="138">
        <v>0</v>
      </c>
      <c r="G966" s="139">
        <v>1E-3</v>
      </c>
      <c r="H966" s="104"/>
      <c r="I966" s="102" cm="1">
        <f t="array" ref="I966">((_xlfn.XLOOKUP(B966,'4. Material Balance Activities'!$C$244:$C$292,'4. Material Balance Activities'!$G$244:$G$292,NA,0,1)-_xlfn.XLOOKUP(B966,'4. Material Balance Activities'!$C$244:$C$292,'4. Material Balance Activities'!$M$244:$M$292,NA,0,1))*G966)*(1-F966)</f>
        <v>0.82747499999999996</v>
      </c>
      <c r="J966" s="105" t="s">
        <v>214</v>
      </c>
      <c r="K966" s="83" t="s">
        <v>214</v>
      </c>
      <c r="L966" s="102" cm="1">
        <f t="array" ref="L966">((_xlfn.XLOOKUP(B966,'4. Material Balance Activities'!$C$244:$C$292,'4. Material Balance Activities'!$J$244:$J$292,NA,0,1)-_xlfn.XLOOKUP(B966,'4. Material Balance Activities'!$C$244:$C$292,'4. Material Balance Activities'!$P$244:$P$292,NA,0,1))*G966)*(1-F966)</f>
        <v>3.3365927419354837E-3</v>
      </c>
      <c r="M966" s="105" t="s">
        <v>214</v>
      </c>
      <c r="N966" s="83" t="s">
        <v>214</v>
      </c>
    </row>
    <row r="967" spans="1:14" x14ac:dyDescent="0.25">
      <c r="A967" s="79" t="s">
        <v>374</v>
      </c>
      <c r="B967" s="133" t="s">
        <v>311</v>
      </c>
      <c r="C967" s="137" t="s">
        <v>435</v>
      </c>
      <c r="D967" s="81" t="str">
        <f>IFERROR(IF(C967="No CAS","",INDEX('DEQ Pollutant List'!$C$7:$C$611,MATCH('5. Pollutant Emissions - MB'!C967,'DEQ Pollutant List'!$B$7:$B$611,0))),"")</f>
        <v>n-Butyl alcohol</v>
      </c>
      <c r="E967" s="115"/>
      <c r="F967" s="138">
        <v>0</v>
      </c>
      <c r="G967" s="139">
        <v>0.06</v>
      </c>
      <c r="H967" s="104"/>
      <c r="I967" s="102" cm="1">
        <f t="array" ref="I967">((_xlfn.XLOOKUP(B967,'4. Material Balance Activities'!$C$244:$C$292,'4. Material Balance Activities'!$G$244:$G$292,NA,0,1)-_xlfn.XLOOKUP(B967,'4. Material Balance Activities'!$C$244:$C$292,'4. Material Balance Activities'!$M$244:$M$292,NA,0,1))*G967)*(1-F967)</f>
        <v>49.648499999999991</v>
      </c>
      <c r="J967" s="105" t="s">
        <v>214</v>
      </c>
      <c r="K967" s="83" t="s">
        <v>214</v>
      </c>
      <c r="L967" s="102" cm="1">
        <f t="array" ref="L967">((_xlfn.XLOOKUP(B967,'4. Material Balance Activities'!$C$244:$C$292,'4. Material Balance Activities'!$J$244:$J$292,NA,0,1)-_xlfn.XLOOKUP(B967,'4. Material Balance Activities'!$C$244:$C$292,'4. Material Balance Activities'!$P$244:$P$292,NA,0,1))*G967)*(1-F967)</f>
        <v>0.20019556451612902</v>
      </c>
      <c r="M967" s="105" t="s">
        <v>214</v>
      </c>
      <c r="N967" s="83" t="s">
        <v>214</v>
      </c>
    </row>
    <row r="968" spans="1:14" x14ac:dyDescent="0.25">
      <c r="A968" s="79" t="s">
        <v>374</v>
      </c>
      <c r="B968" s="133" t="s">
        <v>311</v>
      </c>
      <c r="C968" s="137" t="s">
        <v>437</v>
      </c>
      <c r="D968" s="81" t="str">
        <f>IFERROR(IF(C968="No CAS","",INDEX('DEQ Pollutant List'!$C$7:$C$611,MATCH('5. Pollutant Emissions - MB'!C968,'DEQ Pollutant List'!$B$7:$B$611,0))),"")</f>
        <v>Propylene glycol monomethyl ether acetate</v>
      </c>
      <c r="E968" s="115"/>
      <c r="F968" s="138">
        <v>0</v>
      </c>
      <c r="G968" s="139">
        <v>0.02</v>
      </c>
      <c r="H968" s="104"/>
      <c r="I968" s="102" cm="1">
        <f t="array" ref="I968">((_xlfn.XLOOKUP(B968,'4. Material Balance Activities'!$C$244:$C$292,'4. Material Balance Activities'!$G$244:$G$292,NA,0,1)-_xlfn.XLOOKUP(B968,'4. Material Balance Activities'!$C$244:$C$292,'4. Material Balance Activities'!$M$244:$M$292,NA,0,1))*G968)*(1-F968)</f>
        <v>16.549499999999998</v>
      </c>
      <c r="J968" s="105" t="s">
        <v>214</v>
      </c>
      <c r="K968" s="83" t="s">
        <v>214</v>
      </c>
      <c r="L968" s="102" cm="1">
        <f t="array" ref="L968">((_xlfn.XLOOKUP(B968,'4. Material Balance Activities'!$C$244:$C$292,'4. Material Balance Activities'!$J$244:$J$292,NA,0,1)-_xlfn.XLOOKUP(B968,'4. Material Balance Activities'!$C$244:$C$292,'4. Material Balance Activities'!$P$244:$P$292,NA,0,1))*G968)*(1-F968)</f>
        <v>6.6731854838709678E-2</v>
      </c>
      <c r="M968" s="105" t="s">
        <v>214</v>
      </c>
      <c r="N968" s="83" t="s">
        <v>214</v>
      </c>
    </row>
    <row r="969" spans="1:14" x14ac:dyDescent="0.25">
      <c r="A969" s="79" t="s">
        <v>374</v>
      </c>
      <c r="B969" s="133" t="s">
        <v>312</v>
      </c>
      <c r="C969" s="137" t="s">
        <v>183</v>
      </c>
      <c r="D969" s="81" t="str">
        <f>IFERROR(IF(C969="No CAS","",INDEX('DEQ Pollutant List'!$C$7:$C$611,MATCH('5. Pollutant Emissions - MB'!C969,'DEQ Pollutant List'!$B$7:$B$611,0))),"")</f>
        <v>Ethyl benzene</v>
      </c>
      <c r="E969" s="115"/>
      <c r="F969" s="138">
        <v>0</v>
      </c>
      <c r="G969" s="139">
        <v>1E-3</v>
      </c>
      <c r="H969" s="104"/>
      <c r="I969" s="102" cm="1">
        <f t="array" ref="I969">((_xlfn.XLOOKUP(B969,'4. Material Balance Activities'!$C$244:$C$292,'4. Material Balance Activities'!$G$244:$G$292,NA,0,1)-_xlfn.XLOOKUP(B969,'4. Material Balance Activities'!$C$244:$C$292,'4. Material Balance Activities'!$M$244:$M$292,NA,0,1))*G969)*(1-F969)</f>
        <v>1.1614184999999999</v>
      </c>
      <c r="J969" s="105" t="s">
        <v>214</v>
      </c>
      <c r="K969" s="83" t="s">
        <v>214</v>
      </c>
      <c r="L969" s="102" cm="1">
        <f t="array" ref="L969">((_xlfn.XLOOKUP(B969,'4. Material Balance Activities'!$C$244:$C$292,'4. Material Balance Activities'!$J$244:$J$292,NA,0,1)-_xlfn.XLOOKUP(B969,'4. Material Balance Activities'!$C$244:$C$292,'4. Material Balance Activities'!$P$244:$P$292,NA,0,1))*G969)*(1-F969)</f>
        <v>4.6831391129032261E-3</v>
      </c>
      <c r="M969" s="105" t="s">
        <v>214</v>
      </c>
      <c r="N969" s="83" t="s">
        <v>214</v>
      </c>
    </row>
    <row r="970" spans="1:14" x14ac:dyDescent="0.25">
      <c r="A970" s="79" t="s">
        <v>374</v>
      </c>
      <c r="B970" s="133" t="s">
        <v>312</v>
      </c>
      <c r="C970" s="137" t="s">
        <v>433</v>
      </c>
      <c r="D970" s="81" t="str">
        <f>IFERROR(IF(C970="No CAS","",INDEX('DEQ Pollutant List'!$C$7:$C$611,MATCH('5. Pollutant Emissions - MB'!C970,'DEQ Pollutant List'!$B$7:$B$611,0))),"")</f>
        <v>Isopropylbenzene (cumene)</v>
      </c>
      <c r="E970" s="115"/>
      <c r="F970" s="138">
        <v>0</v>
      </c>
      <c r="G970" s="139">
        <v>2E-3</v>
      </c>
      <c r="H970" s="104"/>
      <c r="I970" s="102" cm="1">
        <f t="array" ref="I970">((_xlfn.XLOOKUP(B970,'4. Material Balance Activities'!$C$244:$C$292,'4. Material Balance Activities'!$G$244:$G$292,NA,0,1)-_xlfn.XLOOKUP(B970,'4. Material Balance Activities'!$C$244:$C$292,'4. Material Balance Activities'!$M$244:$M$292,NA,0,1))*G970)*(1-F970)</f>
        <v>2.3228369999999998</v>
      </c>
      <c r="J970" s="105" t="s">
        <v>214</v>
      </c>
      <c r="K970" s="83" t="s">
        <v>214</v>
      </c>
      <c r="L970" s="102" cm="1">
        <f t="array" ref="L970">((_xlfn.XLOOKUP(B970,'4. Material Balance Activities'!$C$244:$C$292,'4. Material Balance Activities'!$J$244:$J$292,NA,0,1)-_xlfn.XLOOKUP(B970,'4. Material Balance Activities'!$C$244:$C$292,'4. Material Balance Activities'!$P$244:$P$292,NA,0,1))*G970)*(1-F970)</f>
        <v>9.3662782258064521E-3</v>
      </c>
      <c r="M970" s="105" t="s">
        <v>214</v>
      </c>
      <c r="N970" s="83" t="s">
        <v>214</v>
      </c>
    </row>
    <row r="971" spans="1:14" x14ac:dyDescent="0.25">
      <c r="A971" s="79" t="s">
        <v>374</v>
      </c>
      <c r="B971" s="133" t="s">
        <v>312</v>
      </c>
      <c r="C971" s="137" t="s">
        <v>435</v>
      </c>
      <c r="D971" s="81" t="str">
        <f>IFERROR(IF(C971="No CAS","",INDEX('DEQ Pollutant List'!$C$7:$C$611,MATCH('5. Pollutant Emissions - MB'!C971,'DEQ Pollutant List'!$B$7:$B$611,0))),"")</f>
        <v>n-Butyl alcohol</v>
      </c>
      <c r="E971" s="115"/>
      <c r="F971" s="138">
        <v>0</v>
      </c>
      <c r="G971" s="139">
        <v>7.0000000000000007E-2</v>
      </c>
      <c r="H971" s="104"/>
      <c r="I971" s="102" cm="1">
        <f t="array" ref="I971">((_xlfn.XLOOKUP(B971,'4. Material Balance Activities'!$C$244:$C$292,'4. Material Balance Activities'!$G$244:$G$292,NA,0,1)-_xlfn.XLOOKUP(B971,'4. Material Balance Activities'!$C$244:$C$292,'4. Material Balance Activities'!$M$244:$M$292,NA,0,1))*G971)*(1-F971)</f>
        <v>81.299295000000001</v>
      </c>
      <c r="J971" s="105" t="s">
        <v>214</v>
      </c>
      <c r="K971" s="83" t="s">
        <v>214</v>
      </c>
      <c r="L971" s="102" cm="1">
        <f t="array" ref="L971">((_xlfn.XLOOKUP(B971,'4. Material Balance Activities'!$C$244:$C$292,'4. Material Balance Activities'!$J$244:$J$292,NA,0,1)-_xlfn.XLOOKUP(B971,'4. Material Balance Activities'!$C$244:$C$292,'4. Material Balance Activities'!$P$244:$P$292,NA,0,1))*G971)*(1-F971)</f>
        <v>0.32781973790322583</v>
      </c>
      <c r="M971" s="105" t="s">
        <v>214</v>
      </c>
      <c r="N971" s="83" t="s">
        <v>214</v>
      </c>
    </row>
    <row r="972" spans="1:14" x14ac:dyDescent="0.25">
      <c r="A972" s="79" t="s">
        <v>374</v>
      </c>
      <c r="B972" s="133" t="s">
        <v>312</v>
      </c>
      <c r="C972" s="137" t="s">
        <v>437</v>
      </c>
      <c r="D972" s="81" t="str">
        <f>IFERROR(IF(C972="No CAS","",INDEX('DEQ Pollutant List'!$C$7:$C$611,MATCH('5. Pollutant Emissions - MB'!C972,'DEQ Pollutant List'!$B$7:$B$611,0))),"")</f>
        <v>Propylene glycol monomethyl ether acetate</v>
      </c>
      <c r="E972" s="115"/>
      <c r="F972" s="138">
        <v>0</v>
      </c>
      <c r="G972" s="139">
        <v>0.03</v>
      </c>
      <c r="H972" s="104"/>
      <c r="I972" s="102" cm="1">
        <f t="array" ref="I972">((_xlfn.XLOOKUP(B972,'4. Material Balance Activities'!$C$244:$C$292,'4. Material Balance Activities'!$G$244:$G$292,NA,0,1)-_xlfn.XLOOKUP(B972,'4. Material Balance Activities'!$C$244:$C$292,'4. Material Balance Activities'!$M$244:$M$292,NA,0,1))*G972)*(1-F972)</f>
        <v>34.842554999999997</v>
      </c>
      <c r="J972" s="105" t="s">
        <v>214</v>
      </c>
      <c r="K972" s="83" t="s">
        <v>214</v>
      </c>
      <c r="L972" s="102" cm="1">
        <f t="array" ref="L972">((_xlfn.XLOOKUP(B972,'4. Material Balance Activities'!$C$244:$C$292,'4. Material Balance Activities'!$J$244:$J$292,NA,0,1)-_xlfn.XLOOKUP(B972,'4. Material Balance Activities'!$C$244:$C$292,'4. Material Balance Activities'!$P$244:$P$292,NA,0,1))*G972)*(1-F972)</f>
        <v>0.14049417338709677</v>
      </c>
      <c r="M972" s="105" t="s">
        <v>214</v>
      </c>
      <c r="N972" s="83" t="s">
        <v>214</v>
      </c>
    </row>
    <row r="973" spans="1:14" x14ac:dyDescent="0.25">
      <c r="A973" s="79" t="s">
        <v>374</v>
      </c>
      <c r="B973" s="133" t="s">
        <v>312</v>
      </c>
      <c r="C973" s="137" t="s">
        <v>441</v>
      </c>
      <c r="D973" s="81" t="str">
        <f>IFERROR(IF(C973="No CAS","",INDEX('DEQ Pollutant List'!$C$7:$C$611,MATCH('5. Pollutant Emissions - MB'!C973,'DEQ Pollutant List'!$B$7:$B$611,0))),"")</f>
        <v>1,2,3-Trimethylbenzene</v>
      </c>
      <c r="E973" s="115"/>
      <c r="F973" s="138">
        <v>0</v>
      </c>
      <c r="G973" s="139">
        <v>0.01</v>
      </c>
      <c r="H973" s="104"/>
      <c r="I973" s="102" cm="1">
        <f t="array" ref="I973">((_xlfn.XLOOKUP(B973,'4. Material Balance Activities'!$C$244:$C$292,'4. Material Balance Activities'!$G$244:$G$292,NA,0,1)-_xlfn.XLOOKUP(B973,'4. Material Balance Activities'!$C$244:$C$292,'4. Material Balance Activities'!$M$244:$M$292,NA,0,1))*G973)*(1-F973)</f>
        <v>11.614185000000001</v>
      </c>
      <c r="J973" s="105" t="s">
        <v>214</v>
      </c>
      <c r="K973" s="83" t="s">
        <v>214</v>
      </c>
      <c r="L973" s="102" cm="1">
        <f t="array" ref="L973">((_xlfn.XLOOKUP(B973,'4. Material Balance Activities'!$C$244:$C$292,'4. Material Balance Activities'!$J$244:$J$292,NA,0,1)-_xlfn.XLOOKUP(B973,'4. Material Balance Activities'!$C$244:$C$292,'4. Material Balance Activities'!$P$244:$P$292,NA,0,1))*G973)*(1-F973)</f>
        <v>4.6831391129032264E-2</v>
      </c>
      <c r="M973" s="105" t="s">
        <v>214</v>
      </c>
      <c r="N973" s="83" t="s">
        <v>214</v>
      </c>
    </row>
    <row r="974" spans="1:14" x14ac:dyDescent="0.25">
      <c r="A974" s="79" t="s">
        <v>374</v>
      </c>
      <c r="B974" s="133" t="s">
        <v>313</v>
      </c>
      <c r="C974" s="137" t="s">
        <v>183</v>
      </c>
      <c r="D974" s="81" t="str">
        <f>IFERROR(IF(C974="No CAS","",INDEX('DEQ Pollutant List'!$C$7:$C$611,MATCH('5. Pollutant Emissions - MB'!C974,'DEQ Pollutant List'!$B$7:$B$611,0))),"")</f>
        <v>Ethyl benzene</v>
      </c>
      <c r="E974" s="115"/>
      <c r="F974" s="138">
        <v>0</v>
      </c>
      <c r="G974" s="139">
        <v>1E-3</v>
      </c>
      <c r="H974" s="104"/>
      <c r="I974" s="102" cm="1">
        <f t="array" ref="I974">((_xlfn.XLOOKUP(B974,'4. Material Balance Activities'!$C$244:$C$292,'4. Material Balance Activities'!$G$244:$G$292,NA,0,1)-_xlfn.XLOOKUP(B974,'4. Material Balance Activities'!$C$244:$C$292,'4. Material Balance Activities'!$M$244:$M$292,NA,0,1))*G974)*(1-F974)</f>
        <v>1.6002360000000004</v>
      </c>
      <c r="J974" s="105" t="s">
        <v>214</v>
      </c>
      <c r="K974" s="83" t="s">
        <v>214</v>
      </c>
      <c r="L974" s="102" cm="1">
        <f t="array" ref="L974">((_xlfn.XLOOKUP(B974,'4. Material Balance Activities'!$C$244:$C$292,'4. Material Balance Activities'!$J$244:$J$292,NA,0,1)-_xlfn.XLOOKUP(B974,'4. Material Balance Activities'!$C$244:$C$292,'4. Material Balance Activities'!$P$244:$P$292,NA,0,1))*G974)*(1-F974)</f>
        <v>6.4525645161290337E-3</v>
      </c>
      <c r="M974" s="105" t="s">
        <v>214</v>
      </c>
      <c r="N974" s="83" t="s">
        <v>214</v>
      </c>
    </row>
    <row r="975" spans="1:14" x14ac:dyDescent="0.25">
      <c r="A975" s="79" t="s">
        <v>374</v>
      </c>
      <c r="B975" s="133" t="s">
        <v>313</v>
      </c>
      <c r="C975" s="137" t="s">
        <v>433</v>
      </c>
      <c r="D975" s="81" t="str">
        <f>IFERROR(IF(C975="No CAS","",INDEX('DEQ Pollutant List'!$C$7:$C$611,MATCH('5. Pollutant Emissions - MB'!C975,'DEQ Pollutant List'!$B$7:$B$611,0))),"")</f>
        <v>Isopropylbenzene (cumene)</v>
      </c>
      <c r="E975" s="115"/>
      <c r="F975" s="138">
        <v>0</v>
      </c>
      <c r="G975" s="139">
        <v>2E-3</v>
      </c>
      <c r="H975" s="104"/>
      <c r="I975" s="102" cm="1">
        <f t="array" ref="I975">((_xlfn.XLOOKUP(B975,'4. Material Balance Activities'!$C$244:$C$292,'4. Material Balance Activities'!$G$244:$G$292,NA,0,1)-_xlfn.XLOOKUP(B975,'4. Material Balance Activities'!$C$244:$C$292,'4. Material Balance Activities'!$M$244:$M$292,NA,0,1))*G975)*(1-F975)</f>
        <v>3.2004720000000009</v>
      </c>
      <c r="J975" s="105" t="s">
        <v>214</v>
      </c>
      <c r="K975" s="83" t="s">
        <v>214</v>
      </c>
      <c r="L975" s="102" cm="1">
        <f t="array" ref="L975">((_xlfn.XLOOKUP(B975,'4. Material Balance Activities'!$C$244:$C$292,'4. Material Balance Activities'!$J$244:$J$292,NA,0,1)-_xlfn.XLOOKUP(B975,'4. Material Balance Activities'!$C$244:$C$292,'4. Material Balance Activities'!$P$244:$P$292,NA,0,1))*G975)*(1-F975)</f>
        <v>1.2905129032258067E-2</v>
      </c>
      <c r="M975" s="105" t="s">
        <v>214</v>
      </c>
      <c r="N975" s="83" t="s">
        <v>214</v>
      </c>
    </row>
    <row r="976" spans="1:14" x14ac:dyDescent="0.25">
      <c r="A976" s="79" t="s">
        <v>374</v>
      </c>
      <c r="B976" s="133" t="s">
        <v>313</v>
      </c>
      <c r="C976" s="137" t="s">
        <v>435</v>
      </c>
      <c r="D976" s="81" t="str">
        <f>IFERROR(IF(C976="No CAS","",INDEX('DEQ Pollutant List'!$C$7:$C$611,MATCH('5. Pollutant Emissions - MB'!C976,'DEQ Pollutant List'!$B$7:$B$611,0))),"")</f>
        <v>n-Butyl alcohol</v>
      </c>
      <c r="E976" s="115"/>
      <c r="F976" s="138">
        <v>0</v>
      </c>
      <c r="G976" s="139">
        <v>7.0000000000000007E-2</v>
      </c>
      <c r="H976" s="104"/>
      <c r="I976" s="102" cm="1">
        <f t="array" ref="I976">((_xlfn.XLOOKUP(B976,'4. Material Balance Activities'!$C$244:$C$292,'4. Material Balance Activities'!$G$244:$G$292,NA,0,1)-_xlfn.XLOOKUP(B976,'4. Material Balance Activities'!$C$244:$C$292,'4. Material Balance Activities'!$M$244:$M$292,NA,0,1))*G976)*(1-F976)</f>
        <v>112.01652000000003</v>
      </c>
      <c r="J976" s="105" t="s">
        <v>214</v>
      </c>
      <c r="K976" s="83" t="s">
        <v>214</v>
      </c>
      <c r="L976" s="102" cm="1">
        <f t="array" ref="L976">((_xlfn.XLOOKUP(B976,'4. Material Balance Activities'!$C$244:$C$292,'4. Material Balance Activities'!$J$244:$J$292,NA,0,1)-_xlfn.XLOOKUP(B976,'4. Material Balance Activities'!$C$244:$C$292,'4. Material Balance Activities'!$P$244:$P$292,NA,0,1))*G976)*(1-F976)</f>
        <v>0.4516795161290324</v>
      </c>
      <c r="M976" s="105" t="s">
        <v>214</v>
      </c>
      <c r="N976" s="83" t="s">
        <v>214</v>
      </c>
    </row>
    <row r="977" spans="1:14" x14ac:dyDescent="0.25">
      <c r="A977" s="79" t="s">
        <v>374</v>
      </c>
      <c r="B977" s="133" t="s">
        <v>313</v>
      </c>
      <c r="C977" s="137" t="s">
        <v>437</v>
      </c>
      <c r="D977" s="81" t="str">
        <f>IFERROR(IF(C977="No CAS","",INDEX('DEQ Pollutant List'!$C$7:$C$611,MATCH('5. Pollutant Emissions - MB'!C977,'DEQ Pollutant List'!$B$7:$B$611,0))),"")</f>
        <v>Propylene glycol monomethyl ether acetate</v>
      </c>
      <c r="E977" s="115"/>
      <c r="F977" s="138">
        <v>0</v>
      </c>
      <c r="G977" s="139">
        <v>0.02</v>
      </c>
      <c r="H977" s="104"/>
      <c r="I977" s="102" cm="1">
        <f t="array" ref="I977">((_xlfn.XLOOKUP(B977,'4. Material Balance Activities'!$C$244:$C$292,'4. Material Balance Activities'!$G$244:$G$292,NA,0,1)-_xlfn.XLOOKUP(B977,'4. Material Balance Activities'!$C$244:$C$292,'4. Material Balance Activities'!$M$244:$M$292,NA,0,1))*G977)*(1-F977)</f>
        <v>32.004720000000006</v>
      </c>
      <c r="J977" s="105" t="s">
        <v>214</v>
      </c>
      <c r="K977" s="83" t="s">
        <v>214</v>
      </c>
      <c r="L977" s="102" cm="1">
        <f t="array" ref="L977">((_xlfn.XLOOKUP(B977,'4. Material Balance Activities'!$C$244:$C$292,'4. Material Balance Activities'!$J$244:$J$292,NA,0,1)-_xlfn.XLOOKUP(B977,'4. Material Balance Activities'!$C$244:$C$292,'4. Material Balance Activities'!$P$244:$P$292,NA,0,1))*G977)*(1-F977)</f>
        <v>0.12905129032258067</v>
      </c>
      <c r="M977" s="105" t="s">
        <v>214</v>
      </c>
      <c r="N977" s="83" t="s">
        <v>214</v>
      </c>
    </row>
    <row r="978" spans="1:14" x14ac:dyDescent="0.25">
      <c r="A978" s="79" t="s">
        <v>374</v>
      </c>
      <c r="B978" s="133" t="s">
        <v>313</v>
      </c>
      <c r="C978" s="137" t="s">
        <v>441</v>
      </c>
      <c r="D978" s="81" t="str">
        <f>IFERROR(IF(C978="No CAS","",INDEX('DEQ Pollutant List'!$C$7:$C$611,MATCH('5. Pollutant Emissions - MB'!C978,'DEQ Pollutant List'!$B$7:$B$611,0))),"")</f>
        <v>1,2,3-Trimethylbenzene</v>
      </c>
      <c r="E978" s="115"/>
      <c r="F978" s="138">
        <v>0</v>
      </c>
      <c r="G978" s="139">
        <v>0</v>
      </c>
      <c r="H978" s="104"/>
      <c r="I978" s="102" cm="1">
        <f t="array" ref="I978">((_xlfn.XLOOKUP(B978,'4. Material Balance Activities'!$C$244:$C$292,'4. Material Balance Activities'!$G$244:$G$292,NA,0,1)-_xlfn.XLOOKUP(B978,'4. Material Balance Activities'!$C$244:$C$292,'4. Material Balance Activities'!$M$244:$M$292,NA,0,1))*G978)*(1-F978)</f>
        <v>0</v>
      </c>
      <c r="J978" s="105" t="s">
        <v>214</v>
      </c>
      <c r="K978" s="83" t="s">
        <v>214</v>
      </c>
      <c r="L978" s="102" cm="1">
        <f t="array" ref="L978">((_xlfn.XLOOKUP(B978,'4. Material Balance Activities'!$C$244:$C$292,'4. Material Balance Activities'!$J$244:$J$292,NA,0,1)-_xlfn.XLOOKUP(B978,'4. Material Balance Activities'!$C$244:$C$292,'4. Material Balance Activities'!$P$244:$P$292,NA,0,1))*G978)*(1-F978)</f>
        <v>0</v>
      </c>
      <c r="M978" s="105" t="s">
        <v>214</v>
      </c>
      <c r="N978" s="83" t="s">
        <v>214</v>
      </c>
    </row>
    <row r="979" spans="1:14" x14ac:dyDescent="0.25">
      <c r="A979" s="79" t="s">
        <v>374</v>
      </c>
      <c r="B979" s="133" t="s">
        <v>314</v>
      </c>
      <c r="C979" s="137" t="s">
        <v>193</v>
      </c>
      <c r="D979" s="81" t="str">
        <f>IFERROR(IF(C979="No CAS","",INDEX('DEQ Pollutant List'!$C$7:$C$611,MATCH('5. Pollutant Emissions - MB'!C979,'DEQ Pollutant List'!$B$7:$B$611,0))),"")</f>
        <v>Xylene (mixture), including m-xylene, o-xylene, p-xylene</v>
      </c>
      <c r="E979" s="115"/>
      <c r="F979" s="138">
        <v>0</v>
      </c>
      <c r="G979" s="139">
        <v>0.02</v>
      </c>
      <c r="H979" s="104"/>
      <c r="I979" s="102" cm="1">
        <f t="array" ref="I979">((_xlfn.XLOOKUP(B979,'4. Material Balance Activities'!$C$244:$C$292,'4. Material Balance Activities'!$G$244:$G$292,NA,0,1)-_xlfn.XLOOKUP(B979,'4. Material Balance Activities'!$C$244:$C$292,'4. Material Balance Activities'!$M$244:$M$292,NA,0,1))*G979)*(1-F979)</f>
        <v>19.740600000000001</v>
      </c>
      <c r="J979" s="105" t="s">
        <v>214</v>
      </c>
      <c r="K979" s="83" t="s">
        <v>214</v>
      </c>
      <c r="L979" s="102" cm="1">
        <f t="array" ref="L979">((_xlfn.XLOOKUP(B979,'4. Material Balance Activities'!$C$244:$C$292,'4. Material Balance Activities'!$J$244:$J$292,NA,0,1)-_xlfn.XLOOKUP(B979,'4. Material Balance Activities'!$C$244:$C$292,'4. Material Balance Activities'!$P$244:$P$292,NA,0,1))*G979)*(1-F979)</f>
        <v>7.9599193548387112E-2</v>
      </c>
      <c r="M979" s="105" t="s">
        <v>214</v>
      </c>
      <c r="N979" s="83" t="s">
        <v>214</v>
      </c>
    </row>
    <row r="980" spans="1:14" x14ac:dyDescent="0.25">
      <c r="A980" s="79" t="s">
        <v>374</v>
      </c>
      <c r="B980" s="133" t="s">
        <v>314</v>
      </c>
      <c r="C980" s="137" t="s">
        <v>183</v>
      </c>
      <c r="D980" s="81" t="str">
        <f>IFERROR(IF(C980="No CAS","",INDEX('DEQ Pollutant List'!$C$7:$C$611,MATCH('5. Pollutant Emissions - MB'!C980,'DEQ Pollutant List'!$B$7:$B$611,0))),"")</f>
        <v>Ethyl benzene</v>
      </c>
      <c r="E980" s="115"/>
      <c r="F980" s="138">
        <v>0</v>
      </c>
      <c r="G980" s="139">
        <v>3.0000000000000001E-3</v>
      </c>
      <c r="H980" s="104"/>
      <c r="I980" s="102" cm="1">
        <f t="array" ref="I980">((_xlfn.XLOOKUP(B980,'4. Material Balance Activities'!$C$244:$C$292,'4. Material Balance Activities'!$G$244:$G$292,NA,0,1)-_xlfn.XLOOKUP(B980,'4. Material Balance Activities'!$C$244:$C$292,'4. Material Balance Activities'!$M$244:$M$292,NA,0,1))*G980)*(1-F980)</f>
        <v>2.9610900000000004</v>
      </c>
      <c r="J980" s="105" t="s">
        <v>214</v>
      </c>
      <c r="K980" s="83" t="s">
        <v>214</v>
      </c>
      <c r="L980" s="102" cm="1">
        <f t="array" ref="L980">((_xlfn.XLOOKUP(B980,'4. Material Balance Activities'!$C$244:$C$292,'4. Material Balance Activities'!$J$244:$J$292,NA,0,1)-_xlfn.XLOOKUP(B980,'4. Material Balance Activities'!$C$244:$C$292,'4. Material Balance Activities'!$P$244:$P$292,NA,0,1))*G980)*(1-F980)</f>
        <v>1.1939879032258066E-2</v>
      </c>
      <c r="M980" s="105" t="s">
        <v>214</v>
      </c>
      <c r="N980" s="83" t="s">
        <v>214</v>
      </c>
    </row>
    <row r="981" spans="1:14" x14ac:dyDescent="0.25">
      <c r="A981" s="79" t="s">
        <v>374</v>
      </c>
      <c r="B981" s="133" t="s">
        <v>314</v>
      </c>
      <c r="C981" s="137" t="s">
        <v>433</v>
      </c>
      <c r="D981" s="81" t="str">
        <f>IFERROR(IF(C981="No CAS","",INDEX('DEQ Pollutant List'!$C$7:$C$611,MATCH('5. Pollutant Emissions - MB'!C981,'DEQ Pollutant List'!$B$7:$B$611,0))),"")</f>
        <v>Isopropylbenzene (cumene)</v>
      </c>
      <c r="E981" s="115"/>
      <c r="F981" s="138">
        <v>0</v>
      </c>
      <c r="G981" s="139">
        <v>1E-3</v>
      </c>
      <c r="H981" s="104"/>
      <c r="I981" s="102" cm="1">
        <f t="array" ref="I981">((_xlfn.XLOOKUP(B981,'4. Material Balance Activities'!$C$244:$C$292,'4. Material Balance Activities'!$G$244:$G$292,NA,0,1)-_xlfn.XLOOKUP(B981,'4. Material Balance Activities'!$C$244:$C$292,'4. Material Balance Activities'!$M$244:$M$292,NA,0,1))*G981)*(1-F981)</f>
        <v>0.98703000000000007</v>
      </c>
      <c r="J981" s="105" t="s">
        <v>214</v>
      </c>
      <c r="K981" s="83" t="s">
        <v>214</v>
      </c>
      <c r="L981" s="102" cm="1">
        <f t="array" ref="L981">((_xlfn.XLOOKUP(B981,'4. Material Balance Activities'!$C$244:$C$292,'4. Material Balance Activities'!$J$244:$J$292,NA,0,1)-_xlfn.XLOOKUP(B981,'4. Material Balance Activities'!$C$244:$C$292,'4. Material Balance Activities'!$P$244:$P$292,NA,0,1))*G981)*(1-F981)</f>
        <v>3.9799596774193558E-3</v>
      </c>
      <c r="M981" s="105" t="s">
        <v>214</v>
      </c>
      <c r="N981" s="83" t="s">
        <v>214</v>
      </c>
    </row>
    <row r="982" spans="1:14" x14ac:dyDescent="0.25">
      <c r="A982" s="79" t="s">
        <v>374</v>
      </c>
      <c r="B982" s="133" t="s">
        <v>314</v>
      </c>
      <c r="C982" s="137" t="s">
        <v>435</v>
      </c>
      <c r="D982" s="81" t="str">
        <f>IFERROR(IF(C982="No CAS","",INDEX('DEQ Pollutant List'!$C$7:$C$611,MATCH('5. Pollutant Emissions - MB'!C982,'DEQ Pollutant List'!$B$7:$B$611,0))),"")</f>
        <v>n-Butyl alcohol</v>
      </c>
      <c r="E982" s="115"/>
      <c r="F982" s="138">
        <v>0</v>
      </c>
      <c r="G982" s="139">
        <v>0.06</v>
      </c>
      <c r="H982" s="104"/>
      <c r="I982" s="102" cm="1">
        <f t="array" ref="I982">((_xlfn.XLOOKUP(B982,'4. Material Balance Activities'!$C$244:$C$292,'4. Material Balance Activities'!$G$244:$G$292,NA,0,1)-_xlfn.XLOOKUP(B982,'4. Material Balance Activities'!$C$244:$C$292,'4. Material Balance Activities'!$M$244:$M$292,NA,0,1))*G982)*(1-F982)</f>
        <v>59.221800000000002</v>
      </c>
      <c r="J982" s="105" t="s">
        <v>214</v>
      </c>
      <c r="K982" s="83" t="s">
        <v>214</v>
      </c>
      <c r="L982" s="102" cm="1">
        <f t="array" ref="L982">((_xlfn.XLOOKUP(B982,'4. Material Balance Activities'!$C$244:$C$292,'4. Material Balance Activities'!$J$244:$J$292,NA,0,1)-_xlfn.XLOOKUP(B982,'4. Material Balance Activities'!$C$244:$C$292,'4. Material Balance Activities'!$P$244:$P$292,NA,0,1))*G982)*(1-F982)</f>
        <v>0.23879758064516132</v>
      </c>
      <c r="M982" s="105" t="s">
        <v>214</v>
      </c>
      <c r="N982" s="83" t="s">
        <v>214</v>
      </c>
    </row>
    <row r="983" spans="1:14" x14ac:dyDescent="0.25">
      <c r="A983" s="79" t="s">
        <v>374</v>
      </c>
      <c r="B983" s="133" t="s">
        <v>315</v>
      </c>
      <c r="C983" s="137" t="s">
        <v>193</v>
      </c>
      <c r="D983" s="81" t="str">
        <f>IFERROR(IF(C983="No CAS","",INDEX('DEQ Pollutant List'!$C$7:$C$611,MATCH('5. Pollutant Emissions - MB'!C983,'DEQ Pollutant List'!$B$7:$B$611,0))),"")</f>
        <v>Xylene (mixture), including m-xylene, o-xylene, p-xylene</v>
      </c>
      <c r="E983" s="115"/>
      <c r="F983" s="138">
        <v>0</v>
      </c>
      <c r="G983" s="139">
        <v>0.01</v>
      </c>
      <c r="H983" s="104"/>
      <c r="I983" s="102" cm="1">
        <f t="array" ref="I983">((_xlfn.XLOOKUP(B983,'4. Material Balance Activities'!$C$244:$C$292,'4. Material Balance Activities'!$G$244:$G$292,NA,0,1)-_xlfn.XLOOKUP(B983,'4. Material Balance Activities'!$C$244:$C$292,'4. Material Balance Activities'!$M$244:$M$292,NA,0,1))*G983)*(1-F983)</f>
        <v>8.9901900000000019</v>
      </c>
      <c r="J983" s="105" t="s">
        <v>214</v>
      </c>
      <c r="K983" s="83" t="s">
        <v>214</v>
      </c>
      <c r="L983" s="102" cm="1">
        <f t="array" ref="L983">((_xlfn.XLOOKUP(B983,'4. Material Balance Activities'!$C$244:$C$292,'4. Material Balance Activities'!$J$244:$J$292,NA,0,1)-_xlfn.XLOOKUP(B983,'4. Material Balance Activities'!$C$244:$C$292,'4. Material Balance Activities'!$P$244:$P$292,NA,0,1))*G983)*(1-F983)</f>
        <v>3.6250766129032268E-2</v>
      </c>
      <c r="M983" s="105" t="s">
        <v>214</v>
      </c>
      <c r="N983" s="83" t="s">
        <v>214</v>
      </c>
    </row>
    <row r="984" spans="1:14" x14ac:dyDescent="0.25">
      <c r="A984" s="79" t="s">
        <v>374</v>
      </c>
      <c r="B984" s="133" t="s">
        <v>315</v>
      </c>
      <c r="C984" s="137" t="s">
        <v>183</v>
      </c>
      <c r="D984" s="81" t="str">
        <f>IFERROR(IF(C984="No CAS","",INDEX('DEQ Pollutant List'!$C$7:$C$611,MATCH('5. Pollutant Emissions - MB'!C984,'DEQ Pollutant List'!$B$7:$B$611,0))),"")</f>
        <v>Ethyl benzene</v>
      </c>
      <c r="E984" s="115"/>
      <c r="F984" s="138">
        <v>0</v>
      </c>
      <c r="G984" s="139">
        <v>3.0000000000000001E-3</v>
      </c>
      <c r="H984" s="104"/>
      <c r="I984" s="102" cm="1">
        <f t="array" ref="I984">((_xlfn.XLOOKUP(B984,'4. Material Balance Activities'!$C$244:$C$292,'4. Material Balance Activities'!$G$244:$G$292,NA,0,1)-_xlfn.XLOOKUP(B984,'4. Material Balance Activities'!$C$244:$C$292,'4. Material Balance Activities'!$M$244:$M$292,NA,0,1))*G984)*(1-F984)</f>
        <v>2.6970570000000005</v>
      </c>
      <c r="J984" s="105" t="s">
        <v>214</v>
      </c>
      <c r="K984" s="83" t="s">
        <v>214</v>
      </c>
      <c r="L984" s="102" cm="1">
        <f t="array" ref="L984">((_xlfn.XLOOKUP(B984,'4. Material Balance Activities'!$C$244:$C$292,'4. Material Balance Activities'!$J$244:$J$292,NA,0,1)-_xlfn.XLOOKUP(B984,'4. Material Balance Activities'!$C$244:$C$292,'4. Material Balance Activities'!$P$244:$P$292,NA,0,1))*G984)*(1-F984)</f>
        <v>1.087522983870968E-2</v>
      </c>
      <c r="M984" s="105" t="s">
        <v>214</v>
      </c>
      <c r="N984" s="83" t="s">
        <v>214</v>
      </c>
    </row>
    <row r="985" spans="1:14" x14ac:dyDescent="0.25">
      <c r="A985" s="79" t="s">
        <v>374</v>
      </c>
      <c r="B985" s="133" t="s">
        <v>315</v>
      </c>
      <c r="C985" s="137" t="s">
        <v>433</v>
      </c>
      <c r="D985" s="81" t="str">
        <f>IFERROR(IF(C985="No CAS","",INDEX('DEQ Pollutant List'!$C$7:$C$611,MATCH('5. Pollutant Emissions - MB'!C985,'DEQ Pollutant List'!$B$7:$B$611,0))),"")</f>
        <v>Isopropylbenzene (cumene)</v>
      </c>
      <c r="E985" s="115"/>
      <c r="F985" s="138">
        <v>0</v>
      </c>
      <c r="G985" s="139">
        <v>1E-3</v>
      </c>
      <c r="H985" s="104"/>
      <c r="I985" s="102" cm="1">
        <f t="array" ref="I985">((_xlfn.XLOOKUP(B985,'4. Material Balance Activities'!$C$244:$C$292,'4. Material Balance Activities'!$G$244:$G$292,NA,0,1)-_xlfn.XLOOKUP(B985,'4. Material Balance Activities'!$C$244:$C$292,'4. Material Balance Activities'!$M$244:$M$292,NA,0,1))*G985)*(1-F985)</f>
        <v>0.89901900000000012</v>
      </c>
      <c r="J985" s="105" t="s">
        <v>214</v>
      </c>
      <c r="K985" s="83" t="s">
        <v>214</v>
      </c>
      <c r="L985" s="102" cm="1">
        <f t="array" ref="L985">((_xlfn.XLOOKUP(B985,'4. Material Balance Activities'!$C$244:$C$292,'4. Material Balance Activities'!$J$244:$J$292,NA,0,1)-_xlfn.XLOOKUP(B985,'4. Material Balance Activities'!$C$244:$C$292,'4. Material Balance Activities'!$P$244:$P$292,NA,0,1))*G985)*(1-F985)</f>
        <v>3.6250766129032265E-3</v>
      </c>
      <c r="M985" s="105" t="s">
        <v>214</v>
      </c>
      <c r="N985" s="83" t="s">
        <v>214</v>
      </c>
    </row>
    <row r="986" spans="1:14" x14ac:dyDescent="0.25">
      <c r="A986" s="79" t="s">
        <v>374</v>
      </c>
      <c r="B986" s="133" t="s">
        <v>315</v>
      </c>
      <c r="C986" s="137" t="s">
        <v>435</v>
      </c>
      <c r="D986" s="81" t="str">
        <f>IFERROR(IF(C986="No CAS","",INDEX('DEQ Pollutant List'!$C$7:$C$611,MATCH('5. Pollutant Emissions - MB'!C986,'DEQ Pollutant List'!$B$7:$B$611,0))),"")</f>
        <v>n-Butyl alcohol</v>
      </c>
      <c r="E986" s="115"/>
      <c r="F986" s="138">
        <v>0</v>
      </c>
      <c r="G986" s="139">
        <v>0.06</v>
      </c>
      <c r="H986" s="104"/>
      <c r="I986" s="102" cm="1">
        <f t="array" ref="I986">((_xlfn.XLOOKUP(B986,'4. Material Balance Activities'!$C$244:$C$292,'4. Material Balance Activities'!$G$244:$G$292,NA,0,1)-_xlfn.XLOOKUP(B986,'4. Material Balance Activities'!$C$244:$C$292,'4. Material Balance Activities'!$M$244:$M$292,NA,0,1))*G986)*(1-F986)</f>
        <v>53.941140000000004</v>
      </c>
      <c r="J986" s="105" t="s">
        <v>214</v>
      </c>
      <c r="K986" s="83" t="s">
        <v>214</v>
      </c>
      <c r="L986" s="102" cm="1">
        <f t="array" ref="L986">((_xlfn.XLOOKUP(B986,'4. Material Balance Activities'!$C$244:$C$292,'4. Material Balance Activities'!$J$244:$J$292,NA,0,1)-_xlfn.XLOOKUP(B986,'4. Material Balance Activities'!$C$244:$C$292,'4. Material Balance Activities'!$P$244:$P$292,NA,0,1))*G986)*(1-F986)</f>
        <v>0.21750459677419356</v>
      </c>
      <c r="M986" s="105" t="s">
        <v>214</v>
      </c>
      <c r="N986" s="83" t="s">
        <v>214</v>
      </c>
    </row>
    <row r="987" spans="1:14" x14ac:dyDescent="0.25">
      <c r="A987" s="79" t="s">
        <v>374</v>
      </c>
      <c r="B987" s="133" t="s">
        <v>315</v>
      </c>
      <c r="C987" s="137" t="s">
        <v>437</v>
      </c>
      <c r="D987" s="81" t="str">
        <f>IFERROR(IF(C987="No CAS","",INDEX('DEQ Pollutant List'!$C$7:$C$611,MATCH('5. Pollutant Emissions - MB'!C987,'DEQ Pollutant List'!$B$7:$B$611,0))),"")</f>
        <v>Propylene glycol monomethyl ether acetate</v>
      </c>
      <c r="E987" s="115"/>
      <c r="F987" s="138">
        <v>0</v>
      </c>
      <c r="G987" s="139">
        <v>0.02</v>
      </c>
      <c r="H987" s="104"/>
      <c r="I987" s="102" cm="1">
        <f t="array" ref="I987">((_xlfn.XLOOKUP(B987,'4. Material Balance Activities'!$C$244:$C$292,'4. Material Balance Activities'!$G$244:$G$292,NA,0,1)-_xlfn.XLOOKUP(B987,'4. Material Balance Activities'!$C$244:$C$292,'4. Material Balance Activities'!$M$244:$M$292,NA,0,1))*G987)*(1-F987)</f>
        <v>17.980380000000004</v>
      </c>
      <c r="J987" s="105" t="s">
        <v>214</v>
      </c>
      <c r="K987" s="83" t="s">
        <v>214</v>
      </c>
      <c r="L987" s="102" cm="1">
        <f t="array" ref="L987">((_xlfn.XLOOKUP(B987,'4. Material Balance Activities'!$C$244:$C$292,'4. Material Balance Activities'!$J$244:$J$292,NA,0,1)-_xlfn.XLOOKUP(B987,'4. Material Balance Activities'!$C$244:$C$292,'4. Material Balance Activities'!$P$244:$P$292,NA,0,1))*G987)*(1-F987)</f>
        <v>7.2501532258064535E-2</v>
      </c>
      <c r="M987" s="105" t="s">
        <v>214</v>
      </c>
      <c r="N987" s="83" t="s">
        <v>214</v>
      </c>
    </row>
    <row r="988" spans="1:14" x14ac:dyDescent="0.25">
      <c r="A988" s="79" t="s">
        <v>374</v>
      </c>
      <c r="B988" s="133" t="s">
        <v>316</v>
      </c>
      <c r="C988" s="137" t="s">
        <v>193</v>
      </c>
      <c r="D988" s="81" t="str">
        <f>IFERROR(IF(C988="No CAS","",INDEX('DEQ Pollutant List'!$C$7:$C$611,MATCH('5. Pollutant Emissions - MB'!C988,'DEQ Pollutant List'!$B$7:$B$611,0))),"")</f>
        <v>Xylene (mixture), including m-xylene, o-xylene, p-xylene</v>
      </c>
      <c r="E988" s="115"/>
      <c r="F988" s="138">
        <v>0</v>
      </c>
      <c r="G988" s="139">
        <v>0.02</v>
      </c>
      <c r="H988" s="104"/>
      <c r="I988" s="102" cm="1">
        <f t="array" ref="I988">((_xlfn.XLOOKUP(B988,'4. Material Balance Activities'!$C$244:$C$292,'4. Material Balance Activities'!$G$244:$G$292,NA,0,1)-_xlfn.XLOOKUP(B988,'4. Material Balance Activities'!$C$244:$C$292,'4. Material Balance Activities'!$M$244:$M$292,NA,0,1))*G988)*(1-F988)</f>
        <v>36.124704000000001</v>
      </c>
      <c r="J988" s="105" t="s">
        <v>214</v>
      </c>
      <c r="K988" s="83" t="s">
        <v>214</v>
      </c>
      <c r="L988" s="102" cm="1">
        <f t="array" ref="L988">((_xlfn.XLOOKUP(B988,'4. Material Balance Activities'!$C$244:$C$292,'4. Material Balance Activities'!$J$244:$J$292,NA,0,1)-_xlfn.XLOOKUP(B988,'4. Material Balance Activities'!$C$244:$C$292,'4. Material Balance Activities'!$P$244:$P$292,NA,0,1))*G988)*(1-F988)</f>
        <v>0.14566412903225806</v>
      </c>
      <c r="M988" s="105" t="s">
        <v>214</v>
      </c>
      <c r="N988" s="83" t="s">
        <v>214</v>
      </c>
    </row>
    <row r="989" spans="1:14" x14ac:dyDescent="0.25">
      <c r="A989" s="79" t="s">
        <v>374</v>
      </c>
      <c r="B989" s="133" t="s">
        <v>316</v>
      </c>
      <c r="C989" s="137" t="s">
        <v>183</v>
      </c>
      <c r="D989" s="81" t="str">
        <f>IFERROR(IF(C989="No CAS","",INDEX('DEQ Pollutant List'!$C$7:$C$611,MATCH('5. Pollutant Emissions - MB'!C989,'DEQ Pollutant List'!$B$7:$B$611,0))),"")</f>
        <v>Ethyl benzene</v>
      </c>
      <c r="E989" s="115"/>
      <c r="F989" s="138">
        <v>0</v>
      </c>
      <c r="G989" s="139">
        <v>3.0000000000000001E-3</v>
      </c>
      <c r="H989" s="104"/>
      <c r="I989" s="102" cm="1">
        <f t="array" ref="I989">((_xlfn.XLOOKUP(B989,'4. Material Balance Activities'!$C$244:$C$292,'4. Material Balance Activities'!$G$244:$G$292,NA,0,1)-_xlfn.XLOOKUP(B989,'4. Material Balance Activities'!$C$244:$C$292,'4. Material Balance Activities'!$M$244:$M$292,NA,0,1))*G989)*(1-F989)</f>
        <v>5.4187056</v>
      </c>
      <c r="J989" s="105" t="s">
        <v>214</v>
      </c>
      <c r="K989" s="83" t="s">
        <v>214</v>
      </c>
      <c r="L989" s="102" cm="1">
        <f t="array" ref="L989">((_xlfn.XLOOKUP(B989,'4. Material Balance Activities'!$C$244:$C$292,'4. Material Balance Activities'!$J$244:$J$292,NA,0,1)-_xlfn.XLOOKUP(B989,'4. Material Balance Activities'!$C$244:$C$292,'4. Material Balance Activities'!$P$244:$P$292,NA,0,1))*G989)*(1-F989)</f>
        <v>2.1849619354838711E-2</v>
      </c>
      <c r="M989" s="105" t="s">
        <v>214</v>
      </c>
      <c r="N989" s="83" t="s">
        <v>214</v>
      </c>
    </row>
    <row r="990" spans="1:14" x14ac:dyDescent="0.25">
      <c r="A990" s="79" t="s">
        <v>374</v>
      </c>
      <c r="B990" s="133" t="s">
        <v>316</v>
      </c>
      <c r="C990" s="137" t="s">
        <v>433</v>
      </c>
      <c r="D990" s="81" t="str">
        <f>IFERROR(IF(C990="No CAS","",INDEX('DEQ Pollutant List'!$C$7:$C$611,MATCH('5. Pollutant Emissions - MB'!C990,'DEQ Pollutant List'!$B$7:$B$611,0))),"")</f>
        <v>Isopropylbenzene (cumene)</v>
      </c>
      <c r="E990" s="115"/>
      <c r="F990" s="138">
        <v>0</v>
      </c>
      <c r="G990" s="139">
        <v>1E-3</v>
      </c>
      <c r="H990" s="104"/>
      <c r="I990" s="102" cm="1">
        <f t="array" ref="I990">((_xlfn.XLOOKUP(B990,'4. Material Balance Activities'!$C$244:$C$292,'4. Material Balance Activities'!$G$244:$G$292,NA,0,1)-_xlfn.XLOOKUP(B990,'4. Material Balance Activities'!$C$244:$C$292,'4. Material Balance Activities'!$M$244:$M$292,NA,0,1))*G990)*(1-F990)</f>
        <v>1.8062352000000002</v>
      </c>
      <c r="J990" s="105" t="s">
        <v>214</v>
      </c>
      <c r="K990" s="83" t="s">
        <v>214</v>
      </c>
      <c r="L990" s="102" cm="1">
        <f t="array" ref="L990">((_xlfn.XLOOKUP(B990,'4. Material Balance Activities'!$C$244:$C$292,'4. Material Balance Activities'!$J$244:$J$292,NA,0,1)-_xlfn.XLOOKUP(B990,'4. Material Balance Activities'!$C$244:$C$292,'4. Material Balance Activities'!$P$244:$P$292,NA,0,1))*G990)*(1-F990)</f>
        <v>7.2832064516129037E-3</v>
      </c>
      <c r="M990" s="105" t="s">
        <v>214</v>
      </c>
      <c r="N990" s="83" t="s">
        <v>214</v>
      </c>
    </row>
    <row r="991" spans="1:14" x14ac:dyDescent="0.25">
      <c r="A991" s="79" t="s">
        <v>374</v>
      </c>
      <c r="B991" s="133" t="s">
        <v>316</v>
      </c>
      <c r="C991" s="137" t="s">
        <v>161</v>
      </c>
      <c r="D991" s="81" t="str">
        <f>IFERROR(IF(C991="No CAS","",INDEX('DEQ Pollutant List'!$C$7:$C$611,MATCH('5. Pollutant Emissions - MB'!C991,'DEQ Pollutant List'!$B$7:$B$611,0))),"")</f>
        <v>Formaldehyde</v>
      </c>
      <c r="E991" s="115"/>
      <c r="F991" s="138">
        <v>0</v>
      </c>
      <c r="G991" s="139">
        <v>1.1999999999999999E-3</v>
      </c>
      <c r="H991" s="104"/>
      <c r="I991" s="102" cm="1">
        <f t="array" ref="I991">((_xlfn.XLOOKUP(B991,'4. Material Balance Activities'!$C$244:$C$292,'4. Material Balance Activities'!$G$244:$G$292,NA,0,1)-_xlfn.XLOOKUP(B991,'4. Material Balance Activities'!$C$244:$C$292,'4. Material Balance Activities'!$M$244:$M$292,NA,0,1))*G991)*(1-F991)</f>
        <v>2.16748224</v>
      </c>
      <c r="J991" s="105" t="s">
        <v>214</v>
      </c>
      <c r="K991" s="83" t="s">
        <v>214</v>
      </c>
      <c r="L991" s="102" cm="1">
        <f t="array" ref="L991">((_xlfn.XLOOKUP(B991,'4. Material Balance Activities'!$C$244:$C$292,'4. Material Balance Activities'!$J$244:$J$292,NA,0,1)-_xlfn.XLOOKUP(B991,'4. Material Balance Activities'!$C$244:$C$292,'4. Material Balance Activities'!$P$244:$P$292,NA,0,1))*G991)*(1-F991)</f>
        <v>8.7398477419354838E-3</v>
      </c>
      <c r="M991" s="105" t="s">
        <v>214</v>
      </c>
      <c r="N991" s="83" t="s">
        <v>214</v>
      </c>
    </row>
    <row r="992" spans="1:14" x14ac:dyDescent="0.25">
      <c r="A992" s="79" t="s">
        <v>374</v>
      </c>
      <c r="B992" s="133" t="s">
        <v>316</v>
      </c>
      <c r="C992" s="137" t="s">
        <v>435</v>
      </c>
      <c r="D992" s="81" t="str">
        <f>IFERROR(IF(C992="No CAS","",INDEX('DEQ Pollutant List'!$C$7:$C$611,MATCH('5. Pollutant Emissions - MB'!C992,'DEQ Pollutant List'!$B$7:$B$611,0))),"")</f>
        <v>n-Butyl alcohol</v>
      </c>
      <c r="E992" s="115"/>
      <c r="F992" s="138">
        <v>0</v>
      </c>
      <c r="G992" s="139">
        <v>0.06</v>
      </c>
      <c r="H992" s="104"/>
      <c r="I992" s="102" cm="1">
        <f t="array" ref="I992">((_xlfn.XLOOKUP(B992,'4. Material Balance Activities'!$C$244:$C$292,'4. Material Balance Activities'!$G$244:$G$292,NA,0,1)-_xlfn.XLOOKUP(B992,'4. Material Balance Activities'!$C$244:$C$292,'4. Material Balance Activities'!$M$244:$M$292,NA,0,1))*G992)*(1-F992)</f>
        <v>108.374112</v>
      </c>
      <c r="J992" s="105" t="s">
        <v>214</v>
      </c>
      <c r="K992" s="83" t="s">
        <v>214</v>
      </c>
      <c r="L992" s="102" cm="1">
        <f t="array" ref="L992">((_xlfn.XLOOKUP(B992,'4. Material Balance Activities'!$C$244:$C$292,'4. Material Balance Activities'!$J$244:$J$292,NA,0,1)-_xlfn.XLOOKUP(B992,'4. Material Balance Activities'!$C$244:$C$292,'4. Material Balance Activities'!$P$244:$P$292,NA,0,1))*G992)*(1-F992)</f>
        <v>0.43699238709677418</v>
      </c>
      <c r="M992" s="105" t="s">
        <v>214</v>
      </c>
      <c r="N992" s="83" t="s">
        <v>214</v>
      </c>
    </row>
    <row r="993" spans="1:14" x14ac:dyDescent="0.25">
      <c r="A993" s="79" t="s">
        <v>374</v>
      </c>
      <c r="B993" s="133" t="s">
        <v>316</v>
      </c>
      <c r="C993" s="137" t="s">
        <v>437</v>
      </c>
      <c r="D993" s="81" t="str">
        <f>IFERROR(IF(C993="No CAS","",INDEX('DEQ Pollutant List'!$C$7:$C$611,MATCH('5. Pollutant Emissions - MB'!C993,'DEQ Pollutant List'!$B$7:$B$611,0))),"")</f>
        <v>Propylene glycol monomethyl ether acetate</v>
      </c>
      <c r="E993" s="115"/>
      <c r="F993" s="138">
        <v>0</v>
      </c>
      <c r="G993" s="139">
        <v>0.01</v>
      </c>
      <c r="H993" s="104"/>
      <c r="I993" s="102" cm="1">
        <f t="array" ref="I993">((_xlfn.XLOOKUP(B993,'4. Material Balance Activities'!$C$244:$C$292,'4. Material Balance Activities'!$G$244:$G$292,NA,0,1)-_xlfn.XLOOKUP(B993,'4. Material Balance Activities'!$C$244:$C$292,'4. Material Balance Activities'!$M$244:$M$292,NA,0,1))*G993)*(1-F993)</f>
        <v>18.062352000000001</v>
      </c>
      <c r="J993" s="105" t="s">
        <v>214</v>
      </c>
      <c r="K993" s="83" t="s">
        <v>214</v>
      </c>
      <c r="L993" s="102" cm="1">
        <f t="array" ref="L993">((_xlfn.XLOOKUP(B993,'4. Material Balance Activities'!$C$244:$C$292,'4. Material Balance Activities'!$J$244:$J$292,NA,0,1)-_xlfn.XLOOKUP(B993,'4. Material Balance Activities'!$C$244:$C$292,'4. Material Balance Activities'!$P$244:$P$292,NA,0,1))*G993)*(1-F993)</f>
        <v>7.283206451612903E-2</v>
      </c>
      <c r="M993" s="105" t="s">
        <v>214</v>
      </c>
      <c r="N993" s="83" t="s">
        <v>214</v>
      </c>
    </row>
    <row r="994" spans="1:14" x14ac:dyDescent="0.25">
      <c r="A994" s="79" t="s">
        <v>374</v>
      </c>
      <c r="B994" s="133" t="s">
        <v>317</v>
      </c>
      <c r="C994" s="137" t="s">
        <v>183</v>
      </c>
      <c r="D994" s="81" t="str">
        <f>IFERROR(IF(C994="No CAS","",INDEX('DEQ Pollutant List'!$C$7:$C$611,MATCH('5. Pollutant Emissions - MB'!C994,'DEQ Pollutant List'!$B$7:$B$611,0))),"")</f>
        <v>Ethyl benzene</v>
      </c>
      <c r="E994" s="115"/>
      <c r="F994" s="138">
        <v>0</v>
      </c>
      <c r="G994" s="139">
        <v>1E-3</v>
      </c>
      <c r="H994" s="104"/>
      <c r="I994" s="102" cm="1">
        <f t="array" ref="I994">((_xlfn.XLOOKUP(B994,'4. Material Balance Activities'!$C$244:$C$292,'4. Material Balance Activities'!$G$244:$G$292,NA,0,1)-_xlfn.XLOOKUP(B994,'4. Material Balance Activities'!$C$244:$C$292,'4. Material Balance Activities'!$M$244:$M$292,NA,0,1))*G994)*(1-F994)</f>
        <v>2.5820553000000004</v>
      </c>
      <c r="J994" s="105" t="s">
        <v>214</v>
      </c>
      <c r="K994" s="83" t="s">
        <v>214</v>
      </c>
      <c r="L994" s="102" cm="1">
        <f t="array" ref="L994">((_xlfn.XLOOKUP(B994,'4. Material Balance Activities'!$C$244:$C$292,'4. Material Balance Activities'!$J$244:$J$292,NA,0,1)-_xlfn.XLOOKUP(B994,'4. Material Balance Activities'!$C$244:$C$292,'4. Material Balance Activities'!$P$244:$P$292,NA,0,1))*G994)*(1-F994)</f>
        <v>1.0411513306451615E-2</v>
      </c>
      <c r="M994" s="105" t="s">
        <v>214</v>
      </c>
      <c r="N994" s="83" t="s">
        <v>214</v>
      </c>
    </row>
    <row r="995" spans="1:14" x14ac:dyDescent="0.25">
      <c r="A995" s="79" t="s">
        <v>374</v>
      </c>
      <c r="B995" s="133" t="s">
        <v>317</v>
      </c>
      <c r="C995" s="137" t="s">
        <v>433</v>
      </c>
      <c r="D995" s="81" t="str">
        <f>IFERROR(IF(C995="No CAS","",INDEX('DEQ Pollutant List'!$C$7:$C$611,MATCH('5. Pollutant Emissions - MB'!C995,'DEQ Pollutant List'!$B$7:$B$611,0))),"")</f>
        <v>Isopropylbenzene (cumene)</v>
      </c>
      <c r="E995" s="115"/>
      <c r="F995" s="138">
        <v>0</v>
      </c>
      <c r="G995" s="139">
        <v>2E-3</v>
      </c>
      <c r="H995" s="104"/>
      <c r="I995" s="102" cm="1">
        <f t="array" ref="I995">((_xlfn.XLOOKUP(B995,'4. Material Balance Activities'!$C$244:$C$292,'4. Material Balance Activities'!$G$244:$G$292,NA,0,1)-_xlfn.XLOOKUP(B995,'4. Material Balance Activities'!$C$244:$C$292,'4. Material Balance Activities'!$M$244:$M$292,NA,0,1))*G995)*(1-F995)</f>
        <v>5.1641106000000008</v>
      </c>
      <c r="J995" s="105" t="s">
        <v>214</v>
      </c>
      <c r="K995" s="83" t="s">
        <v>214</v>
      </c>
      <c r="L995" s="102" cm="1">
        <f t="array" ref="L995">((_xlfn.XLOOKUP(B995,'4. Material Balance Activities'!$C$244:$C$292,'4. Material Balance Activities'!$J$244:$J$292,NA,0,1)-_xlfn.XLOOKUP(B995,'4. Material Balance Activities'!$C$244:$C$292,'4. Material Balance Activities'!$P$244:$P$292,NA,0,1))*G995)*(1-F995)</f>
        <v>2.082302661290323E-2</v>
      </c>
      <c r="M995" s="105" t="s">
        <v>214</v>
      </c>
      <c r="N995" s="83" t="s">
        <v>214</v>
      </c>
    </row>
    <row r="996" spans="1:14" x14ac:dyDescent="0.25">
      <c r="A996" s="79" t="s">
        <v>374</v>
      </c>
      <c r="B996" s="133" t="s">
        <v>317</v>
      </c>
      <c r="C996" s="137" t="s">
        <v>437</v>
      </c>
      <c r="D996" s="81" t="str">
        <f>IFERROR(IF(C996="No CAS","",INDEX('DEQ Pollutant List'!$C$7:$C$611,MATCH('5. Pollutant Emissions - MB'!C996,'DEQ Pollutant List'!$B$7:$B$611,0))),"")</f>
        <v>Propylene glycol monomethyl ether acetate</v>
      </c>
      <c r="E996" s="115"/>
      <c r="F996" s="138">
        <v>0</v>
      </c>
      <c r="G996" s="139">
        <v>0.02</v>
      </c>
      <c r="H996" s="104"/>
      <c r="I996" s="102" cm="1">
        <f t="array" ref="I996">((_xlfn.XLOOKUP(B996,'4. Material Balance Activities'!$C$244:$C$292,'4. Material Balance Activities'!$G$244:$G$292,NA,0,1)-_xlfn.XLOOKUP(B996,'4. Material Balance Activities'!$C$244:$C$292,'4. Material Balance Activities'!$M$244:$M$292,NA,0,1))*G996)*(1-F996)</f>
        <v>51.641106000000008</v>
      </c>
      <c r="J996" s="105" t="s">
        <v>214</v>
      </c>
      <c r="K996" s="83" t="s">
        <v>214</v>
      </c>
      <c r="L996" s="102" cm="1">
        <f t="array" ref="L996">((_xlfn.XLOOKUP(B996,'4. Material Balance Activities'!$C$244:$C$292,'4. Material Balance Activities'!$J$244:$J$292,NA,0,1)-_xlfn.XLOOKUP(B996,'4. Material Balance Activities'!$C$244:$C$292,'4. Material Balance Activities'!$P$244:$P$292,NA,0,1))*G996)*(1-F996)</f>
        <v>0.20823026612903231</v>
      </c>
      <c r="M996" s="105" t="s">
        <v>214</v>
      </c>
      <c r="N996" s="83" t="s">
        <v>214</v>
      </c>
    </row>
    <row r="997" spans="1:14" x14ac:dyDescent="0.25">
      <c r="A997" s="79" t="s">
        <v>374</v>
      </c>
      <c r="B997" s="133" t="s">
        <v>317</v>
      </c>
      <c r="C997" s="137" t="s">
        <v>441</v>
      </c>
      <c r="D997" s="81" t="str">
        <f>IFERROR(IF(C997="No CAS","",INDEX('DEQ Pollutant List'!$C$7:$C$611,MATCH('5. Pollutant Emissions - MB'!C997,'DEQ Pollutant List'!$B$7:$B$611,0))),"")</f>
        <v>1,2,3-Trimethylbenzene</v>
      </c>
      <c r="E997" s="115"/>
      <c r="F997" s="138">
        <v>0</v>
      </c>
      <c r="G997" s="139">
        <v>0.01</v>
      </c>
      <c r="H997" s="104"/>
      <c r="I997" s="102" cm="1">
        <f t="array" ref="I997">((_xlfn.XLOOKUP(B997,'4. Material Balance Activities'!$C$244:$C$292,'4. Material Balance Activities'!$G$244:$G$292,NA,0,1)-_xlfn.XLOOKUP(B997,'4. Material Balance Activities'!$C$244:$C$292,'4. Material Balance Activities'!$M$244:$M$292,NA,0,1))*G997)*(1-F997)</f>
        <v>25.820553000000004</v>
      </c>
      <c r="J997" s="105" t="s">
        <v>214</v>
      </c>
      <c r="K997" s="83" t="s">
        <v>214</v>
      </c>
      <c r="L997" s="102" cm="1">
        <f t="array" ref="L997">((_xlfn.XLOOKUP(B997,'4. Material Balance Activities'!$C$244:$C$292,'4. Material Balance Activities'!$J$244:$J$292,NA,0,1)-_xlfn.XLOOKUP(B997,'4. Material Balance Activities'!$C$244:$C$292,'4. Material Balance Activities'!$P$244:$P$292,NA,0,1))*G997)*(1-F997)</f>
        <v>0.10411513306451615</v>
      </c>
      <c r="M997" s="105" t="s">
        <v>214</v>
      </c>
      <c r="N997" s="83" t="s">
        <v>214</v>
      </c>
    </row>
    <row r="998" spans="1:14" x14ac:dyDescent="0.25">
      <c r="A998" s="79" t="s">
        <v>374</v>
      </c>
      <c r="B998" s="133" t="s">
        <v>318</v>
      </c>
      <c r="C998" s="137" t="s">
        <v>193</v>
      </c>
      <c r="D998" s="81" t="str">
        <f>IFERROR(IF(C998="No CAS","",INDEX('DEQ Pollutant List'!$C$7:$C$611,MATCH('5. Pollutant Emissions - MB'!C998,'DEQ Pollutant List'!$B$7:$B$611,0))),"")</f>
        <v>Xylene (mixture), including m-xylene, o-xylene, p-xylene</v>
      </c>
      <c r="E998" s="115"/>
      <c r="F998" s="138">
        <v>0</v>
      </c>
      <c r="G998" s="139">
        <v>0.02</v>
      </c>
      <c r="H998" s="104"/>
      <c r="I998" s="102" cm="1">
        <f t="array" ref="I998">((_xlfn.XLOOKUP(B998,'4. Material Balance Activities'!$C$244:$C$292,'4. Material Balance Activities'!$G$244:$G$292,NA,0,1)-_xlfn.XLOOKUP(B998,'4. Material Balance Activities'!$C$244:$C$292,'4. Material Balance Activities'!$M$244:$M$292,NA,0,1))*G998)*(1-F998)</f>
        <v>8.9100000000000019</v>
      </c>
      <c r="J998" s="105" t="s">
        <v>214</v>
      </c>
      <c r="K998" s="83" t="s">
        <v>214</v>
      </c>
      <c r="L998" s="102" cm="1">
        <f t="array" ref="L998">((_xlfn.XLOOKUP(B998,'4. Material Balance Activities'!$C$244:$C$292,'4. Material Balance Activities'!$J$244:$J$292,NA,0,1)-_xlfn.XLOOKUP(B998,'4. Material Balance Activities'!$C$244:$C$292,'4. Material Balance Activities'!$P$244:$P$292,NA,0,1))*G998)*(1-F998)</f>
        <v>3.5927419354838716E-2</v>
      </c>
      <c r="M998" s="105" t="s">
        <v>214</v>
      </c>
      <c r="N998" s="83" t="s">
        <v>214</v>
      </c>
    </row>
    <row r="999" spans="1:14" x14ac:dyDescent="0.25">
      <c r="A999" s="79" t="s">
        <v>374</v>
      </c>
      <c r="B999" s="133" t="s">
        <v>318</v>
      </c>
      <c r="C999" s="137" t="s">
        <v>183</v>
      </c>
      <c r="D999" s="81" t="str">
        <f>IFERROR(IF(C999="No CAS","",INDEX('DEQ Pollutant List'!$C$7:$C$611,MATCH('5. Pollutant Emissions - MB'!C999,'DEQ Pollutant List'!$B$7:$B$611,0))),"")</f>
        <v>Ethyl benzene</v>
      </c>
      <c r="E999" s="115"/>
      <c r="F999" s="138">
        <v>0</v>
      </c>
      <c r="G999" s="139">
        <v>3.0000000000000001E-3</v>
      </c>
      <c r="H999" s="104"/>
      <c r="I999" s="102" cm="1">
        <f t="array" ref="I999">((_xlfn.XLOOKUP(B999,'4. Material Balance Activities'!$C$244:$C$292,'4. Material Balance Activities'!$G$244:$G$292,NA,0,1)-_xlfn.XLOOKUP(B999,'4. Material Balance Activities'!$C$244:$C$292,'4. Material Balance Activities'!$M$244:$M$292,NA,0,1))*G999)*(1-F999)</f>
        <v>1.3365000000000002</v>
      </c>
      <c r="J999" s="105" t="s">
        <v>214</v>
      </c>
      <c r="K999" s="83" t="s">
        <v>214</v>
      </c>
      <c r="L999" s="102" cm="1">
        <f t="array" ref="L999">((_xlfn.XLOOKUP(B999,'4. Material Balance Activities'!$C$244:$C$292,'4. Material Balance Activities'!$J$244:$J$292,NA,0,1)-_xlfn.XLOOKUP(B999,'4. Material Balance Activities'!$C$244:$C$292,'4. Material Balance Activities'!$P$244:$P$292,NA,0,1))*G999)*(1-F999)</f>
        <v>5.3891129032258072E-3</v>
      </c>
      <c r="M999" s="105" t="s">
        <v>214</v>
      </c>
      <c r="N999" s="83" t="s">
        <v>214</v>
      </c>
    </row>
    <row r="1000" spans="1:14" x14ac:dyDescent="0.25">
      <c r="A1000" s="79" t="s">
        <v>374</v>
      </c>
      <c r="B1000" s="133" t="s">
        <v>318</v>
      </c>
      <c r="C1000" s="137" t="s">
        <v>433</v>
      </c>
      <c r="D1000" s="81" t="str">
        <f>IFERROR(IF(C1000="No CAS","",INDEX('DEQ Pollutant List'!$C$7:$C$611,MATCH('5. Pollutant Emissions - MB'!C1000,'DEQ Pollutant List'!$B$7:$B$611,0))),"")</f>
        <v>Isopropylbenzene (cumene)</v>
      </c>
      <c r="E1000" s="115"/>
      <c r="F1000" s="138">
        <v>0</v>
      </c>
      <c r="G1000" s="139">
        <v>1E-3</v>
      </c>
      <c r="H1000" s="104"/>
      <c r="I1000" s="102" cm="1">
        <f t="array" ref="I1000">((_xlfn.XLOOKUP(B1000,'4. Material Balance Activities'!$C$244:$C$292,'4. Material Balance Activities'!$G$244:$G$292,NA,0,1)-_xlfn.XLOOKUP(B1000,'4. Material Balance Activities'!$C$244:$C$292,'4. Material Balance Activities'!$M$244:$M$292,NA,0,1))*G1000)*(1-F1000)</f>
        <v>0.44550000000000006</v>
      </c>
      <c r="J1000" s="105" t="s">
        <v>214</v>
      </c>
      <c r="K1000" s="83" t="s">
        <v>214</v>
      </c>
      <c r="L1000" s="102" cm="1">
        <f t="array" ref="L1000">((_xlfn.XLOOKUP(B1000,'4. Material Balance Activities'!$C$244:$C$292,'4. Material Balance Activities'!$J$244:$J$292,NA,0,1)-_xlfn.XLOOKUP(B1000,'4. Material Balance Activities'!$C$244:$C$292,'4. Material Balance Activities'!$P$244:$P$292,NA,0,1))*G1000)*(1-F1000)</f>
        <v>1.7963709677419357E-3</v>
      </c>
      <c r="M1000" s="105" t="s">
        <v>214</v>
      </c>
      <c r="N1000" s="83" t="s">
        <v>214</v>
      </c>
    </row>
    <row r="1001" spans="1:14" x14ac:dyDescent="0.25">
      <c r="A1001" s="79" t="s">
        <v>374</v>
      </c>
      <c r="B1001" s="133" t="s">
        <v>318</v>
      </c>
      <c r="C1001" s="137" t="s">
        <v>435</v>
      </c>
      <c r="D1001" s="81" t="str">
        <f>IFERROR(IF(C1001="No CAS","",INDEX('DEQ Pollutant List'!$C$7:$C$611,MATCH('5. Pollutant Emissions - MB'!C1001,'DEQ Pollutant List'!$B$7:$B$611,0))),"")</f>
        <v>n-Butyl alcohol</v>
      </c>
      <c r="E1001" s="115"/>
      <c r="F1001" s="138">
        <v>0</v>
      </c>
      <c r="G1001" s="139">
        <v>0.06</v>
      </c>
      <c r="H1001" s="104"/>
      <c r="I1001" s="102" cm="1">
        <f t="array" ref="I1001">((_xlfn.XLOOKUP(B1001,'4. Material Balance Activities'!$C$244:$C$292,'4. Material Balance Activities'!$G$244:$G$292,NA,0,1)-_xlfn.XLOOKUP(B1001,'4. Material Balance Activities'!$C$244:$C$292,'4. Material Balance Activities'!$M$244:$M$292,NA,0,1))*G1001)*(1-F1001)</f>
        <v>26.730000000000004</v>
      </c>
      <c r="J1001" s="105" t="s">
        <v>214</v>
      </c>
      <c r="K1001" s="83" t="s">
        <v>214</v>
      </c>
      <c r="L1001" s="102" cm="1">
        <f t="array" ref="L1001">((_xlfn.XLOOKUP(B1001,'4. Material Balance Activities'!$C$244:$C$292,'4. Material Balance Activities'!$J$244:$J$292,NA,0,1)-_xlfn.XLOOKUP(B1001,'4. Material Balance Activities'!$C$244:$C$292,'4. Material Balance Activities'!$P$244:$P$292,NA,0,1))*G1001)*(1-F1001)</f>
        <v>0.10778225806451613</v>
      </c>
      <c r="M1001" s="105" t="s">
        <v>214</v>
      </c>
      <c r="N1001" s="83" t="s">
        <v>214</v>
      </c>
    </row>
    <row r="1002" spans="1:14" x14ac:dyDescent="0.25">
      <c r="A1002" s="79" t="s">
        <v>374</v>
      </c>
      <c r="B1002" s="133" t="s">
        <v>319</v>
      </c>
      <c r="C1002" s="137" t="s">
        <v>193</v>
      </c>
      <c r="D1002" s="81" t="str">
        <f>IFERROR(IF(C1002="No CAS","",INDEX('DEQ Pollutant List'!$C$7:$C$611,MATCH('5. Pollutant Emissions - MB'!C1002,'DEQ Pollutant List'!$B$7:$B$611,0))),"")</f>
        <v>Xylene (mixture), including m-xylene, o-xylene, p-xylene</v>
      </c>
      <c r="E1002" s="115"/>
      <c r="F1002" s="138">
        <v>0</v>
      </c>
      <c r="G1002" s="139">
        <v>0.02</v>
      </c>
      <c r="H1002" s="104"/>
      <c r="I1002" s="102" cm="1">
        <f t="array" ref="I1002">((_xlfn.XLOOKUP(B1002,'4. Material Balance Activities'!$C$244:$C$292,'4. Material Balance Activities'!$G$244:$G$292,NA,0,1)-_xlfn.XLOOKUP(B1002,'4. Material Balance Activities'!$C$244:$C$292,'4. Material Balance Activities'!$M$244:$M$292,NA,0,1))*G1002)*(1-F1002)</f>
        <v>5.7499200000000013</v>
      </c>
      <c r="J1002" s="105" t="s">
        <v>214</v>
      </c>
      <c r="K1002" s="83" t="s">
        <v>214</v>
      </c>
      <c r="L1002" s="102" cm="1">
        <f t="array" ref="L1002">((_xlfn.XLOOKUP(B1002,'4. Material Balance Activities'!$C$244:$C$292,'4. Material Balance Activities'!$J$244:$J$292,NA,0,1)-_xlfn.XLOOKUP(B1002,'4. Material Balance Activities'!$C$244:$C$292,'4. Material Balance Activities'!$P$244:$P$292,NA,0,1))*G1002)*(1-F1002)</f>
        <v>2.3185161290322585E-2</v>
      </c>
      <c r="M1002" s="105" t="s">
        <v>214</v>
      </c>
      <c r="N1002" s="83" t="s">
        <v>214</v>
      </c>
    </row>
    <row r="1003" spans="1:14" x14ac:dyDescent="0.25">
      <c r="A1003" s="79" t="s">
        <v>374</v>
      </c>
      <c r="B1003" s="133" t="s">
        <v>319</v>
      </c>
      <c r="C1003" s="137" t="s">
        <v>183</v>
      </c>
      <c r="D1003" s="81" t="str">
        <f>IFERROR(IF(C1003="No CAS","",INDEX('DEQ Pollutant List'!$C$7:$C$611,MATCH('5. Pollutant Emissions - MB'!C1003,'DEQ Pollutant List'!$B$7:$B$611,0))),"")</f>
        <v>Ethyl benzene</v>
      </c>
      <c r="E1003" s="115"/>
      <c r="F1003" s="138">
        <v>0</v>
      </c>
      <c r="G1003" s="139">
        <v>3.0000000000000001E-3</v>
      </c>
      <c r="H1003" s="104"/>
      <c r="I1003" s="102" cm="1">
        <f t="array" ref="I1003">((_xlfn.XLOOKUP(B1003,'4. Material Balance Activities'!$C$244:$C$292,'4. Material Balance Activities'!$G$244:$G$292,NA,0,1)-_xlfn.XLOOKUP(B1003,'4. Material Balance Activities'!$C$244:$C$292,'4. Material Balance Activities'!$M$244:$M$292,NA,0,1))*G1003)*(1-F1003)</f>
        <v>0.86248800000000014</v>
      </c>
      <c r="J1003" s="105" t="s">
        <v>214</v>
      </c>
      <c r="K1003" s="83" t="s">
        <v>214</v>
      </c>
      <c r="L1003" s="102" cm="1">
        <f t="array" ref="L1003">((_xlfn.XLOOKUP(B1003,'4. Material Balance Activities'!$C$244:$C$292,'4. Material Balance Activities'!$J$244:$J$292,NA,0,1)-_xlfn.XLOOKUP(B1003,'4. Material Balance Activities'!$C$244:$C$292,'4. Material Balance Activities'!$P$244:$P$292,NA,0,1))*G1003)*(1-F1003)</f>
        <v>3.4777741935483877E-3</v>
      </c>
      <c r="M1003" s="105" t="s">
        <v>214</v>
      </c>
      <c r="N1003" s="83" t="s">
        <v>214</v>
      </c>
    </row>
    <row r="1004" spans="1:14" x14ac:dyDescent="0.25">
      <c r="A1004" s="79" t="s">
        <v>374</v>
      </c>
      <c r="B1004" s="133" t="s">
        <v>319</v>
      </c>
      <c r="C1004" s="137" t="s">
        <v>433</v>
      </c>
      <c r="D1004" s="81" t="str">
        <f>IFERROR(IF(C1004="No CAS","",INDEX('DEQ Pollutant List'!$C$7:$C$611,MATCH('5. Pollutant Emissions - MB'!C1004,'DEQ Pollutant List'!$B$7:$B$611,0))),"")</f>
        <v>Isopropylbenzene (cumene)</v>
      </c>
      <c r="E1004" s="115"/>
      <c r="F1004" s="138">
        <v>0</v>
      </c>
      <c r="G1004" s="139">
        <v>1E-3</v>
      </c>
      <c r="H1004" s="104"/>
      <c r="I1004" s="102" cm="1">
        <f t="array" ref="I1004">((_xlfn.XLOOKUP(B1004,'4. Material Balance Activities'!$C$244:$C$292,'4. Material Balance Activities'!$G$244:$G$292,NA,0,1)-_xlfn.XLOOKUP(B1004,'4. Material Balance Activities'!$C$244:$C$292,'4. Material Balance Activities'!$M$244:$M$292,NA,0,1))*G1004)*(1-F1004)</f>
        <v>0.28749600000000003</v>
      </c>
      <c r="J1004" s="105" t="s">
        <v>214</v>
      </c>
      <c r="K1004" s="83" t="s">
        <v>214</v>
      </c>
      <c r="L1004" s="102" cm="1">
        <f t="array" ref="L1004">((_xlfn.XLOOKUP(B1004,'4. Material Balance Activities'!$C$244:$C$292,'4. Material Balance Activities'!$J$244:$J$292,NA,0,1)-_xlfn.XLOOKUP(B1004,'4. Material Balance Activities'!$C$244:$C$292,'4. Material Balance Activities'!$P$244:$P$292,NA,0,1))*G1004)*(1-F1004)</f>
        <v>1.1592580645161292E-3</v>
      </c>
      <c r="M1004" s="105" t="s">
        <v>214</v>
      </c>
      <c r="N1004" s="83" t="s">
        <v>214</v>
      </c>
    </row>
    <row r="1005" spans="1:14" x14ac:dyDescent="0.25">
      <c r="A1005" s="79" t="s">
        <v>374</v>
      </c>
      <c r="B1005" s="133" t="s">
        <v>319</v>
      </c>
      <c r="C1005" s="137" t="s">
        <v>435</v>
      </c>
      <c r="D1005" s="81" t="str">
        <f>IFERROR(IF(C1005="No CAS","",INDEX('DEQ Pollutant List'!$C$7:$C$611,MATCH('5. Pollutant Emissions - MB'!C1005,'DEQ Pollutant List'!$B$7:$B$611,0))),"")</f>
        <v>n-Butyl alcohol</v>
      </c>
      <c r="E1005" s="115"/>
      <c r="F1005" s="138">
        <v>0</v>
      </c>
      <c r="G1005" s="139">
        <v>0.06</v>
      </c>
      <c r="H1005" s="104"/>
      <c r="I1005" s="102" cm="1">
        <f t="array" ref="I1005">((_xlfn.XLOOKUP(B1005,'4. Material Balance Activities'!$C$244:$C$292,'4. Material Balance Activities'!$G$244:$G$292,NA,0,1)-_xlfn.XLOOKUP(B1005,'4. Material Balance Activities'!$C$244:$C$292,'4. Material Balance Activities'!$M$244:$M$292,NA,0,1))*G1005)*(1-F1005)</f>
        <v>17.249760000000002</v>
      </c>
      <c r="J1005" s="105" t="s">
        <v>214</v>
      </c>
      <c r="K1005" s="83" t="s">
        <v>214</v>
      </c>
      <c r="L1005" s="102" cm="1">
        <f t="array" ref="L1005">((_xlfn.XLOOKUP(B1005,'4. Material Balance Activities'!$C$244:$C$292,'4. Material Balance Activities'!$J$244:$J$292,NA,0,1)-_xlfn.XLOOKUP(B1005,'4. Material Balance Activities'!$C$244:$C$292,'4. Material Balance Activities'!$P$244:$P$292,NA,0,1))*G1005)*(1-F1005)</f>
        <v>6.9555483870967758E-2</v>
      </c>
      <c r="M1005" s="105" t="s">
        <v>214</v>
      </c>
      <c r="N1005" s="83" t="s">
        <v>214</v>
      </c>
    </row>
    <row r="1006" spans="1:14" x14ac:dyDescent="0.25">
      <c r="A1006" s="79" t="s">
        <v>374</v>
      </c>
      <c r="B1006" s="133" t="s">
        <v>319</v>
      </c>
      <c r="C1006" s="137" t="s">
        <v>441</v>
      </c>
      <c r="D1006" s="81" t="str">
        <f>IFERROR(IF(C1006="No CAS","",INDEX('DEQ Pollutant List'!$C$7:$C$611,MATCH('5. Pollutant Emissions - MB'!C1006,'DEQ Pollutant List'!$B$7:$B$611,0))),"")</f>
        <v>1,2,3-Trimethylbenzene</v>
      </c>
      <c r="E1006" s="115"/>
      <c r="F1006" s="138">
        <v>0</v>
      </c>
      <c r="G1006" s="139">
        <v>0.01</v>
      </c>
      <c r="H1006" s="104"/>
      <c r="I1006" s="102" cm="1">
        <f t="array" ref="I1006">((_xlfn.XLOOKUP(B1006,'4. Material Balance Activities'!$C$244:$C$292,'4. Material Balance Activities'!$G$244:$G$292,NA,0,1)-_xlfn.XLOOKUP(B1006,'4. Material Balance Activities'!$C$244:$C$292,'4. Material Balance Activities'!$M$244:$M$292,NA,0,1))*G1006)*(1-F1006)</f>
        <v>2.8749600000000006</v>
      </c>
      <c r="J1006" s="105" t="s">
        <v>214</v>
      </c>
      <c r="K1006" s="83" t="s">
        <v>214</v>
      </c>
      <c r="L1006" s="102" cm="1">
        <f t="array" ref="L1006">((_xlfn.XLOOKUP(B1006,'4. Material Balance Activities'!$C$244:$C$292,'4. Material Balance Activities'!$J$244:$J$292,NA,0,1)-_xlfn.XLOOKUP(B1006,'4. Material Balance Activities'!$C$244:$C$292,'4. Material Balance Activities'!$P$244:$P$292,NA,0,1))*G1006)*(1-F1006)</f>
        <v>1.1592580645161292E-2</v>
      </c>
      <c r="M1006" s="105" t="s">
        <v>214</v>
      </c>
      <c r="N1006" s="83" t="s">
        <v>214</v>
      </c>
    </row>
    <row r="1007" spans="1:14" x14ac:dyDescent="0.25">
      <c r="A1007" s="79" t="s">
        <v>374</v>
      </c>
      <c r="B1007" s="133" t="s">
        <v>320</v>
      </c>
      <c r="C1007" s="137" t="s">
        <v>183</v>
      </c>
      <c r="D1007" s="81" t="str">
        <f>IFERROR(IF(C1007="No CAS","",INDEX('DEQ Pollutant List'!$C$7:$C$611,MATCH('5. Pollutant Emissions - MB'!C1007,'DEQ Pollutant List'!$B$7:$B$611,0))),"")</f>
        <v>Ethyl benzene</v>
      </c>
      <c r="E1007" s="115"/>
      <c r="F1007" s="138">
        <v>0</v>
      </c>
      <c r="G1007" s="139">
        <v>1E-3</v>
      </c>
      <c r="H1007" s="104"/>
      <c r="I1007" s="102" cm="1">
        <f t="array" ref="I1007">((_xlfn.XLOOKUP(B1007,'4. Material Balance Activities'!$C$244:$C$292,'4. Material Balance Activities'!$G$244:$G$292,NA,0,1)-_xlfn.XLOOKUP(B1007,'4. Material Balance Activities'!$C$244:$C$292,'4. Material Balance Activities'!$M$244:$M$292,NA,0,1))*G1007)*(1-F1007)</f>
        <v>0.437085</v>
      </c>
      <c r="J1007" s="105" t="s">
        <v>214</v>
      </c>
      <c r="K1007" s="83" t="s">
        <v>214</v>
      </c>
      <c r="L1007" s="102" cm="1">
        <f t="array" ref="L1007">((_xlfn.XLOOKUP(B1007,'4. Material Balance Activities'!$C$244:$C$292,'4. Material Balance Activities'!$J$244:$J$292,NA,0,1)-_xlfn.XLOOKUP(B1007,'4. Material Balance Activities'!$C$244:$C$292,'4. Material Balance Activities'!$P$244:$P$292,NA,0,1))*G1007)*(1-F1007)</f>
        <v>1.7624395161290323E-3</v>
      </c>
      <c r="M1007" s="105" t="s">
        <v>214</v>
      </c>
      <c r="N1007" s="83" t="s">
        <v>214</v>
      </c>
    </row>
    <row r="1008" spans="1:14" x14ac:dyDescent="0.25">
      <c r="A1008" s="79" t="s">
        <v>374</v>
      </c>
      <c r="B1008" s="133" t="s">
        <v>320</v>
      </c>
      <c r="C1008" s="137" t="s">
        <v>433</v>
      </c>
      <c r="D1008" s="81" t="str">
        <f>IFERROR(IF(C1008="No CAS","",INDEX('DEQ Pollutant List'!$C$7:$C$611,MATCH('5. Pollutant Emissions - MB'!C1008,'DEQ Pollutant List'!$B$7:$B$611,0))),"")</f>
        <v>Isopropylbenzene (cumene)</v>
      </c>
      <c r="E1008" s="115"/>
      <c r="F1008" s="138">
        <v>0</v>
      </c>
      <c r="G1008" s="139">
        <v>2E-3</v>
      </c>
      <c r="H1008" s="104"/>
      <c r="I1008" s="102" cm="1">
        <f t="array" ref="I1008">((_xlfn.XLOOKUP(B1008,'4. Material Balance Activities'!$C$244:$C$292,'4. Material Balance Activities'!$G$244:$G$292,NA,0,1)-_xlfn.XLOOKUP(B1008,'4. Material Balance Activities'!$C$244:$C$292,'4. Material Balance Activities'!$M$244:$M$292,NA,0,1))*G1008)*(1-F1008)</f>
        <v>0.87417</v>
      </c>
      <c r="J1008" s="105" t="s">
        <v>214</v>
      </c>
      <c r="K1008" s="83" t="s">
        <v>214</v>
      </c>
      <c r="L1008" s="102" cm="1">
        <f t="array" ref="L1008">((_xlfn.XLOOKUP(B1008,'4. Material Balance Activities'!$C$244:$C$292,'4. Material Balance Activities'!$J$244:$J$292,NA,0,1)-_xlfn.XLOOKUP(B1008,'4. Material Balance Activities'!$C$244:$C$292,'4. Material Balance Activities'!$P$244:$P$292,NA,0,1))*G1008)*(1-F1008)</f>
        <v>3.5248790322580646E-3</v>
      </c>
      <c r="M1008" s="105" t="s">
        <v>214</v>
      </c>
      <c r="N1008" s="83" t="s">
        <v>214</v>
      </c>
    </row>
    <row r="1009" spans="1:14" x14ac:dyDescent="0.25">
      <c r="A1009" s="79" t="s">
        <v>374</v>
      </c>
      <c r="B1009" s="133" t="s">
        <v>320</v>
      </c>
      <c r="C1009" s="137" t="s">
        <v>435</v>
      </c>
      <c r="D1009" s="81" t="str">
        <f>IFERROR(IF(C1009="No CAS","",INDEX('DEQ Pollutant List'!$C$7:$C$611,MATCH('5. Pollutant Emissions - MB'!C1009,'DEQ Pollutant List'!$B$7:$B$611,0))),"")</f>
        <v>n-Butyl alcohol</v>
      </c>
      <c r="E1009" s="115"/>
      <c r="F1009" s="138">
        <v>0</v>
      </c>
      <c r="G1009" s="139">
        <v>7.0000000000000007E-2</v>
      </c>
      <c r="H1009" s="104"/>
      <c r="I1009" s="102" cm="1">
        <f t="array" ref="I1009">((_xlfn.XLOOKUP(B1009,'4. Material Balance Activities'!$C$244:$C$292,'4. Material Balance Activities'!$G$244:$G$292,NA,0,1)-_xlfn.XLOOKUP(B1009,'4. Material Balance Activities'!$C$244:$C$292,'4. Material Balance Activities'!$M$244:$M$292,NA,0,1))*G1009)*(1-F1009)</f>
        <v>30.595950000000002</v>
      </c>
      <c r="J1009" s="105" t="s">
        <v>214</v>
      </c>
      <c r="K1009" s="83" t="s">
        <v>214</v>
      </c>
      <c r="L1009" s="102" cm="1">
        <f t="array" ref="L1009">((_xlfn.XLOOKUP(B1009,'4. Material Balance Activities'!$C$244:$C$292,'4. Material Balance Activities'!$J$244:$J$292,NA,0,1)-_xlfn.XLOOKUP(B1009,'4. Material Balance Activities'!$C$244:$C$292,'4. Material Balance Activities'!$P$244:$P$292,NA,0,1))*G1009)*(1-F1009)</f>
        <v>0.12337076612903226</v>
      </c>
      <c r="M1009" s="105" t="s">
        <v>214</v>
      </c>
      <c r="N1009" s="83" t="s">
        <v>214</v>
      </c>
    </row>
    <row r="1010" spans="1:14" x14ac:dyDescent="0.25">
      <c r="A1010" s="79" t="s">
        <v>374</v>
      </c>
      <c r="B1010" s="133" t="s">
        <v>320</v>
      </c>
      <c r="C1010" s="137" t="s">
        <v>437</v>
      </c>
      <c r="D1010" s="81" t="str">
        <f>IFERROR(IF(C1010="No CAS","",INDEX('DEQ Pollutant List'!$C$7:$C$611,MATCH('5. Pollutant Emissions - MB'!C1010,'DEQ Pollutant List'!$B$7:$B$611,0))),"")</f>
        <v>Propylene glycol monomethyl ether acetate</v>
      </c>
      <c r="E1010" s="115"/>
      <c r="F1010" s="138">
        <v>0</v>
      </c>
      <c r="G1010" s="139">
        <v>0.02</v>
      </c>
      <c r="H1010" s="104"/>
      <c r="I1010" s="102" cm="1">
        <f t="array" ref="I1010">((_xlfn.XLOOKUP(B1010,'4. Material Balance Activities'!$C$244:$C$292,'4. Material Balance Activities'!$G$244:$G$292,NA,0,1)-_xlfn.XLOOKUP(B1010,'4. Material Balance Activities'!$C$244:$C$292,'4. Material Balance Activities'!$M$244:$M$292,NA,0,1))*G1010)*(1-F1010)</f>
        <v>8.7416999999999998</v>
      </c>
      <c r="J1010" s="105" t="s">
        <v>214</v>
      </c>
      <c r="K1010" s="83" t="s">
        <v>214</v>
      </c>
      <c r="L1010" s="102" cm="1">
        <f t="array" ref="L1010">((_xlfn.XLOOKUP(B1010,'4. Material Balance Activities'!$C$244:$C$292,'4. Material Balance Activities'!$J$244:$J$292,NA,0,1)-_xlfn.XLOOKUP(B1010,'4. Material Balance Activities'!$C$244:$C$292,'4. Material Balance Activities'!$P$244:$P$292,NA,0,1))*G1010)*(1-F1010)</f>
        <v>3.5248790322580645E-2</v>
      </c>
      <c r="M1010" s="105" t="s">
        <v>214</v>
      </c>
      <c r="N1010" s="83" t="s">
        <v>214</v>
      </c>
    </row>
    <row r="1011" spans="1:14" x14ac:dyDescent="0.25">
      <c r="A1011" s="79" t="s">
        <v>374</v>
      </c>
      <c r="B1011" s="133" t="s">
        <v>320</v>
      </c>
      <c r="C1011" s="137" t="s">
        <v>441</v>
      </c>
      <c r="D1011" s="81" t="str">
        <f>IFERROR(IF(C1011="No CAS","",INDEX('DEQ Pollutant List'!$C$7:$C$611,MATCH('5. Pollutant Emissions - MB'!C1011,'DEQ Pollutant List'!$B$7:$B$611,0))),"")</f>
        <v>1,2,3-Trimethylbenzene</v>
      </c>
      <c r="E1011" s="115"/>
      <c r="F1011" s="138">
        <v>0</v>
      </c>
      <c r="G1011" s="139">
        <v>0.01</v>
      </c>
      <c r="H1011" s="104"/>
      <c r="I1011" s="102" cm="1">
        <f t="array" ref="I1011">((_xlfn.XLOOKUP(B1011,'4. Material Balance Activities'!$C$244:$C$292,'4. Material Balance Activities'!$G$244:$G$292,NA,0,1)-_xlfn.XLOOKUP(B1011,'4. Material Balance Activities'!$C$244:$C$292,'4. Material Balance Activities'!$M$244:$M$292,NA,0,1))*G1011)*(1-F1011)</f>
        <v>4.3708499999999999</v>
      </c>
      <c r="J1011" s="105" t="s">
        <v>214</v>
      </c>
      <c r="K1011" s="83" t="s">
        <v>214</v>
      </c>
      <c r="L1011" s="102" cm="1">
        <f t="array" ref="L1011">((_xlfn.XLOOKUP(B1011,'4. Material Balance Activities'!$C$244:$C$292,'4. Material Balance Activities'!$J$244:$J$292,NA,0,1)-_xlfn.XLOOKUP(B1011,'4. Material Balance Activities'!$C$244:$C$292,'4. Material Balance Activities'!$P$244:$P$292,NA,0,1))*G1011)*(1-F1011)</f>
        <v>1.7624395161290322E-2</v>
      </c>
      <c r="M1011" s="105" t="s">
        <v>214</v>
      </c>
      <c r="N1011" s="83" t="s">
        <v>214</v>
      </c>
    </row>
    <row r="1012" spans="1:14" x14ac:dyDescent="0.25">
      <c r="A1012" s="79" t="s">
        <v>374</v>
      </c>
      <c r="B1012" s="133" t="s">
        <v>321</v>
      </c>
      <c r="C1012" s="137" t="s">
        <v>183</v>
      </c>
      <c r="D1012" s="81" t="str">
        <f>IFERROR(IF(C1012="No CAS","",INDEX('DEQ Pollutant List'!$C$7:$C$611,MATCH('5. Pollutant Emissions - MB'!C1012,'DEQ Pollutant List'!$B$7:$B$611,0))),"")</f>
        <v>Ethyl benzene</v>
      </c>
      <c r="E1012" s="115"/>
      <c r="F1012" s="138">
        <v>0</v>
      </c>
      <c r="G1012" s="139">
        <v>1E-3</v>
      </c>
      <c r="H1012" s="104"/>
      <c r="I1012" s="102" cm="1">
        <f t="array" ref="I1012">((_xlfn.XLOOKUP(B1012,'4. Material Balance Activities'!$C$244:$C$292,'4. Material Balance Activities'!$G$244:$G$292,NA,0,1)-_xlfn.XLOOKUP(B1012,'4. Material Balance Activities'!$C$244:$C$292,'4. Material Balance Activities'!$M$244:$M$292,NA,0,1))*G1012)*(1-F1012)</f>
        <v>0.36753750000000002</v>
      </c>
      <c r="J1012" s="105" t="s">
        <v>214</v>
      </c>
      <c r="K1012" s="83" t="s">
        <v>214</v>
      </c>
      <c r="L1012" s="102" cm="1">
        <f t="array" ref="L1012">((_xlfn.XLOOKUP(B1012,'4. Material Balance Activities'!$C$244:$C$292,'4. Material Balance Activities'!$J$244:$J$292,NA,0,1)-_xlfn.XLOOKUP(B1012,'4. Material Balance Activities'!$C$244:$C$292,'4. Material Balance Activities'!$P$244:$P$292,NA,0,1))*G1012)*(1-F1012)</f>
        <v>1.482006048387097E-3</v>
      </c>
      <c r="M1012" s="105" t="s">
        <v>214</v>
      </c>
      <c r="N1012" s="83" t="s">
        <v>214</v>
      </c>
    </row>
    <row r="1013" spans="1:14" x14ac:dyDescent="0.25">
      <c r="A1013" s="79" t="s">
        <v>374</v>
      </c>
      <c r="B1013" s="133" t="s">
        <v>321</v>
      </c>
      <c r="C1013" s="137" t="s">
        <v>433</v>
      </c>
      <c r="D1013" s="81" t="str">
        <f>IFERROR(IF(C1013="No CAS","",INDEX('DEQ Pollutant List'!$C$7:$C$611,MATCH('5. Pollutant Emissions - MB'!C1013,'DEQ Pollutant List'!$B$7:$B$611,0))),"")</f>
        <v>Isopropylbenzene (cumene)</v>
      </c>
      <c r="E1013" s="115"/>
      <c r="F1013" s="138">
        <v>0</v>
      </c>
      <c r="G1013" s="139">
        <v>2E-3</v>
      </c>
      <c r="H1013" s="104"/>
      <c r="I1013" s="102" cm="1">
        <f t="array" ref="I1013">((_xlfn.XLOOKUP(B1013,'4. Material Balance Activities'!$C$244:$C$292,'4. Material Balance Activities'!$G$244:$G$292,NA,0,1)-_xlfn.XLOOKUP(B1013,'4. Material Balance Activities'!$C$244:$C$292,'4. Material Balance Activities'!$M$244:$M$292,NA,0,1))*G1013)*(1-F1013)</f>
        <v>0.73507500000000003</v>
      </c>
      <c r="J1013" s="105" t="s">
        <v>214</v>
      </c>
      <c r="K1013" s="83" t="s">
        <v>214</v>
      </c>
      <c r="L1013" s="102" cm="1">
        <f t="array" ref="L1013">((_xlfn.XLOOKUP(B1013,'4. Material Balance Activities'!$C$244:$C$292,'4. Material Balance Activities'!$J$244:$J$292,NA,0,1)-_xlfn.XLOOKUP(B1013,'4. Material Balance Activities'!$C$244:$C$292,'4. Material Balance Activities'!$P$244:$P$292,NA,0,1))*G1013)*(1-F1013)</f>
        <v>2.9640120967741939E-3</v>
      </c>
      <c r="M1013" s="105" t="s">
        <v>214</v>
      </c>
      <c r="N1013" s="83" t="s">
        <v>214</v>
      </c>
    </row>
    <row r="1014" spans="1:14" x14ac:dyDescent="0.25">
      <c r="A1014" s="79" t="s">
        <v>374</v>
      </c>
      <c r="B1014" s="133" t="s">
        <v>321</v>
      </c>
      <c r="C1014" s="137" t="s">
        <v>435</v>
      </c>
      <c r="D1014" s="81" t="str">
        <f>IFERROR(IF(C1014="No CAS","",INDEX('DEQ Pollutant List'!$C$7:$C$611,MATCH('5. Pollutant Emissions - MB'!C1014,'DEQ Pollutant List'!$B$7:$B$611,0))),"")</f>
        <v>n-Butyl alcohol</v>
      </c>
      <c r="E1014" s="115"/>
      <c r="F1014" s="138">
        <v>0</v>
      </c>
      <c r="G1014" s="139">
        <v>7.0000000000000007E-2</v>
      </c>
      <c r="H1014" s="104"/>
      <c r="I1014" s="102" cm="1">
        <f t="array" ref="I1014">((_xlfn.XLOOKUP(B1014,'4. Material Balance Activities'!$C$244:$C$292,'4. Material Balance Activities'!$G$244:$G$292,NA,0,1)-_xlfn.XLOOKUP(B1014,'4. Material Balance Activities'!$C$244:$C$292,'4. Material Balance Activities'!$M$244:$M$292,NA,0,1))*G1014)*(1-F1014)</f>
        <v>25.727625000000003</v>
      </c>
      <c r="J1014" s="105" t="s">
        <v>214</v>
      </c>
      <c r="K1014" s="83" t="s">
        <v>214</v>
      </c>
      <c r="L1014" s="102" cm="1">
        <f t="array" ref="L1014">((_xlfn.XLOOKUP(B1014,'4. Material Balance Activities'!$C$244:$C$292,'4. Material Balance Activities'!$J$244:$J$292,NA,0,1)-_xlfn.XLOOKUP(B1014,'4. Material Balance Activities'!$C$244:$C$292,'4. Material Balance Activities'!$P$244:$P$292,NA,0,1))*G1014)*(1-F1014)</f>
        <v>0.1037404233870968</v>
      </c>
      <c r="M1014" s="105" t="s">
        <v>214</v>
      </c>
      <c r="N1014" s="83" t="s">
        <v>214</v>
      </c>
    </row>
    <row r="1015" spans="1:14" x14ac:dyDescent="0.25">
      <c r="A1015" s="79" t="s">
        <v>374</v>
      </c>
      <c r="B1015" s="133" t="s">
        <v>321</v>
      </c>
      <c r="C1015" s="137" t="s">
        <v>437</v>
      </c>
      <c r="D1015" s="81" t="str">
        <f>IFERROR(IF(C1015="No CAS","",INDEX('DEQ Pollutant List'!$C$7:$C$611,MATCH('5. Pollutant Emissions - MB'!C1015,'DEQ Pollutant List'!$B$7:$B$611,0))),"")</f>
        <v>Propylene glycol monomethyl ether acetate</v>
      </c>
      <c r="E1015" s="115"/>
      <c r="F1015" s="138">
        <v>0</v>
      </c>
      <c r="G1015" s="139">
        <v>0.02</v>
      </c>
      <c r="H1015" s="104"/>
      <c r="I1015" s="102" cm="1">
        <f t="array" ref="I1015">((_xlfn.XLOOKUP(B1015,'4. Material Balance Activities'!$C$244:$C$292,'4. Material Balance Activities'!$G$244:$G$292,NA,0,1)-_xlfn.XLOOKUP(B1015,'4. Material Balance Activities'!$C$244:$C$292,'4. Material Balance Activities'!$M$244:$M$292,NA,0,1))*G1015)*(1-F1015)</f>
        <v>7.3507500000000006</v>
      </c>
      <c r="J1015" s="105" t="s">
        <v>214</v>
      </c>
      <c r="K1015" s="83" t="s">
        <v>214</v>
      </c>
      <c r="L1015" s="102" cm="1">
        <f t="array" ref="L1015">((_xlfn.XLOOKUP(B1015,'4. Material Balance Activities'!$C$244:$C$292,'4. Material Balance Activities'!$J$244:$J$292,NA,0,1)-_xlfn.XLOOKUP(B1015,'4. Material Balance Activities'!$C$244:$C$292,'4. Material Balance Activities'!$P$244:$P$292,NA,0,1))*G1015)*(1-F1015)</f>
        <v>2.9640120967741938E-2</v>
      </c>
      <c r="M1015" s="105" t="s">
        <v>214</v>
      </c>
      <c r="N1015" s="83" t="s">
        <v>214</v>
      </c>
    </row>
    <row r="1016" spans="1:14" x14ac:dyDescent="0.25">
      <c r="A1016" s="79" t="s">
        <v>374</v>
      </c>
      <c r="B1016" s="133" t="s">
        <v>321</v>
      </c>
      <c r="C1016" s="137" t="s">
        <v>441</v>
      </c>
      <c r="D1016" s="81" t="str">
        <f>IFERROR(IF(C1016="No CAS","",INDEX('DEQ Pollutant List'!$C$7:$C$611,MATCH('5. Pollutant Emissions - MB'!C1016,'DEQ Pollutant List'!$B$7:$B$611,0))),"")</f>
        <v>1,2,3-Trimethylbenzene</v>
      </c>
      <c r="E1016" s="115"/>
      <c r="F1016" s="138">
        <v>0</v>
      </c>
      <c r="G1016" s="139">
        <v>0.01</v>
      </c>
      <c r="H1016" s="104"/>
      <c r="I1016" s="102" cm="1">
        <f t="array" ref="I1016">((_xlfn.XLOOKUP(B1016,'4. Material Balance Activities'!$C$244:$C$292,'4. Material Balance Activities'!$G$244:$G$292,NA,0,1)-_xlfn.XLOOKUP(B1016,'4. Material Balance Activities'!$C$244:$C$292,'4. Material Balance Activities'!$M$244:$M$292,NA,0,1))*G1016)*(1-F1016)</f>
        <v>3.6753750000000003</v>
      </c>
      <c r="J1016" s="105" t="s">
        <v>214</v>
      </c>
      <c r="K1016" s="83" t="s">
        <v>214</v>
      </c>
      <c r="L1016" s="102" cm="1">
        <f t="array" ref="L1016">((_xlfn.XLOOKUP(B1016,'4. Material Balance Activities'!$C$244:$C$292,'4. Material Balance Activities'!$J$244:$J$292,NA,0,1)-_xlfn.XLOOKUP(B1016,'4. Material Balance Activities'!$C$244:$C$292,'4. Material Balance Activities'!$P$244:$P$292,NA,0,1))*G1016)*(1-F1016)</f>
        <v>1.4820060483870969E-2</v>
      </c>
      <c r="M1016" s="105" t="s">
        <v>214</v>
      </c>
      <c r="N1016" s="83" t="s">
        <v>214</v>
      </c>
    </row>
    <row r="1017" spans="1:14" x14ac:dyDescent="0.25">
      <c r="A1017" s="79" t="s">
        <v>374</v>
      </c>
      <c r="B1017" s="133" t="s">
        <v>322</v>
      </c>
      <c r="C1017" s="137" t="s">
        <v>193</v>
      </c>
      <c r="D1017" s="81" t="str">
        <f>IFERROR(IF(C1017="No CAS","",INDEX('DEQ Pollutant List'!$C$7:$C$611,MATCH('5. Pollutant Emissions - MB'!C1017,'DEQ Pollutant List'!$B$7:$B$611,0))),"")</f>
        <v>Xylene (mixture), including m-xylene, o-xylene, p-xylene</v>
      </c>
      <c r="E1017" s="115"/>
      <c r="F1017" s="138">
        <v>0</v>
      </c>
      <c r="G1017" s="139">
        <v>0.02</v>
      </c>
      <c r="H1017" s="104"/>
      <c r="I1017" s="102" cm="1">
        <f t="array" ref="I1017">((_xlfn.XLOOKUP(B1017,'4. Material Balance Activities'!$C$244:$C$292,'4. Material Balance Activities'!$G$244:$G$292,NA,0,1)-_xlfn.XLOOKUP(B1017,'4. Material Balance Activities'!$C$244:$C$292,'4. Material Balance Activities'!$M$244:$M$292,NA,0,1))*G1017)*(1-F1017)</f>
        <v>17.713080000000001</v>
      </c>
      <c r="J1017" s="105" t="s">
        <v>214</v>
      </c>
      <c r="K1017" s="83" t="s">
        <v>214</v>
      </c>
      <c r="L1017" s="102" cm="1">
        <f t="array" ref="L1017">((_xlfn.XLOOKUP(B1017,'4. Material Balance Activities'!$C$244:$C$292,'4. Material Balance Activities'!$J$244:$J$292,NA,0,1)-_xlfn.XLOOKUP(B1017,'4. Material Balance Activities'!$C$244:$C$292,'4. Material Balance Activities'!$P$244:$P$292,NA,0,1))*G1017)*(1-F1017)</f>
        <v>7.1423709677419359E-2</v>
      </c>
      <c r="M1017" s="105" t="s">
        <v>214</v>
      </c>
      <c r="N1017" s="83" t="s">
        <v>214</v>
      </c>
    </row>
    <row r="1018" spans="1:14" x14ac:dyDescent="0.25">
      <c r="A1018" s="79" t="s">
        <v>374</v>
      </c>
      <c r="B1018" s="133" t="s">
        <v>322</v>
      </c>
      <c r="C1018" s="137" t="s">
        <v>183</v>
      </c>
      <c r="D1018" s="81" t="str">
        <f>IFERROR(IF(C1018="No CAS","",INDEX('DEQ Pollutant List'!$C$7:$C$611,MATCH('5. Pollutant Emissions - MB'!C1018,'DEQ Pollutant List'!$B$7:$B$611,0))),"")</f>
        <v>Ethyl benzene</v>
      </c>
      <c r="E1018" s="115"/>
      <c r="F1018" s="138">
        <v>0</v>
      </c>
      <c r="G1018" s="139">
        <v>3.0000000000000001E-3</v>
      </c>
      <c r="H1018" s="104"/>
      <c r="I1018" s="102" cm="1">
        <f t="array" ref="I1018">((_xlfn.XLOOKUP(B1018,'4. Material Balance Activities'!$C$244:$C$292,'4. Material Balance Activities'!$G$244:$G$292,NA,0,1)-_xlfn.XLOOKUP(B1018,'4. Material Balance Activities'!$C$244:$C$292,'4. Material Balance Activities'!$M$244:$M$292,NA,0,1))*G1018)*(1-F1018)</f>
        <v>2.656962</v>
      </c>
      <c r="J1018" s="105" t="s">
        <v>214</v>
      </c>
      <c r="K1018" s="83" t="s">
        <v>214</v>
      </c>
      <c r="L1018" s="102" cm="1">
        <f t="array" ref="L1018">((_xlfn.XLOOKUP(B1018,'4. Material Balance Activities'!$C$244:$C$292,'4. Material Balance Activities'!$J$244:$J$292,NA,0,1)-_xlfn.XLOOKUP(B1018,'4. Material Balance Activities'!$C$244:$C$292,'4. Material Balance Activities'!$P$244:$P$292,NA,0,1))*G1018)*(1-F1018)</f>
        <v>1.0713556451612902E-2</v>
      </c>
      <c r="M1018" s="105" t="s">
        <v>214</v>
      </c>
      <c r="N1018" s="83" t="s">
        <v>214</v>
      </c>
    </row>
    <row r="1019" spans="1:14" x14ac:dyDescent="0.25">
      <c r="A1019" s="79" t="s">
        <v>374</v>
      </c>
      <c r="B1019" s="133" t="s">
        <v>322</v>
      </c>
      <c r="C1019" s="137" t="s">
        <v>433</v>
      </c>
      <c r="D1019" s="81" t="str">
        <f>IFERROR(IF(C1019="No CAS","",INDEX('DEQ Pollutant List'!$C$7:$C$611,MATCH('5. Pollutant Emissions - MB'!C1019,'DEQ Pollutant List'!$B$7:$B$611,0))),"")</f>
        <v>Isopropylbenzene (cumene)</v>
      </c>
      <c r="E1019" s="115"/>
      <c r="F1019" s="138">
        <v>0</v>
      </c>
      <c r="G1019" s="139">
        <v>1E-3</v>
      </c>
      <c r="H1019" s="104"/>
      <c r="I1019" s="102" cm="1">
        <f t="array" ref="I1019">((_xlfn.XLOOKUP(B1019,'4. Material Balance Activities'!$C$244:$C$292,'4. Material Balance Activities'!$G$244:$G$292,NA,0,1)-_xlfn.XLOOKUP(B1019,'4. Material Balance Activities'!$C$244:$C$292,'4. Material Balance Activities'!$M$244:$M$292,NA,0,1))*G1019)*(1-F1019)</f>
        <v>0.88565400000000005</v>
      </c>
      <c r="J1019" s="105" t="s">
        <v>214</v>
      </c>
      <c r="K1019" s="83" t="s">
        <v>214</v>
      </c>
      <c r="L1019" s="102" cm="1">
        <f t="array" ref="L1019">((_xlfn.XLOOKUP(B1019,'4. Material Balance Activities'!$C$244:$C$292,'4. Material Balance Activities'!$J$244:$J$292,NA,0,1)-_xlfn.XLOOKUP(B1019,'4. Material Balance Activities'!$C$244:$C$292,'4. Material Balance Activities'!$P$244:$P$292,NA,0,1))*G1019)*(1-F1019)</f>
        <v>3.5711854838709678E-3</v>
      </c>
      <c r="M1019" s="105" t="s">
        <v>214</v>
      </c>
      <c r="N1019" s="83" t="s">
        <v>214</v>
      </c>
    </row>
    <row r="1020" spans="1:14" x14ac:dyDescent="0.25">
      <c r="A1020" s="79" t="s">
        <v>374</v>
      </c>
      <c r="B1020" s="133" t="s">
        <v>322</v>
      </c>
      <c r="C1020" s="137" t="s">
        <v>435</v>
      </c>
      <c r="D1020" s="81" t="str">
        <f>IFERROR(IF(C1020="No CAS","",INDEX('DEQ Pollutant List'!$C$7:$C$611,MATCH('5. Pollutant Emissions - MB'!C1020,'DEQ Pollutant List'!$B$7:$B$611,0))),"")</f>
        <v>n-Butyl alcohol</v>
      </c>
      <c r="E1020" s="115"/>
      <c r="F1020" s="138">
        <v>0</v>
      </c>
      <c r="G1020" s="139">
        <v>0.06</v>
      </c>
      <c r="H1020" s="104"/>
      <c r="I1020" s="102" cm="1">
        <f t="array" ref="I1020">((_xlfn.XLOOKUP(B1020,'4. Material Balance Activities'!$C$244:$C$292,'4. Material Balance Activities'!$G$244:$G$292,NA,0,1)-_xlfn.XLOOKUP(B1020,'4. Material Balance Activities'!$C$244:$C$292,'4. Material Balance Activities'!$M$244:$M$292,NA,0,1))*G1020)*(1-F1020)</f>
        <v>53.139240000000001</v>
      </c>
      <c r="J1020" s="105" t="s">
        <v>214</v>
      </c>
      <c r="K1020" s="83" t="s">
        <v>214</v>
      </c>
      <c r="L1020" s="102" cm="1">
        <f t="array" ref="L1020">((_xlfn.XLOOKUP(B1020,'4. Material Balance Activities'!$C$244:$C$292,'4. Material Balance Activities'!$J$244:$J$292,NA,0,1)-_xlfn.XLOOKUP(B1020,'4. Material Balance Activities'!$C$244:$C$292,'4. Material Balance Activities'!$P$244:$P$292,NA,0,1))*G1020)*(1-F1020)</f>
        <v>0.21427112903225803</v>
      </c>
      <c r="M1020" s="105" t="s">
        <v>214</v>
      </c>
      <c r="N1020" s="83" t="s">
        <v>214</v>
      </c>
    </row>
    <row r="1021" spans="1:14" x14ac:dyDescent="0.25">
      <c r="A1021" s="79" t="s">
        <v>374</v>
      </c>
      <c r="B1021" s="133" t="s">
        <v>322</v>
      </c>
      <c r="C1021" s="137" t="s">
        <v>437</v>
      </c>
      <c r="D1021" s="81" t="str">
        <f>IFERROR(IF(C1021="No CAS","",INDEX('DEQ Pollutant List'!$C$7:$C$611,MATCH('5. Pollutant Emissions - MB'!C1021,'DEQ Pollutant List'!$B$7:$B$611,0))),"")</f>
        <v>Propylene glycol monomethyl ether acetate</v>
      </c>
      <c r="E1021" s="115"/>
      <c r="F1021" s="138">
        <v>0</v>
      </c>
      <c r="G1021" s="139">
        <v>0.01</v>
      </c>
      <c r="H1021" s="104"/>
      <c r="I1021" s="102" cm="1">
        <f t="array" ref="I1021">((_xlfn.XLOOKUP(B1021,'4. Material Balance Activities'!$C$244:$C$292,'4. Material Balance Activities'!$G$244:$G$292,NA,0,1)-_xlfn.XLOOKUP(B1021,'4. Material Balance Activities'!$C$244:$C$292,'4. Material Balance Activities'!$M$244:$M$292,NA,0,1))*G1021)*(1-F1021)</f>
        <v>8.8565400000000007</v>
      </c>
      <c r="J1021" s="105" t="s">
        <v>214</v>
      </c>
      <c r="K1021" s="83" t="s">
        <v>214</v>
      </c>
      <c r="L1021" s="102" cm="1">
        <f t="array" ref="L1021">((_xlfn.XLOOKUP(B1021,'4. Material Balance Activities'!$C$244:$C$292,'4. Material Balance Activities'!$J$244:$J$292,NA,0,1)-_xlfn.XLOOKUP(B1021,'4. Material Balance Activities'!$C$244:$C$292,'4. Material Balance Activities'!$P$244:$P$292,NA,0,1))*G1021)*(1-F1021)</f>
        <v>3.5711854838709679E-2</v>
      </c>
      <c r="M1021" s="105" t="s">
        <v>214</v>
      </c>
      <c r="N1021" s="83" t="s">
        <v>214</v>
      </c>
    </row>
    <row r="1022" spans="1:14" x14ac:dyDescent="0.25">
      <c r="A1022" s="79" t="s">
        <v>374</v>
      </c>
      <c r="B1022" s="133" t="s">
        <v>323</v>
      </c>
      <c r="C1022" s="137" t="s">
        <v>193</v>
      </c>
      <c r="D1022" s="81" t="str">
        <f>IFERROR(IF(C1022="No CAS","",INDEX('DEQ Pollutant List'!$C$7:$C$611,MATCH('5. Pollutant Emissions - MB'!C1022,'DEQ Pollutant List'!$B$7:$B$611,0))),"")</f>
        <v>Xylene (mixture), including m-xylene, o-xylene, p-xylene</v>
      </c>
      <c r="E1022" s="115"/>
      <c r="F1022" s="138">
        <v>0</v>
      </c>
      <c r="G1022" s="139">
        <v>0.02</v>
      </c>
      <c r="H1022" s="104"/>
      <c r="I1022" s="102" cm="1">
        <f t="array" ref="I1022">((_xlfn.XLOOKUP(B1022,'4. Material Balance Activities'!$C$244:$C$292,'4. Material Balance Activities'!$G$244:$G$292,NA,0,1)-_xlfn.XLOOKUP(B1022,'4. Material Balance Activities'!$C$244:$C$292,'4. Material Balance Activities'!$M$244:$M$292,NA,0,1))*G1022)*(1-F1022)</f>
        <v>7.8170399999999995</v>
      </c>
      <c r="J1022" s="105" t="s">
        <v>214</v>
      </c>
      <c r="K1022" s="83" t="s">
        <v>214</v>
      </c>
      <c r="L1022" s="102" cm="1">
        <f t="array" ref="L1022">((_xlfn.XLOOKUP(B1022,'4. Material Balance Activities'!$C$244:$C$292,'4. Material Balance Activities'!$J$244:$J$292,NA,0,1)-_xlfn.XLOOKUP(B1022,'4. Material Balance Activities'!$C$244:$C$292,'4. Material Balance Activities'!$P$244:$P$292,NA,0,1))*G1022)*(1-F1022)</f>
        <v>3.152032258064516E-2</v>
      </c>
      <c r="M1022" s="105" t="s">
        <v>214</v>
      </c>
      <c r="N1022" s="83" t="s">
        <v>214</v>
      </c>
    </row>
    <row r="1023" spans="1:14" x14ac:dyDescent="0.25">
      <c r="A1023" s="79" t="s">
        <v>374</v>
      </c>
      <c r="B1023" s="133" t="s">
        <v>323</v>
      </c>
      <c r="C1023" s="137" t="s">
        <v>183</v>
      </c>
      <c r="D1023" s="81" t="str">
        <f>IFERROR(IF(C1023="No CAS","",INDEX('DEQ Pollutant List'!$C$7:$C$611,MATCH('5. Pollutant Emissions - MB'!C1023,'DEQ Pollutant List'!$B$7:$B$611,0))),"")</f>
        <v>Ethyl benzene</v>
      </c>
      <c r="E1023" s="115"/>
      <c r="F1023" s="138">
        <v>0</v>
      </c>
      <c r="G1023" s="139">
        <v>3.0000000000000001E-3</v>
      </c>
      <c r="H1023" s="104"/>
      <c r="I1023" s="102" cm="1">
        <f t="array" ref="I1023">((_xlfn.XLOOKUP(B1023,'4. Material Balance Activities'!$C$244:$C$292,'4. Material Balance Activities'!$G$244:$G$292,NA,0,1)-_xlfn.XLOOKUP(B1023,'4. Material Balance Activities'!$C$244:$C$292,'4. Material Balance Activities'!$M$244:$M$292,NA,0,1))*G1023)*(1-F1023)</f>
        <v>1.1725559999999999</v>
      </c>
      <c r="J1023" s="105" t="s">
        <v>214</v>
      </c>
      <c r="K1023" s="83" t="s">
        <v>214</v>
      </c>
      <c r="L1023" s="102" cm="1">
        <f t="array" ref="L1023">((_xlfn.XLOOKUP(B1023,'4. Material Balance Activities'!$C$244:$C$292,'4. Material Balance Activities'!$J$244:$J$292,NA,0,1)-_xlfn.XLOOKUP(B1023,'4. Material Balance Activities'!$C$244:$C$292,'4. Material Balance Activities'!$P$244:$P$292,NA,0,1))*G1023)*(1-F1023)</f>
        <v>4.7280483870967742E-3</v>
      </c>
      <c r="M1023" s="105" t="s">
        <v>214</v>
      </c>
      <c r="N1023" s="83" t="s">
        <v>214</v>
      </c>
    </row>
    <row r="1024" spans="1:14" x14ac:dyDescent="0.25">
      <c r="A1024" s="79" t="s">
        <v>374</v>
      </c>
      <c r="B1024" s="133" t="s">
        <v>323</v>
      </c>
      <c r="C1024" s="137" t="s">
        <v>433</v>
      </c>
      <c r="D1024" s="81" t="str">
        <f>IFERROR(IF(C1024="No CAS","",INDEX('DEQ Pollutant List'!$C$7:$C$611,MATCH('5. Pollutant Emissions - MB'!C1024,'DEQ Pollutant List'!$B$7:$B$611,0))),"")</f>
        <v>Isopropylbenzene (cumene)</v>
      </c>
      <c r="E1024" s="115"/>
      <c r="F1024" s="138">
        <v>0</v>
      </c>
      <c r="G1024" s="139">
        <v>1E-3</v>
      </c>
      <c r="H1024" s="104"/>
      <c r="I1024" s="102" cm="1">
        <f t="array" ref="I1024">((_xlfn.XLOOKUP(B1024,'4. Material Balance Activities'!$C$244:$C$292,'4. Material Balance Activities'!$G$244:$G$292,NA,0,1)-_xlfn.XLOOKUP(B1024,'4. Material Balance Activities'!$C$244:$C$292,'4. Material Balance Activities'!$M$244:$M$292,NA,0,1))*G1024)*(1-F1024)</f>
        <v>0.39085199999999998</v>
      </c>
      <c r="J1024" s="105" t="s">
        <v>214</v>
      </c>
      <c r="K1024" s="83" t="s">
        <v>214</v>
      </c>
      <c r="L1024" s="102" cm="1">
        <f t="array" ref="L1024">((_xlfn.XLOOKUP(B1024,'4. Material Balance Activities'!$C$244:$C$292,'4. Material Balance Activities'!$J$244:$J$292,NA,0,1)-_xlfn.XLOOKUP(B1024,'4. Material Balance Activities'!$C$244:$C$292,'4. Material Balance Activities'!$P$244:$P$292,NA,0,1))*G1024)*(1-F1024)</f>
        <v>1.5760161290322581E-3</v>
      </c>
      <c r="M1024" s="105" t="s">
        <v>214</v>
      </c>
      <c r="N1024" s="83" t="s">
        <v>214</v>
      </c>
    </row>
    <row r="1025" spans="1:14" x14ac:dyDescent="0.25">
      <c r="A1025" s="79" t="s">
        <v>374</v>
      </c>
      <c r="B1025" s="133" t="s">
        <v>323</v>
      </c>
      <c r="C1025" s="137" t="s">
        <v>435</v>
      </c>
      <c r="D1025" s="81" t="str">
        <f>IFERROR(IF(C1025="No CAS","",INDEX('DEQ Pollutant List'!$C$7:$C$611,MATCH('5. Pollutant Emissions - MB'!C1025,'DEQ Pollutant List'!$B$7:$B$611,0))),"")</f>
        <v>n-Butyl alcohol</v>
      </c>
      <c r="E1025" s="115"/>
      <c r="F1025" s="138">
        <v>0</v>
      </c>
      <c r="G1025" s="139">
        <v>0.06</v>
      </c>
      <c r="H1025" s="104"/>
      <c r="I1025" s="102" cm="1">
        <f t="array" ref="I1025">((_xlfn.XLOOKUP(B1025,'4. Material Balance Activities'!$C$244:$C$292,'4. Material Balance Activities'!$G$244:$G$292,NA,0,1)-_xlfn.XLOOKUP(B1025,'4. Material Balance Activities'!$C$244:$C$292,'4. Material Balance Activities'!$M$244:$M$292,NA,0,1))*G1025)*(1-F1025)</f>
        <v>23.451119999999996</v>
      </c>
      <c r="J1025" s="105" t="s">
        <v>214</v>
      </c>
      <c r="K1025" s="83" t="s">
        <v>214</v>
      </c>
      <c r="L1025" s="102" cm="1">
        <f t="array" ref="L1025">((_xlfn.XLOOKUP(B1025,'4. Material Balance Activities'!$C$244:$C$292,'4. Material Balance Activities'!$J$244:$J$292,NA,0,1)-_xlfn.XLOOKUP(B1025,'4. Material Balance Activities'!$C$244:$C$292,'4. Material Balance Activities'!$P$244:$P$292,NA,0,1))*G1025)*(1-F1025)</f>
        <v>9.4560967741935481E-2</v>
      </c>
      <c r="M1025" s="105" t="s">
        <v>214</v>
      </c>
      <c r="N1025" s="83" t="s">
        <v>214</v>
      </c>
    </row>
    <row r="1026" spans="1:14" x14ac:dyDescent="0.25">
      <c r="A1026" s="79" t="s">
        <v>374</v>
      </c>
      <c r="B1026" s="133" t="s">
        <v>323</v>
      </c>
      <c r="C1026" s="137" t="s">
        <v>441</v>
      </c>
      <c r="D1026" s="81" t="str">
        <f>IFERROR(IF(C1026="No CAS","",INDEX('DEQ Pollutant List'!$C$7:$C$611,MATCH('5. Pollutant Emissions - MB'!C1026,'DEQ Pollutant List'!$B$7:$B$611,0))),"")</f>
        <v>1,2,3-Trimethylbenzene</v>
      </c>
      <c r="E1026" s="115"/>
      <c r="F1026" s="138">
        <v>0</v>
      </c>
      <c r="G1026" s="139">
        <v>0.01</v>
      </c>
      <c r="H1026" s="104"/>
      <c r="I1026" s="102" cm="1">
        <f t="array" ref="I1026">((_xlfn.XLOOKUP(B1026,'4. Material Balance Activities'!$C$244:$C$292,'4. Material Balance Activities'!$G$244:$G$292,NA,0,1)-_xlfn.XLOOKUP(B1026,'4. Material Balance Activities'!$C$244:$C$292,'4. Material Balance Activities'!$M$244:$M$292,NA,0,1))*G1026)*(1-F1026)</f>
        <v>3.9085199999999998</v>
      </c>
      <c r="J1026" s="105" t="s">
        <v>214</v>
      </c>
      <c r="K1026" s="83" t="s">
        <v>214</v>
      </c>
      <c r="L1026" s="102" cm="1">
        <f t="array" ref="L1026">((_xlfn.XLOOKUP(B1026,'4. Material Balance Activities'!$C$244:$C$292,'4. Material Balance Activities'!$J$244:$J$292,NA,0,1)-_xlfn.XLOOKUP(B1026,'4. Material Balance Activities'!$C$244:$C$292,'4. Material Balance Activities'!$P$244:$P$292,NA,0,1))*G1026)*(1-F1026)</f>
        <v>1.576016129032258E-2</v>
      </c>
      <c r="M1026" s="105" t="s">
        <v>214</v>
      </c>
      <c r="N1026" s="83" t="s">
        <v>214</v>
      </c>
    </row>
    <row r="1027" spans="1:14" x14ac:dyDescent="0.25">
      <c r="A1027" s="79" t="s">
        <v>374</v>
      </c>
      <c r="B1027" s="133" t="s">
        <v>324</v>
      </c>
      <c r="C1027" s="137" t="s">
        <v>193</v>
      </c>
      <c r="D1027" s="81" t="str">
        <f>IFERROR(IF(C1027="No CAS","",INDEX('DEQ Pollutant List'!$C$7:$C$611,MATCH('5. Pollutant Emissions - MB'!C1027,'DEQ Pollutant List'!$B$7:$B$611,0))),"")</f>
        <v>Xylene (mixture), including m-xylene, o-xylene, p-xylene</v>
      </c>
      <c r="E1027" s="115"/>
      <c r="F1027" s="138">
        <v>0</v>
      </c>
      <c r="G1027" s="139">
        <v>0.02</v>
      </c>
      <c r="H1027" s="104"/>
      <c r="I1027" s="102" cm="1">
        <f t="array" ref="I1027">((_xlfn.XLOOKUP(B1027,'4. Material Balance Activities'!$C$244:$C$292,'4. Material Balance Activities'!$G$244:$G$292,NA,0,1)-_xlfn.XLOOKUP(B1027,'4. Material Balance Activities'!$C$244:$C$292,'4. Material Balance Activities'!$M$244:$M$292,NA,0,1))*G1027)*(1-F1027)</f>
        <v>8.7941700000000012</v>
      </c>
      <c r="J1027" s="105" t="s">
        <v>214</v>
      </c>
      <c r="K1027" s="83" t="s">
        <v>214</v>
      </c>
      <c r="L1027" s="102" cm="1">
        <f t="array" ref="L1027">((_xlfn.XLOOKUP(B1027,'4. Material Balance Activities'!$C$244:$C$292,'4. Material Balance Activities'!$J$244:$J$292,NA,0,1)-_xlfn.XLOOKUP(B1027,'4. Material Balance Activities'!$C$244:$C$292,'4. Material Balance Activities'!$P$244:$P$292,NA,0,1))*G1027)*(1-F1027)</f>
        <v>3.5460362903225809E-2</v>
      </c>
      <c r="M1027" s="105" t="s">
        <v>214</v>
      </c>
      <c r="N1027" s="83" t="s">
        <v>214</v>
      </c>
    </row>
    <row r="1028" spans="1:14" x14ac:dyDescent="0.25">
      <c r="A1028" s="79" t="s">
        <v>374</v>
      </c>
      <c r="B1028" s="133" t="s">
        <v>324</v>
      </c>
      <c r="C1028" s="137" t="s">
        <v>183</v>
      </c>
      <c r="D1028" s="81" t="str">
        <f>IFERROR(IF(C1028="No CAS","",INDEX('DEQ Pollutant List'!$C$7:$C$611,MATCH('5. Pollutant Emissions - MB'!C1028,'DEQ Pollutant List'!$B$7:$B$611,0))),"")</f>
        <v>Ethyl benzene</v>
      </c>
      <c r="E1028" s="115"/>
      <c r="F1028" s="138">
        <v>0</v>
      </c>
      <c r="G1028" s="139">
        <v>3.0000000000000001E-3</v>
      </c>
      <c r="H1028" s="104"/>
      <c r="I1028" s="102" cm="1">
        <f t="array" ref="I1028">((_xlfn.XLOOKUP(B1028,'4. Material Balance Activities'!$C$244:$C$292,'4. Material Balance Activities'!$G$244:$G$292,NA,0,1)-_xlfn.XLOOKUP(B1028,'4. Material Balance Activities'!$C$244:$C$292,'4. Material Balance Activities'!$M$244:$M$292,NA,0,1))*G1028)*(1-F1028)</f>
        <v>1.3191255000000002</v>
      </c>
      <c r="J1028" s="105" t="s">
        <v>214</v>
      </c>
      <c r="K1028" s="83" t="s">
        <v>214</v>
      </c>
      <c r="L1028" s="102" cm="1">
        <f t="array" ref="L1028">((_xlfn.XLOOKUP(B1028,'4. Material Balance Activities'!$C$244:$C$292,'4. Material Balance Activities'!$J$244:$J$292,NA,0,1)-_xlfn.XLOOKUP(B1028,'4. Material Balance Activities'!$C$244:$C$292,'4. Material Balance Activities'!$P$244:$P$292,NA,0,1))*G1028)*(1-F1028)</f>
        <v>5.3190544354838713E-3</v>
      </c>
      <c r="M1028" s="105" t="s">
        <v>214</v>
      </c>
      <c r="N1028" s="83" t="s">
        <v>214</v>
      </c>
    </row>
    <row r="1029" spans="1:14" x14ac:dyDescent="0.25">
      <c r="A1029" s="79" t="s">
        <v>374</v>
      </c>
      <c r="B1029" s="133" t="s">
        <v>324</v>
      </c>
      <c r="C1029" s="137" t="s">
        <v>433</v>
      </c>
      <c r="D1029" s="81" t="str">
        <f>IFERROR(IF(C1029="No CAS","",INDEX('DEQ Pollutant List'!$C$7:$C$611,MATCH('5. Pollutant Emissions - MB'!C1029,'DEQ Pollutant List'!$B$7:$B$611,0))),"")</f>
        <v>Isopropylbenzene (cumene)</v>
      </c>
      <c r="E1029" s="115"/>
      <c r="F1029" s="138">
        <v>0</v>
      </c>
      <c r="G1029" s="139">
        <v>1E-3</v>
      </c>
      <c r="H1029" s="104"/>
      <c r="I1029" s="102" cm="1">
        <f t="array" ref="I1029">((_xlfn.XLOOKUP(B1029,'4. Material Balance Activities'!$C$244:$C$292,'4. Material Balance Activities'!$G$244:$G$292,NA,0,1)-_xlfn.XLOOKUP(B1029,'4. Material Balance Activities'!$C$244:$C$292,'4. Material Balance Activities'!$M$244:$M$292,NA,0,1))*G1029)*(1-F1029)</f>
        <v>0.4397085</v>
      </c>
      <c r="J1029" s="105" t="s">
        <v>214</v>
      </c>
      <c r="K1029" s="83" t="s">
        <v>214</v>
      </c>
      <c r="L1029" s="102" cm="1">
        <f t="array" ref="L1029">((_xlfn.XLOOKUP(B1029,'4. Material Balance Activities'!$C$244:$C$292,'4. Material Balance Activities'!$J$244:$J$292,NA,0,1)-_xlfn.XLOOKUP(B1029,'4. Material Balance Activities'!$C$244:$C$292,'4. Material Balance Activities'!$P$244:$P$292,NA,0,1))*G1029)*(1-F1029)</f>
        <v>1.7730181451612904E-3</v>
      </c>
      <c r="M1029" s="105" t="s">
        <v>214</v>
      </c>
      <c r="N1029" s="83" t="s">
        <v>214</v>
      </c>
    </row>
    <row r="1030" spans="1:14" x14ac:dyDescent="0.25">
      <c r="A1030" s="79" t="s">
        <v>374</v>
      </c>
      <c r="B1030" s="133" t="s">
        <v>324</v>
      </c>
      <c r="C1030" s="137" t="s">
        <v>435</v>
      </c>
      <c r="D1030" s="81" t="str">
        <f>IFERROR(IF(C1030="No CAS","",INDEX('DEQ Pollutant List'!$C$7:$C$611,MATCH('5. Pollutant Emissions - MB'!C1030,'DEQ Pollutant List'!$B$7:$B$611,0))),"")</f>
        <v>n-Butyl alcohol</v>
      </c>
      <c r="E1030" s="115"/>
      <c r="F1030" s="138">
        <v>0</v>
      </c>
      <c r="G1030" s="139">
        <v>0.06</v>
      </c>
      <c r="H1030" s="104"/>
      <c r="I1030" s="102" cm="1">
        <f t="array" ref="I1030">((_xlfn.XLOOKUP(B1030,'4. Material Balance Activities'!$C$244:$C$292,'4. Material Balance Activities'!$G$244:$G$292,NA,0,1)-_xlfn.XLOOKUP(B1030,'4. Material Balance Activities'!$C$244:$C$292,'4. Material Balance Activities'!$M$244:$M$292,NA,0,1))*G1030)*(1-F1030)</f>
        <v>26.38251</v>
      </c>
      <c r="J1030" s="105" t="s">
        <v>214</v>
      </c>
      <c r="K1030" s="83" t="s">
        <v>214</v>
      </c>
      <c r="L1030" s="102" cm="1">
        <f t="array" ref="L1030">((_xlfn.XLOOKUP(B1030,'4. Material Balance Activities'!$C$244:$C$292,'4. Material Balance Activities'!$J$244:$J$292,NA,0,1)-_xlfn.XLOOKUP(B1030,'4. Material Balance Activities'!$C$244:$C$292,'4. Material Balance Activities'!$P$244:$P$292,NA,0,1))*G1030)*(1-F1030)</f>
        <v>0.10638108870967741</v>
      </c>
      <c r="M1030" s="105" t="s">
        <v>214</v>
      </c>
      <c r="N1030" s="83" t="s">
        <v>214</v>
      </c>
    </row>
    <row r="1031" spans="1:14" x14ac:dyDescent="0.25">
      <c r="A1031" s="79" t="s">
        <v>374</v>
      </c>
      <c r="B1031" s="133" t="s">
        <v>324</v>
      </c>
      <c r="C1031" s="137" t="s">
        <v>441</v>
      </c>
      <c r="D1031" s="81" t="str">
        <f>IFERROR(IF(C1031="No CAS","",INDEX('DEQ Pollutant List'!$C$7:$C$611,MATCH('5. Pollutant Emissions - MB'!C1031,'DEQ Pollutant List'!$B$7:$B$611,0))),"")</f>
        <v>1,2,3-Trimethylbenzene</v>
      </c>
      <c r="E1031" s="115"/>
      <c r="F1031" s="138">
        <v>0</v>
      </c>
      <c r="G1031" s="139">
        <v>0.01</v>
      </c>
      <c r="H1031" s="104"/>
      <c r="I1031" s="102" cm="1">
        <f t="array" ref="I1031">((_xlfn.XLOOKUP(B1031,'4. Material Balance Activities'!$C$244:$C$292,'4. Material Balance Activities'!$G$244:$G$292,NA,0,1)-_xlfn.XLOOKUP(B1031,'4. Material Balance Activities'!$C$244:$C$292,'4. Material Balance Activities'!$M$244:$M$292,NA,0,1))*G1031)*(1-F1031)</f>
        <v>4.3970850000000006</v>
      </c>
      <c r="J1031" s="105" t="s">
        <v>214</v>
      </c>
      <c r="K1031" s="83" t="s">
        <v>214</v>
      </c>
      <c r="L1031" s="102" cm="1">
        <f t="array" ref="L1031">((_xlfn.XLOOKUP(B1031,'4. Material Balance Activities'!$C$244:$C$292,'4. Material Balance Activities'!$J$244:$J$292,NA,0,1)-_xlfn.XLOOKUP(B1031,'4. Material Balance Activities'!$C$244:$C$292,'4. Material Balance Activities'!$P$244:$P$292,NA,0,1))*G1031)*(1-F1031)</f>
        <v>1.7730181451612904E-2</v>
      </c>
      <c r="M1031" s="105" t="s">
        <v>214</v>
      </c>
      <c r="N1031" s="83" t="s">
        <v>214</v>
      </c>
    </row>
    <row r="1032" spans="1:14" x14ac:dyDescent="0.25">
      <c r="A1032" s="79" t="s">
        <v>374</v>
      </c>
      <c r="B1032" s="133" t="s">
        <v>325</v>
      </c>
      <c r="C1032" s="137" t="s">
        <v>193</v>
      </c>
      <c r="D1032" s="81" t="str">
        <f>IFERROR(IF(C1032="No CAS","",INDEX('DEQ Pollutant List'!$C$7:$C$611,MATCH('5. Pollutant Emissions - MB'!C1032,'DEQ Pollutant List'!$B$7:$B$611,0))),"")</f>
        <v>Xylene (mixture), including m-xylene, o-xylene, p-xylene</v>
      </c>
      <c r="E1032" s="115"/>
      <c r="F1032" s="138">
        <v>0</v>
      </c>
      <c r="G1032" s="139">
        <v>0.02</v>
      </c>
      <c r="H1032" s="104"/>
      <c r="I1032" s="102" cm="1">
        <f t="array" ref="I1032">((_xlfn.XLOOKUP(B1032,'4. Material Balance Activities'!$C$244:$C$292,'4. Material Balance Activities'!$G$244:$G$292,NA,0,1)-_xlfn.XLOOKUP(B1032,'4. Material Balance Activities'!$C$244:$C$292,'4. Material Balance Activities'!$M$244:$M$292,NA,0,1))*G1032)*(1-F1032)</f>
        <v>10.475520000000001</v>
      </c>
      <c r="J1032" s="105" t="s">
        <v>214</v>
      </c>
      <c r="K1032" s="83" t="s">
        <v>214</v>
      </c>
      <c r="L1032" s="102" cm="1">
        <f t="array" ref="L1032">((_xlfn.XLOOKUP(B1032,'4. Material Balance Activities'!$C$244:$C$292,'4. Material Balance Activities'!$J$244:$J$292,NA,0,1)-_xlfn.XLOOKUP(B1032,'4. Material Balance Activities'!$C$244:$C$292,'4. Material Balance Activities'!$P$244:$P$292,NA,0,1))*G1032)*(1-F1032)</f>
        <v>4.224E-2</v>
      </c>
      <c r="M1032" s="105" t="s">
        <v>214</v>
      </c>
      <c r="N1032" s="83" t="s">
        <v>214</v>
      </c>
    </row>
    <row r="1033" spans="1:14" x14ac:dyDescent="0.25">
      <c r="A1033" s="79" t="s">
        <v>374</v>
      </c>
      <c r="B1033" s="133" t="s">
        <v>325</v>
      </c>
      <c r="C1033" s="137" t="s">
        <v>183</v>
      </c>
      <c r="D1033" s="81" t="str">
        <f>IFERROR(IF(C1033="No CAS","",INDEX('DEQ Pollutant List'!$C$7:$C$611,MATCH('5. Pollutant Emissions - MB'!C1033,'DEQ Pollutant List'!$B$7:$B$611,0))),"")</f>
        <v>Ethyl benzene</v>
      </c>
      <c r="E1033" s="115"/>
      <c r="F1033" s="138">
        <v>0</v>
      </c>
      <c r="G1033" s="139">
        <v>3.0000000000000001E-3</v>
      </c>
      <c r="H1033" s="104"/>
      <c r="I1033" s="102" cm="1">
        <f t="array" ref="I1033">((_xlfn.XLOOKUP(B1033,'4. Material Balance Activities'!$C$244:$C$292,'4. Material Balance Activities'!$G$244:$G$292,NA,0,1)-_xlfn.XLOOKUP(B1033,'4. Material Balance Activities'!$C$244:$C$292,'4. Material Balance Activities'!$M$244:$M$292,NA,0,1))*G1033)*(1-F1033)</f>
        <v>1.5713280000000003</v>
      </c>
      <c r="J1033" s="105" t="s">
        <v>214</v>
      </c>
      <c r="K1033" s="83" t="s">
        <v>214</v>
      </c>
      <c r="L1033" s="102" cm="1">
        <f t="array" ref="L1033">((_xlfn.XLOOKUP(B1033,'4. Material Balance Activities'!$C$244:$C$292,'4. Material Balance Activities'!$J$244:$J$292,NA,0,1)-_xlfn.XLOOKUP(B1033,'4. Material Balance Activities'!$C$244:$C$292,'4. Material Balance Activities'!$P$244:$P$292,NA,0,1))*G1033)*(1-F1033)</f>
        <v>6.3360000000000005E-3</v>
      </c>
      <c r="M1033" s="105" t="s">
        <v>214</v>
      </c>
      <c r="N1033" s="83" t="s">
        <v>214</v>
      </c>
    </row>
    <row r="1034" spans="1:14" x14ac:dyDescent="0.25">
      <c r="A1034" s="79" t="s">
        <v>374</v>
      </c>
      <c r="B1034" s="133" t="s">
        <v>325</v>
      </c>
      <c r="C1034" s="137" t="s">
        <v>433</v>
      </c>
      <c r="D1034" s="81" t="str">
        <f>IFERROR(IF(C1034="No CAS","",INDEX('DEQ Pollutant List'!$C$7:$C$611,MATCH('5. Pollutant Emissions - MB'!C1034,'DEQ Pollutant List'!$B$7:$B$611,0))),"")</f>
        <v>Isopropylbenzene (cumene)</v>
      </c>
      <c r="E1034" s="115"/>
      <c r="F1034" s="138">
        <v>0</v>
      </c>
      <c r="G1034" s="139">
        <v>1E-3</v>
      </c>
      <c r="H1034" s="104"/>
      <c r="I1034" s="102" cm="1">
        <f t="array" ref="I1034">((_xlfn.XLOOKUP(B1034,'4. Material Balance Activities'!$C$244:$C$292,'4. Material Balance Activities'!$G$244:$G$292,NA,0,1)-_xlfn.XLOOKUP(B1034,'4. Material Balance Activities'!$C$244:$C$292,'4. Material Balance Activities'!$M$244:$M$292,NA,0,1))*G1034)*(1-F1034)</f>
        <v>0.52377600000000013</v>
      </c>
      <c r="J1034" s="105" t="s">
        <v>214</v>
      </c>
      <c r="K1034" s="83" t="s">
        <v>214</v>
      </c>
      <c r="L1034" s="102" cm="1">
        <f t="array" ref="L1034">((_xlfn.XLOOKUP(B1034,'4. Material Balance Activities'!$C$244:$C$292,'4. Material Balance Activities'!$J$244:$J$292,NA,0,1)-_xlfn.XLOOKUP(B1034,'4. Material Balance Activities'!$C$244:$C$292,'4. Material Balance Activities'!$P$244:$P$292,NA,0,1))*G1034)*(1-F1034)</f>
        <v>2.1120000000000002E-3</v>
      </c>
      <c r="M1034" s="105" t="s">
        <v>214</v>
      </c>
      <c r="N1034" s="83" t="s">
        <v>214</v>
      </c>
    </row>
    <row r="1035" spans="1:14" x14ac:dyDescent="0.25">
      <c r="A1035" s="79" t="s">
        <v>374</v>
      </c>
      <c r="B1035" s="133" t="s">
        <v>325</v>
      </c>
      <c r="C1035" s="137" t="s">
        <v>435</v>
      </c>
      <c r="D1035" s="81" t="str">
        <f>IFERROR(IF(C1035="No CAS","",INDEX('DEQ Pollutant List'!$C$7:$C$611,MATCH('5. Pollutant Emissions - MB'!C1035,'DEQ Pollutant List'!$B$7:$B$611,0))),"")</f>
        <v>n-Butyl alcohol</v>
      </c>
      <c r="E1035" s="115"/>
      <c r="F1035" s="138">
        <v>0</v>
      </c>
      <c r="G1035" s="139">
        <v>0.06</v>
      </c>
      <c r="H1035" s="104"/>
      <c r="I1035" s="102" cm="1">
        <f t="array" ref="I1035">((_xlfn.XLOOKUP(B1035,'4. Material Balance Activities'!$C$244:$C$292,'4. Material Balance Activities'!$G$244:$G$292,NA,0,1)-_xlfn.XLOOKUP(B1035,'4. Material Balance Activities'!$C$244:$C$292,'4. Material Balance Activities'!$M$244:$M$292,NA,0,1))*G1035)*(1-F1035)</f>
        <v>31.426560000000002</v>
      </c>
      <c r="J1035" s="105" t="s">
        <v>214</v>
      </c>
      <c r="K1035" s="83" t="s">
        <v>214</v>
      </c>
      <c r="L1035" s="102" cm="1">
        <f t="array" ref="L1035">((_xlfn.XLOOKUP(B1035,'4. Material Balance Activities'!$C$244:$C$292,'4. Material Balance Activities'!$J$244:$J$292,NA,0,1)-_xlfn.XLOOKUP(B1035,'4. Material Balance Activities'!$C$244:$C$292,'4. Material Balance Activities'!$P$244:$P$292,NA,0,1))*G1035)*(1-F1035)</f>
        <v>0.12672</v>
      </c>
      <c r="M1035" s="105" t="s">
        <v>214</v>
      </c>
      <c r="N1035" s="83" t="s">
        <v>214</v>
      </c>
    </row>
    <row r="1036" spans="1:14" x14ac:dyDescent="0.25">
      <c r="A1036" s="79" t="s">
        <v>374</v>
      </c>
      <c r="B1036" s="133" t="s">
        <v>325</v>
      </c>
      <c r="C1036" s="137" t="s">
        <v>441</v>
      </c>
      <c r="D1036" s="81" t="str">
        <f>IFERROR(IF(C1036="No CAS","",INDEX('DEQ Pollutant List'!$C$7:$C$611,MATCH('5. Pollutant Emissions - MB'!C1036,'DEQ Pollutant List'!$B$7:$B$611,0))),"")</f>
        <v>1,2,3-Trimethylbenzene</v>
      </c>
      <c r="E1036" s="115"/>
      <c r="F1036" s="138">
        <v>0</v>
      </c>
      <c r="G1036" s="139">
        <v>0.01</v>
      </c>
      <c r="H1036" s="104"/>
      <c r="I1036" s="102" cm="1">
        <f t="array" ref="I1036">((_xlfn.XLOOKUP(B1036,'4. Material Balance Activities'!$C$244:$C$292,'4. Material Balance Activities'!$G$244:$G$292,NA,0,1)-_xlfn.XLOOKUP(B1036,'4. Material Balance Activities'!$C$244:$C$292,'4. Material Balance Activities'!$M$244:$M$292,NA,0,1))*G1036)*(1-F1036)</f>
        <v>5.2377600000000006</v>
      </c>
      <c r="J1036" s="105" t="s">
        <v>214</v>
      </c>
      <c r="K1036" s="83" t="s">
        <v>214</v>
      </c>
      <c r="L1036" s="102" cm="1">
        <f t="array" ref="L1036">((_xlfn.XLOOKUP(B1036,'4. Material Balance Activities'!$C$244:$C$292,'4. Material Balance Activities'!$J$244:$J$292,NA,0,1)-_xlfn.XLOOKUP(B1036,'4. Material Balance Activities'!$C$244:$C$292,'4. Material Balance Activities'!$P$244:$P$292,NA,0,1))*G1036)*(1-F1036)</f>
        <v>2.112E-2</v>
      </c>
      <c r="M1036" s="105" t="s">
        <v>214</v>
      </c>
      <c r="N1036" s="83" t="s">
        <v>214</v>
      </c>
    </row>
    <row r="1037" spans="1:14" x14ac:dyDescent="0.25">
      <c r="A1037" s="79" t="s">
        <v>374</v>
      </c>
      <c r="B1037" s="133" t="s">
        <v>326</v>
      </c>
      <c r="C1037" s="137" t="s">
        <v>183</v>
      </c>
      <c r="D1037" s="81" t="str">
        <f>IFERROR(IF(C1037="No CAS","",INDEX('DEQ Pollutant List'!$C$7:$C$611,MATCH('5. Pollutant Emissions - MB'!C1037,'DEQ Pollutant List'!$B$7:$B$611,0))),"")</f>
        <v>Ethyl benzene</v>
      </c>
      <c r="E1037" s="115"/>
      <c r="F1037" s="138">
        <v>0</v>
      </c>
      <c r="G1037" s="139">
        <v>1E-3</v>
      </c>
      <c r="H1037" s="104"/>
      <c r="I1037" s="102" cm="1">
        <f t="array" ref="I1037">((_xlfn.XLOOKUP(B1037,'4. Material Balance Activities'!$C$244:$C$292,'4. Material Balance Activities'!$G$244:$G$292,NA,0,1)-_xlfn.XLOOKUP(B1037,'4. Material Balance Activities'!$C$244:$C$292,'4. Material Balance Activities'!$M$244:$M$292,NA,0,1))*G1037)*(1-F1037)</f>
        <v>0.49480200000000002</v>
      </c>
      <c r="J1037" s="105" t="s">
        <v>214</v>
      </c>
      <c r="K1037" s="83" t="s">
        <v>214</v>
      </c>
      <c r="L1037" s="102" cm="1">
        <f t="array" ref="L1037">((_xlfn.XLOOKUP(B1037,'4. Material Balance Activities'!$C$244:$C$292,'4. Material Balance Activities'!$J$244:$J$292,NA,0,1)-_xlfn.XLOOKUP(B1037,'4. Material Balance Activities'!$C$244:$C$292,'4. Material Balance Activities'!$P$244:$P$292,NA,0,1))*G1037)*(1-F1037)</f>
        <v>1.9951693548387098E-3</v>
      </c>
      <c r="M1037" s="105" t="s">
        <v>214</v>
      </c>
      <c r="N1037" s="83" t="s">
        <v>214</v>
      </c>
    </row>
    <row r="1038" spans="1:14" x14ac:dyDescent="0.25">
      <c r="A1038" s="79" t="s">
        <v>374</v>
      </c>
      <c r="B1038" s="133" t="s">
        <v>326</v>
      </c>
      <c r="C1038" s="137" t="s">
        <v>433</v>
      </c>
      <c r="D1038" s="81" t="str">
        <f>IFERROR(IF(C1038="No CAS","",INDEX('DEQ Pollutant List'!$C$7:$C$611,MATCH('5. Pollutant Emissions - MB'!C1038,'DEQ Pollutant List'!$B$7:$B$611,0))),"")</f>
        <v>Isopropylbenzene (cumene)</v>
      </c>
      <c r="E1038" s="115"/>
      <c r="F1038" s="138">
        <v>0</v>
      </c>
      <c r="G1038" s="139">
        <v>2E-3</v>
      </c>
      <c r="H1038" s="104"/>
      <c r="I1038" s="102" cm="1">
        <f t="array" ref="I1038">((_xlfn.XLOOKUP(B1038,'4. Material Balance Activities'!$C$244:$C$292,'4. Material Balance Activities'!$G$244:$G$292,NA,0,1)-_xlfn.XLOOKUP(B1038,'4. Material Balance Activities'!$C$244:$C$292,'4. Material Balance Activities'!$M$244:$M$292,NA,0,1))*G1038)*(1-F1038)</f>
        <v>0.98960400000000004</v>
      </c>
      <c r="J1038" s="105" t="s">
        <v>214</v>
      </c>
      <c r="K1038" s="83" t="s">
        <v>214</v>
      </c>
      <c r="L1038" s="102" cm="1">
        <f t="array" ref="L1038">((_xlfn.XLOOKUP(B1038,'4. Material Balance Activities'!$C$244:$C$292,'4. Material Balance Activities'!$J$244:$J$292,NA,0,1)-_xlfn.XLOOKUP(B1038,'4. Material Balance Activities'!$C$244:$C$292,'4. Material Balance Activities'!$P$244:$P$292,NA,0,1))*G1038)*(1-F1038)</f>
        <v>3.9903387096774197E-3</v>
      </c>
      <c r="M1038" s="105" t="s">
        <v>214</v>
      </c>
      <c r="N1038" s="83" t="s">
        <v>214</v>
      </c>
    </row>
    <row r="1039" spans="1:14" x14ac:dyDescent="0.25">
      <c r="A1039" s="79" t="s">
        <v>374</v>
      </c>
      <c r="B1039" s="133" t="s">
        <v>326</v>
      </c>
      <c r="C1039" s="137" t="s">
        <v>435</v>
      </c>
      <c r="D1039" s="81" t="str">
        <f>IFERROR(IF(C1039="No CAS","",INDEX('DEQ Pollutant List'!$C$7:$C$611,MATCH('5. Pollutant Emissions - MB'!C1039,'DEQ Pollutant List'!$B$7:$B$611,0))),"")</f>
        <v>n-Butyl alcohol</v>
      </c>
      <c r="E1039" s="115"/>
      <c r="F1039" s="138">
        <v>0</v>
      </c>
      <c r="G1039" s="139">
        <v>7.0000000000000007E-2</v>
      </c>
      <c r="H1039" s="104"/>
      <c r="I1039" s="102" cm="1">
        <f t="array" ref="I1039">((_xlfn.XLOOKUP(B1039,'4. Material Balance Activities'!$C$244:$C$292,'4. Material Balance Activities'!$G$244:$G$292,NA,0,1)-_xlfn.XLOOKUP(B1039,'4. Material Balance Activities'!$C$244:$C$292,'4. Material Balance Activities'!$M$244:$M$292,NA,0,1))*G1039)*(1-F1039)</f>
        <v>34.636140000000005</v>
      </c>
      <c r="J1039" s="105" t="s">
        <v>214</v>
      </c>
      <c r="K1039" s="83" t="s">
        <v>214</v>
      </c>
      <c r="L1039" s="102" cm="1">
        <f t="array" ref="L1039">((_xlfn.XLOOKUP(B1039,'4. Material Balance Activities'!$C$244:$C$292,'4. Material Balance Activities'!$J$244:$J$292,NA,0,1)-_xlfn.XLOOKUP(B1039,'4. Material Balance Activities'!$C$244:$C$292,'4. Material Balance Activities'!$P$244:$P$292,NA,0,1))*G1039)*(1-F1039)</f>
        <v>0.13966185483870969</v>
      </c>
      <c r="M1039" s="105" t="s">
        <v>214</v>
      </c>
      <c r="N1039" s="83" t="s">
        <v>214</v>
      </c>
    </row>
    <row r="1040" spans="1:14" x14ac:dyDescent="0.25">
      <c r="A1040" s="79" t="s">
        <v>374</v>
      </c>
      <c r="B1040" s="133" t="s">
        <v>326</v>
      </c>
      <c r="C1040" s="137" t="s">
        <v>437</v>
      </c>
      <c r="D1040" s="81" t="str">
        <f>IFERROR(IF(C1040="No CAS","",INDEX('DEQ Pollutant List'!$C$7:$C$611,MATCH('5. Pollutant Emissions - MB'!C1040,'DEQ Pollutant List'!$B$7:$B$611,0))),"")</f>
        <v>Propylene glycol monomethyl ether acetate</v>
      </c>
      <c r="E1040" s="115"/>
      <c r="F1040" s="138">
        <v>0</v>
      </c>
      <c r="G1040" s="139">
        <v>0.02</v>
      </c>
      <c r="H1040" s="104"/>
      <c r="I1040" s="102" cm="1">
        <f t="array" ref="I1040">((_xlfn.XLOOKUP(B1040,'4. Material Balance Activities'!$C$244:$C$292,'4. Material Balance Activities'!$G$244:$G$292,NA,0,1)-_xlfn.XLOOKUP(B1040,'4. Material Balance Activities'!$C$244:$C$292,'4. Material Balance Activities'!$M$244:$M$292,NA,0,1))*G1040)*(1-F1040)</f>
        <v>9.8960400000000011</v>
      </c>
      <c r="J1040" s="105" t="s">
        <v>214</v>
      </c>
      <c r="K1040" s="83" t="s">
        <v>214</v>
      </c>
      <c r="L1040" s="102" cm="1">
        <f t="array" ref="L1040">((_xlfn.XLOOKUP(B1040,'4. Material Balance Activities'!$C$244:$C$292,'4. Material Balance Activities'!$J$244:$J$292,NA,0,1)-_xlfn.XLOOKUP(B1040,'4. Material Balance Activities'!$C$244:$C$292,'4. Material Balance Activities'!$P$244:$P$292,NA,0,1))*G1040)*(1-F1040)</f>
        <v>3.9903387096774198E-2</v>
      </c>
      <c r="M1040" s="105" t="s">
        <v>214</v>
      </c>
      <c r="N1040" s="83" t="s">
        <v>214</v>
      </c>
    </row>
    <row r="1041" spans="1:14" x14ac:dyDescent="0.25">
      <c r="A1041" s="79" t="s">
        <v>374</v>
      </c>
      <c r="B1041" s="133" t="s">
        <v>326</v>
      </c>
      <c r="C1041" s="137" t="s">
        <v>441</v>
      </c>
      <c r="D1041" s="81" t="str">
        <f>IFERROR(IF(C1041="No CAS","",INDEX('DEQ Pollutant List'!$C$7:$C$611,MATCH('5. Pollutant Emissions - MB'!C1041,'DEQ Pollutant List'!$B$7:$B$611,0))),"")</f>
        <v>1,2,3-Trimethylbenzene</v>
      </c>
      <c r="E1041" s="115"/>
      <c r="F1041" s="138">
        <v>0</v>
      </c>
      <c r="G1041" s="139">
        <v>0.01</v>
      </c>
      <c r="H1041" s="104"/>
      <c r="I1041" s="102" cm="1">
        <f t="array" ref="I1041">((_xlfn.XLOOKUP(B1041,'4. Material Balance Activities'!$C$244:$C$292,'4. Material Balance Activities'!$G$244:$G$292,NA,0,1)-_xlfn.XLOOKUP(B1041,'4. Material Balance Activities'!$C$244:$C$292,'4. Material Balance Activities'!$M$244:$M$292,NA,0,1))*G1041)*(1-F1041)</f>
        <v>4.9480200000000005</v>
      </c>
      <c r="J1041" s="105" t="s">
        <v>214</v>
      </c>
      <c r="K1041" s="83" t="s">
        <v>214</v>
      </c>
      <c r="L1041" s="102" cm="1">
        <f t="array" ref="L1041">((_xlfn.XLOOKUP(B1041,'4. Material Balance Activities'!$C$244:$C$292,'4. Material Balance Activities'!$J$244:$J$292,NA,0,1)-_xlfn.XLOOKUP(B1041,'4. Material Balance Activities'!$C$244:$C$292,'4. Material Balance Activities'!$P$244:$P$292,NA,0,1))*G1041)*(1-F1041)</f>
        <v>1.9951693548387099E-2</v>
      </c>
      <c r="M1041" s="105" t="s">
        <v>214</v>
      </c>
      <c r="N1041" s="83" t="s">
        <v>214</v>
      </c>
    </row>
    <row r="1042" spans="1:14" x14ac:dyDescent="0.25">
      <c r="A1042" s="79" t="s">
        <v>374</v>
      </c>
      <c r="B1042" s="133" t="s">
        <v>327</v>
      </c>
      <c r="C1042" s="137" t="s">
        <v>193</v>
      </c>
      <c r="D1042" s="81" t="str">
        <f>IFERROR(IF(C1042="No CAS","",INDEX('DEQ Pollutant List'!$C$7:$C$611,MATCH('5. Pollutant Emissions - MB'!C1042,'DEQ Pollutant List'!$B$7:$B$611,0))),"")</f>
        <v>Xylene (mixture), including m-xylene, o-xylene, p-xylene</v>
      </c>
      <c r="E1042" s="115"/>
      <c r="F1042" s="138">
        <v>0</v>
      </c>
      <c r="G1042" s="139">
        <v>0.02</v>
      </c>
      <c r="H1042" s="104"/>
      <c r="I1042" s="102" cm="1">
        <f t="array" ref="I1042">((_xlfn.XLOOKUP(B1042,'4. Material Balance Activities'!$C$244:$C$292,'4. Material Balance Activities'!$G$244:$G$292,NA,0,1)-_xlfn.XLOOKUP(B1042,'4. Material Balance Activities'!$C$244:$C$292,'4. Material Balance Activities'!$M$244:$M$292,NA,0,1))*G1042)*(1-F1042)</f>
        <v>15.463470000000001</v>
      </c>
      <c r="J1042" s="105" t="s">
        <v>214</v>
      </c>
      <c r="K1042" s="83" t="s">
        <v>214</v>
      </c>
      <c r="L1042" s="102" cm="1">
        <f t="array" ref="L1042">((_xlfn.XLOOKUP(B1042,'4. Material Balance Activities'!$C$244:$C$292,'4. Material Balance Activities'!$J$244:$J$292,NA,0,1)-_xlfn.XLOOKUP(B1042,'4. Material Balance Activities'!$C$244:$C$292,'4. Material Balance Activities'!$P$244:$P$292,NA,0,1))*G1042)*(1-F1042)</f>
        <v>6.2352701612903225E-2</v>
      </c>
      <c r="M1042" s="105" t="s">
        <v>214</v>
      </c>
      <c r="N1042" s="83" t="s">
        <v>214</v>
      </c>
    </row>
    <row r="1043" spans="1:14" x14ac:dyDescent="0.25">
      <c r="A1043" s="79" t="s">
        <v>374</v>
      </c>
      <c r="B1043" s="133" t="s">
        <v>327</v>
      </c>
      <c r="C1043" s="137" t="s">
        <v>183</v>
      </c>
      <c r="D1043" s="81" t="str">
        <f>IFERROR(IF(C1043="No CAS","",INDEX('DEQ Pollutant List'!$C$7:$C$611,MATCH('5. Pollutant Emissions - MB'!C1043,'DEQ Pollutant List'!$B$7:$B$611,0))),"")</f>
        <v>Ethyl benzene</v>
      </c>
      <c r="E1043" s="115"/>
      <c r="F1043" s="138">
        <v>0</v>
      </c>
      <c r="G1043" s="139">
        <v>3.0000000000000001E-3</v>
      </c>
      <c r="H1043" s="104"/>
      <c r="I1043" s="102" cm="1">
        <f t="array" ref="I1043">((_xlfn.XLOOKUP(B1043,'4. Material Balance Activities'!$C$244:$C$292,'4. Material Balance Activities'!$G$244:$G$292,NA,0,1)-_xlfn.XLOOKUP(B1043,'4. Material Balance Activities'!$C$244:$C$292,'4. Material Balance Activities'!$M$244:$M$292,NA,0,1))*G1043)*(1-F1043)</f>
        <v>2.3195204999999999</v>
      </c>
      <c r="J1043" s="105" t="s">
        <v>214</v>
      </c>
      <c r="K1043" s="83" t="s">
        <v>214</v>
      </c>
      <c r="L1043" s="102" cm="1">
        <f t="array" ref="L1043">((_xlfn.XLOOKUP(B1043,'4. Material Balance Activities'!$C$244:$C$292,'4. Material Balance Activities'!$J$244:$J$292,NA,0,1)-_xlfn.XLOOKUP(B1043,'4. Material Balance Activities'!$C$244:$C$292,'4. Material Balance Activities'!$P$244:$P$292,NA,0,1))*G1043)*(1-F1043)</f>
        <v>9.3529052419354837E-3</v>
      </c>
      <c r="M1043" s="105" t="s">
        <v>214</v>
      </c>
      <c r="N1043" s="83" t="s">
        <v>214</v>
      </c>
    </row>
    <row r="1044" spans="1:14" x14ac:dyDescent="0.25">
      <c r="A1044" s="79" t="s">
        <v>374</v>
      </c>
      <c r="B1044" s="133" t="s">
        <v>327</v>
      </c>
      <c r="C1044" s="137" t="s">
        <v>433</v>
      </c>
      <c r="D1044" s="81" t="str">
        <f>IFERROR(IF(C1044="No CAS","",INDEX('DEQ Pollutant List'!$C$7:$C$611,MATCH('5. Pollutant Emissions - MB'!C1044,'DEQ Pollutant List'!$B$7:$B$611,0))),"")</f>
        <v>Isopropylbenzene (cumene)</v>
      </c>
      <c r="E1044" s="115"/>
      <c r="F1044" s="138">
        <v>0</v>
      </c>
      <c r="G1044" s="139">
        <v>1E-3</v>
      </c>
      <c r="H1044" s="104"/>
      <c r="I1044" s="102" cm="1">
        <f t="array" ref="I1044">((_xlfn.XLOOKUP(B1044,'4. Material Balance Activities'!$C$244:$C$292,'4. Material Balance Activities'!$G$244:$G$292,NA,0,1)-_xlfn.XLOOKUP(B1044,'4. Material Balance Activities'!$C$244:$C$292,'4. Material Balance Activities'!$M$244:$M$292,NA,0,1))*G1044)*(1-F1044)</f>
        <v>0.77317349999999996</v>
      </c>
      <c r="J1044" s="105" t="s">
        <v>214</v>
      </c>
      <c r="K1044" s="83" t="s">
        <v>214</v>
      </c>
      <c r="L1044" s="102" cm="1">
        <f t="array" ref="L1044">((_xlfn.XLOOKUP(B1044,'4. Material Balance Activities'!$C$244:$C$292,'4. Material Balance Activities'!$J$244:$J$292,NA,0,1)-_xlfn.XLOOKUP(B1044,'4. Material Balance Activities'!$C$244:$C$292,'4. Material Balance Activities'!$P$244:$P$292,NA,0,1))*G1044)*(1-F1044)</f>
        <v>3.1176350806451612E-3</v>
      </c>
      <c r="M1044" s="105" t="s">
        <v>214</v>
      </c>
      <c r="N1044" s="83" t="s">
        <v>214</v>
      </c>
    </row>
    <row r="1045" spans="1:14" x14ac:dyDescent="0.25">
      <c r="A1045" s="79" t="s">
        <v>374</v>
      </c>
      <c r="B1045" s="133" t="s">
        <v>327</v>
      </c>
      <c r="C1045" s="137" t="s">
        <v>435</v>
      </c>
      <c r="D1045" s="81" t="str">
        <f>IFERROR(IF(C1045="No CAS","",INDEX('DEQ Pollutant List'!$C$7:$C$611,MATCH('5. Pollutant Emissions - MB'!C1045,'DEQ Pollutant List'!$B$7:$B$611,0))),"")</f>
        <v>n-Butyl alcohol</v>
      </c>
      <c r="E1045" s="115"/>
      <c r="F1045" s="138">
        <v>0</v>
      </c>
      <c r="G1045" s="139">
        <v>0.06</v>
      </c>
      <c r="H1045" s="104"/>
      <c r="I1045" s="102" cm="1">
        <f t="array" ref="I1045">((_xlfn.XLOOKUP(B1045,'4. Material Balance Activities'!$C$244:$C$292,'4. Material Balance Activities'!$G$244:$G$292,NA,0,1)-_xlfn.XLOOKUP(B1045,'4. Material Balance Activities'!$C$244:$C$292,'4. Material Balance Activities'!$M$244:$M$292,NA,0,1))*G1045)*(1-F1045)</f>
        <v>46.390409999999996</v>
      </c>
      <c r="J1045" s="105" t="s">
        <v>214</v>
      </c>
      <c r="K1045" s="83" t="s">
        <v>214</v>
      </c>
      <c r="L1045" s="102" cm="1">
        <f t="array" ref="L1045">((_xlfn.XLOOKUP(B1045,'4. Material Balance Activities'!$C$244:$C$292,'4. Material Balance Activities'!$J$244:$J$292,NA,0,1)-_xlfn.XLOOKUP(B1045,'4. Material Balance Activities'!$C$244:$C$292,'4. Material Balance Activities'!$P$244:$P$292,NA,0,1))*G1045)*(1-F1045)</f>
        <v>0.18705810483870966</v>
      </c>
      <c r="M1045" s="105" t="s">
        <v>214</v>
      </c>
      <c r="N1045" s="83" t="s">
        <v>214</v>
      </c>
    </row>
    <row r="1046" spans="1:14" x14ac:dyDescent="0.25">
      <c r="A1046" s="79" t="s">
        <v>374</v>
      </c>
      <c r="B1046" s="133" t="s">
        <v>327</v>
      </c>
      <c r="C1046" s="137" t="s">
        <v>437</v>
      </c>
      <c r="D1046" s="81" t="str">
        <f>IFERROR(IF(C1046="No CAS","",INDEX('DEQ Pollutant List'!$C$7:$C$611,MATCH('5. Pollutant Emissions - MB'!C1046,'DEQ Pollutant List'!$B$7:$B$611,0))),"")</f>
        <v>Propylene glycol monomethyl ether acetate</v>
      </c>
      <c r="E1046" s="115"/>
      <c r="F1046" s="138">
        <v>0</v>
      </c>
      <c r="G1046" s="139">
        <v>0.01</v>
      </c>
      <c r="H1046" s="104"/>
      <c r="I1046" s="102" cm="1">
        <f t="array" ref="I1046">((_xlfn.XLOOKUP(B1046,'4. Material Balance Activities'!$C$244:$C$292,'4. Material Balance Activities'!$G$244:$G$292,NA,0,1)-_xlfn.XLOOKUP(B1046,'4. Material Balance Activities'!$C$244:$C$292,'4. Material Balance Activities'!$M$244:$M$292,NA,0,1))*G1046)*(1-F1046)</f>
        <v>7.7317350000000005</v>
      </c>
      <c r="J1046" s="105" t="s">
        <v>214</v>
      </c>
      <c r="K1046" s="83" t="s">
        <v>214</v>
      </c>
      <c r="L1046" s="102" cm="1">
        <f t="array" ref="L1046">((_xlfn.XLOOKUP(B1046,'4. Material Balance Activities'!$C$244:$C$292,'4. Material Balance Activities'!$J$244:$J$292,NA,0,1)-_xlfn.XLOOKUP(B1046,'4. Material Balance Activities'!$C$244:$C$292,'4. Material Balance Activities'!$P$244:$P$292,NA,0,1))*G1046)*(1-F1046)</f>
        <v>3.1176350806451612E-2</v>
      </c>
      <c r="M1046" s="105" t="s">
        <v>214</v>
      </c>
      <c r="N1046" s="83" t="s">
        <v>214</v>
      </c>
    </row>
    <row r="1047" spans="1:14" x14ac:dyDescent="0.25">
      <c r="A1047" s="79" t="s">
        <v>374</v>
      </c>
      <c r="B1047" s="133" t="s">
        <v>328</v>
      </c>
      <c r="C1047" s="137" t="s">
        <v>183</v>
      </c>
      <c r="D1047" s="81" t="str">
        <f>IFERROR(IF(C1047="No CAS","",INDEX('DEQ Pollutant List'!$C$7:$C$611,MATCH('5. Pollutant Emissions - MB'!C1047,'DEQ Pollutant List'!$B$7:$B$611,0))),"")</f>
        <v>Ethyl benzene</v>
      </c>
      <c r="E1047" s="115"/>
      <c r="F1047" s="138">
        <v>0</v>
      </c>
      <c r="G1047" s="139">
        <v>1E-3</v>
      </c>
      <c r="H1047" s="104"/>
      <c r="I1047" s="102" cm="1">
        <f t="array" ref="I1047">((_xlfn.XLOOKUP(B1047,'4. Material Balance Activities'!$C$244:$C$292,'4. Material Balance Activities'!$G$244:$G$292,NA,0,1)-_xlfn.XLOOKUP(B1047,'4. Material Balance Activities'!$C$244:$C$292,'4. Material Balance Activities'!$M$244:$M$292,NA,0,1))*G1047)*(1-F1047)</f>
        <v>0.41256600000000004</v>
      </c>
      <c r="J1047" s="105" t="s">
        <v>214</v>
      </c>
      <c r="K1047" s="83" t="s">
        <v>214</v>
      </c>
      <c r="L1047" s="102" cm="1">
        <f t="array" ref="L1047">((_xlfn.XLOOKUP(B1047,'4. Material Balance Activities'!$C$244:$C$292,'4. Material Balance Activities'!$J$244:$J$292,NA,0,1)-_xlfn.XLOOKUP(B1047,'4. Material Balance Activities'!$C$244:$C$292,'4. Material Balance Activities'!$P$244:$P$292,NA,0,1))*G1047)*(1-F1047)</f>
        <v>1.6635725806451614E-3</v>
      </c>
      <c r="M1047" s="105" t="s">
        <v>214</v>
      </c>
      <c r="N1047" s="83" t="s">
        <v>214</v>
      </c>
    </row>
    <row r="1048" spans="1:14" x14ac:dyDescent="0.25">
      <c r="A1048" s="79" t="s">
        <v>374</v>
      </c>
      <c r="B1048" s="133" t="s">
        <v>328</v>
      </c>
      <c r="C1048" s="137" t="s">
        <v>433</v>
      </c>
      <c r="D1048" s="81" t="str">
        <f>IFERROR(IF(C1048="No CAS","",INDEX('DEQ Pollutant List'!$C$7:$C$611,MATCH('5. Pollutant Emissions - MB'!C1048,'DEQ Pollutant List'!$B$7:$B$611,0))),"")</f>
        <v>Isopropylbenzene (cumene)</v>
      </c>
      <c r="E1048" s="115"/>
      <c r="F1048" s="138">
        <v>0</v>
      </c>
      <c r="G1048" s="139">
        <v>2E-3</v>
      </c>
      <c r="H1048" s="104"/>
      <c r="I1048" s="102" cm="1">
        <f t="array" ref="I1048">((_xlfn.XLOOKUP(B1048,'4. Material Balance Activities'!$C$244:$C$292,'4. Material Balance Activities'!$G$244:$G$292,NA,0,1)-_xlfn.XLOOKUP(B1048,'4. Material Balance Activities'!$C$244:$C$292,'4. Material Balance Activities'!$M$244:$M$292,NA,0,1))*G1048)*(1-F1048)</f>
        <v>0.82513200000000009</v>
      </c>
      <c r="J1048" s="105" t="s">
        <v>214</v>
      </c>
      <c r="K1048" s="83" t="s">
        <v>214</v>
      </c>
      <c r="L1048" s="102" cm="1">
        <f t="array" ref="L1048">((_xlfn.XLOOKUP(B1048,'4. Material Balance Activities'!$C$244:$C$292,'4. Material Balance Activities'!$J$244:$J$292,NA,0,1)-_xlfn.XLOOKUP(B1048,'4. Material Balance Activities'!$C$244:$C$292,'4. Material Balance Activities'!$P$244:$P$292,NA,0,1))*G1048)*(1-F1048)</f>
        <v>3.3271451612903228E-3</v>
      </c>
      <c r="M1048" s="105" t="s">
        <v>214</v>
      </c>
      <c r="N1048" s="83" t="s">
        <v>214</v>
      </c>
    </row>
    <row r="1049" spans="1:14" x14ac:dyDescent="0.25">
      <c r="A1049" s="79" t="s">
        <v>374</v>
      </c>
      <c r="B1049" s="133" t="s">
        <v>328</v>
      </c>
      <c r="C1049" s="137" t="s">
        <v>435</v>
      </c>
      <c r="D1049" s="81" t="str">
        <f>IFERROR(IF(C1049="No CAS","",INDEX('DEQ Pollutant List'!$C$7:$C$611,MATCH('5. Pollutant Emissions - MB'!C1049,'DEQ Pollutant List'!$B$7:$B$611,0))),"")</f>
        <v>n-Butyl alcohol</v>
      </c>
      <c r="E1049" s="115"/>
      <c r="F1049" s="138">
        <v>0</v>
      </c>
      <c r="G1049" s="139">
        <v>7.0000000000000007E-2</v>
      </c>
      <c r="H1049" s="104"/>
      <c r="I1049" s="102" cm="1">
        <f t="array" ref="I1049">((_xlfn.XLOOKUP(B1049,'4. Material Balance Activities'!$C$244:$C$292,'4. Material Balance Activities'!$G$244:$G$292,NA,0,1)-_xlfn.XLOOKUP(B1049,'4. Material Balance Activities'!$C$244:$C$292,'4. Material Balance Activities'!$M$244:$M$292,NA,0,1))*G1049)*(1-F1049)</f>
        <v>28.879620000000006</v>
      </c>
      <c r="J1049" s="105" t="s">
        <v>214</v>
      </c>
      <c r="K1049" s="83" t="s">
        <v>214</v>
      </c>
      <c r="L1049" s="102" cm="1">
        <f t="array" ref="L1049">((_xlfn.XLOOKUP(B1049,'4. Material Balance Activities'!$C$244:$C$292,'4. Material Balance Activities'!$J$244:$J$292,NA,0,1)-_xlfn.XLOOKUP(B1049,'4. Material Balance Activities'!$C$244:$C$292,'4. Material Balance Activities'!$P$244:$P$292,NA,0,1))*G1049)*(1-F1049)</f>
        <v>0.11645008064516131</v>
      </c>
      <c r="M1049" s="105" t="s">
        <v>214</v>
      </c>
      <c r="N1049" s="83" t="s">
        <v>214</v>
      </c>
    </row>
    <row r="1050" spans="1:14" x14ac:dyDescent="0.25">
      <c r="A1050" s="79" t="s">
        <v>374</v>
      </c>
      <c r="B1050" s="133" t="s">
        <v>328</v>
      </c>
      <c r="C1050" s="137" t="s">
        <v>437</v>
      </c>
      <c r="D1050" s="81" t="str">
        <f>IFERROR(IF(C1050="No CAS","",INDEX('DEQ Pollutant List'!$C$7:$C$611,MATCH('5. Pollutant Emissions - MB'!C1050,'DEQ Pollutant List'!$B$7:$B$611,0))),"")</f>
        <v>Propylene glycol monomethyl ether acetate</v>
      </c>
      <c r="E1050" s="115"/>
      <c r="F1050" s="138">
        <v>0</v>
      </c>
      <c r="G1050" s="139">
        <v>0.02</v>
      </c>
      <c r="H1050" s="104"/>
      <c r="I1050" s="102" cm="1">
        <f t="array" ref="I1050">((_xlfn.XLOOKUP(B1050,'4. Material Balance Activities'!$C$244:$C$292,'4. Material Balance Activities'!$G$244:$G$292,NA,0,1)-_xlfn.XLOOKUP(B1050,'4. Material Balance Activities'!$C$244:$C$292,'4. Material Balance Activities'!$M$244:$M$292,NA,0,1))*G1050)*(1-F1050)</f>
        <v>8.2513200000000015</v>
      </c>
      <c r="J1050" s="105" t="s">
        <v>214</v>
      </c>
      <c r="K1050" s="83" t="s">
        <v>214</v>
      </c>
      <c r="L1050" s="102" cm="1">
        <f t="array" ref="L1050">((_xlfn.XLOOKUP(B1050,'4. Material Balance Activities'!$C$244:$C$292,'4. Material Balance Activities'!$J$244:$J$292,NA,0,1)-_xlfn.XLOOKUP(B1050,'4. Material Balance Activities'!$C$244:$C$292,'4. Material Balance Activities'!$P$244:$P$292,NA,0,1))*G1050)*(1-F1050)</f>
        <v>3.3271451612903229E-2</v>
      </c>
      <c r="M1050" s="105" t="s">
        <v>214</v>
      </c>
      <c r="N1050" s="83" t="s">
        <v>214</v>
      </c>
    </row>
    <row r="1051" spans="1:14" x14ac:dyDescent="0.25">
      <c r="A1051" s="79" t="s">
        <v>374</v>
      </c>
      <c r="B1051" s="133" t="s">
        <v>328</v>
      </c>
      <c r="C1051" s="137" t="s">
        <v>441</v>
      </c>
      <c r="D1051" s="81" t="str">
        <f>IFERROR(IF(C1051="No CAS","",INDEX('DEQ Pollutant List'!$C$7:$C$611,MATCH('5. Pollutant Emissions - MB'!C1051,'DEQ Pollutant List'!$B$7:$B$611,0))),"")</f>
        <v>1,2,3-Trimethylbenzene</v>
      </c>
      <c r="E1051" s="115"/>
      <c r="F1051" s="138">
        <v>0</v>
      </c>
      <c r="G1051" s="139">
        <v>0.01</v>
      </c>
      <c r="H1051" s="104"/>
      <c r="I1051" s="102" cm="1">
        <f t="array" ref="I1051">((_xlfn.XLOOKUP(B1051,'4. Material Balance Activities'!$C$244:$C$292,'4. Material Balance Activities'!$G$244:$G$292,NA,0,1)-_xlfn.XLOOKUP(B1051,'4. Material Balance Activities'!$C$244:$C$292,'4. Material Balance Activities'!$M$244:$M$292,NA,0,1))*G1051)*(1-F1051)</f>
        <v>4.1256600000000008</v>
      </c>
      <c r="J1051" s="105" t="s">
        <v>214</v>
      </c>
      <c r="K1051" s="83" t="s">
        <v>214</v>
      </c>
      <c r="L1051" s="102" cm="1">
        <f t="array" ref="L1051">((_xlfn.XLOOKUP(B1051,'4. Material Balance Activities'!$C$244:$C$292,'4. Material Balance Activities'!$J$244:$J$292,NA,0,1)-_xlfn.XLOOKUP(B1051,'4. Material Balance Activities'!$C$244:$C$292,'4. Material Balance Activities'!$P$244:$P$292,NA,0,1))*G1051)*(1-F1051)</f>
        <v>1.6635725806451614E-2</v>
      </c>
      <c r="M1051" s="105" t="s">
        <v>214</v>
      </c>
      <c r="N1051" s="83" t="s">
        <v>214</v>
      </c>
    </row>
    <row r="1052" spans="1:14" x14ac:dyDescent="0.25">
      <c r="A1052" s="79" t="s">
        <v>374</v>
      </c>
      <c r="B1052" s="133" t="s">
        <v>329</v>
      </c>
      <c r="C1052" s="137" t="s">
        <v>183</v>
      </c>
      <c r="D1052" s="81" t="str">
        <f>IFERROR(IF(C1052="No CAS","",INDEX('DEQ Pollutant List'!$C$7:$C$611,MATCH('5. Pollutant Emissions - MB'!C1052,'DEQ Pollutant List'!$B$7:$B$611,0))),"")</f>
        <v>Ethyl benzene</v>
      </c>
      <c r="E1052" s="115"/>
      <c r="F1052" s="138">
        <v>0</v>
      </c>
      <c r="G1052" s="139">
        <v>1E-3</v>
      </c>
      <c r="H1052" s="104"/>
      <c r="I1052" s="102" cm="1">
        <f t="array" ref="I1052">((_xlfn.XLOOKUP(B1052,'4. Material Balance Activities'!$C$244:$C$292,'4. Material Balance Activities'!$G$244:$G$292,NA,0,1)-_xlfn.XLOOKUP(B1052,'4. Material Balance Activities'!$C$244:$C$292,'4. Material Balance Activities'!$M$244:$M$292,NA,0,1))*G1052)*(1-F1052)</f>
        <v>0.15699750000000004</v>
      </c>
      <c r="J1052" s="105" t="s">
        <v>214</v>
      </c>
      <c r="K1052" s="83" t="s">
        <v>214</v>
      </c>
      <c r="L1052" s="102" cm="1">
        <f t="array" ref="L1052">((_xlfn.XLOOKUP(B1052,'4. Material Balance Activities'!$C$244:$C$292,'4. Material Balance Activities'!$J$244:$J$292,NA,0,1)-_xlfn.XLOOKUP(B1052,'4. Material Balance Activities'!$C$244:$C$292,'4. Material Balance Activities'!$P$244:$P$292,NA,0,1))*G1052)*(1-F1052)</f>
        <v>6.3305443548387105E-4</v>
      </c>
      <c r="M1052" s="105" t="s">
        <v>214</v>
      </c>
      <c r="N1052" s="83" t="s">
        <v>214</v>
      </c>
    </row>
    <row r="1053" spans="1:14" x14ac:dyDescent="0.25">
      <c r="A1053" s="79" t="s">
        <v>374</v>
      </c>
      <c r="B1053" s="133" t="s">
        <v>329</v>
      </c>
      <c r="C1053" s="137" t="s">
        <v>433</v>
      </c>
      <c r="D1053" s="81" t="str">
        <f>IFERROR(IF(C1053="No CAS","",INDEX('DEQ Pollutant List'!$C$7:$C$611,MATCH('5. Pollutant Emissions - MB'!C1053,'DEQ Pollutant List'!$B$7:$B$611,0))),"")</f>
        <v>Isopropylbenzene (cumene)</v>
      </c>
      <c r="E1053" s="115"/>
      <c r="F1053" s="138">
        <v>0</v>
      </c>
      <c r="G1053" s="139">
        <v>2E-3</v>
      </c>
      <c r="H1053" s="104"/>
      <c r="I1053" s="102" cm="1">
        <f t="array" ref="I1053">((_xlfn.XLOOKUP(B1053,'4. Material Balance Activities'!$C$244:$C$292,'4. Material Balance Activities'!$G$244:$G$292,NA,0,1)-_xlfn.XLOOKUP(B1053,'4. Material Balance Activities'!$C$244:$C$292,'4. Material Balance Activities'!$M$244:$M$292,NA,0,1))*G1053)*(1-F1053)</f>
        <v>0.31399500000000008</v>
      </c>
      <c r="J1053" s="105" t="s">
        <v>214</v>
      </c>
      <c r="K1053" s="83" t="s">
        <v>214</v>
      </c>
      <c r="L1053" s="102" cm="1">
        <f t="array" ref="L1053">((_xlfn.XLOOKUP(B1053,'4. Material Balance Activities'!$C$244:$C$292,'4. Material Balance Activities'!$J$244:$J$292,NA,0,1)-_xlfn.XLOOKUP(B1053,'4. Material Balance Activities'!$C$244:$C$292,'4. Material Balance Activities'!$P$244:$P$292,NA,0,1))*G1053)*(1-F1053)</f>
        <v>1.2661088709677421E-3</v>
      </c>
      <c r="M1053" s="105" t="s">
        <v>214</v>
      </c>
      <c r="N1053" s="83" t="s">
        <v>214</v>
      </c>
    </row>
    <row r="1054" spans="1:14" x14ac:dyDescent="0.25">
      <c r="A1054" s="79" t="s">
        <v>374</v>
      </c>
      <c r="B1054" s="133" t="s">
        <v>329</v>
      </c>
      <c r="C1054" s="137" t="s">
        <v>435</v>
      </c>
      <c r="D1054" s="81" t="str">
        <f>IFERROR(IF(C1054="No CAS","",INDEX('DEQ Pollutant List'!$C$7:$C$611,MATCH('5. Pollutant Emissions - MB'!C1054,'DEQ Pollutant List'!$B$7:$B$611,0))),"")</f>
        <v>n-Butyl alcohol</v>
      </c>
      <c r="E1054" s="115"/>
      <c r="F1054" s="138">
        <v>0</v>
      </c>
      <c r="G1054" s="139">
        <v>7.0000000000000007E-2</v>
      </c>
      <c r="H1054" s="104"/>
      <c r="I1054" s="102" cm="1">
        <f t="array" ref="I1054">((_xlfn.XLOOKUP(B1054,'4. Material Balance Activities'!$C$244:$C$292,'4. Material Balance Activities'!$G$244:$G$292,NA,0,1)-_xlfn.XLOOKUP(B1054,'4. Material Balance Activities'!$C$244:$C$292,'4. Material Balance Activities'!$M$244:$M$292,NA,0,1))*G1054)*(1-F1054)</f>
        <v>10.989825000000003</v>
      </c>
      <c r="J1054" s="105" t="s">
        <v>214</v>
      </c>
      <c r="K1054" s="83" t="s">
        <v>214</v>
      </c>
      <c r="L1054" s="102" cm="1">
        <f t="array" ref="L1054">((_xlfn.XLOOKUP(B1054,'4. Material Balance Activities'!$C$244:$C$292,'4. Material Balance Activities'!$J$244:$J$292,NA,0,1)-_xlfn.XLOOKUP(B1054,'4. Material Balance Activities'!$C$244:$C$292,'4. Material Balance Activities'!$P$244:$P$292,NA,0,1))*G1054)*(1-F1054)</f>
        <v>4.431381048387098E-2</v>
      </c>
      <c r="M1054" s="105" t="s">
        <v>214</v>
      </c>
      <c r="N1054" s="83" t="s">
        <v>214</v>
      </c>
    </row>
    <row r="1055" spans="1:14" x14ac:dyDescent="0.25">
      <c r="A1055" s="79" t="s">
        <v>374</v>
      </c>
      <c r="B1055" s="133" t="s">
        <v>329</v>
      </c>
      <c r="C1055" s="137" t="s">
        <v>437</v>
      </c>
      <c r="D1055" s="81" t="str">
        <f>IFERROR(IF(C1055="No CAS","",INDEX('DEQ Pollutant List'!$C$7:$C$611,MATCH('5. Pollutant Emissions - MB'!C1055,'DEQ Pollutant List'!$B$7:$B$611,0))),"")</f>
        <v>Propylene glycol monomethyl ether acetate</v>
      </c>
      <c r="E1055" s="115"/>
      <c r="F1055" s="138">
        <v>0</v>
      </c>
      <c r="G1055" s="139">
        <v>0.02</v>
      </c>
      <c r="H1055" s="104"/>
      <c r="I1055" s="102" cm="1">
        <f t="array" ref="I1055">((_xlfn.XLOOKUP(B1055,'4. Material Balance Activities'!$C$244:$C$292,'4. Material Balance Activities'!$G$244:$G$292,NA,0,1)-_xlfn.XLOOKUP(B1055,'4. Material Balance Activities'!$C$244:$C$292,'4. Material Balance Activities'!$M$244:$M$292,NA,0,1))*G1055)*(1-F1055)</f>
        <v>3.1399500000000007</v>
      </c>
      <c r="J1055" s="105" t="s">
        <v>214</v>
      </c>
      <c r="K1055" s="83" t="s">
        <v>214</v>
      </c>
      <c r="L1055" s="102" cm="1">
        <f t="array" ref="L1055">((_xlfn.XLOOKUP(B1055,'4. Material Balance Activities'!$C$244:$C$292,'4. Material Balance Activities'!$J$244:$J$292,NA,0,1)-_xlfn.XLOOKUP(B1055,'4. Material Balance Activities'!$C$244:$C$292,'4. Material Balance Activities'!$P$244:$P$292,NA,0,1))*G1055)*(1-F1055)</f>
        <v>1.2661088709677422E-2</v>
      </c>
      <c r="M1055" s="105" t="s">
        <v>214</v>
      </c>
      <c r="N1055" s="83" t="s">
        <v>214</v>
      </c>
    </row>
    <row r="1056" spans="1:14" x14ac:dyDescent="0.25">
      <c r="A1056" s="79" t="s">
        <v>374</v>
      </c>
      <c r="B1056" s="133" t="s">
        <v>329</v>
      </c>
      <c r="C1056" s="137" t="s">
        <v>441</v>
      </c>
      <c r="D1056" s="81" t="str">
        <f>IFERROR(IF(C1056="No CAS","",INDEX('DEQ Pollutant List'!$C$7:$C$611,MATCH('5. Pollutant Emissions - MB'!C1056,'DEQ Pollutant List'!$B$7:$B$611,0))),"")</f>
        <v>1,2,3-Trimethylbenzene</v>
      </c>
      <c r="E1056" s="115"/>
      <c r="F1056" s="138">
        <v>0</v>
      </c>
      <c r="G1056" s="139">
        <v>0.01</v>
      </c>
      <c r="H1056" s="104"/>
      <c r="I1056" s="102" cm="1">
        <f t="array" ref="I1056">((_xlfn.XLOOKUP(B1056,'4. Material Balance Activities'!$C$244:$C$292,'4. Material Balance Activities'!$G$244:$G$292,NA,0,1)-_xlfn.XLOOKUP(B1056,'4. Material Balance Activities'!$C$244:$C$292,'4. Material Balance Activities'!$M$244:$M$292,NA,0,1))*G1056)*(1-F1056)</f>
        <v>1.5699750000000003</v>
      </c>
      <c r="J1056" s="105" t="s">
        <v>214</v>
      </c>
      <c r="K1056" s="83" t="s">
        <v>214</v>
      </c>
      <c r="L1056" s="102" cm="1">
        <f t="array" ref="L1056">((_xlfn.XLOOKUP(B1056,'4. Material Balance Activities'!$C$244:$C$292,'4. Material Balance Activities'!$J$244:$J$292,NA,0,1)-_xlfn.XLOOKUP(B1056,'4. Material Balance Activities'!$C$244:$C$292,'4. Material Balance Activities'!$P$244:$P$292,NA,0,1))*G1056)*(1-F1056)</f>
        <v>6.3305443548387109E-3</v>
      </c>
      <c r="M1056" s="105" t="s">
        <v>214</v>
      </c>
      <c r="N1056" s="83" t="s">
        <v>214</v>
      </c>
    </row>
    <row r="1057" spans="1:14" x14ac:dyDescent="0.25">
      <c r="A1057" s="79" t="s">
        <v>374</v>
      </c>
      <c r="B1057" s="133" t="s">
        <v>330</v>
      </c>
      <c r="C1057" s="137" t="s">
        <v>193</v>
      </c>
      <c r="D1057" s="81" t="str">
        <f>IFERROR(IF(C1057="No CAS","",INDEX('DEQ Pollutant List'!$C$7:$C$611,MATCH('5. Pollutant Emissions - MB'!C1057,'DEQ Pollutant List'!$B$7:$B$611,0))),"")</f>
        <v>Xylene (mixture), including m-xylene, o-xylene, p-xylene</v>
      </c>
      <c r="E1057" s="115"/>
      <c r="F1057" s="138">
        <v>0</v>
      </c>
      <c r="G1057" s="139">
        <v>0.01</v>
      </c>
      <c r="H1057" s="104"/>
      <c r="I1057" s="102" cm="1">
        <f t="array" ref="I1057">((_xlfn.XLOOKUP(B1057,'4. Material Balance Activities'!$C$244:$C$292,'4. Material Balance Activities'!$G$244:$G$292,NA,0,1)-_xlfn.XLOOKUP(B1057,'4. Material Balance Activities'!$C$244:$C$292,'4. Material Balance Activities'!$M$244:$M$292,NA,0,1))*G1057)*(1-F1057)</f>
        <v>1.5102450000000003</v>
      </c>
      <c r="J1057" s="105" t="s">
        <v>214</v>
      </c>
      <c r="K1057" s="83" t="s">
        <v>214</v>
      </c>
      <c r="L1057" s="102" cm="1">
        <f t="array" ref="L1057">((_xlfn.XLOOKUP(B1057,'4. Material Balance Activities'!$C$244:$C$292,'4. Material Balance Activities'!$J$244:$J$292,NA,0,1)-_xlfn.XLOOKUP(B1057,'4. Material Balance Activities'!$C$244:$C$292,'4. Material Balance Activities'!$P$244:$P$292,NA,0,1))*G1057)*(1-F1057)</f>
        <v>6.0896975806451628E-3</v>
      </c>
      <c r="M1057" s="105" t="s">
        <v>214</v>
      </c>
      <c r="N1057" s="83" t="s">
        <v>214</v>
      </c>
    </row>
    <row r="1058" spans="1:14" x14ac:dyDescent="0.25">
      <c r="A1058" s="79" t="s">
        <v>374</v>
      </c>
      <c r="B1058" s="133" t="s">
        <v>330</v>
      </c>
      <c r="C1058" s="137" t="s">
        <v>183</v>
      </c>
      <c r="D1058" s="81" t="str">
        <f>IFERROR(IF(C1058="No CAS","",INDEX('DEQ Pollutant List'!$C$7:$C$611,MATCH('5. Pollutant Emissions - MB'!C1058,'DEQ Pollutant List'!$B$7:$B$611,0))),"")</f>
        <v>Ethyl benzene</v>
      </c>
      <c r="E1058" s="115"/>
      <c r="F1058" s="138">
        <v>0</v>
      </c>
      <c r="G1058" s="139">
        <v>3.0000000000000001E-3</v>
      </c>
      <c r="H1058" s="104"/>
      <c r="I1058" s="102" cm="1">
        <f t="array" ref="I1058">((_xlfn.XLOOKUP(B1058,'4. Material Balance Activities'!$C$244:$C$292,'4. Material Balance Activities'!$G$244:$G$292,NA,0,1)-_xlfn.XLOOKUP(B1058,'4. Material Balance Activities'!$C$244:$C$292,'4. Material Balance Activities'!$M$244:$M$292,NA,0,1))*G1058)*(1-F1058)</f>
        <v>0.45307350000000007</v>
      </c>
      <c r="J1058" s="105" t="s">
        <v>214</v>
      </c>
      <c r="K1058" s="83" t="s">
        <v>214</v>
      </c>
      <c r="L1058" s="102" cm="1">
        <f t="array" ref="L1058">((_xlfn.XLOOKUP(B1058,'4. Material Balance Activities'!$C$244:$C$292,'4. Material Balance Activities'!$J$244:$J$292,NA,0,1)-_xlfn.XLOOKUP(B1058,'4. Material Balance Activities'!$C$244:$C$292,'4. Material Balance Activities'!$P$244:$P$292,NA,0,1))*G1058)*(1-F1058)</f>
        <v>1.8269092741935488E-3</v>
      </c>
      <c r="M1058" s="105" t="s">
        <v>214</v>
      </c>
      <c r="N1058" s="83" t="s">
        <v>214</v>
      </c>
    </row>
    <row r="1059" spans="1:14" x14ac:dyDescent="0.25">
      <c r="A1059" s="79" t="s">
        <v>374</v>
      </c>
      <c r="B1059" s="133" t="s">
        <v>330</v>
      </c>
      <c r="C1059" s="137" t="s">
        <v>433</v>
      </c>
      <c r="D1059" s="81" t="str">
        <f>IFERROR(IF(C1059="No CAS","",INDEX('DEQ Pollutant List'!$C$7:$C$611,MATCH('5. Pollutant Emissions - MB'!C1059,'DEQ Pollutant List'!$B$7:$B$611,0))),"")</f>
        <v>Isopropylbenzene (cumene)</v>
      </c>
      <c r="E1059" s="115"/>
      <c r="F1059" s="138">
        <v>0</v>
      </c>
      <c r="G1059" s="139">
        <v>1E-3</v>
      </c>
      <c r="H1059" s="104"/>
      <c r="I1059" s="102" cm="1">
        <f t="array" ref="I1059">((_xlfn.XLOOKUP(B1059,'4. Material Balance Activities'!$C$244:$C$292,'4. Material Balance Activities'!$G$244:$G$292,NA,0,1)-_xlfn.XLOOKUP(B1059,'4. Material Balance Activities'!$C$244:$C$292,'4. Material Balance Activities'!$M$244:$M$292,NA,0,1))*G1059)*(1-F1059)</f>
        <v>0.15102450000000003</v>
      </c>
      <c r="J1059" s="105" t="s">
        <v>214</v>
      </c>
      <c r="K1059" s="83" t="s">
        <v>214</v>
      </c>
      <c r="L1059" s="102" cm="1">
        <f t="array" ref="L1059">((_xlfn.XLOOKUP(B1059,'4. Material Balance Activities'!$C$244:$C$292,'4. Material Balance Activities'!$J$244:$J$292,NA,0,1)-_xlfn.XLOOKUP(B1059,'4. Material Balance Activities'!$C$244:$C$292,'4. Material Balance Activities'!$P$244:$P$292,NA,0,1))*G1059)*(1-F1059)</f>
        <v>6.0896975806451622E-4</v>
      </c>
      <c r="M1059" s="105" t="s">
        <v>214</v>
      </c>
      <c r="N1059" s="83" t="s">
        <v>214</v>
      </c>
    </row>
    <row r="1060" spans="1:14" x14ac:dyDescent="0.25">
      <c r="A1060" s="79" t="s">
        <v>374</v>
      </c>
      <c r="B1060" s="133" t="s">
        <v>330</v>
      </c>
      <c r="C1060" s="137" t="s">
        <v>435</v>
      </c>
      <c r="D1060" s="81" t="str">
        <f>IFERROR(IF(C1060="No CAS","",INDEX('DEQ Pollutant List'!$C$7:$C$611,MATCH('5. Pollutant Emissions - MB'!C1060,'DEQ Pollutant List'!$B$7:$B$611,0))),"")</f>
        <v>n-Butyl alcohol</v>
      </c>
      <c r="E1060" s="115"/>
      <c r="F1060" s="138">
        <v>0</v>
      </c>
      <c r="G1060" s="139">
        <v>0.05</v>
      </c>
      <c r="H1060" s="104"/>
      <c r="I1060" s="102" cm="1">
        <f t="array" ref="I1060">((_xlfn.XLOOKUP(B1060,'4. Material Balance Activities'!$C$244:$C$292,'4. Material Balance Activities'!$G$244:$G$292,NA,0,1)-_xlfn.XLOOKUP(B1060,'4. Material Balance Activities'!$C$244:$C$292,'4. Material Balance Activities'!$M$244:$M$292,NA,0,1))*G1060)*(1-F1060)</f>
        <v>7.5512250000000014</v>
      </c>
      <c r="J1060" s="105" t="s">
        <v>214</v>
      </c>
      <c r="K1060" s="83" t="s">
        <v>214</v>
      </c>
      <c r="L1060" s="102" cm="1">
        <f t="array" ref="L1060">((_xlfn.XLOOKUP(B1060,'4. Material Balance Activities'!$C$244:$C$292,'4. Material Balance Activities'!$J$244:$J$292,NA,0,1)-_xlfn.XLOOKUP(B1060,'4. Material Balance Activities'!$C$244:$C$292,'4. Material Balance Activities'!$P$244:$P$292,NA,0,1))*G1060)*(1-F1060)</f>
        <v>3.0448487903225813E-2</v>
      </c>
      <c r="M1060" s="105" t="s">
        <v>214</v>
      </c>
      <c r="N1060" s="83" t="s">
        <v>214</v>
      </c>
    </row>
    <row r="1061" spans="1:14" x14ac:dyDescent="0.25">
      <c r="A1061" s="79" t="s">
        <v>374</v>
      </c>
      <c r="B1061" s="133" t="s">
        <v>330</v>
      </c>
      <c r="C1061" s="137" t="s">
        <v>437</v>
      </c>
      <c r="D1061" s="81" t="str">
        <f>IFERROR(IF(C1061="No CAS","",INDEX('DEQ Pollutant List'!$C$7:$C$611,MATCH('5. Pollutant Emissions - MB'!C1061,'DEQ Pollutant List'!$B$7:$B$611,0))),"")</f>
        <v>Propylene glycol monomethyl ether acetate</v>
      </c>
      <c r="E1061" s="115"/>
      <c r="F1061" s="138">
        <v>0</v>
      </c>
      <c r="G1061" s="139">
        <v>0.02</v>
      </c>
      <c r="H1061" s="104"/>
      <c r="I1061" s="102" cm="1">
        <f t="array" ref="I1061">((_xlfn.XLOOKUP(B1061,'4. Material Balance Activities'!$C$244:$C$292,'4. Material Balance Activities'!$G$244:$G$292,NA,0,1)-_xlfn.XLOOKUP(B1061,'4. Material Balance Activities'!$C$244:$C$292,'4. Material Balance Activities'!$M$244:$M$292,NA,0,1))*G1061)*(1-F1061)</f>
        <v>3.0204900000000006</v>
      </c>
      <c r="J1061" s="105" t="s">
        <v>214</v>
      </c>
      <c r="K1061" s="83" t="s">
        <v>214</v>
      </c>
      <c r="L1061" s="102" cm="1">
        <f t="array" ref="L1061">((_xlfn.XLOOKUP(B1061,'4. Material Balance Activities'!$C$244:$C$292,'4. Material Balance Activities'!$J$244:$J$292,NA,0,1)-_xlfn.XLOOKUP(B1061,'4. Material Balance Activities'!$C$244:$C$292,'4. Material Balance Activities'!$P$244:$P$292,NA,0,1))*G1061)*(1-F1061)</f>
        <v>1.2179395161290326E-2</v>
      </c>
      <c r="M1061" s="105" t="s">
        <v>214</v>
      </c>
      <c r="N1061" s="83" t="s">
        <v>214</v>
      </c>
    </row>
    <row r="1062" spans="1:14" x14ac:dyDescent="0.25">
      <c r="A1062" s="79" t="s">
        <v>374</v>
      </c>
      <c r="B1062" s="133" t="s">
        <v>331</v>
      </c>
      <c r="C1062" s="137" t="s">
        <v>193</v>
      </c>
      <c r="D1062" s="81" t="str">
        <f>IFERROR(IF(C1062="No CAS","",INDEX('DEQ Pollutant List'!$C$7:$C$611,MATCH('5. Pollutant Emissions - MB'!C1062,'DEQ Pollutant List'!$B$7:$B$611,0))),"")</f>
        <v>Xylene (mixture), including m-xylene, o-xylene, p-xylene</v>
      </c>
      <c r="E1062" s="115"/>
      <c r="F1062" s="138">
        <v>0</v>
      </c>
      <c r="G1062" s="139">
        <v>0.02</v>
      </c>
      <c r="H1062" s="104"/>
      <c r="I1062" s="102" cm="1">
        <f t="array" ref="I1062">((_xlfn.XLOOKUP(B1062,'4. Material Balance Activities'!$C$244:$C$292,'4. Material Balance Activities'!$G$244:$G$292,NA,0,1)-_xlfn.XLOOKUP(B1062,'4. Material Balance Activities'!$C$244:$C$292,'4. Material Balance Activities'!$M$244:$M$292,NA,0,1))*G1062)*(1-F1062)</f>
        <v>7.5368700000000004</v>
      </c>
      <c r="J1062" s="105" t="s">
        <v>214</v>
      </c>
      <c r="K1062" s="83" t="s">
        <v>214</v>
      </c>
      <c r="L1062" s="102" cm="1">
        <f t="array" ref="L1062">((_xlfn.XLOOKUP(B1062,'4. Material Balance Activities'!$C$244:$C$292,'4. Material Balance Activities'!$J$244:$J$292,NA,0,1)-_xlfn.XLOOKUP(B1062,'4. Material Balance Activities'!$C$244:$C$292,'4. Material Balance Activities'!$P$244:$P$292,NA,0,1))*G1062)*(1-F1062)</f>
        <v>3.039060483870968E-2</v>
      </c>
      <c r="M1062" s="105" t="s">
        <v>214</v>
      </c>
      <c r="N1062" s="83" t="s">
        <v>214</v>
      </c>
    </row>
    <row r="1063" spans="1:14" x14ac:dyDescent="0.25">
      <c r="A1063" s="79" t="s">
        <v>374</v>
      </c>
      <c r="B1063" s="133" t="s">
        <v>331</v>
      </c>
      <c r="C1063" s="137" t="s">
        <v>183</v>
      </c>
      <c r="D1063" s="81" t="str">
        <f>IFERROR(IF(C1063="No CAS","",INDEX('DEQ Pollutant List'!$C$7:$C$611,MATCH('5. Pollutant Emissions - MB'!C1063,'DEQ Pollutant List'!$B$7:$B$611,0))),"")</f>
        <v>Ethyl benzene</v>
      </c>
      <c r="E1063" s="115"/>
      <c r="F1063" s="138">
        <v>0</v>
      </c>
      <c r="G1063" s="139">
        <v>3.0000000000000001E-3</v>
      </c>
      <c r="H1063" s="104"/>
      <c r="I1063" s="102" cm="1">
        <f t="array" ref="I1063">((_xlfn.XLOOKUP(B1063,'4. Material Balance Activities'!$C$244:$C$292,'4. Material Balance Activities'!$G$244:$G$292,NA,0,1)-_xlfn.XLOOKUP(B1063,'4. Material Balance Activities'!$C$244:$C$292,'4. Material Balance Activities'!$M$244:$M$292,NA,0,1))*G1063)*(1-F1063)</f>
        <v>1.1305305000000001</v>
      </c>
      <c r="J1063" s="105" t="s">
        <v>214</v>
      </c>
      <c r="K1063" s="83" t="s">
        <v>214</v>
      </c>
      <c r="L1063" s="102" cm="1">
        <f t="array" ref="L1063">((_xlfn.XLOOKUP(B1063,'4. Material Balance Activities'!$C$244:$C$292,'4. Material Balance Activities'!$J$244:$J$292,NA,0,1)-_xlfn.XLOOKUP(B1063,'4. Material Balance Activities'!$C$244:$C$292,'4. Material Balance Activities'!$P$244:$P$292,NA,0,1))*G1063)*(1-F1063)</f>
        <v>4.5585907258064518E-3</v>
      </c>
      <c r="M1063" s="105" t="s">
        <v>214</v>
      </c>
      <c r="N1063" s="83" t="s">
        <v>214</v>
      </c>
    </row>
    <row r="1064" spans="1:14" x14ac:dyDescent="0.25">
      <c r="A1064" s="79" t="s">
        <v>374</v>
      </c>
      <c r="B1064" s="133" t="s">
        <v>331</v>
      </c>
      <c r="C1064" s="137" t="s">
        <v>433</v>
      </c>
      <c r="D1064" s="81" t="str">
        <f>IFERROR(IF(C1064="No CAS","",INDEX('DEQ Pollutant List'!$C$7:$C$611,MATCH('5. Pollutant Emissions - MB'!C1064,'DEQ Pollutant List'!$B$7:$B$611,0))),"")</f>
        <v>Isopropylbenzene (cumene)</v>
      </c>
      <c r="E1064" s="115"/>
      <c r="F1064" s="138">
        <v>0</v>
      </c>
      <c r="G1064" s="139">
        <v>1E-3</v>
      </c>
      <c r="H1064" s="104"/>
      <c r="I1064" s="102" cm="1">
        <f t="array" ref="I1064">((_xlfn.XLOOKUP(B1064,'4. Material Balance Activities'!$C$244:$C$292,'4. Material Balance Activities'!$G$244:$G$292,NA,0,1)-_xlfn.XLOOKUP(B1064,'4. Material Balance Activities'!$C$244:$C$292,'4. Material Balance Activities'!$M$244:$M$292,NA,0,1))*G1064)*(1-F1064)</f>
        <v>0.3768435</v>
      </c>
      <c r="J1064" s="105" t="s">
        <v>214</v>
      </c>
      <c r="K1064" s="83" t="s">
        <v>214</v>
      </c>
      <c r="L1064" s="102" cm="1">
        <f t="array" ref="L1064">((_xlfn.XLOOKUP(B1064,'4. Material Balance Activities'!$C$244:$C$292,'4. Material Balance Activities'!$J$244:$J$292,NA,0,1)-_xlfn.XLOOKUP(B1064,'4. Material Balance Activities'!$C$244:$C$292,'4. Material Balance Activities'!$P$244:$P$292,NA,0,1))*G1064)*(1-F1064)</f>
        <v>1.5195302419354839E-3</v>
      </c>
      <c r="M1064" s="105" t="s">
        <v>214</v>
      </c>
      <c r="N1064" s="83" t="s">
        <v>214</v>
      </c>
    </row>
    <row r="1065" spans="1:14" x14ac:dyDescent="0.25">
      <c r="A1065" s="79" t="s">
        <v>374</v>
      </c>
      <c r="B1065" s="133" t="s">
        <v>331</v>
      </c>
      <c r="C1065" s="137" t="s">
        <v>435</v>
      </c>
      <c r="D1065" s="81" t="str">
        <f>IFERROR(IF(C1065="No CAS","",INDEX('DEQ Pollutant List'!$C$7:$C$611,MATCH('5. Pollutant Emissions - MB'!C1065,'DEQ Pollutant List'!$B$7:$B$611,0))),"")</f>
        <v>n-Butyl alcohol</v>
      </c>
      <c r="E1065" s="115"/>
      <c r="F1065" s="138">
        <v>0</v>
      </c>
      <c r="G1065" s="139">
        <v>0.06</v>
      </c>
      <c r="H1065" s="104"/>
      <c r="I1065" s="102" cm="1">
        <f t="array" ref="I1065">((_xlfn.XLOOKUP(B1065,'4. Material Balance Activities'!$C$244:$C$292,'4. Material Balance Activities'!$G$244:$G$292,NA,0,1)-_xlfn.XLOOKUP(B1065,'4. Material Balance Activities'!$C$244:$C$292,'4. Material Balance Activities'!$M$244:$M$292,NA,0,1))*G1065)*(1-F1065)</f>
        <v>22.610610000000001</v>
      </c>
      <c r="J1065" s="105" t="s">
        <v>214</v>
      </c>
      <c r="K1065" s="83" t="s">
        <v>214</v>
      </c>
      <c r="L1065" s="102" cm="1">
        <f t="array" ref="L1065">((_xlfn.XLOOKUP(B1065,'4. Material Balance Activities'!$C$244:$C$292,'4. Material Balance Activities'!$J$244:$J$292,NA,0,1)-_xlfn.XLOOKUP(B1065,'4. Material Balance Activities'!$C$244:$C$292,'4. Material Balance Activities'!$P$244:$P$292,NA,0,1))*G1065)*(1-F1065)</f>
        <v>9.1171814516129032E-2</v>
      </c>
      <c r="M1065" s="105" t="s">
        <v>214</v>
      </c>
      <c r="N1065" s="83" t="s">
        <v>214</v>
      </c>
    </row>
    <row r="1066" spans="1:14" x14ac:dyDescent="0.25">
      <c r="A1066" s="79" t="s">
        <v>374</v>
      </c>
      <c r="B1066" s="133" t="s">
        <v>331</v>
      </c>
      <c r="C1066" s="137" t="s">
        <v>437</v>
      </c>
      <c r="D1066" s="81" t="str">
        <f>IFERROR(IF(C1066="No CAS","",INDEX('DEQ Pollutant List'!$C$7:$C$611,MATCH('5. Pollutant Emissions - MB'!C1066,'DEQ Pollutant List'!$B$7:$B$611,0))),"")</f>
        <v>Propylene glycol monomethyl ether acetate</v>
      </c>
      <c r="E1066" s="115"/>
      <c r="F1066" s="138">
        <v>0</v>
      </c>
      <c r="G1066" s="139">
        <v>0.01</v>
      </c>
      <c r="H1066" s="104"/>
      <c r="I1066" s="102" cm="1">
        <f t="array" ref="I1066">((_xlfn.XLOOKUP(B1066,'4. Material Balance Activities'!$C$244:$C$292,'4. Material Balance Activities'!$G$244:$G$292,NA,0,1)-_xlfn.XLOOKUP(B1066,'4. Material Balance Activities'!$C$244:$C$292,'4. Material Balance Activities'!$M$244:$M$292,NA,0,1))*G1066)*(1-F1066)</f>
        <v>3.7684350000000002</v>
      </c>
      <c r="J1066" s="105" t="s">
        <v>214</v>
      </c>
      <c r="K1066" s="83" t="s">
        <v>214</v>
      </c>
      <c r="L1066" s="102" cm="1">
        <f t="array" ref="L1066">((_xlfn.XLOOKUP(B1066,'4. Material Balance Activities'!$C$244:$C$292,'4. Material Balance Activities'!$J$244:$J$292,NA,0,1)-_xlfn.XLOOKUP(B1066,'4. Material Balance Activities'!$C$244:$C$292,'4. Material Balance Activities'!$P$244:$P$292,NA,0,1))*G1066)*(1-F1066)</f>
        <v>1.519530241935484E-2</v>
      </c>
      <c r="M1066" s="105" t="s">
        <v>214</v>
      </c>
      <c r="N1066" s="83" t="s">
        <v>214</v>
      </c>
    </row>
    <row r="1067" spans="1:14" x14ac:dyDescent="0.25">
      <c r="A1067" s="79" t="s">
        <v>374</v>
      </c>
      <c r="B1067" s="133" t="s">
        <v>332</v>
      </c>
      <c r="C1067" s="137" t="s">
        <v>183</v>
      </c>
      <c r="D1067" s="81" t="str">
        <f>IFERROR(IF(C1067="No CAS","",INDEX('DEQ Pollutant List'!$C$7:$C$611,MATCH('5. Pollutant Emissions - MB'!C1067,'DEQ Pollutant List'!$B$7:$B$611,0))),"")</f>
        <v>Ethyl benzene</v>
      </c>
      <c r="E1067" s="115"/>
      <c r="F1067" s="138">
        <v>0</v>
      </c>
      <c r="G1067" s="139">
        <v>1E-3</v>
      </c>
      <c r="H1067" s="104"/>
      <c r="I1067" s="102" cm="1">
        <f t="array" ref="I1067">((_xlfn.XLOOKUP(B1067,'4. Material Balance Activities'!$C$244:$C$292,'4. Material Balance Activities'!$G$244:$G$292,NA,0,1)-_xlfn.XLOOKUP(B1067,'4. Material Balance Activities'!$C$244:$C$292,'4. Material Balance Activities'!$M$244:$M$292,NA,0,1))*G1067)*(1-F1067)</f>
        <v>2.8743000000000005E-2</v>
      </c>
      <c r="J1067" s="105" t="s">
        <v>214</v>
      </c>
      <c r="K1067" s="83" t="s">
        <v>214</v>
      </c>
      <c r="L1067" s="102" cm="1">
        <f t="array" ref="L1067">((_xlfn.XLOOKUP(B1067,'4. Material Balance Activities'!$C$244:$C$292,'4. Material Balance Activities'!$J$244:$J$292,NA,0,1)-_xlfn.XLOOKUP(B1067,'4. Material Balance Activities'!$C$244:$C$292,'4. Material Balance Activities'!$P$244:$P$292,NA,0,1))*G1067)*(1-F1067)</f>
        <v>1.1589919354838713E-4</v>
      </c>
      <c r="M1067" s="105" t="s">
        <v>214</v>
      </c>
      <c r="N1067" s="83" t="s">
        <v>214</v>
      </c>
    </row>
    <row r="1068" spans="1:14" x14ac:dyDescent="0.25">
      <c r="A1068" s="79" t="s">
        <v>374</v>
      </c>
      <c r="B1068" s="133" t="s">
        <v>332</v>
      </c>
      <c r="C1068" s="137" t="s">
        <v>433</v>
      </c>
      <c r="D1068" s="81" t="str">
        <f>IFERROR(IF(C1068="No CAS","",INDEX('DEQ Pollutant List'!$C$7:$C$611,MATCH('5. Pollutant Emissions - MB'!C1068,'DEQ Pollutant List'!$B$7:$B$611,0))),"")</f>
        <v>Isopropylbenzene (cumene)</v>
      </c>
      <c r="E1068" s="115"/>
      <c r="F1068" s="138">
        <v>0</v>
      </c>
      <c r="G1068" s="139">
        <v>2E-3</v>
      </c>
      <c r="H1068" s="104"/>
      <c r="I1068" s="102" cm="1">
        <f t="array" ref="I1068">((_xlfn.XLOOKUP(B1068,'4. Material Balance Activities'!$C$244:$C$292,'4. Material Balance Activities'!$G$244:$G$292,NA,0,1)-_xlfn.XLOOKUP(B1068,'4. Material Balance Activities'!$C$244:$C$292,'4. Material Balance Activities'!$M$244:$M$292,NA,0,1))*G1068)*(1-F1068)</f>
        <v>5.7486000000000009E-2</v>
      </c>
      <c r="J1068" s="105" t="s">
        <v>214</v>
      </c>
      <c r="K1068" s="83" t="s">
        <v>214</v>
      </c>
      <c r="L1068" s="102" cm="1">
        <f t="array" ref="L1068">((_xlfn.XLOOKUP(B1068,'4. Material Balance Activities'!$C$244:$C$292,'4. Material Balance Activities'!$J$244:$J$292,NA,0,1)-_xlfn.XLOOKUP(B1068,'4. Material Balance Activities'!$C$244:$C$292,'4. Material Balance Activities'!$P$244:$P$292,NA,0,1))*G1068)*(1-F1068)</f>
        <v>2.3179838709677425E-4</v>
      </c>
      <c r="M1068" s="105" t="s">
        <v>214</v>
      </c>
      <c r="N1068" s="83" t="s">
        <v>214</v>
      </c>
    </row>
    <row r="1069" spans="1:14" x14ac:dyDescent="0.25">
      <c r="A1069" s="79" t="s">
        <v>374</v>
      </c>
      <c r="B1069" s="133" t="s">
        <v>332</v>
      </c>
      <c r="C1069" s="137" t="s">
        <v>437</v>
      </c>
      <c r="D1069" s="81" t="str">
        <f>IFERROR(IF(C1069="No CAS","",INDEX('DEQ Pollutant List'!$C$7:$C$611,MATCH('5. Pollutant Emissions - MB'!C1069,'DEQ Pollutant List'!$B$7:$B$611,0))),"")</f>
        <v>Propylene glycol monomethyl ether acetate</v>
      </c>
      <c r="E1069" s="115"/>
      <c r="F1069" s="138">
        <v>0</v>
      </c>
      <c r="G1069" s="139">
        <v>0.02</v>
      </c>
      <c r="H1069" s="104"/>
      <c r="I1069" s="102" cm="1">
        <f t="array" ref="I1069">((_xlfn.XLOOKUP(B1069,'4. Material Balance Activities'!$C$244:$C$292,'4. Material Balance Activities'!$G$244:$G$292,NA,0,1)-_xlfn.XLOOKUP(B1069,'4. Material Balance Activities'!$C$244:$C$292,'4. Material Balance Activities'!$M$244:$M$292,NA,0,1))*G1069)*(1-F1069)</f>
        <v>0.57486000000000015</v>
      </c>
      <c r="J1069" s="105" t="s">
        <v>214</v>
      </c>
      <c r="K1069" s="83" t="s">
        <v>214</v>
      </c>
      <c r="L1069" s="102" cm="1">
        <f t="array" ref="L1069">((_xlfn.XLOOKUP(B1069,'4. Material Balance Activities'!$C$244:$C$292,'4. Material Balance Activities'!$J$244:$J$292,NA,0,1)-_xlfn.XLOOKUP(B1069,'4. Material Balance Activities'!$C$244:$C$292,'4. Material Balance Activities'!$P$244:$P$292,NA,0,1))*G1069)*(1-F1069)</f>
        <v>2.3179838709677424E-3</v>
      </c>
      <c r="M1069" s="105" t="s">
        <v>214</v>
      </c>
      <c r="N1069" s="83" t="s">
        <v>214</v>
      </c>
    </row>
    <row r="1070" spans="1:14" x14ac:dyDescent="0.25">
      <c r="A1070" s="79" t="s">
        <v>374</v>
      </c>
      <c r="B1070" s="133" t="s">
        <v>332</v>
      </c>
      <c r="C1070" s="137" t="s">
        <v>441</v>
      </c>
      <c r="D1070" s="81" t="str">
        <f>IFERROR(IF(C1070="No CAS","",INDEX('DEQ Pollutant List'!$C$7:$C$611,MATCH('5. Pollutant Emissions - MB'!C1070,'DEQ Pollutant List'!$B$7:$B$611,0))),"")</f>
        <v>1,2,3-Trimethylbenzene</v>
      </c>
      <c r="E1070" s="115"/>
      <c r="F1070" s="138">
        <v>0</v>
      </c>
      <c r="G1070" s="139">
        <v>0.01</v>
      </c>
      <c r="H1070" s="104"/>
      <c r="I1070" s="102" cm="1">
        <f t="array" ref="I1070">((_xlfn.XLOOKUP(B1070,'4. Material Balance Activities'!$C$244:$C$292,'4. Material Balance Activities'!$G$244:$G$292,NA,0,1)-_xlfn.XLOOKUP(B1070,'4. Material Balance Activities'!$C$244:$C$292,'4. Material Balance Activities'!$M$244:$M$292,NA,0,1))*G1070)*(1-F1070)</f>
        <v>0.28743000000000007</v>
      </c>
      <c r="J1070" s="105" t="s">
        <v>214</v>
      </c>
      <c r="K1070" s="83" t="s">
        <v>214</v>
      </c>
      <c r="L1070" s="102" cm="1">
        <f t="array" ref="L1070">((_xlfn.XLOOKUP(B1070,'4. Material Balance Activities'!$C$244:$C$292,'4. Material Balance Activities'!$J$244:$J$292,NA,0,1)-_xlfn.XLOOKUP(B1070,'4. Material Balance Activities'!$C$244:$C$292,'4. Material Balance Activities'!$P$244:$P$292,NA,0,1))*G1070)*(1-F1070)</f>
        <v>1.1589919354838712E-3</v>
      </c>
      <c r="M1070" s="105" t="s">
        <v>214</v>
      </c>
      <c r="N1070" s="83" t="s">
        <v>214</v>
      </c>
    </row>
    <row r="1071" spans="1:14" x14ac:dyDescent="0.25">
      <c r="A1071" s="79" t="s">
        <v>374</v>
      </c>
      <c r="B1071" s="133" t="s">
        <v>333</v>
      </c>
      <c r="C1071" s="137" t="s">
        <v>183</v>
      </c>
      <c r="D1071" s="81" t="str">
        <f>IFERROR(IF(C1071="No CAS","",INDEX('DEQ Pollutant List'!$C$7:$C$611,MATCH('5. Pollutant Emissions - MB'!C1071,'DEQ Pollutant List'!$B$7:$B$611,0))),"")</f>
        <v>Ethyl benzene</v>
      </c>
      <c r="E1071" s="115"/>
      <c r="F1071" s="138">
        <v>0</v>
      </c>
      <c r="G1071" s="139">
        <v>1E-3</v>
      </c>
      <c r="H1071" s="104"/>
      <c r="I1071" s="102" cm="1">
        <f t="array" ref="I1071">((_xlfn.XLOOKUP(B1071,'4. Material Balance Activities'!$C$244:$C$292,'4. Material Balance Activities'!$G$244:$G$292,NA,0,1)-_xlfn.XLOOKUP(B1071,'4. Material Balance Activities'!$C$244:$C$292,'4. Material Balance Activities'!$M$244:$M$292,NA,0,1))*G1071)*(1-F1071)</f>
        <v>0.40101600000000004</v>
      </c>
      <c r="J1071" s="105" t="s">
        <v>214</v>
      </c>
      <c r="K1071" s="83" t="s">
        <v>214</v>
      </c>
      <c r="L1071" s="102" cm="1">
        <f t="array" ref="L1071">((_xlfn.XLOOKUP(B1071,'4. Material Balance Activities'!$C$244:$C$292,'4. Material Balance Activities'!$J$244:$J$292,NA,0,1)-_xlfn.XLOOKUP(B1071,'4. Material Balance Activities'!$C$244:$C$292,'4. Material Balance Activities'!$P$244:$P$292,NA,0,1))*G1071)*(1-F1071)</f>
        <v>1.6169999999999999E-3</v>
      </c>
      <c r="M1071" s="105" t="s">
        <v>214</v>
      </c>
      <c r="N1071" s="83" t="s">
        <v>214</v>
      </c>
    </row>
    <row r="1072" spans="1:14" x14ac:dyDescent="0.25">
      <c r="A1072" s="79" t="s">
        <v>374</v>
      </c>
      <c r="B1072" s="133" t="s">
        <v>333</v>
      </c>
      <c r="C1072" s="137" t="s">
        <v>433</v>
      </c>
      <c r="D1072" s="81" t="str">
        <f>IFERROR(IF(C1072="No CAS","",INDEX('DEQ Pollutant List'!$C$7:$C$611,MATCH('5. Pollutant Emissions - MB'!C1072,'DEQ Pollutant List'!$B$7:$B$611,0))),"")</f>
        <v>Isopropylbenzene (cumene)</v>
      </c>
      <c r="E1072" s="115"/>
      <c r="F1072" s="138">
        <v>0</v>
      </c>
      <c r="G1072" s="139">
        <v>2E-3</v>
      </c>
      <c r="H1072" s="104"/>
      <c r="I1072" s="102" cm="1">
        <f t="array" ref="I1072">((_xlfn.XLOOKUP(B1072,'4. Material Balance Activities'!$C$244:$C$292,'4. Material Balance Activities'!$G$244:$G$292,NA,0,1)-_xlfn.XLOOKUP(B1072,'4. Material Balance Activities'!$C$244:$C$292,'4. Material Balance Activities'!$M$244:$M$292,NA,0,1))*G1072)*(1-F1072)</f>
        <v>0.80203200000000008</v>
      </c>
      <c r="J1072" s="105" t="s">
        <v>214</v>
      </c>
      <c r="K1072" s="83" t="s">
        <v>214</v>
      </c>
      <c r="L1072" s="102" cm="1">
        <f t="array" ref="L1072">((_xlfn.XLOOKUP(B1072,'4. Material Balance Activities'!$C$244:$C$292,'4. Material Balance Activities'!$J$244:$J$292,NA,0,1)-_xlfn.XLOOKUP(B1072,'4. Material Balance Activities'!$C$244:$C$292,'4. Material Balance Activities'!$P$244:$P$292,NA,0,1))*G1072)*(1-F1072)</f>
        <v>3.2339999999999999E-3</v>
      </c>
      <c r="M1072" s="105" t="s">
        <v>214</v>
      </c>
      <c r="N1072" s="83" t="s">
        <v>214</v>
      </c>
    </row>
    <row r="1073" spans="1:14" x14ac:dyDescent="0.25">
      <c r="A1073" s="79" t="s">
        <v>374</v>
      </c>
      <c r="B1073" s="133" t="s">
        <v>333</v>
      </c>
      <c r="C1073" s="137" t="s">
        <v>435</v>
      </c>
      <c r="D1073" s="81" t="str">
        <f>IFERROR(IF(C1073="No CAS","",INDEX('DEQ Pollutant List'!$C$7:$C$611,MATCH('5. Pollutant Emissions - MB'!C1073,'DEQ Pollutant List'!$B$7:$B$611,0))),"")</f>
        <v>n-Butyl alcohol</v>
      </c>
      <c r="E1073" s="115"/>
      <c r="F1073" s="138">
        <v>0</v>
      </c>
      <c r="G1073" s="139">
        <v>7.0000000000000007E-2</v>
      </c>
      <c r="H1073" s="104"/>
      <c r="I1073" s="102" cm="1">
        <f t="array" ref="I1073">((_xlfn.XLOOKUP(B1073,'4. Material Balance Activities'!$C$244:$C$292,'4. Material Balance Activities'!$G$244:$G$292,NA,0,1)-_xlfn.XLOOKUP(B1073,'4. Material Balance Activities'!$C$244:$C$292,'4. Material Balance Activities'!$M$244:$M$292,NA,0,1))*G1073)*(1-F1073)</f>
        <v>28.071120000000004</v>
      </c>
      <c r="J1073" s="105" t="s">
        <v>214</v>
      </c>
      <c r="K1073" s="83" t="s">
        <v>214</v>
      </c>
      <c r="L1073" s="102" cm="1">
        <f t="array" ref="L1073">((_xlfn.XLOOKUP(B1073,'4. Material Balance Activities'!$C$244:$C$292,'4. Material Balance Activities'!$J$244:$J$292,NA,0,1)-_xlfn.XLOOKUP(B1073,'4. Material Balance Activities'!$C$244:$C$292,'4. Material Balance Activities'!$P$244:$P$292,NA,0,1))*G1073)*(1-F1073)</f>
        <v>0.11319000000000001</v>
      </c>
      <c r="M1073" s="105" t="s">
        <v>214</v>
      </c>
      <c r="N1073" s="83" t="s">
        <v>214</v>
      </c>
    </row>
    <row r="1074" spans="1:14" x14ac:dyDescent="0.25">
      <c r="A1074" s="79" t="s">
        <v>374</v>
      </c>
      <c r="B1074" s="133" t="s">
        <v>333</v>
      </c>
      <c r="C1074" s="137" t="s">
        <v>437</v>
      </c>
      <c r="D1074" s="81" t="str">
        <f>IFERROR(IF(C1074="No CAS","",INDEX('DEQ Pollutant List'!$C$7:$C$611,MATCH('5. Pollutant Emissions - MB'!C1074,'DEQ Pollutant List'!$B$7:$B$611,0))),"")</f>
        <v>Propylene glycol monomethyl ether acetate</v>
      </c>
      <c r="E1074" s="115"/>
      <c r="F1074" s="138">
        <v>0</v>
      </c>
      <c r="G1074" s="139">
        <v>0.02</v>
      </c>
      <c r="H1074" s="104"/>
      <c r="I1074" s="102" cm="1">
        <f t="array" ref="I1074">((_xlfn.XLOOKUP(B1074,'4. Material Balance Activities'!$C$244:$C$292,'4. Material Balance Activities'!$G$244:$G$292,NA,0,1)-_xlfn.XLOOKUP(B1074,'4. Material Balance Activities'!$C$244:$C$292,'4. Material Balance Activities'!$M$244:$M$292,NA,0,1))*G1074)*(1-F1074)</f>
        <v>8.0203199999999999</v>
      </c>
      <c r="J1074" s="105" t="s">
        <v>214</v>
      </c>
      <c r="K1074" s="83" t="s">
        <v>214</v>
      </c>
      <c r="L1074" s="102" cm="1">
        <f t="array" ref="L1074">((_xlfn.XLOOKUP(B1074,'4. Material Balance Activities'!$C$244:$C$292,'4. Material Balance Activities'!$J$244:$J$292,NA,0,1)-_xlfn.XLOOKUP(B1074,'4. Material Balance Activities'!$C$244:$C$292,'4. Material Balance Activities'!$P$244:$P$292,NA,0,1))*G1074)*(1-F1074)</f>
        <v>3.2340000000000001E-2</v>
      </c>
      <c r="M1074" s="105" t="s">
        <v>214</v>
      </c>
      <c r="N1074" s="83" t="s">
        <v>214</v>
      </c>
    </row>
    <row r="1075" spans="1:14" x14ac:dyDescent="0.25">
      <c r="A1075" s="79" t="s">
        <v>374</v>
      </c>
      <c r="B1075" s="133" t="s">
        <v>333</v>
      </c>
      <c r="C1075" s="137" t="s">
        <v>441</v>
      </c>
      <c r="D1075" s="81" t="str">
        <f>IFERROR(IF(C1075="No CAS","",INDEX('DEQ Pollutant List'!$C$7:$C$611,MATCH('5. Pollutant Emissions - MB'!C1075,'DEQ Pollutant List'!$B$7:$B$611,0))),"")</f>
        <v>1,2,3-Trimethylbenzene</v>
      </c>
      <c r="E1075" s="115"/>
      <c r="F1075" s="138">
        <v>0</v>
      </c>
      <c r="G1075" s="139">
        <v>0.01</v>
      </c>
      <c r="H1075" s="104"/>
      <c r="I1075" s="102" cm="1">
        <f t="array" ref="I1075">((_xlfn.XLOOKUP(B1075,'4. Material Balance Activities'!$C$244:$C$292,'4. Material Balance Activities'!$G$244:$G$292,NA,0,1)-_xlfn.XLOOKUP(B1075,'4. Material Balance Activities'!$C$244:$C$292,'4. Material Balance Activities'!$M$244:$M$292,NA,0,1))*G1075)*(1-F1075)</f>
        <v>4.0101599999999999</v>
      </c>
      <c r="J1075" s="105" t="s">
        <v>214</v>
      </c>
      <c r="K1075" s="83" t="s">
        <v>214</v>
      </c>
      <c r="L1075" s="102" cm="1">
        <f t="array" ref="L1075">((_xlfn.XLOOKUP(B1075,'4. Material Balance Activities'!$C$244:$C$292,'4. Material Balance Activities'!$J$244:$J$292,NA,0,1)-_xlfn.XLOOKUP(B1075,'4. Material Balance Activities'!$C$244:$C$292,'4. Material Balance Activities'!$P$244:$P$292,NA,0,1))*G1075)*(1-F1075)</f>
        <v>1.617E-2</v>
      </c>
      <c r="M1075" s="105" t="s">
        <v>214</v>
      </c>
      <c r="N1075" s="83" t="s">
        <v>214</v>
      </c>
    </row>
    <row r="1076" spans="1:14" x14ac:dyDescent="0.25">
      <c r="A1076" s="79" t="s">
        <v>374</v>
      </c>
      <c r="B1076" s="133" t="s">
        <v>334</v>
      </c>
      <c r="C1076" s="137" t="s">
        <v>183</v>
      </c>
      <c r="D1076" s="81" t="str">
        <f>IFERROR(IF(C1076="No CAS","",INDEX('DEQ Pollutant List'!$C$7:$C$611,MATCH('5. Pollutant Emissions - MB'!C1076,'DEQ Pollutant List'!$B$7:$B$611,0))),"")</f>
        <v>Ethyl benzene</v>
      </c>
      <c r="E1076" s="115"/>
      <c r="F1076" s="138">
        <v>0</v>
      </c>
      <c r="G1076" s="139">
        <v>1E-3</v>
      </c>
      <c r="H1076" s="104"/>
      <c r="I1076" s="102" cm="1">
        <f t="array" ref="I1076">((_xlfn.XLOOKUP(B1076,'4. Material Balance Activities'!$C$244:$C$292,'4. Material Balance Activities'!$G$244:$G$292,NA,0,1)-_xlfn.XLOOKUP(B1076,'4. Material Balance Activities'!$C$244:$C$292,'4. Material Balance Activities'!$M$244:$M$292,NA,0,1))*G1076)*(1-F1076)</f>
        <v>8.5833000000000007E-2</v>
      </c>
      <c r="J1076" s="105" t="s">
        <v>214</v>
      </c>
      <c r="K1076" s="83" t="s">
        <v>214</v>
      </c>
      <c r="L1076" s="102" cm="1">
        <f t="array" ref="L1076">((_xlfn.XLOOKUP(B1076,'4. Material Balance Activities'!$C$244:$C$292,'4. Material Balance Activities'!$J$244:$J$292,NA,0,1)-_xlfn.XLOOKUP(B1076,'4. Material Balance Activities'!$C$244:$C$292,'4. Material Balance Activities'!$P$244:$P$292,NA,0,1))*G1076)*(1-F1076)</f>
        <v>3.4610080645161291E-4</v>
      </c>
      <c r="M1076" s="105" t="s">
        <v>214</v>
      </c>
      <c r="N1076" s="83" t="s">
        <v>214</v>
      </c>
    </row>
    <row r="1077" spans="1:14" x14ac:dyDescent="0.25">
      <c r="A1077" s="79" t="s">
        <v>374</v>
      </c>
      <c r="B1077" s="133" t="s">
        <v>334</v>
      </c>
      <c r="C1077" s="137" t="s">
        <v>433</v>
      </c>
      <c r="D1077" s="81" t="str">
        <f>IFERROR(IF(C1077="No CAS","",INDEX('DEQ Pollutant List'!$C$7:$C$611,MATCH('5. Pollutant Emissions - MB'!C1077,'DEQ Pollutant List'!$B$7:$B$611,0))),"")</f>
        <v>Isopropylbenzene (cumene)</v>
      </c>
      <c r="E1077" s="115"/>
      <c r="F1077" s="138">
        <v>0</v>
      </c>
      <c r="G1077" s="139">
        <v>2E-3</v>
      </c>
      <c r="H1077" s="104"/>
      <c r="I1077" s="102" cm="1">
        <f t="array" ref="I1077">((_xlfn.XLOOKUP(B1077,'4. Material Balance Activities'!$C$244:$C$292,'4. Material Balance Activities'!$G$244:$G$292,NA,0,1)-_xlfn.XLOOKUP(B1077,'4. Material Balance Activities'!$C$244:$C$292,'4. Material Balance Activities'!$M$244:$M$292,NA,0,1))*G1077)*(1-F1077)</f>
        <v>0.17166600000000001</v>
      </c>
      <c r="J1077" s="105" t="s">
        <v>214</v>
      </c>
      <c r="K1077" s="83" t="s">
        <v>214</v>
      </c>
      <c r="L1077" s="102" cm="1">
        <f t="array" ref="L1077">((_xlfn.XLOOKUP(B1077,'4. Material Balance Activities'!$C$244:$C$292,'4. Material Balance Activities'!$J$244:$J$292,NA,0,1)-_xlfn.XLOOKUP(B1077,'4. Material Balance Activities'!$C$244:$C$292,'4. Material Balance Activities'!$P$244:$P$292,NA,0,1))*G1077)*(1-F1077)</f>
        <v>6.9220161290322582E-4</v>
      </c>
      <c r="M1077" s="105" t="s">
        <v>214</v>
      </c>
      <c r="N1077" s="83" t="s">
        <v>214</v>
      </c>
    </row>
    <row r="1078" spans="1:14" x14ac:dyDescent="0.25">
      <c r="A1078" s="79" t="s">
        <v>374</v>
      </c>
      <c r="B1078" s="133" t="s">
        <v>334</v>
      </c>
      <c r="C1078" s="137" t="s">
        <v>435</v>
      </c>
      <c r="D1078" s="81" t="str">
        <f>IFERROR(IF(C1078="No CAS","",INDEX('DEQ Pollutant List'!$C$7:$C$611,MATCH('5. Pollutant Emissions - MB'!C1078,'DEQ Pollutant List'!$B$7:$B$611,0))),"")</f>
        <v>n-Butyl alcohol</v>
      </c>
      <c r="E1078" s="115"/>
      <c r="F1078" s="138">
        <v>0</v>
      </c>
      <c r="G1078" s="139">
        <v>7.0000000000000007E-2</v>
      </c>
      <c r="H1078" s="104"/>
      <c r="I1078" s="102" cm="1">
        <f t="array" ref="I1078">((_xlfn.XLOOKUP(B1078,'4. Material Balance Activities'!$C$244:$C$292,'4. Material Balance Activities'!$G$244:$G$292,NA,0,1)-_xlfn.XLOOKUP(B1078,'4. Material Balance Activities'!$C$244:$C$292,'4. Material Balance Activities'!$M$244:$M$292,NA,0,1))*G1078)*(1-F1078)</f>
        <v>6.0083100000000007</v>
      </c>
      <c r="J1078" s="105" t="s">
        <v>214</v>
      </c>
      <c r="K1078" s="83" t="s">
        <v>214</v>
      </c>
      <c r="L1078" s="102" cm="1">
        <f t="array" ref="L1078">((_xlfn.XLOOKUP(B1078,'4. Material Balance Activities'!$C$244:$C$292,'4. Material Balance Activities'!$J$244:$J$292,NA,0,1)-_xlfn.XLOOKUP(B1078,'4. Material Balance Activities'!$C$244:$C$292,'4. Material Balance Activities'!$P$244:$P$292,NA,0,1))*G1078)*(1-F1078)</f>
        <v>2.4227056451612904E-2</v>
      </c>
      <c r="M1078" s="105" t="s">
        <v>214</v>
      </c>
      <c r="N1078" s="83" t="s">
        <v>214</v>
      </c>
    </row>
    <row r="1079" spans="1:14" x14ac:dyDescent="0.25">
      <c r="A1079" s="79" t="s">
        <v>374</v>
      </c>
      <c r="B1079" s="133" t="s">
        <v>334</v>
      </c>
      <c r="C1079" s="137" t="s">
        <v>437</v>
      </c>
      <c r="D1079" s="81" t="str">
        <f>IFERROR(IF(C1079="No CAS","",INDEX('DEQ Pollutant List'!$C$7:$C$611,MATCH('5. Pollutant Emissions - MB'!C1079,'DEQ Pollutant List'!$B$7:$B$611,0))),"")</f>
        <v>Propylene glycol monomethyl ether acetate</v>
      </c>
      <c r="E1079" s="115"/>
      <c r="F1079" s="138">
        <v>0</v>
      </c>
      <c r="G1079" s="139">
        <v>0.03</v>
      </c>
      <c r="H1079" s="104"/>
      <c r="I1079" s="102" cm="1">
        <f t="array" ref="I1079">((_xlfn.XLOOKUP(B1079,'4. Material Balance Activities'!$C$244:$C$292,'4. Material Balance Activities'!$G$244:$G$292,NA,0,1)-_xlfn.XLOOKUP(B1079,'4. Material Balance Activities'!$C$244:$C$292,'4. Material Balance Activities'!$M$244:$M$292,NA,0,1))*G1079)*(1-F1079)</f>
        <v>2.5749899999999997</v>
      </c>
      <c r="J1079" s="105" t="s">
        <v>214</v>
      </c>
      <c r="K1079" s="83" t="s">
        <v>214</v>
      </c>
      <c r="L1079" s="102" cm="1">
        <f t="array" ref="L1079">((_xlfn.XLOOKUP(B1079,'4. Material Balance Activities'!$C$244:$C$292,'4. Material Balance Activities'!$J$244:$J$292,NA,0,1)-_xlfn.XLOOKUP(B1079,'4. Material Balance Activities'!$C$244:$C$292,'4. Material Balance Activities'!$P$244:$P$292,NA,0,1))*G1079)*(1-F1079)</f>
        <v>1.0383024193548387E-2</v>
      </c>
      <c r="M1079" s="105" t="s">
        <v>214</v>
      </c>
      <c r="N1079" s="83" t="s">
        <v>214</v>
      </c>
    </row>
    <row r="1080" spans="1:14" x14ac:dyDescent="0.25">
      <c r="A1080" s="79" t="s">
        <v>374</v>
      </c>
      <c r="B1080" s="133" t="s">
        <v>334</v>
      </c>
      <c r="C1080" s="137" t="s">
        <v>441</v>
      </c>
      <c r="D1080" s="81" t="str">
        <f>IFERROR(IF(C1080="No CAS","",INDEX('DEQ Pollutant List'!$C$7:$C$611,MATCH('5. Pollutant Emissions - MB'!C1080,'DEQ Pollutant List'!$B$7:$B$611,0))),"")</f>
        <v>1,2,3-Trimethylbenzene</v>
      </c>
      <c r="E1080" s="115"/>
      <c r="F1080" s="138">
        <v>0</v>
      </c>
      <c r="G1080" s="139">
        <v>0.01</v>
      </c>
      <c r="H1080" s="104"/>
      <c r="I1080" s="102" cm="1">
        <f t="array" ref="I1080">((_xlfn.XLOOKUP(B1080,'4. Material Balance Activities'!$C$244:$C$292,'4. Material Balance Activities'!$G$244:$G$292,NA,0,1)-_xlfn.XLOOKUP(B1080,'4. Material Balance Activities'!$C$244:$C$292,'4. Material Balance Activities'!$M$244:$M$292,NA,0,1))*G1080)*(1-F1080)</f>
        <v>0.85833000000000004</v>
      </c>
      <c r="J1080" s="105" t="s">
        <v>214</v>
      </c>
      <c r="K1080" s="83" t="s">
        <v>214</v>
      </c>
      <c r="L1080" s="102" cm="1">
        <f t="array" ref="L1080">((_xlfn.XLOOKUP(B1080,'4. Material Balance Activities'!$C$244:$C$292,'4. Material Balance Activities'!$J$244:$J$292,NA,0,1)-_xlfn.XLOOKUP(B1080,'4. Material Balance Activities'!$C$244:$C$292,'4. Material Balance Activities'!$P$244:$P$292,NA,0,1))*G1080)*(1-F1080)</f>
        <v>3.4610080645161292E-3</v>
      </c>
      <c r="M1080" s="105" t="s">
        <v>214</v>
      </c>
      <c r="N1080" s="83" t="s">
        <v>214</v>
      </c>
    </row>
    <row r="1081" spans="1:14" x14ac:dyDescent="0.25">
      <c r="A1081" s="79" t="s">
        <v>374</v>
      </c>
      <c r="B1081" s="133" t="s">
        <v>335</v>
      </c>
      <c r="C1081" s="137" t="s">
        <v>193</v>
      </c>
      <c r="D1081" s="81" t="str">
        <f>IFERROR(IF(C1081="No CAS","",INDEX('DEQ Pollutant List'!$C$7:$C$611,MATCH('5. Pollutant Emissions - MB'!C1081,'DEQ Pollutant List'!$B$7:$B$611,0))),"")</f>
        <v>Xylene (mixture), including m-xylene, o-xylene, p-xylene</v>
      </c>
      <c r="E1081" s="115"/>
      <c r="F1081" s="138">
        <v>0</v>
      </c>
      <c r="G1081" s="139">
        <v>0.01</v>
      </c>
      <c r="H1081" s="104"/>
      <c r="I1081" s="102" cm="1">
        <f t="array" ref="I1081">((_xlfn.XLOOKUP(B1081,'4. Material Balance Activities'!$C$244:$C$292,'4. Material Balance Activities'!$G$244:$G$292,NA,0,1)-_xlfn.XLOOKUP(B1081,'4. Material Balance Activities'!$C$244:$C$292,'4. Material Balance Activities'!$M$244:$M$292,NA,0,1))*G1081)*(1-F1081)</f>
        <v>4.8472050000000007</v>
      </c>
      <c r="J1081" s="105" t="s">
        <v>214</v>
      </c>
      <c r="K1081" s="83" t="s">
        <v>214</v>
      </c>
      <c r="L1081" s="102" cm="1">
        <f t="array" ref="L1081">((_xlfn.XLOOKUP(B1081,'4. Material Balance Activities'!$C$244:$C$292,'4. Material Balance Activities'!$J$244:$J$292,NA,0,1)-_xlfn.XLOOKUP(B1081,'4. Material Balance Activities'!$C$244:$C$292,'4. Material Balance Activities'!$P$244:$P$292,NA,0,1))*G1081)*(1-F1081)</f>
        <v>1.9545181451612905E-2</v>
      </c>
      <c r="M1081" s="105" t="s">
        <v>214</v>
      </c>
      <c r="N1081" s="83" t="s">
        <v>214</v>
      </c>
    </row>
    <row r="1082" spans="1:14" x14ac:dyDescent="0.25">
      <c r="A1082" s="79" t="s">
        <v>374</v>
      </c>
      <c r="B1082" s="133" t="s">
        <v>335</v>
      </c>
      <c r="C1082" s="137" t="s">
        <v>183</v>
      </c>
      <c r="D1082" s="81" t="str">
        <f>IFERROR(IF(C1082="No CAS","",INDEX('DEQ Pollutant List'!$C$7:$C$611,MATCH('5. Pollutant Emissions - MB'!C1082,'DEQ Pollutant List'!$B$7:$B$611,0))),"")</f>
        <v>Ethyl benzene</v>
      </c>
      <c r="E1082" s="115"/>
      <c r="F1082" s="138">
        <v>0</v>
      </c>
      <c r="G1082" s="139">
        <v>3.0000000000000001E-3</v>
      </c>
      <c r="H1082" s="104"/>
      <c r="I1082" s="102" cm="1">
        <f t="array" ref="I1082">((_xlfn.XLOOKUP(B1082,'4. Material Balance Activities'!$C$244:$C$292,'4. Material Balance Activities'!$G$244:$G$292,NA,0,1)-_xlfn.XLOOKUP(B1082,'4. Material Balance Activities'!$C$244:$C$292,'4. Material Balance Activities'!$M$244:$M$292,NA,0,1))*G1082)*(1-F1082)</f>
        <v>1.4541615000000003</v>
      </c>
      <c r="J1082" s="105" t="s">
        <v>214</v>
      </c>
      <c r="K1082" s="83" t="s">
        <v>214</v>
      </c>
      <c r="L1082" s="102" cm="1">
        <f t="array" ref="L1082">((_xlfn.XLOOKUP(B1082,'4. Material Balance Activities'!$C$244:$C$292,'4. Material Balance Activities'!$J$244:$J$292,NA,0,1)-_xlfn.XLOOKUP(B1082,'4. Material Balance Activities'!$C$244:$C$292,'4. Material Balance Activities'!$P$244:$P$292,NA,0,1))*G1082)*(1-F1082)</f>
        <v>5.863554435483872E-3</v>
      </c>
      <c r="M1082" s="105" t="s">
        <v>214</v>
      </c>
      <c r="N1082" s="83" t="s">
        <v>214</v>
      </c>
    </row>
    <row r="1083" spans="1:14" x14ac:dyDescent="0.25">
      <c r="A1083" s="79" t="s">
        <v>374</v>
      </c>
      <c r="B1083" s="133" t="s">
        <v>335</v>
      </c>
      <c r="C1083" s="137" t="s">
        <v>433</v>
      </c>
      <c r="D1083" s="81" t="str">
        <f>IFERROR(IF(C1083="No CAS","",INDEX('DEQ Pollutant List'!$C$7:$C$611,MATCH('5. Pollutant Emissions - MB'!C1083,'DEQ Pollutant List'!$B$7:$B$611,0))),"")</f>
        <v>Isopropylbenzene (cumene)</v>
      </c>
      <c r="E1083" s="115"/>
      <c r="F1083" s="138">
        <v>0</v>
      </c>
      <c r="G1083" s="139">
        <v>1E-3</v>
      </c>
      <c r="H1083" s="104"/>
      <c r="I1083" s="102" cm="1">
        <f t="array" ref="I1083">((_xlfn.XLOOKUP(B1083,'4. Material Balance Activities'!$C$244:$C$292,'4. Material Balance Activities'!$G$244:$G$292,NA,0,1)-_xlfn.XLOOKUP(B1083,'4. Material Balance Activities'!$C$244:$C$292,'4. Material Balance Activities'!$M$244:$M$292,NA,0,1))*G1083)*(1-F1083)</f>
        <v>0.48472050000000011</v>
      </c>
      <c r="J1083" s="105" t="s">
        <v>214</v>
      </c>
      <c r="K1083" s="83" t="s">
        <v>214</v>
      </c>
      <c r="L1083" s="102" cm="1">
        <f t="array" ref="L1083">((_xlfn.XLOOKUP(B1083,'4. Material Balance Activities'!$C$244:$C$292,'4. Material Balance Activities'!$J$244:$J$292,NA,0,1)-_xlfn.XLOOKUP(B1083,'4. Material Balance Activities'!$C$244:$C$292,'4. Material Balance Activities'!$P$244:$P$292,NA,0,1))*G1083)*(1-F1083)</f>
        <v>1.9545181451612907E-3</v>
      </c>
      <c r="M1083" s="105" t="s">
        <v>214</v>
      </c>
      <c r="N1083" s="83" t="s">
        <v>214</v>
      </c>
    </row>
    <row r="1084" spans="1:14" x14ac:dyDescent="0.25">
      <c r="A1084" s="79" t="s">
        <v>374</v>
      </c>
      <c r="B1084" s="133" t="s">
        <v>335</v>
      </c>
      <c r="C1084" s="137" t="s">
        <v>435</v>
      </c>
      <c r="D1084" s="81" t="str">
        <f>IFERROR(IF(C1084="No CAS","",INDEX('DEQ Pollutant List'!$C$7:$C$611,MATCH('5. Pollutant Emissions - MB'!C1084,'DEQ Pollutant List'!$B$7:$B$611,0))),"")</f>
        <v>n-Butyl alcohol</v>
      </c>
      <c r="E1084" s="115"/>
      <c r="F1084" s="138">
        <v>0</v>
      </c>
      <c r="G1084" s="139">
        <v>0.06</v>
      </c>
      <c r="H1084" s="104"/>
      <c r="I1084" s="102" cm="1">
        <f t="array" ref="I1084">((_xlfn.XLOOKUP(B1084,'4. Material Balance Activities'!$C$244:$C$292,'4. Material Balance Activities'!$G$244:$G$292,NA,0,1)-_xlfn.XLOOKUP(B1084,'4. Material Balance Activities'!$C$244:$C$292,'4. Material Balance Activities'!$M$244:$M$292,NA,0,1))*G1084)*(1-F1084)</f>
        <v>29.083230000000004</v>
      </c>
      <c r="J1084" s="105" t="s">
        <v>214</v>
      </c>
      <c r="K1084" s="83" t="s">
        <v>214</v>
      </c>
      <c r="L1084" s="102" cm="1">
        <f t="array" ref="L1084">((_xlfn.XLOOKUP(B1084,'4. Material Balance Activities'!$C$244:$C$292,'4. Material Balance Activities'!$J$244:$J$292,NA,0,1)-_xlfn.XLOOKUP(B1084,'4. Material Balance Activities'!$C$244:$C$292,'4. Material Balance Activities'!$P$244:$P$292,NA,0,1))*G1084)*(1-F1084)</f>
        <v>0.11727108870967742</v>
      </c>
      <c r="M1084" s="105" t="s">
        <v>214</v>
      </c>
      <c r="N1084" s="83" t="s">
        <v>214</v>
      </c>
    </row>
    <row r="1085" spans="1:14" x14ac:dyDescent="0.25">
      <c r="A1085" s="79" t="s">
        <v>374</v>
      </c>
      <c r="B1085" s="133" t="s">
        <v>335</v>
      </c>
      <c r="C1085" s="137" t="s">
        <v>437</v>
      </c>
      <c r="D1085" s="81" t="str">
        <f>IFERROR(IF(C1085="No CAS","",INDEX('DEQ Pollutant List'!$C$7:$C$611,MATCH('5. Pollutant Emissions - MB'!C1085,'DEQ Pollutant List'!$B$7:$B$611,0))),"")</f>
        <v>Propylene glycol monomethyl ether acetate</v>
      </c>
      <c r="E1085" s="115"/>
      <c r="F1085" s="138">
        <v>0</v>
      </c>
      <c r="G1085" s="139">
        <v>0.01</v>
      </c>
      <c r="H1085" s="104"/>
      <c r="I1085" s="102" cm="1">
        <f t="array" ref="I1085">((_xlfn.XLOOKUP(B1085,'4. Material Balance Activities'!$C$244:$C$292,'4. Material Balance Activities'!$G$244:$G$292,NA,0,1)-_xlfn.XLOOKUP(B1085,'4. Material Balance Activities'!$C$244:$C$292,'4. Material Balance Activities'!$M$244:$M$292,NA,0,1))*G1085)*(1-F1085)</f>
        <v>4.8472050000000007</v>
      </c>
      <c r="J1085" s="105" t="s">
        <v>214</v>
      </c>
      <c r="K1085" s="83" t="s">
        <v>214</v>
      </c>
      <c r="L1085" s="102" cm="1">
        <f t="array" ref="L1085">((_xlfn.XLOOKUP(B1085,'4. Material Balance Activities'!$C$244:$C$292,'4. Material Balance Activities'!$J$244:$J$292,NA,0,1)-_xlfn.XLOOKUP(B1085,'4. Material Balance Activities'!$C$244:$C$292,'4. Material Balance Activities'!$P$244:$P$292,NA,0,1))*G1085)*(1-F1085)</f>
        <v>1.9545181451612905E-2</v>
      </c>
      <c r="M1085" s="105" t="s">
        <v>214</v>
      </c>
      <c r="N1085" s="83" t="s">
        <v>214</v>
      </c>
    </row>
    <row r="1086" spans="1:14" x14ac:dyDescent="0.25">
      <c r="A1086" s="79" t="s">
        <v>374</v>
      </c>
      <c r="B1086" s="133" t="s">
        <v>336</v>
      </c>
      <c r="C1086" s="137" t="s">
        <v>437</v>
      </c>
      <c r="D1086" s="81" t="str">
        <f>IFERROR(IF(C1086="No CAS","",INDEX('DEQ Pollutant List'!$C$7:$C$611,MATCH('5. Pollutant Emissions - MB'!C1086,'DEQ Pollutant List'!$B$7:$B$611,0))),"")</f>
        <v>Propylene glycol monomethyl ether acetate</v>
      </c>
      <c r="E1086" s="115"/>
      <c r="F1086" s="138">
        <v>0</v>
      </c>
      <c r="G1086" s="139">
        <v>0.2</v>
      </c>
      <c r="H1086" s="104"/>
      <c r="I1086" s="102" cm="1">
        <f t="array" ref="I1086">((_xlfn.XLOOKUP(B1086,'4. Material Balance Activities'!$C$244:$C$292,'4. Material Balance Activities'!$G$244:$G$292,NA,0,1)-_xlfn.XLOOKUP(B1086,'4. Material Balance Activities'!$C$244:$C$292,'4. Material Balance Activities'!$M$244:$M$292,NA,0,1))*G1086)*(1-F1086)</f>
        <v>0.77616000000000007</v>
      </c>
      <c r="J1086" s="105" t="s">
        <v>214</v>
      </c>
      <c r="K1086" s="83" t="s">
        <v>214</v>
      </c>
      <c r="L1086" s="102" cm="1">
        <f t="array" ref="L1086">((_xlfn.XLOOKUP(B1086,'4. Material Balance Activities'!$C$244:$C$292,'4. Material Balance Activities'!$J$244:$J$292,NA,0,1)-_xlfn.XLOOKUP(B1086,'4. Material Balance Activities'!$C$244:$C$292,'4. Material Balance Activities'!$P$244:$P$292,NA,0,1))*G1086)*(1-F1086)</f>
        <v>3.1296774193548395E-3</v>
      </c>
      <c r="M1086" s="105" t="s">
        <v>214</v>
      </c>
      <c r="N1086" s="83" t="s">
        <v>214</v>
      </c>
    </row>
    <row r="1087" spans="1:14" x14ac:dyDescent="0.25">
      <c r="A1087" s="79" t="s">
        <v>374</v>
      </c>
      <c r="B1087" s="133" t="s">
        <v>336</v>
      </c>
      <c r="C1087" s="137" t="s">
        <v>187</v>
      </c>
      <c r="D1087" s="81" t="str">
        <f>IFERROR(IF(C1087="No CAS","",INDEX('DEQ Pollutant List'!$C$7:$C$611,MATCH('5. Pollutant Emissions - MB'!C1087,'DEQ Pollutant List'!$B$7:$B$611,0))),"")</f>
        <v>Mercury and compounds</v>
      </c>
      <c r="E1087" s="115"/>
      <c r="F1087" s="138">
        <f>1-(1-0.75)*(1-0.992)</f>
        <v>0.998</v>
      </c>
      <c r="G1087" s="139">
        <v>8.0000000000000005E-9</v>
      </c>
      <c r="H1087" s="104" t="s">
        <v>421</v>
      </c>
      <c r="I1087" s="102" cm="1">
        <f t="array" ref="I1087">((_xlfn.XLOOKUP(B1087,'4. Material Balance Activities'!$C$244:$C$292,'4. Material Balance Activities'!$G$244:$G$292,NA,0,1)-_xlfn.XLOOKUP(B1087,'4. Material Balance Activities'!$C$244:$C$292,'4. Material Balance Activities'!$M$244:$M$292,NA,0,1))*G1087)*(1-F1087)</f>
        <v>6.2092800000000055E-11</v>
      </c>
      <c r="J1087" s="105" t="s">
        <v>214</v>
      </c>
      <c r="K1087" s="83" t="s">
        <v>214</v>
      </c>
      <c r="L1087" s="102" cm="1">
        <f t="array" ref="L1087">((_xlfn.XLOOKUP(B1087,'4. Material Balance Activities'!$C$244:$C$292,'4. Material Balance Activities'!$J$244:$J$292,NA,0,1)-_xlfn.XLOOKUP(B1087,'4. Material Balance Activities'!$C$244:$C$292,'4. Material Balance Activities'!$P$244:$P$292,NA,0,1))*G1087)*(1-F1087)</f>
        <v>2.5037419354838737E-13</v>
      </c>
      <c r="M1087" s="105" t="s">
        <v>214</v>
      </c>
      <c r="N1087" s="83" t="s">
        <v>214</v>
      </c>
    </row>
    <row r="1088" spans="1:14" x14ac:dyDescent="0.25">
      <c r="A1088" s="79" t="s">
        <v>374</v>
      </c>
      <c r="B1088" s="133" t="s">
        <v>336</v>
      </c>
      <c r="C1088" s="137" t="s">
        <v>185</v>
      </c>
      <c r="D1088" s="81" t="str">
        <f>IFERROR(IF(C1088="No CAS","",INDEX('DEQ Pollutant List'!$C$7:$C$611,MATCH('5. Pollutant Emissions - MB'!C1088,'DEQ Pollutant List'!$B$7:$B$611,0))),"")</f>
        <v>Lead and compounds</v>
      </c>
      <c r="E1088" s="115"/>
      <c r="F1088" s="138">
        <f>1-(1-0.75)*(1-0.992)</f>
        <v>0.998</v>
      </c>
      <c r="G1088" s="139">
        <v>6.0000000000000002E-5</v>
      </c>
      <c r="H1088" s="104" t="s">
        <v>421</v>
      </c>
      <c r="I1088" s="102" cm="1">
        <f t="array" ref="I1088">((_xlfn.XLOOKUP(B1088,'4. Material Balance Activities'!$C$244:$C$292,'4. Material Balance Activities'!$G$244:$G$292,NA,0,1)-_xlfn.XLOOKUP(B1088,'4. Material Balance Activities'!$C$244:$C$292,'4. Material Balance Activities'!$M$244:$M$292,NA,0,1))*G1088)*(1-F1088)</f>
        <v>4.6569600000000047E-7</v>
      </c>
      <c r="J1088" s="105" t="s">
        <v>214</v>
      </c>
      <c r="K1088" s="83" t="s">
        <v>214</v>
      </c>
      <c r="L1088" s="102" cm="1">
        <f t="array" ref="L1088">((_xlfn.XLOOKUP(B1088,'4. Material Balance Activities'!$C$244:$C$292,'4. Material Balance Activities'!$J$244:$J$292,NA,0,1)-_xlfn.XLOOKUP(B1088,'4. Material Balance Activities'!$C$244:$C$292,'4. Material Balance Activities'!$P$244:$P$292,NA,0,1))*G1088)*(1-F1088)</f>
        <v>1.8778064516129053E-9</v>
      </c>
      <c r="M1088" s="105" t="s">
        <v>214</v>
      </c>
      <c r="N1088" s="83" t="s">
        <v>214</v>
      </c>
    </row>
    <row r="1089" spans="1:14" x14ac:dyDescent="0.25">
      <c r="A1089" s="79" t="s">
        <v>374</v>
      </c>
      <c r="B1089" s="133" t="s">
        <v>336</v>
      </c>
      <c r="C1089" s="137" t="s">
        <v>186</v>
      </c>
      <c r="D1089" s="81" t="str">
        <f>IFERROR(IF(C1089="No CAS","",INDEX('DEQ Pollutant List'!$C$7:$C$611,MATCH('5. Pollutant Emissions - MB'!C1089,'DEQ Pollutant List'!$B$7:$B$611,0))),"")</f>
        <v>Manganese and compounds</v>
      </c>
      <c r="E1089" s="115"/>
      <c r="F1089" s="138">
        <f>1-(1-0.75)*(1-0.992)</f>
        <v>0.998</v>
      </c>
      <c r="G1089" s="139">
        <v>0.02</v>
      </c>
      <c r="H1089" s="104" t="s">
        <v>421</v>
      </c>
      <c r="I1089" s="102" cm="1">
        <f t="array" ref="I1089">((_xlfn.XLOOKUP(B1089,'4. Material Balance Activities'!$C$244:$C$292,'4. Material Balance Activities'!$G$244:$G$292,NA,0,1)-_xlfn.XLOOKUP(B1089,'4. Material Balance Activities'!$C$244:$C$292,'4. Material Balance Activities'!$M$244:$M$292,NA,0,1))*G1089)*(1-F1089)</f>
        <v>1.5523200000000016E-4</v>
      </c>
      <c r="J1089" s="105" t="s">
        <v>214</v>
      </c>
      <c r="K1089" s="83" t="s">
        <v>214</v>
      </c>
      <c r="L1089" s="102" cm="1">
        <f t="array" ref="L1089">((_xlfn.XLOOKUP(B1089,'4. Material Balance Activities'!$C$244:$C$292,'4. Material Balance Activities'!$J$244:$J$292,NA,0,1)-_xlfn.XLOOKUP(B1089,'4. Material Balance Activities'!$C$244:$C$292,'4. Material Balance Activities'!$P$244:$P$292,NA,0,1))*G1089)*(1-F1089)</f>
        <v>6.2593548387096838E-7</v>
      </c>
      <c r="M1089" s="105" t="s">
        <v>214</v>
      </c>
      <c r="N1089" s="83" t="s">
        <v>214</v>
      </c>
    </row>
    <row r="1090" spans="1:14" x14ac:dyDescent="0.25">
      <c r="A1090" s="79" t="s">
        <v>374</v>
      </c>
      <c r="B1090" s="133" t="s">
        <v>337</v>
      </c>
      <c r="C1090" s="137" t="s">
        <v>437</v>
      </c>
      <c r="D1090" s="81" t="str">
        <f>IFERROR(IF(C1090="No CAS","",INDEX('DEQ Pollutant List'!$C$7:$C$611,MATCH('5. Pollutant Emissions - MB'!C1090,'DEQ Pollutant List'!$B$7:$B$611,0))),"")</f>
        <v>Propylene glycol monomethyl ether acetate</v>
      </c>
      <c r="E1090" s="115"/>
      <c r="F1090" s="138">
        <v>0</v>
      </c>
      <c r="G1090" s="139">
        <v>0.24</v>
      </c>
      <c r="H1090" s="104"/>
      <c r="I1090" s="102" cm="1">
        <f t="array" ref="I1090">((_xlfn.XLOOKUP(B1090,'4. Material Balance Activities'!$C$244:$C$292,'4. Material Balance Activities'!$G$244:$G$292,NA,0,1)-_xlfn.XLOOKUP(B1090,'4. Material Balance Activities'!$C$244:$C$292,'4. Material Balance Activities'!$M$244:$M$292,NA,0,1))*G1090)*(1-F1090)</f>
        <v>0.87436799999999992</v>
      </c>
      <c r="J1090" s="105" t="s">
        <v>214</v>
      </c>
      <c r="K1090" s="83" t="s">
        <v>214</v>
      </c>
      <c r="L1090" s="102" cm="1">
        <f t="array" ref="L1090">((_xlfn.XLOOKUP(B1090,'4. Material Balance Activities'!$C$244:$C$292,'4. Material Balance Activities'!$J$244:$J$292,NA,0,1)-_xlfn.XLOOKUP(B1090,'4. Material Balance Activities'!$C$244:$C$292,'4. Material Balance Activities'!$P$244:$P$292,NA,0,1))*G1090)*(1-F1090)</f>
        <v>3.5256774193548387E-3</v>
      </c>
      <c r="M1090" s="105" t="s">
        <v>214</v>
      </c>
      <c r="N1090" s="83" t="s">
        <v>214</v>
      </c>
    </row>
    <row r="1091" spans="1:14" x14ac:dyDescent="0.25">
      <c r="A1091" s="79" t="s">
        <v>374</v>
      </c>
      <c r="B1091" s="133" t="s">
        <v>289</v>
      </c>
      <c r="C1091" s="137" t="s">
        <v>191</v>
      </c>
      <c r="D1091" s="81" t="str">
        <f>IFERROR(IF(C1091="No CAS","",INDEX('DEQ Pollutant List'!$C$7:$C$611,MATCH('5. Pollutant Emissions - MB'!C1091,'DEQ Pollutant List'!$B$7:$B$611,0))),"")</f>
        <v>Toluene</v>
      </c>
      <c r="E1091" s="115"/>
      <c r="F1091" s="138">
        <v>0</v>
      </c>
      <c r="G1091" s="139">
        <v>0.38</v>
      </c>
      <c r="H1091" s="104"/>
      <c r="I1091" s="102" cm="1">
        <f t="array" ref="I1091">((_xlfn.XLOOKUP(B1091,'4. Material Balance Activities'!$C$244:$C$292,'4. Material Balance Activities'!$G$244:$G$292,NA,0,1)-_xlfn.XLOOKUP(B1091,'4. Material Balance Activities'!$C$244:$C$292,'4. Material Balance Activities'!$M$244:$M$292,NA,0,1))*G1091)*(1-F1091)</f>
        <v>1874.0403000000001</v>
      </c>
      <c r="J1091" s="105" t="s">
        <v>214</v>
      </c>
      <c r="K1091" s="83" t="s">
        <v>214</v>
      </c>
      <c r="L1091" s="102" cm="1">
        <f t="array" ref="L1091">((_xlfn.XLOOKUP(B1091,'4. Material Balance Activities'!$C$244:$C$292,'4. Material Balance Activities'!$J$244:$J$292,NA,0,1)-_xlfn.XLOOKUP(B1091,'4. Material Balance Activities'!$C$244:$C$292,'4. Material Balance Activities'!$P$244:$P$292,NA,0,1))*G1091)*(1-F1091)</f>
        <v>7.556614112903226</v>
      </c>
      <c r="M1091" s="105" t="s">
        <v>214</v>
      </c>
      <c r="N1091" s="83" t="s">
        <v>214</v>
      </c>
    </row>
    <row r="1092" spans="1:14" x14ac:dyDescent="0.25">
      <c r="A1092" s="79" t="s">
        <v>374</v>
      </c>
      <c r="B1092" s="133" t="s">
        <v>289</v>
      </c>
      <c r="C1092" s="137" t="s">
        <v>425</v>
      </c>
      <c r="D1092" s="81" t="str">
        <f>IFERROR(IF(C1092="No CAS","",INDEX('DEQ Pollutant List'!$C$7:$C$611,MATCH('5. Pollutant Emissions - MB'!C1092,'DEQ Pollutant List'!$B$7:$B$611,0))),"")</f>
        <v>Isopropyl alcohol</v>
      </c>
      <c r="E1092" s="115"/>
      <c r="F1092" s="138">
        <v>0</v>
      </c>
      <c r="G1092" s="139">
        <v>0.02</v>
      </c>
      <c r="H1092" s="104"/>
      <c r="I1092" s="102" cm="1">
        <f t="array" ref="I1092">((_xlfn.XLOOKUP(B1092,'4. Material Balance Activities'!$C$244:$C$292,'4. Material Balance Activities'!$G$244:$G$292,NA,0,1)-_xlfn.XLOOKUP(B1092,'4. Material Balance Activities'!$C$244:$C$292,'4. Material Balance Activities'!$M$244:$M$292,NA,0,1))*G1092)*(1-F1092)</f>
        <v>98.633700000000005</v>
      </c>
      <c r="J1092" s="105" t="s">
        <v>214</v>
      </c>
      <c r="K1092" s="83" t="s">
        <v>214</v>
      </c>
      <c r="L1092" s="102" cm="1">
        <f t="array" ref="L1092">((_xlfn.XLOOKUP(B1092,'4. Material Balance Activities'!$C$244:$C$292,'4. Material Balance Activities'!$J$244:$J$292,NA,0,1)-_xlfn.XLOOKUP(B1092,'4. Material Balance Activities'!$C$244:$C$292,'4. Material Balance Activities'!$P$244:$P$292,NA,0,1))*G1092)*(1-F1092)</f>
        <v>0.39771653225806453</v>
      </c>
      <c r="M1092" s="105" t="s">
        <v>214</v>
      </c>
      <c r="N1092" s="83" t="s">
        <v>214</v>
      </c>
    </row>
    <row r="1093" spans="1:14" x14ac:dyDescent="0.25">
      <c r="A1093" s="79" t="s">
        <v>374</v>
      </c>
      <c r="B1093" s="133" t="s">
        <v>289</v>
      </c>
      <c r="C1093" s="137" t="s">
        <v>439</v>
      </c>
      <c r="D1093" s="81" t="str">
        <f>IFERROR(IF(C1093="No CAS","",INDEX('DEQ Pollutant List'!$C$7:$C$611,MATCH('5. Pollutant Emissions - MB'!C1093,'DEQ Pollutant List'!$B$7:$B$611,0))),"")</f>
        <v>Sulfuric acid</v>
      </c>
      <c r="E1093" s="115"/>
      <c r="F1093" s="138">
        <v>0</v>
      </c>
      <c r="G1093" s="139">
        <v>0.02</v>
      </c>
      <c r="H1093" s="104"/>
      <c r="I1093" s="102" cm="1">
        <f t="array" ref="I1093">((_xlfn.XLOOKUP(B1093,'4. Material Balance Activities'!$C$244:$C$292,'4. Material Balance Activities'!$G$244:$G$292,NA,0,1)-_xlfn.XLOOKUP(B1093,'4. Material Balance Activities'!$C$244:$C$292,'4. Material Balance Activities'!$M$244:$M$292,NA,0,1))*G1093)*(1-F1093)</f>
        <v>98.633700000000005</v>
      </c>
      <c r="J1093" s="105" t="s">
        <v>214</v>
      </c>
      <c r="K1093" s="83" t="s">
        <v>214</v>
      </c>
      <c r="L1093" s="102" cm="1">
        <f t="array" ref="L1093">((_xlfn.XLOOKUP(B1093,'4. Material Balance Activities'!$C$244:$C$292,'4. Material Balance Activities'!$J$244:$J$292,NA,0,1)-_xlfn.XLOOKUP(B1093,'4. Material Balance Activities'!$C$244:$C$292,'4. Material Balance Activities'!$P$244:$P$292,NA,0,1))*G1093)*(1-F1093)</f>
        <v>0.39771653225806453</v>
      </c>
      <c r="M1093" s="105" t="s">
        <v>214</v>
      </c>
      <c r="N1093" s="83" t="s">
        <v>214</v>
      </c>
    </row>
    <row r="1094" spans="1:14" x14ac:dyDescent="0.25">
      <c r="A1094" s="79" t="s">
        <v>374</v>
      </c>
      <c r="B1094" s="133" t="s">
        <v>229</v>
      </c>
      <c r="C1094" s="137" t="s">
        <v>428</v>
      </c>
      <c r="D1094" s="81" t="str">
        <f>IFERROR(IF(C1094="No CAS","",INDEX('DEQ Pollutant List'!$C$7:$C$611,MATCH('5. Pollutant Emissions - MB'!C1094,'DEQ Pollutant List'!$B$7:$B$611,0))),"")</f>
        <v>2-Butanone (methyl ethyl ketone)</v>
      </c>
      <c r="E1094" s="115"/>
      <c r="F1094" s="138">
        <v>0</v>
      </c>
      <c r="G1094" s="139">
        <v>1</v>
      </c>
      <c r="H1094" s="104"/>
      <c r="I1094" s="102" cm="1">
        <f t="array" ref="I1094">((_xlfn.XLOOKUP(B1094,'4. Material Balance Activities'!$C$244:$C$292,'4. Material Balance Activities'!$G$244:$G$292,NA,0,1)-_xlfn.XLOOKUP(B1094,'4. Material Balance Activities'!$C$244:$C$292,'4. Material Balance Activities'!$M$244:$M$292,NA,0,1))*G1094)*(1-F1094)</f>
        <v>19.288499999999999</v>
      </c>
      <c r="J1094" s="105" t="s">
        <v>214</v>
      </c>
      <c r="K1094" s="83" t="s">
        <v>214</v>
      </c>
      <c r="L1094" s="102" cm="1">
        <f t="array" ref="L1094">((_xlfn.XLOOKUP(B1094,'4. Material Balance Activities'!$C$244:$C$292,'4. Material Balance Activities'!$J$244:$J$292,NA,0,1)-_xlfn.XLOOKUP(B1094,'4. Material Balance Activities'!$C$244:$C$292,'4. Material Balance Activities'!$P$244:$P$292,NA,0,1))*G1094)*(1-F1094)</f>
        <v>7.7776209677419356E-2</v>
      </c>
      <c r="M1094" s="105" t="s">
        <v>214</v>
      </c>
      <c r="N1094" s="83" t="s">
        <v>214</v>
      </c>
    </row>
    <row r="1095" spans="1:14" x14ac:dyDescent="0.25">
      <c r="A1095" s="79" t="s">
        <v>374</v>
      </c>
      <c r="B1095" s="133" t="s">
        <v>231</v>
      </c>
      <c r="C1095" s="137" t="s">
        <v>420</v>
      </c>
      <c r="D1095" s="81" t="str">
        <f>IFERROR(IF(C1095="No CAS","",INDEX('DEQ Pollutant List'!$C$7:$C$611,MATCH('5. Pollutant Emissions - MB'!C1095,'DEQ Pollutant List'!$B$7:$B$611,0))),"")</f>
        <v>Acetone</v>
      </c>
      <c r="E1095" s="115"/>
      <c r="F1095" s="138">
        <v>0</v>
      </c>
      <c r="G1095" s="139">
        <v>1</v>
      </c>
      <c r="H1095" s="104"/>
      <c r="I1095" s="102" cm="1">
        <f t="array" ref="I1095">((_xlfn.XLOOKUP(B1095,'4. Material Balance Activities'!$C$244:$C$292,'4. Material Balance Activities'!$G$244:$G$292,NA,0,1)-_xlfn.XLOOKUP(B1095,'4. Material Balance Activities'!$C$244:$C$292,'4. Material Balance Activities'!$M$244:$M$292,NA,0,1))*G1095)*(1-F1095)</f>
        <v>366.98062499999997</v>
      </c>
      <c r="J1095" s="105" t="s">
        <v>214</v>
      </c>
      <c r="K1095" s="83" t="s">
        <v>214</v>
      </c>
      <c r="L1095" s="102" cm="1">
        <f t="array" ref="L1095">((_xlfn.XLOOKUP(B1095,'4. Material Balance Activities'!$C$244:$C$292,'4. Material Balance Activities'!$J$244:$J$292,NA,0,1)-_xlfn.XLOOKUP(B1095,'4. Material Balance Activities'!$C$244:$C$292,'4. Material Balance Activities'!$P$244:$P$292,NA,0,1))*G1095)*(1-F1095)</f>
        <v>1.4797605846774193</v>
      </c>
      <c r="M1095" s="105" t="s">
        <v>214</v>
      </c>
      <c r="N1095" s="83" t="s">
        <v>214</v>
      </c>
    </row>
    <row r="1096" spans="1:14" x14ac:dyDescent="0.25">
      <c r="A1096" s="79" t="s">
        <v>374</v>
      </c>
      <c r="B1096" s="133" t="s">
        <v>232</v>
      </c>
      <c r="C1096" s="137" t="s">
        <v>420</v>
      </c>
      <c r="D1096" s="81" t="str">
        <f>IFERROR(IF(C1096="No CAS","",INDEX('DEQ Pollutant List'!$C$7:$C$611,MATCH('5. Pollutant Emissions - MB'!C1096,'DEQ Pollutant List'!$B$7:$B$611,0))),"")</f>
        <v>Acetone</v>
      </c>
      <c r="E1096" s="115"/>
      <c r="F1096" s="138">
        <v>0</v>
      </c>
      <c r="G1096" s="139">
        <v>1</v>
      </c>
      <c r="H1096" s="104"/>
      <c r="I1096" s="102" cm="1">
        <f t="array" ref="I1096">((_xlfn.XLOOKUP(B1096,'4. Material Balance Activities'!$C$244:$C$292,'4. Material Balance Activities'!$G$244:$G$292,NA,0,1)-_xlfn.XLOOKUP(B1096,'4. Material Balance Activities'!$C$244:$C$292,'4. Material Balance Activities'!$M$244:$M$292,NA,0,1))*G1096)*(1-F1096)</f>
        <v>6895.9737000000005</v>
      </c>
      <c r="J1096" s="105" t="s">
        <v>214</v>
      </c>
      <c r="K1096" s="83" t="s">
        <v>214</v>
      </c>
      <c r="L1096" s="102" cm="1">
        <f t="array" ref="L1096">((_xlfn.XLOOKUP(B1096,'4. Material Balance Activities'!$C$244:$C$292,'4. Material Balance Activities'!$J$244:$J$292,NA,0,1)-_xlfn.XLOOKUP(B1096,'4. Material Balance Activities'!$C$244:$C$292,'4. Material Balance Activities'!$P$244:$P$292,NA,0,1))*G1096)*(1-F1096)</f>
        <v>27.806345564516132</v>
      </c>
      <c r="M1096" s="105" t="s">
        <v>214</v>
      </c>
      <c r="N1096" s="83" t="s">
        <v>214</v>
      </c>
    </row>
    <row r="1097" spans="1:14" x14ac:dyDescent="0.25">
      <c r="A1097" s="79" t="s">
        <v>374</v>
      </c>
      <c r="B1097" s="133" t="s">
        <v>233</v>
      </c>
      <c r="C1097" s="137" t="s">
        <v>425</v>
      </c>
      <c r="D1097" s="81" t="str">
        <f>IFERROR(IF(C1097="No CAS","",INDEX('DEQ Pollutant List'!$C$7:$C$611,MATCH('5. Pollutant Emissions - MB'!C1097,'DEQ Pollutant List'!$B$7:$B$611,0))),"")</f>
        <v>Isopropyl alcohol</v>
      </c>
      <c r="E1097" s="115"/>
      <c r="F1097" s="138">
        <v>0</v>
      </c>
      <c r="G1097" s="139">
        <v>0.15</v>
      </c>
      <c r="H1097" s="104"/>
      <c r="I1097" s="102" cm="1">
        <f t="array" ref="I1097">((_xlfn.XLOOKUP(B1097,'4. Material Balance Activities'!$C$244:$C$292,'4. Material Balance Activities'!$G$244:$G$292,NA,0,1)-_xlfn.XLOOKUP(B1097,'4. Material Balance Activities'!$C$244:$C$292,'4. Material Balance Activities'!$M$244:$M$292,NA,0,1))*G1097)*(1-F1097)</f>
        <v>1.2696749999999999</v>
      </c>
      <c r="J1097" s="105" t="s">
        <v>214</v>
      </c>
      <c r="K1097" s="83" t="s">
        <v>214</v>
      </c>
      <c r="L1097" s="102" cm="1">
        <f t="array" ref="L1097">((_xlfn.XLOOKUP(B1097,'4. Material Balance Activities'!$C$244:$C$292,'4. Material Balance Activities'!$J$244:$J$292,NA,0,1)-_xlfn.XLOOKUP(B1097,'4. Material Balance Activities'!$C$244:$C$292,'4. Material Balance Activities'!$P$244:$P$292,NA,0,1))*G1097)*(1-F1097)</f>
        <v>5.1196572580645148E-3</v>
      </c>
      <c r="M1097" s="105" t="s">
        <v>214</v>
      </c>
      <c r="N1097" s="83" t="s">
        <v>214</v>
      </c>
    </row>
    <row r="1098" spans="1:14" x14ac:dyDescent="0.25">
      <c r="A1098" s="79" t="s">
        <v>374</v>
      </c>
      <c r="B1098" s="133" t="s">
        <v>233</v>
      </c>
      <c r="C1098" s="137" t="s">
        <v>420</v>
      </c>
      <c r="D1098" s="81" t="str">
        <f>IFERROR(IF(C1098="No CAS","",INDEX('DEQ Pollutant List'!$C$7:$C$611,MATCH('5. Pollutant Emissions - MB'!C1098,'DEQ Pollutant List'!$B$7:$B$611,0))),"")</f>
        <v>Acetone</v>
      </c>
      <c r="E1098" s="115"/>
      <c r="F1098" s="138">
        <v>0</v>
      </c>
      <c r="G1098" s="139">
        <v>0.14000000000000001</v>
      </c>
      <c r="H1098" s="104"/>
      <c r="I1098" s="102" cm="1">
        <f t="array" ref="I1098">((_xlfn.XLOOKUP(B1098,'4. Material Balance Activities'!$C$244:$C$292,'4. Material Balance Activities'!$G$244:$G$292,NA,0,1)-_xlfn.XLOOKUP(B1098,'4. Material Balance Activities'!$C$244:$C$292,'4. Material Balance Activities'!$M$244:$M$292,NA,0,1))*G1098)*(1-F1098)</f>
        <v>1.18503</v>
      </c>
      <c r="J1098" s="105"/>
      <c r="K1098" s="83"/>
      <c r="L1098" s="102" cm="1">
        <f t="array" ref="L1098">((_xlfn.XLOOKUP(B1098,'4. Material Balance Activities'!$C$244:$C$292,'4. Material Balance Activities'!$J$244:$J$292,NA,0,1)-_xlfn.XLOOKUP(B1098,'4. Material Balance Activities'!$C$244:$C$292,'4. Material Balance Activities'!$P$244:$P$292,NA,0,1))*G1098)*(1-F1098)</f>
        <v>4.778346774193548E-3</v>
      </c>
      <c r="M1098" s="105"/>
      <c r="N1098" s="83"/>
    </row>
    <row r="1099" spans="1:14" x14ac:dyDescent="0.25">
      <c r="A1099" s="79" t="s">
        <v>374</v>
      </c>
      <c r="B1099" s="133" t="s">
        <v>377</v>
      </c>
      <c r="C1099" s="137" t="s">
        <v>193</v>
      </c>
      <c r="D1099" s="81" t="str">
        <f>IFERROR(IF(C1099="No CAS","",INDEX('DEQ Pollutant List'!$C$7:$C$611,MATCH('5. Pollutant Emissions - MB'!C1099,'DEQ Pollutant List'!$B$7:$B$611,0))),"")</f>
        <v>Xylene (mixture), including m-xylene, o-xylene, p-xylene</v>
      </c>
      <c r="E1099" s="115"/>
      <c r="F1099" s="138" t="s">
        <v>430</v>
      </c>
      <c r="G1099" s="139" t="s">
        <v>430</v>
      </c>
      <c r="H1099" s="104" t="s">
        <v>459</v>
      </c>
      <c r="I1099" s="102" t="s">
        <v>214</v>
      </c>
      <c r="J1099" s="105">
        <v>21645.039654032054</v>
      </c>
      <c r="K1099" s="83">
        <v>21645.039654032054</v>
      </c>
      <c r="L1099" s="102" t="s">
        <v>214</v>
      </c>
      <c r="M1099" s="105">
        <f>J1099/365</f>
        <v>59.301478504197412</v>
      </c>
      <c r="N1099" s="83">
        <f>K1099/365</f>
        <v>59.301478504197412</v>
      </c>
    </row>
    <row r="1100" spans="1:14" x14ac:dyDescent="0.25">
      <c r="A1100" s="79" t="s">
        <v>374</v>
      </c>
      <c r="B1100" s="133" t="s">
        <v>377</v>
      </c>
      <c r="C1100" s="137" t="s">
        <v>183</v>
      </c>
      <c r="D1100" s="81" t="str">
        <f>IFERROR(IF(C1100="No CAS","",INDEX('DEQ Pollutant List'!$C$7:$C$611,MATCH('5. Pollutant Emissions - MB'!C1100,'DEQ Pollutant List'!$B$7:$B$611,0))),"")</f>
        <v>Ethyl benzene</v>
      </c>
      <c r="E1100" s="115"/>
      <c r="F1100" s="138" t="s">
        <v>430</v>
      </c>
      <c r="G1100" s="139" t="s">
        <v>430</v>
      </c>
      <c r="H1100" s="104" t="s">
        <v>459</v>
      </c>
      <c r="I1100" s="102" t="s">
        <v>214</v>
      </c>
      <c r="J1100" s="105">
        <v>5401.2104308114976</v>
      </c>
      <c r="K1100" s="83">
        <v>5401.2104308114976</v>
      </c>
      <c r="L1100" s="102" t="s">
        <v>214</v>
      </c>
      <c r="M1100" s="105">
        <f t="shared" ref="M1100:M1123" si="16">J1100/365</f>
        <v>14.797836796743828</v>
      </c>
      <c r="N1100" s="83">
        <f t="shared" ref="N1100:N1123" si="17">K1100/365</f>
        <v>14.797836796743828</v>
      </c>
    </row>
    <row r="1101" spans="1:14" x14ac:dyDescent="0.25">
      <c r="A1101" s="79" t="s">
        <v>374</v>
      </c>
      <c r="B1101" s="133" t="s">
        <v>377</v>
      </c>
      <c r="C1101" s="137" t="s">
        <v>191</v>
      </c>
      <c r="D1101" s="81" t="str">
        <f>IFERROR(IF(C1101="No CAS","",INDEX('DEQ Pollutant List'!$C$7:$C$611,MATCH('5. Pollutant Emissions - MB'!C1101,'DEQ Pollutant List'!$B$7:$B$611,0))),"")</f>
        <v>Toluene</v>
      </c>
      <c r="E1101" s="115"/>
      <c r="F1101" s="138" t="s">
        <v>430</v>
      </c>
      <c r="G1101" s="139" t="s">
        <v>430</v>
      </c>
      <c r="H1101" s="104" t="s">
        <v>459</v>
      </c>
      <c r="I1101" s="102" t="s">
        <v>214</v>
      </c>
      <c r="J1101" s="105">
        <v>21354.91776</v>
      </c>
      <c r="K1101" s="83">
        <v>21354.91776</v>
      </c>
      <c r="L1101" s="102" t="s">
        <v>214</v>
      </c>
      <c r="M1101" s="105">
        <f t="shared" si="16"/>
        <v>58.506624000000002</v>
      </c>
      <c r="N1101" s="83">
        <f t="shared" si="17"/>
        <v>58.506624000000002</v>
      </c>
    </row>
    <row r="1102" spans="1:14" x14ac:dyDescent="0.25">
      <c r="A1102" s="79" t="s">
        <v>374</v>
      </c>
      <c r="B1102" s="133" t="s">
        <v>377</v>
      </c>
      <c r="C1102" s="137" t="s">
        <v>432</v>
      </c>
      <c r="D1102" s="81" t="str">
        <f>IFERROR(IF(C1102="No CAS","",INDEX('DEQ Pollutant List'!$C$7:$C$611,MATCH('5. Pollutant Emissions - MB'!C1102,'DEQ Pollutant List'!$B$7:$B$611,0))),"")</f>
        <v>Methyl isobutyl ketone (MIBK, hexone)</v>
      </c>
      <c r="E1102" s="115"/>
      <c r="F1102" s="138" t="s">
        <v>430</v>
      </c>
      <c r="G1102" s="139" t="s">
        <v>430</v>
      </c>
      <c r="H1102" s="104" t="s">
        <v>459</v>
      </c>
      <c r="I1102" s="102" t="s">
        <v>214</v>
      </c>
      <c r="J1102" s="105">
        <v>0</v>
      </c>
      <c r="K1102" s="83">
        <v>0</v>
      </c>
      <c r="L1102" s="102" t="s">
        <v>214</v>
      </c>
      <c r="M1102" s="105">
        <f t="shared" si="16"/>
        <v>0</v>
      </c>
      <c r="N1102" s="83">
        <f t="shared" si="17"/>
        <v>0</v>
      </c>
    </row>
    <row r="1103" spans="1:14" x14ac:dyDescent="0.25">
      <c r="A1103" s="79" t="s">
        <v>374</v>
      </c>
      <c r="B1103" s="133" t="s">
        <v>377</v>
      </c>
      <c r="C1103" s="137" t="s">
        <v>189</v>
      </c>
      <c r="D1103" s="81" t="str">
        <f>IFERROR(IF(C1103="No CAS","",INDEX('DEQ Pollutant List'!$C$7:$C$611,MATCH('5. Pollutant Emissions - MB'!C1103,'DEQ Pollutant List'!$B$7:$B$611,0))),"")</f>
        <v>Naphthalene</v>
      </c>
      <c r="E1103" s="115"/>
      <c r="F1103" s="138" t="s">
        <v>430</v>
      </c>
      <c r="G1103" s="139" t="s">
        <v>430</v>
      </c>
      <c r="H1103" s="104" t="s">
        <v>459</v>
      </c>
      <c r="I1103" s="102" t="s">
        <v>214</v>
      </c>
      <c r="J1103" s="105">
        <v>0</v>
      </c>
      <c r="K1103" s="83">
        <v>0</v>
      </c>
      <c r="L1103" s="102" t="s">
        <v>214</v>
      </c>
      <c r="M1103" s="105">
        <f t="shared" si="16"/>
        <v>0</v>
      </c>
      <c r="N1103" s="83">
        <f t="shared" si="17"/>
        <v>0</v>
      </c>
    </row>
    <row r="1104" spans="1:14" x14ac:dyDescent="0.25">
      <c r="A1104" s="79" t="s">
        <v>374</v>
      </c>
      <c r="B1104" s="133" t="s">
        <v>377</v>
      </c>
      <c r="C1104" s="137" t="s">
        <v>433</v>
      </c>
      <c r="D1104" s="81" t="str">
        <f>IFERROR(IF(C1104="No CAS","",INDEX('DEQ Pollutant List'!$C$7:$C$611,MATCH('5. Pollutant Emissions - MB'!C1104,'DEQ Pollutant List'!$B$7:$B$611,0))),"")</f>
        <v>Isopropylbenzene (cumene)</v>
      </c>
      <c r="E1104" s="115"/>
      <c r="F1104" s="138" t="s">
        <v>430</v>
      </c>
      <c r="G1104" s="139" t="s">
        <v>430</v>
      </c>
      <c r="H1104" s="104" t="s">
        <v>459</v>
      </c>
      <c r="I1104" s="102" t="s">
        <v>214</v>
      </c>
      <c r="J1104" s="105">
        <v>10543.367529890615</v>
      </c>
      <c r="K1104" s="83">
        <v>10543.367529890615</v>
      </c>
      <c r="L1104" s="102" t="s">
        <v>214</v>
      </c>
      <c r="M1104" s="105">
        <f t="shared" si="16"/>
        <v>28.885938438056478</v>
      </c>
      <c r="N1104" s="83">
        <f t="shared" si="17"/>
        <v>28.885938438056478</v>
      </c>
    </row>
    <row r="1105" spans="1:14" x14ac:dyDescent="0.25">
      <c r="A1105" s="79" t="s">
        <v>374</v>
      </c>
      <c r="B1105" s="133" t="s">
        <v>377</v>
      </c>
      <c r="C1105" s="137" t="s">
        <v>161</v>
      </c>
      <c r="D1105" s="81" t="str">
        <f>IFERROR(IF(C1105="No CAS","",INDEX('DEQ Pollutant List'!$C$7:$C$611,MATCH('5. Pollutant Emissions - MB'!C1105,'DEQ Pollutant List'!$B$7:$B$611,0))),"")</f>
        <v>Formaldehyde</v>
      </c>
      <c r="E1105" s="115"/>
      <c r="F1105" s="138" t="s">
        <v>430</v>
      </c>
      <c r="G1105" s="139" t="s">
        <v>430</v>
      </c>
      <c r="H1105" s="104" t="s">
        <v>459</v>
      </c>
      <c r="I1105" s="102" t="s">
        <v>214</v>
      </c>
      <c r="J1105" s="105">
        <v>1272.7283316570847</v>
      </c>
      <c r="K1105" s="83">
        <v>1272.7283316570847</v>
      </c>
      <c r="L1105" s="102" t="s">
        <v>214</v>
      </c>
      <c r="M1105" s="105">
        <f t="shared" si="16"/>
        <v>3.4869269360468076</v>
      </c>
      <c r="N1105" s="83">
        <f t="shared" si="17"/>
        <v>3.4869269360468076</v>
      </c>
    </row>
    <row r="1106" spans="1:14" x14ac:dyDescent="0.25">
      <c r="A1106" s="79" t="s">
        <v>374</v>
      </c>
      <c r="B1106" s="133" t="s">
        <v>377</v>
      </c>
      <c r="C1106" s="137" t="s">
        <v>434</v>
      </c>
      <c r="D1106" s="81" t="str">
        <f>IFERROR(IF(C1106="No CAS","",INDEX('DEQ Pollutant List'!$C$7:$C$611,MATCH('5. Pollutant Emissions - MB'!C1106,'DEQ Pollutant List'!$B$7:$B$611,0))),"")</f>
        <v>Ethylene glycol monobutyl ether</v>
      </c>
      <c r="E1106" s="115"/>
      <c r="F1106" s="138" t="s">
        <v>430</v>
      </c>
      <c r="G1106" s="139" t="s">
        <v>430</v>
      </c>
      <c r="H1106" s="104" t="s">
        <v>459</v>
      </c>
      <c r="I1106" s="102" t="s">
        <v>214</v>
      </c>
      <c r="J1106" s="105">
        <v>0</v>
      </c>
      <c r="K1106" s="83">
        <v>0</v>
      </c>
      <c r="L1106" s="102" t="s">
        <v>214</v>
      </c>
      <c r="M1106" s="105">
        <f t="shared" si="16"/>
        <v>0</v>
      </c>
      <c r="N1106" s="83">
        <f t="shared" si="17"/>
        <v>0</v>
      </c>
    </row>
    <row r="1107" spans="1:14" x14ac:dyDescent="0.25">
      <c r="A1107" s="79" t="s">
        <v>374</v>
      </c>
      <c r="B1107" s="133" t="s">
        <v>377</v>
      </c>
      <c r="C1107" s="137" t="s">
        <v>435</v>
      </c>
      <c r="D1107" s="81" t="str">
        <f>IFERROR(IF(C1107="No CAS","",INDEX('DEQ Pollutant List'!$C$7:$C$611,MATCH('5. Pollutant Emissions - MB'!C1107,'DEQ Pollutant List'!$B$7:$B$611,0))),"")</f>
        <v>n-Butyl alcohol</v>
      </c>
      <c r="E1107" s="115"/>
      <c r="F1107" s="138" t="s">
        <v>430</v>
      </c>
      <c r="G1107" s="139" t="s">
        <v>430</v>
      </c>
      <c r="H1107" s="104" t="s">
        <v>459</v>
      </c>
      <c r="I1107" s="102" t="s">
        <v>214</v>
      </c>
      <c r="J1107" s="105">
        <v>73180.84835410837</v>
      </c>
      <c r="K1107" s="83">
        <v>73180.84835410837</v>
      </c>
      <c r="L1107" s="102" t="s">
        <v>214</v>
      </c>
      <c r="M1107" s="105">
        <f t="shared" si="16"/>
        <v>200.49547494276266</v>
      </c>
      <c r="N1107" s="83">
        <f t="shared" si="17"/>
        <v>200.49547494276266</v>
      </c>
    </row>
    <row r="1108" spans="1:14" x14ac:dyDescent="0.25">
      <c r="A1108" s="79" t="s">
        <v>374</v>
      </c>
      <c r="B1108" s="133" t="s">
        <v>377</v>
      </c>
      <c r="C1108" s="137" t="s">
        <v>436</v>
      </c>
      <c r="D1108" s="81" t="str">
        <f>IFERROR(IF(C1108="No CAS","",INDEX('DEQ Pollutant List'!$C$7:$C$611,MATCH('5. Pollutant Emissions - MB'!C1108,'DEQ Pollutant List'!$B$7:$B$611,0))),"")</f>
        <v>1,2,4-Trimethylbenzene</v>
      </c>
      <c r="E1108" s="115"/>
      <c r="F1108" s="138" t="s">
        <v>430</v>
      </c>
      <c r="G1108" s="139" t="s">
        <v>430</v>
      </c>
      <c r="H1108" s="104" t="s">
        <v>459</v>
      </c>
      <c r="I1108" s="102" t="s">
        <v>214</v>
      </c>
      <c r="J1108" s="105">
        <v>0</v>
      </c>
      <c r="K1108" s="83">
        <v>0</v>
      </c>
      <c r="L1108" s="102" t="s">
        <v>214</v>
      </c>
      <c r="M1108" s="105">
        <f t="shared" si="16"/>
        <v>0</v>
      </c>
      <c r="N1108" s="83">
        <f t="shared" si="17"/>
        <v>0</v>
      </c>
    </row>
    <row r="1109" spans="1:14" x14ac:dyDescent="0.25">
      <c r="A1109" s="79" t="s">
        <v>374</v>
      </c>
      <c r="B1109" s="133" t="s">
        <v>377</v>
      </c>
      <c r="C1109" s="137" t="s">
        <v>437</v>
      </c>
      <c r="D1109" s="81" t="str">
        <f>IFERROR(IF(C1109="No CAS","",INDEX('DEQ Pollutant List'!$C$7:$C$611,MATCH('5. Pollutant Emissions - MB'!C1109,'DEQ Pollutant List'!$B$7:$B$611,0))),"")</f>
        <v>Propylene glycol monomethyl ether acetate</v>
      </c>
      <c r="E1109" s="115"/>
      <c r="F1109" s="138" t="s">
        <v>430</v>
      </c>
      <c r="G1109" s="139" t="s">
        <v>430</v>
      </c>
      <c r="H1109" s="104" t="s">
        <v>459</v>
      </c>
      <c r="I1109" s="102" t="s">
        <v>214</v>
      </c>
      <c r="J1109" s="105">
        <v>351147.67156664463</v>
      </c>
      <c r="K1109" s="83">
        <v>351147.67156664463</v>
      </c>
      <c r="L1109" s="102" t="s">
        <v>214</v>
      </c>
      <c r="M1109" s="105">
        <f t="shared" si="16"/>
        <v>962.04841525108111</v>
      </c>
      <c r="N1109" s="83">
        <f t="shared" si="17"/>
        <v>962.04841525108111</v>
      </c>
    </row>
    <row r="1110" spans="1:14" x14ac:dyDescent="0.25">
      <c r="A1110" s="79" t="s">
        <v>374</v>
      </c>
      <c r="B1110" s="133" t="s">
        <v>377</v>
      </c>
      <c r="C1110" s="137" t="s">
        <v>180</v>
      </c>
      <c r="D1110" s="81" t="str">
        <f>IFERROR(IF(C1110="No CAS","",INDEX('DEQ Pollutant List'!$C$7:$C$611,MATCH('5. Pollutant Emissions - MB'!C1110,'DEQ Pollutant List'!$B$7:$B$611,0))),"")</f>
        <v>Chromium VI, chromate and dichromate particulate</v>
      </c>
      <c r="E1110" s="115"/>
      <c r="F1110" s="138" t="s">
        <v>430</v>
      </c>
      <c r="G1110" s="139" t="s">
        <v>430</v>
      </c>
      <c r="H1110" s="104" t="s">
        <v>459</v>
      </c>
      <c r="I1110" s="102" t="s">
        <v>214</v>
      </c>
      <c r="J1110" s="105">
        <v>0</v>
      </c>
      <c r="K1110" s="83">
        <v>0</v>
      </c>
      <c r="L1110" s="102" t="s">
        <v>214</v>
      </c>
      <c r="M1110" s="105">
        <f t="shared" si="16"/>
        <v>0</v>
      </c>
      <c r="N1110" s="83">
        <f t="shared" si="17"/>
        <v>0</v>
      </c>
    </row>
    <row r="1111" spans="1:14" x14ac:dyDescent="0.25">
      <c r="A1111" s="79" t="s">
        <v>374</v>
      </c>
      <c r="B1111" s="133" t="s">
        <v>377</v>
      </c>
      <c r="C1111" s="137" t="s">
        <v>428</v>
      </c>
      <c r="D1111" s="81" t="str">
        <f>IFERROR(IF(C1111="No CAS","",INDEX('DEQ Pollutant List'!$C$7:$C$611,MATCH('5. Pollutant Emissions - MB'!C1111,'DEQ Pollutant List'!$B$7:$B$611,0))),"")</f>
        <v>2-Butanone (methyl ethyl ketone)</v>
      </c>
      <c r="E1111" s="115"/>
      <c r="F1111" s="138" t="s">
        <v>430</v>
      </c>
      <c r="G1111" s="139" t="s">
        <v>430</v>
      </c>
      <c r="H1111" s="104" t="s">
        <v>459</v>
      </c>
      <c r="I1111" s="102" t="s">
        <v>214</v>
      </c>
      <c r="J1111" s="105">
        <v>61913.424743742544</v>
      </c>
      <c r="K1111" s="83">
        <v>61913.424743742544</v>
      </c>
      <c r="L1111" s="102" t="s">
        <v>214</v>
      </c>
      <c r="M1111" s="105">
        <f t="shared" si="16"/>
        <v>169.625821215733</v>
      </c>
      <c r="N1111" s="83">
        <f t="shared" si="17"/>
        <v>169.625821215733</v>
      </c>
    </row>
    <row r="1112" spans="1:14" x14ac:dyDescent="0.25">
      <c r="A1112" s="79" t="s">
        <v>374</v>
      </c>
      <c r="B1112" s="133" t="s">
        <v>377</v>
      </c>
      <c r="C1112" s="137" t="s">
        <v>438</v>
      </c>
      <c r="D1112" s="81" t="str">
        <f>IFERROR(IF(C1112="No CAS","",INDEX('DEQ Pollutant List'!$C$7:$C$611,MATCH('5. Pollutant Emissions - MB'!C1112,'DEQ Pollutant List'!$B$7:$B$611,0))),"")</f>
        <v>t-Butyl acetate</v>
      </c>
      <c r="E1112" s="115"/>
      <c r="F1112" s="138" t="s">
        <v>430</v>
      </c>
      <c r="G1112" s="139" t="s">
        <v>430</v>
      </c>
      <c r="H1112" s="104" t="s">
        <v>459</v>
      </c>
      <c r="I1112" s="102" t="s">
        <v>214</v>
      </c>
      <c r="J1112" s="105">
        <v>0</v>
      </c>
      <c r="K1112" s="83">
        <v>0</v>
      </c>
      <c r="L1112" s="102" t="s">
        <v>214</v>
      </c>
      <c r="M1112" s="105">
        <f t="shared" si="16"/>
        <v>0</v>
      </c>
      <c r="N1112" s="83">
        <f t="shared" si="17"/>
        <v>0</v>
      </c>
    </row>
    <row r="1113" spans="1:14" x14ac:dyDescent="0.25">
      <c r="A1113" s="79" t="s">
        <v>374</v>
      </c>
      <c r="B1113" s="133" t="s">
        <v>377</v>
      </c>
      <c r="C1113" s="137" t="s">
        <v>187</v>
      </c>
      <c r="D1113" s="81" t="str">
        <f>IFERROR(IF(C1113="No CAS","",INDEX('DEQ Pollutant List'!$C$7:$C$611,MATCH('5. Pollutant Emissions - MB'!C1113,'DEQ Pollutant List'!$B$7:$B$611,0))),"")</f>
        <v>Mercury and compounds</v>
      </c>
      <c r="E1113" s="115"/>
      <c r="F1113" s="138" t="s">
        <v>430</v>
      </c>
      <c r="G1113" s="139" t="s">
        <v>430</v>
      </c>
      <c r="H1113" s="104" t="s">
        <v>459</v>
      </c>
      <c r="I1113" s="102" t="s">
        <v>214</v>
      </c>
      <c r="J1113" s="105">
        <v>2.0202037010429935E-5</v>
      </c>
      <c r="K1113" s="83">
        <v>2.0202037010429935E-5</v>
      </c>
      <c r="L1113" s="102" t="s">
        <v>214</v>
      </c>
      <c r="M1113" s="105">
        <f t="shared" si="16"/>
        <v>5.5348046603917632E-8</v>
      </c>
      <c r="N1113" s="83">
        <f t="shared" si="17"/>
        <v>5.5348046603917632E-8</v>
      </c>
    </row>
    <row r="1114" spans="1:14" x14ac:dyDescent="0.25">
      <c r="A1114" s="79" t="s">
        <v>374</v>
      </c>
      <c r="B1114" s="133" t="s">
        <v>377</v>
      </c>
      <c r="C1114" s="137" t="s">
        <v>185</v>
      </c>
      <c r="D1114" s="81" t="str">
        <f>IFERROR(IF(C1114="No CAS","",INDEX('DEQ Pollutant List'!$C$7:$C$611,MATCH('5. Pollutant Emissions - MB'!C1114,'DEQ Pollutant List'!$B$7:$B$611,0))),"")</f>
        <v>Lead and compounds</v>
      </c>
      <c r="E1114" s="115"/>
      <c r="F1114" s="138" t="s">
        <v>430</v>
      </c>
      <c r="G1114" s="139" t="s">
        <v>430</v>
      </c>
      <c r="H1114" s="104" t="s">
        <v>459</v>
      </c>
      <c r="I1114" s="102" t="s">
        <v>214</v>
      </c>
      <c r="J1114" s="105">
        <v>0.1515152775782245</v>
      </c>
      <c r="K1114" s="83">
        <v>0.1515152775782245</v>
      </c>
      <c r="L1114" s="102" t="s">
        <v>214</v>
      </c>
      <c r="M1114" s="105">
        <f t="shared" si="16"/>
        <v>4.1511034952938216E-4</v>
      </c>
      <c r="N1114" s="83">
        <f t="shared" si="17"/>
        <v>4.1511034952938216E-4</v>
      </c>
    </row>
    <row r="1115" spans="1:14" x14ac:dyDescent="0.25">
      <c r="A1115" s="79" t="s">
        <v>374</v>
      </c>
      <c r="B1115" s="133" t="s">
        <v>377</v>
      </c>
      <c r="C1115" s="137" t="s">
        <v>425</v>
      </c>
      <c r="D1115" s="81" t="str">
        <f>IFERROR(IF(C1115="No CAS","",INDEX('DEQ Pollutant List'!$C$7:$C$611,MATCH('5. Pollutant Emissions - MB'!C1115,'DEQ Pollutant List'!$B$7:$B$611,0))),"")</f>
        <v>Isopropyl alcohol</v>
      </c>
      <c r="E1115" s="115"/>
      <c r="F1115" s="138" t="s">
        <v>430</v>
      </c>
      <c r="G1115" s="139" t="s">
        <v>430</v>
      </c>
      <c r="H1115" s="104" t="s">
        <v>459</v>
      </c>
      <c r="I1115" s="102" t="s">
        <v>214</v>
      </c>
      <c r="J1115" s="105">
        <v>9509.4571537544689</v>
      </c>
      <c r="K1115" s="83">
        <v>9509.4571537544689</v>
      </c>
      <c r="L1115" s="102" t="s">
        <v>214</v>
      </c>
      <c r="M1115" s="105">
        <f t="shared" si="16"/>
        <v>26.05330727056019</v>
      </c>
      <c r="N1115" s="83">
        <f t="shared" si="17"/>
        <v>26.05330727056019</v>
      </c>
    </row>
    <row r="1116" spans="1:14" x14ac:dyDescent="0.25">
      <c r="A1116" s="79" t="s">
        <v>374</v>
      </c>
      <c r="B1116" s="133" t="s">
        <v>377</v>
      </c>
      <c r="C1116" s="137" t="s">
        <v>420</v>
      </c>
      <c r="D1116" s="81" t="str">
        <f>IFERROR(IF(C1116="No CAS","",INDEX('DEQ Pollutant List'!$C$7:$C$611,MATCH('5. Pollutant Emissions - MB'!C1116,'DEQ Pollutant List'!$B$7:$B$611,0))),"")</f>
        <v>Acetone</v>
      </c>
      <c r="E1116" s="115"/>
      <c r="F1116" s="138" t="s">
        <v>430</v>
      </c>
      <c r="G1116" s="139" t="s">
        <v>430</v>
      </c>
      <c r="H1116" s="104" t="s">
        <v>459</v>
      </c>
      <c r="I1116" s="102" t="s">
        <v>214</v>
      </c>
      <c r="J1116" s="105">
        <v>61079.261835518468</v>
      </c>
      <c r="K1116" s="83">
        <v>61079.261835518468</v>
      </c>
      <c r="L1116" s="102" t="s">
        <v>214</v>
      </c>
      <c r="M1116" s="105">
        <f t="shared" si="16"/>
        <v>167.34044338498211</v>
      </c>
      <c r="N1116" s="83">
        <f t="shared" si="17"/>
        <v>167.34044338498211</v>
      </c>
    </row>
    <row r="1117" spans="1:14" x14ac:dyDescent="0.25">
      <c r="A1117" s="79" t="s">
        <v>374</v>
      </c>
      <c r="B1117" s="133" t="s">
        <v>377</v>
      </c>
      <c r="C1117" s="137" t="s">
        <v>422</v>
      </c>
      <c r="D1117" s="81" t="str">
        <f>IFERROR(IF(C1117="No CAS","",INDEX('DEQ Pollutant List'!$C$7:$C$611,MATCH('5. Pollutant Emissions - MB'!C1117,'DEQ Pollutant List'!$B$7:$B$611,0))),"")</f>
        <v>Propylene glycol monomethyl ether</v>
      </c>
      <c r="E1117" s="115"/>
      <c r="F1117" s="138" t="s">
        <v>430</v>
      </c>
      <c r="G1117" s="139" t="s">
        <v>430</v>
      </c>
      <c r="H1117" s="104" t="s">
        <v>459</v>
      </c>
      <c r="I1117" s="102" t="s">
        <v>214</v>
      </c>
      <c r="J1117" s="105">
        <v>0</v>
      </c>
      <c r="K1117" s="83">
        <v>0</v>
      </c>
      <c r="L1117" s="102" t="s">
        <v>214</v>
      </c>
      <c r="M1117" s="105">
        <f t="shared" si="16"/>
        <v>0</v>
      </c>
      <c r="N1117" s="83">
        <f t="shared" si="17"/>
        <v>0</v>
      </c>
    </row>
    <row r="1118" spans="1:14" x14ac:dyDescent="0.25">
      <c r="A1118" s="79" t="s">
        <v>374</v>
      </c>
      <c r="B1118" s="133" t="s">
        <v>377</v>
      </c>
      <c r="C1118" s="137" t="s">
        <v>181</v>
      </c>
      <c r="D1118" s="81" t="str">
        <f>IFERROR(IF(C1118="No CAS","",INDEX('DEQ Pollutant List'!$C$7:$C$611,MATCH('5. Pollutant Emissions - MB'!C1118,'DEQ Pollutant List'!$B$7:$B$611,0))),"")</f>
        <v>Cobalt and compounds</v>
      </c>
      <c r="E1118" s="115"/>
      <c r="F1118" s="138" t="s">
        <v>430</v>
      </c>
      <c r="G1118" s="139" t="s">
        <v>430</v>
      </c>
      <c r="H1118" s="104" t="s">
        <v>459</v>
      </c>
      <c r="I1118" s="102" t="s">
        <v>214</v>
      </c>
      <c r="J1118" s="105">
        <v>0</v>
      </c>
      <c r="K1118" s="83">
        <v>0</v>
      </c>
      <c r="L1118" s="102" t="s">
        <v>214</v>
      </c>
      <c r="M1118" s="105">
        <f t="shared" si="16"/>
        <v>0</v>
      </c>
      <c r="N1118" s="83">
        <f t="shared" si="17"/>
        <v>0</v>
      </c>
    </row>
    <row r="1119" spans="1:14" x14ac:dyDescent="0.25">
      <c r="A1119" s="79" t="s">
        <v>374</v>
      </c>
      <c r="B1119" s="133" t="s">
        <v>377</v>
      </c>
      <c r="C1119" s="137" t="s">
        <v>439</v>
      </c>
      <c r="D1119" s="81" t="str">
        <f>IFERROR(IF(C1119="No CAS","",INDEX('DEQ Pollutant List'!$C$7:$C$611,MATCH('5. Pollutant Emissions - MB'!C1119,'DEQ Pollutant List'!$B$7:$B$611,0))),"")</f>
        <v>Sulfuric acid</v>
      </c>
      <c r="E1119" s="115"/>
      <c r="F1119" s="138" t="s">
        <v>430</v>
      </c>
      <c r="G1119" s="139" t="s">
        <v>430</v>
      </c>
      <c r="H1119" s="104" t="s">
        <v>459</v>
      </c>
      <c r="I1119" s="102" t="s">
        <v>214</v>
      </c>
      <c r="J1119" s="105">
        <v>1123.9430400000001</v>
      </c>
      <c r="K1119" s="83">
        <v>1123.9430400000001</v>
      </c>
      <c r="L1119" s="102" t="s">
        <v>214</v>
      </c>
      <c r="M1119" s="105">
        <f t="shared" si="16"/>
        <v>3.0792960000000003</v>
      </c>
      <c r="N1119" s="83">
        <f t="shared" si="17"/>
        <v>3.0792960000000003</v>
      </c>
    </row>
    <row r="1120" spans="1:14" x14ac:dyDescent="0.25">
      <c r="A1120" s="79" t="s">
        <v>374</v>
      </c>
      <c r="B1120" s="133" t="s">
        <v>377</v>
      </c>
      <c r="C1120" s="137" t="s">
        <v>440</v>
      </c>
      <c r="D1120" s="81" t="str">
        <f>IFERROR(IF(C1120="No CAS","",INDEX('DEQ Pollutant List'!$C$7:$C$611,MATCH('5. Pollutant Emissions - MB'!C1120,'DEQ Pollutant List'!$B$7:$B$611,0))),"")</f>
        <v>Hexachlorobenzene</v>
      </c>
      <c r="E1120" s="115"/>
      <c r="F1120" s="138" t="s">
        <v>430</v>
      </c>
      <c r="G1120" s="139" t="s">
        <v>430</v>
      </c>
      <c r="H1120" s="104" t="s">
        <v>459</v>
      </c>
      <c r="I1120" s="102" t="s">
        <v>214</v>
      </c>
      <c r="J1120" s="105">
        <v>0</v>
      </c>
      <c r="K1120" s="83">
        <v>0</v>
      </c>
      <c r="L1120" s="102" t="s">
        <v>214</v>
      </c>
      <c r="M1120" s="105">
        <f t="shared" si="16"/>
        <v>0</v>
      </c>
      <c r="N1120" s="83">
        <f t="shared" si="17"/>
        <v>0</v>
      </c>
    </row>
    <row r="1121" spans="1:14" x14ac:dyDescent="0.25">
      <c r="A1121" s="79" t="s">
        <v>374</v>
      </c>
      <c r="B1121" s="133" t="s">
        <v>377</v>
      </c>
      <c r="C1121" s="137" t="s">
        <v>182</v>
      </c>
      <c r="D1121" s="81" t="str">
        <f>IFERROR(IF(C1121="No CAS","",INDEX('DEQ Pollutant List'!$C$7:$C$611,MATCH('5. Pollutant Emissions - MB'!C1121,'DEQ Pollutant List'!$B$7:$B$611,0))),"")</f>
        <v>Copper and compounds</v>
      </c>
      <c r="E1121" s="115"/>
      <c r="F1121" s="138" t="s">
        <v>430</v>
      </c>
      <c r="G1121" s="139" t="s">
        <v>430</v>
      </c>
      <c r="H1121" s="104" t="s">
        <v>459</v>
      </c>
      <c r="I1121" s="102" t="s">
        <v>214</v>
      </c>
      <c r="J1121" s="105">
        <v>0</v>
      </c>
      <c r="K1121" s="83">
        <v>0</v>
      </c>
      <c r="L1121" s="102" t="s">
        <v>214</v>
      </c>
      <c r="M1121" s="105">
        <f t="shared" si="16"/>
        <v>0</v>
      </c>
      <c r="N1121" s="83">
        <f t="shared" si="17"/>
        <v>0</v>
      </c>
    </row>
    <row r="1122" spans="1:14" x14ac:dyDescent="0.25">
      <c r="A1122" s="79" t="s">
        <v>374</v>
      </c>
      <c r="B1122" s="133" t="s">
        <v>377</v>
      </c>
      <c r="C1122" s="137" t="s">
        <v>186</v>
      </c>
      <c r="D1122" s="81" t="str">
        <f>IFERROR(IF(C1122="No CAS","",INDEX('DEQ Pollutant List'!$C$7:$C$611,MATCH('5. Pollutant Emissions - MB'!C1122,'DEQ Pollutant List'!$B$7:$B$611,0))),"")</f>
        <v>Manganese and compounds</v>
      </c>
      <c r="E1122" s="115"/>
      <c r="F1122" s="138" t="s">
        <v>430</v>
      </c>
      <c r="G1122" s="139" t="s">
        <v>430</v>
      </c>
      <c r="H1122" s="104" t="s">
        <v>459</v>
      </c>
      <c r="I1122" s="102" t="s">
        <v>214</v>
      </c>
      <c r="J1122" s="105">
        <v>50.505092526074833</v>
      </c>
      <c r="K1122" s="83">
        <v>50.505092526074833</v>
      </c>
      <c r="L1122" s="102" t="s">
        <v>214</v>
      </c>
      <c r="M1122" s="105">
        <f t="shared" si="16"/>
        <v>0.13837011650979406</v>
      </c>
      <c r="N1122" s="83">
        <f t="shared" si="17"/>
        <v>0.13837011650979406</v>
      </c>
    </row>
    <row r="1123" spans="1:14" x14ac:dyDescent="0.25">
      <c r="A1123" s="79" t="s">
        <v>374</v>
      </c>
      <c r="B1123" s="133" t="s">
        <v>377</v>
      </c>
      <c r="C1123" s="137" t="s">
        <v>441</v>
      </c>
      <c r="D1123" s="81" t="str">
        <f>IFERROR(IF(C1123="No CAS","",INDEX('DEQ Pollutant List'!$C$7:$C$611,MATCH('5. Pollutant Emissions - MB'!C1123,'DEQ Pollutant List'!$B$7:$B$611,0))),"")</f>
        <v>1,2,3-Trimethylbenzene</v>
      </c>
      <c r="E1123" s="115"/>
      <c r="F1123" s="138" t="s">
        <v>430</v>
      </c>
      <c r="G1123" s="139" t="s">
        <v>430</v>
      </c>
      <c r="H1123" s="104" t="s">
        <v>459</v>
      </c>
      <c r="I1123" s="102" t="s">
        <v>214</v>
      </c>
      <c r="J1123" s="105">
        <v>21172.628074281351</v>
      </c>
      <c r="K1123" s="83">
        <v>21172.628074281351</v>
      </c>
      <c r="L1123" s="102" t="s">
        <v>214</v>
      </c>
      <c r="M1123" s="105">
        <f t="shared" si="16"/>
        <v>58.00720020351055</v>
      </c>
      <c r="N1123" s="83">
        <f t="shared" si="17"/>
        <v>58.00720020351055</v>
      </c>
    </row>
    <row r="1124" spans="1:14" x14ac:dyDescent="0.25">
      <c r="A1124" s="79" t="s">
        <v>378</v>
      </c>
      <c r="B1124" s="133" t="s">
        <v>341</v>
      </c>
      <c r="C1124" s="137" t="s">
        <v>193</v>
      </c>
      <c r="D1124" s="81" t="str">
        <f>IFERROR(IF(C1124="No CAS","",INDEX('DEQ Pollutant List'!$C$7:$C$611,MATCH('5. Pollutant Emissions - MB'!C1124,'DEQ Pollutant List'!$B$7:$B$611,0))),"")</f>
        <v>Xylene (mixture), including m-xylene, o-xylene, p-xylene</v>
      </c>
      <c r="E1124" s="115"/>
      <c r="F1124" s="138">
        <v>0</v>
      </c>
      <c r="G1124" s="139">
        <v>5.9999999999999995E-4</v>
      </c>
      <c r="H1124" s="104"/>
      <c r="I1124" s="102" cm="1">
        <f t="array" ref="I1124">((_xlfn.XLOOKUP(B1124,'4. Material Balance Activities'!$C$294:$C$314,'4. Material Balance Activities'!$G$294:$G$314,NA,0,1)-_xlfn.XLOOKUP(B1124,'4. Material Balance Activities'!$C$294:$C$314,'4. Material Balance Activities'!$M$294:$M$314,NA,0,1))*G1124)*(1-F1124)</f>
        <v>0</v>
      </c>
      <c r="J1124" s="105" t="s">
        <v>214</v>
      </c>
      <c r="K1124" s="83" t="s">
        <v>214</v>
      </c>
      <c r="L1124" s="102" cm="1">
        <f t="array" ref="L1124">((_xlfn.XLOOKUP(B1124,'4. Material Balance Activities'!$C$294:$C$314,'4. Material Balance Activities'!$J$294:$J$314,NA,0,1)-_xlfn.XLOOKUP(B1124,'4. Material Balance Activities'!$C$294:$C$314,'4. Material Balance Activities'!$P$294:$P$314,NA,0,1))*G1124)*(1-F1124)</f>
        <v>0</v>
      </c>
      <c r="M1124" s="105" t="s">
        <v>214</v>
      </c>
      <c r="N1124" s="83" t="s">
        <v>214</v>
      </c>
    </row>
    <row r="1125" spans="1:14" x14ac:dyDescent="0.25">
      <c r="A1125" s="79" t="s">
        <v>378</v>
      </c>
      <c r="B1125" s="133" t="s">
        <v>341</v>
      </c>
      <c r="C1125" s="137" t="s">
        <v>183</v>
      </c>
      <c r="D1125" s="81" t="str">
        <f>IFERROR(IF(C1125="No CAS","",INDEX('DEQ Pollutant List'!$C$7:$C$611,MATCH('5. Pollutant Emissions - MB'!C1125,'DEQ Pollutant List'!$B$7:$B$611,0))),"")</f>
        <v>Ethyl benzene</v>
      </c>
      <c r="E1125" s="115"/>
      <c r="F1125" s="138">
        <v>0</v>
      </c>
      <c r="G1125" s="139">
        <v>1E-4</v>
      </c>
      <c r="H1125" s="104"/>
      <c r="I1125" s="102" cm="1">
        <f t="array" ref="I1125">((_xlfn.XLOOKUP(B1125,'4. Material Balance Activities'!$C$294:$C$314,'4. Material Balance Activities'!$G$294:$G$314,NA,0,1)-_xlfn.XLOOKUP(B1125,'4. Material Balance Activities'!$C$294:$C$314,'4. Material Balance Activities'!$M$294:$M$314,NA,0,1))*G1125)*(1-F1125)</f>
        <v>0</v>
      </c>
      <c r="J1125" s="105" t="s">
        <v>214</v>
      </c>
      <c r="K1125" s="83" t="s">
        <v>214</v>
      </c>
      <c r="L1125" s="102" cm="1">
        <f t="array" ref="L1125">((_xlfn.XLOOKUP(B1125,'4. Material Balance Activities'!$C$294:$C$314,'4. Material Balance Activities'!$J$294:$J$314,NA,0,1)-_xlfn.XLOOKUP(B1125,'4. Material Balance Activities'!$C$294:$C$314,'4. Material Balance Activities'!$P$294:$P$314,NA,0,1))*G1125)*(1-F1125)</f>
        <v>0</v>
      </c>
      <c r="M1125" s="105" t="s">
        <v>214</v>
      </c>
      <c r="N1125" s="83" t="s">
        <v>214</v>
      </c>
    </row>
    <row r="1126" spans="1:14" x14ac:dyDescent="0.25">
      <c r="A1126" s="79" t="s">
        <v>378</v>
      </c>
      <c r="B1126" s="133" t="s">
        <v>341</v>
      </c>
      <c r="C1126" s="137" t="s">
        <v>189</v>
      </c>
      <c r="D1126" s="81" t="str">
        <f>IFERROR(IF(C1126="No CAS","",INDEX('DEQ Pollutant List'!$C$7:$C$611,MATCH('5. Pollutant Emissions - MB'!C1126,'DEQ Pollutant List'!$B$7:$B$611,0))),"")</f>
        <v>Naphthalene</v>
      </c>
      <c r="E1126" s="115"/>
      <c r="F1126" s="138">
        <v>0</v>
      </c>
      <c r="G1126" s="139">
        <v>1.8E-3</v>
      </c>
      <c r="H1126" s="104"/>
      <c r="I1126" s="102" cm="1">
        <f t="array" ref="I1126">((_xlfn.XLOOKUP(B1126,'4. Material Balance Activities'!$C$294:$C$314,'4. Material Balance Activities'!$G$294:$G$314,NA,0,1)-_xlfn.XLOOKUP(B1126,'4. Material Balance Activities'!$C$294:$C$314,'4. Material Balance Activities'!$M$294:$M$314,NA,0,1))*G1126)*(1-F1126)</f>
        <v>0</v>
      </c>
      <c r="J1126" s="105" t="s">
        <v>214</v>
      </c>
      <c r="K1126" s="83" t="s">
        <v>214</v>
      </c>
      <c r="L1126" s="102" cm="1">
        <f t="array" ref="L1126">((_xlfn.XLOOKUP(B1126,'4. Material Balance Activities'!$C$294:$C$314,'4. Material Balance Activities'!$J$294:$J$314,NA,0,1)-_xlfn.XLOOKUP(B1126,'4. Material Balance Activities'!$C$294:$C$314,'4. Material Balance Activities'!$P$294:$P$314,NA,0,1))*G1126)*(1-F1126)</f>
        <v>0</v>
      </c>
      <c r="M1126" s="105" t="s">
        <v>214</v>
      </c>
      <c r="N1126" s="83" t="s">
        <v>214</v>
      </c>
    </row>
    <row r="1127" spans="1:14" x14ac:dyDescent="0.25">
      <c r="A1127" s="79" t="s">
        <v>378</v>
      </c>
      <c r="B1127" s="133" t="s">
        <v>343</v>
      </c>
      <c r="C1127" s="137" t="s">
        <v>189</v>
      </c>
      <c r="D1127" s="81" t="str">
        <f>IFERROR(IF(C1127="No CAS","",INDEX('DEQ Pollutant List'!$C$7:$C$611,MATCH('5. Pollutant Emissions - MB'!C1127,'DEQ Pollutant List'!$B$7:$B$611,0))),"")</f>
        <v>Naphthalene</v>
      </c>
      <c r="E1127" s="115"/>
      <c r="F1127" s="138">
        <v>0</v>
      </c>
      <c r="G1127" s="139">
        <v>2.8E-3</v>
      </c>
      <c r="H1127" s="104"/>
      <c r="I1127" s="102" cm="1">
        <f t="array" ref="I1127">((_xlfn.XLOOKUP(B1127,'4. Material Balance Activities'!$C$294:$C$314,'4. Material Balance Activities'!$G$294:$G$314,NA,0,1)-_xlfn.XLOOKUP(B1127,'4. Material Balance Activities'!$C$294:$C$314,'4. Material Balance Activities'!$M$294:$M$314,NA,0,1))*G1127)*(1-F1127)</f>
        <v>0</v>
      </c>
      <c r="J1127" s="105" t="s">
        <v>214</v>
      </c>
      <c r="K1127" s="83" t="s">
        <v>214</v>
      </c>
      <c r="L1127" s="102" cm="1">
        <f t="array" ref="L1127">((_xlfn.XLOOKUP(B1127,'4. Material Balance Activities'!$C$294:$C$314,'4. Material Balance Activities'!$J$294:$J$314,NA,0,1)-_xlfn.XLOOKUP(B1127,'4. Material Balance Activities'!$C$294:$C$314,'4. Material Balance Activities'!$P$294:$P$314,NA,0,1))*G1127)*(1-F1127)</f>
        <v>0</v>
      </c>
      <c r="M1127" s="105" t="s">
        <v>214</v>
      </c>
      <c r="N1127" s="83" t="s">
        <v>214</v>
      </c>
    </row>
    <row r="1128" spans="1:14" x14ac:dyDescent="0.25">
      <c r="A1128" s="79" t="s">
        <v>378</v>
      </c>
      <c r="B1128" s="133" t="s">
        <v>344</v>
      </c>
      <c r="C1128" s="137" t="s">
        <v>436</v>
      </c>
      <c r="D1128" s="81" t="str">
        <f>IFERROR(IF(C1128="No CAS","",INDEX('DEQ Pollutant List'!$C$7:$C$611,MATCH('5. Pollutant Emissions - MB'!C1128,'DEQ Pollutant List'!$B$7:$B$611,0))),"")</f>
        <v>1,2,4-Trimethylbenzene</v>
      </c>
      <c r="E1128" s="115"/>
      <c r="F1128" s="138">
        <v>0</v>
      </c>
      <c r="G1128" s="139">
        <v>3.6900000000000002E-2</v>
      </c>
      <c r="H1128" s="104"/>
      <c r="I1128" s="102" cm="1">
        <f t="array" ref="I1128">((_xlfn.XLOOKUP(B1128,'4. Material Balance Activities'!$C$294:$C$314,'4. Material Balance Activities'!$G$294:$G$314,NA,0,1)-_xlfn.XLOOKUP(B1128,'4. Material Balance Activities'!$C$294:$C$314,'4. Material Balance Activities'!$M$294:$M$314,NA,0,1))*G1128)*(1-F1128)</f>
        <v>0</v>
      </c>
      <c r="J1128" s="105" t="s">
        <v>214</v>
      </c>
      <c r="K1128" s="83" t="s">
        <v>214</v>
      </c>
      <c r="L1128" s="102" cm="1">
        <f t="array" ref="L1128">((_xlfn.XLOOKUP(B1128,'4. Material Balance Activities'!$C$294:$C$314,'4. Material Balance Activities'!$J$294:$J$314,NA,0,1)-_xlfn.XLOOKUP(B1128,'4. Material Balance Activities'!$C$294:$C$314,'4. Material Balance Activities'!$P$294:$P$314,NA,0,1))*G1128)*(1-F1128)</f>
        <v>0</v>
      </c>
      <c r="M1128" s="105" t="s">
        <v>214</v>
      </c>
      <c r="N1128" s="83" t="s">
        <v>214</v>
      </c>
    </row>
    <row r="1129" spans="1:14" x14ac:dyDescent="0.25">
      <c r="A1129" s="79" t="s">
        <v>378</v>
      </c>
      <c r="B1129" s="133" t="s">
        <v>344</v>
      </c>
      <c r="C1129" s="137" t="s">
        <v>437</v>
      </c>
      <c r="D1129" s="81" t="str">
        <f>IFERROR(IF(C1129="No CAS","",INDEX('DEQ Pollutant List'!$C$7:$C$611,MATCH('5. Pollutant Emissions - MB'!C1129,'DEQ Pollutant List'!$B$7:$B$611,0))),"")</f>
        <v>Propylene glycol monomethyl ether acetate</v>
      </c>
      <c r="E1129" s="115"/>
      <c r="F1129" s="138">
        <v>0</v>
      </c>
      <c r="G1129" s="139">
        <v>6.0699999999999997E-2</v>
      </c>
      <c r="H1129" s="104"/>
      <c r="I1129" s="102" cm="1">
        <f t="array" ref="I1129">((_xlfn.XLOOKUP(B1129,'4. Material Balance Activities'!$C$294:$C$314,'4. Material Balance Activities'!$G$294:$G$314,NA,0,1)-_xlfn.XLOOKUP(B1129,'4. Material Balance Activities'!$C$294:$C$314,'4. Material Balance Activities'!$M$294:$M$314,NA,0,1))*G1129)*(1-F1129)</f>
        <v>0</v>
      </c>
      <c r="J1129" s="105" t="s">
        <v>214</v>
      </c>
      <c r="K1129" s="83" t="s">
        <v>214</v>
      </c>
      <c r="L1129" s="102" cm="1">
        <f t="array" ref="L1129">((_xlfn.XLOOKUP(B1129,'4. Material Balance Activities'!$C$294:$C$314,'4. Material Balance Activities'!$J$294:$J$314,NA,0,1)-_xlfn.XLOOKUP(B1129,'4. Material Balance Activities'!$C$294:$C$314,'4. Material Balance Activities'!$P$294:$P$314,NA,0,1))*G1129)*(1-F1129)</f>
        <v>0</v>
      </c>
      <c r="M1129" s="105" t="s">
        <v>214</v>
      </c>
      <c r="N1129" s="83" t="s">
        <v>214</v>
      </c>
    </row>
    <row r="1130" spans="1:14" x14ac:dyDescent="0.25">
      <c r="A1130" s="79" t="s">
        <v>378</v>
      </c>
      <c r="B1130" s="133" t="s">
        <v>345</v>
      </c>
      <c r="C1130" s="137" t="s">
        <v>189</v>
      </c>
      <c r="D1130" s="81" t="str">
        <f>IFERROR(IF(C1130="No CAS","",INDEX('DEQ Pollutant List'!$C$7:$C$611,MATCH('5. Pollutant Emissions - MB'!C1130,'DEQ Pollutant List'!$B$7:$B$611,0))),"")</f>
        <v>Naphthalene</v>
      </c>
      <c r="E1130" s="115"/>
      <c r="F1130" s="138">
        <v>0</v>
      </c>
      <c r="G1130" s="139">
        <v>1E-4</v>
      </c>
      <c r="H1130" s="104"/>
      <c r="I1130" s="102" cm="1">
        <f t="array" ref="I1130">((_xlfn.XLOOKUP(B1130,'4. Material Balance Activities'!$C$294:$C$314,'4. Material Balance Activities'!$G$294:$G$314,NA,0,1)-_xlfn.XLOOKUP(B1130,'4. Material Balance Activities'!$C$294:$C$314,'4. Material Balance Activities'!$M$294:$M$314,NA,0,1))*G1130)*(1-F1130)</f>
        <v>0</v>
      </c>
      <c r="J1130" s="105" t="s">
        <v>214</v>
      </c>
      <c r="K1130" s="83" t="s">
        <v>214</v>
      </c>
      <c r="L1130" s="102" cm="1">
        <f t="array" ref="L1130">((_xlfn.XLOOKUP(B1130,'4. Material Balance Activities'!$C$294:$C$314,'4. Material Balance Activities'!$J$294:$J$314,NA,0,1)-_xlfn.XLOOKUP(B1130,'4. Material Balance Activities'!$C$294:$C$314,'4. Material Balance Activities'!$P$294:$P$314,NA,0,1))*G1130)*(1-F1130)</f>
        <v>0</v>
      </c>
      <c r="M1130" s="105" t="s">
        <v>214</v>
      </c>
      <c r="N1130" s="83" t="s">
        <v>214</v>
      </c>
    </row>
    <row r="1131" spans="1:14" x14ac:dyDescent="0.25">
      <c r="A1131" s="79" t="s">
        <v>378</v>
      </c>
      <c r="B1131" s="133" t="s">
        <v>345</v>
      </c>
      <c r="C1131" s="137" t="s">
        <v>436</v>
      </c>
      <c r="D1131" s="81" t="str">
        <f>IFERROR(IF(C1131="No CAS","",INDEX('DEQ Pollutant List'!$C$7:$C$611,MATCH('5. Pollutant Emissions - MB'!C1131,'DEQ Pollutant List'!$B$7:$B$611,0))),"")</f>
        <v>1,2,4-Trimethylbenzene</v>
      </c>
      <c r="E1131" s="115"/>
      <c r="F1131" s="138">
        <v>0</v>
      </c>
      <c r="G1131" s="139">
        <v>5.6399999999999999E-2</v>
      </c>
      <c r="H1131" s="104"/>
      <c r="I1131" s="102" cm="1">
        <f t="array" ref="I1131">((_xlfn.XLOOKUP(B1131,'4. Material Balance Activities'!$C$294:$C$314,'4. Material Balance Activities'!$G$294:$G$314,NA,0,1)-_xlfn.XLOOKUP(B1131,'4. Material Balance Activities'!$C$294:$C$314,'4. Material Balance Activities'!$M$294:$M$314,NA,0,1))*G1131)*(1-F1131)</f>
        <v>0</v>
      </c>
      <c r="J1131" s="105" t="s">
        <v>214</v>
      </c>
      <c r="K1131" s="83" t="s">
        <v>214</v>
      </c>
      <c r="L1131" s="102" cm="1">
        <f t="array" ref="L1131">((_xlfn.XLOOKUP(B1131,'4. Material Balance Activities'!$C$294:$C$314,'4. Material Balance Activities'!$J$294:$J$314,NA,0,1)-_xlfn.XLOOKUP(B1131,'4. Material Balance Activities'!$C$294:$C$314,'4. Material Balance Activities'!$P$294:$P$314,NA,0,1))*G1131)*(1-F1131)</f>
        <v>0</v>
      </c>
      <c r="M1131" s="105" t="s">
        <v>214</v>
      </c>
      <c r="N1131" s="83" t="s">
        <v>214</v>
      </c>
    </row>
    <row r="1132" spans="1:14" x14ac:dyDescent="0.25">
      <c r="A1132" s="79" t="s">
        <v>378</v>
      </c>
      <c r="B1132" s="133" t="s">
        <v>345</v>
      </c>
      <c r="C1132" s="137" t="s">
        <v>437</v>
      </c>
      <c r="D1132" s="81" t="str">
        <f>IFERROR(IF(C1132="No CAS","",INDEX('DEQ Pollutant List'!$C$7:$C$611,MATCH('5. Pollutant Emissions - MB'!C1132,'DEQ Pollutant List'!$B$7:$B$611,0))),"")</f>
        <v>Propylene glycol monomethyl ether acetate</v>
      </c>
      <c r="E1132" s="115"/>
      <c r="F1132" s="138">
        <v>0</v>
      </c>
      <c r="G1132" s="139">
        <v>5.21E-2</v>
      </c>
      <c r="H1132" s="104"/>
      <c r="I1132" s="102" cm="1">
        <f t="array" ref="I1132">((_xlfn.XLOOKUP(B1132,'4. Material Balance Activities'!$C$294:$C$314,'4. Material Balance Activities'!$G$294:$G$314,NA,0,1)-_xlfn.XLOOKUP(B1132,'4. Material Balance Activities'!$C$294:$C$314,'4. Material Balance Activities'!$M$294:$M$314,NA,0,1))*G1132)*(1-F1132)</f>
        <v>0</v>
      </c>
      <c r="J1132" s="105" t="s">
        <v>214</v>
      </c>
      <c r="K1132" s="83" t="s">
        <v>214</v>
      </c>
      <c r="L1132" s="102" cm="1">
        <f t="array" ref="L1132">((_xlfn.XLOOKUP(B1132,'4. Material Balance Activities'!$C$294:$C$314,'4. Material Balance Activities'!$J$294:$J$314,NA,0,1)-_xlfn.XLOOKUP(B1132,'4. Material Balance Activities'!$C$294:$C$314,'4. Material Balance Activities'!$P$294:$P$314,NA,0,1))*G1132)*(1-F1132)</f>
        <v>0</v>
      </c>
      <c r="M1132" s="105" t="s">
        <v>214</v>
      </c>
      <c r="N1132" s="83" t="s">
        <v>214</v>
      </c>
    </row>
    <row r="1133" spans="1:14" x14ac:dyDescent="0.25">
      <c r="A1133" s="79" t="s">
        <v>378</v>
      </c>
      <c r="B1133" s="133" t="s">
        <v>346</v>
      </c>
      <c r="C1133" s="137" t="s">
        <v>193</v>
      </c>
      <c r="D1133" s="81" t="str">
        <f>IFERROR(IF(C1133="No CAS","",INDEX('DEQ Pollutant List'!$C$7:$C$611,MATCH('5. Pollutant Emissions - MB'!C1133,'DEQ Pollutant List'!$B$7:$B$611,0))),"")</f>
        <v>Xylene (mixture), including m-xylene, o-xylene, p-xylene</v>
      </c>
      <c r="E1133" s="115"/>
      <c r="F1133" s="138">
        <v>0</v>
      </c>
      <c r="G1133" s="139">
        <v>7.7000000000000002E-3</v>
      </c>
      <c r="H1133" s="104"/>
      <c r="I1133" s="102" cm="1">
        <f t="array" ref="I1133">((_xlfn.XLOOKUP(B1133,'4. Material Balance Activities'!$C$294:$C$314,'4. Material Balance Activities'!$G$294:$G$314,NA,0,1)-_xlfn.XLOOKUP(B1133,'4. Material Balance Activities'!$C$294:$C$314,'4. Material Balance Activities'!$M$294:$M$314,NA,0,1))*G1133)*(1-F1133)</f>
        <v>0</v>
      </c>
      <c r="J1133" s="105" t="s">
        <v>214</v>
      </c>
      <c r="K1133" s="83" t="s">
        <v>214</v>
      </c>
      <c r="L1133" s="102" cm="1">
        <f t="array" ref="L1133">((_xlfn.XLOOKUP(B1133,'4. Material Balance Activities'!$C$294:$C$314,'4. Material Balance Activities'!$J$294:$J$314,NA,0,1)-_xlfn.XLOOKUP(B1133,'4. Material Balance Activities'!$C$294:$C$314,'4. Material Balance Activities'!$P$294:$P$314,NA,0,1))*G1133)*(1-F1133)</f>
        <v>0</v>
      </c>
      <c r="M1133" s="105" t="s">
        <v>214</v>
      </c>
      <c r="N1133" s="83" t="s">
        <v>214</v>
      </c>
    </row>
    <row r="1134" spans="1:14" x14ac:dyDescent="0.25">
      <c r="A1134" s="79" t="s">
        <v>378</v>
      </c>
      <c r="B1134" s="133" t="s">
        <v>346</v>
      </c>
      <c r="C1134" s="137" t="s">
        <v>183</v>
      </c>
      <c r="D1134" s="81" t="str">
        <f>IFERROR(IF(C1134="No CAS","",INDEX('DEQ Pollutant List'!$C$7:$C$611,MATCH('5. Pollutant Emissions - MB'!C1134,'DEQ Pollutant List'!$B$7:$B$611,0))),"")</f>
        <v>Ethyl benzene</v>
      </c>
      <c r="E1134" s="115"/>
      <c r="F1134" s="138">
        <v>0</v>
      </c>
      <c r="G1134" s="139">
        <v>6.9999999999999999E-4</v>
      </c>
      <c r="H1134" s="104"/>
      <c r="I1134" s="102" cm="1">
        <f t="array" ref="I1134">((_xlfn.XLOOKUP(B1134,'4. Material Balance Activities'!$C$294:$C$314,'4. Material Balance Activities'!$G$294:$G$314,NA,0,1)-_xlfn.XLOOKUP(B1134,'4. Material Balance Activities'!$C$294:$C$314,'4. Material Balance Activities'!$M$294:$M$314,NA,0,1))*G1134)*(1-F1134)</f>
        <v>0</v>
      </c>
      <c r="J1134" s="105" t="s">
        <v>214</v>
      </c>
      <c r="K1134" s="83" t="s">
        <v>214</v>
      </c>
      <c r="L1134" s="102" cm="1">
        <f t="array" ref="L1134">((_xlfn.XLOOKUP(B1134,'4. Material Balance Activities'!$C$294:$C$314,'4. Material Balance Activities'!$J$294:$J$314,NA,0,1)-_xlfn.XLOOKUP(B1134,'4. Material Balance Activities'!$C$294:$C$314,'4. Material Balance Activities'!$P$294:$P$314,NA,0,1))*G1134)*(1-F1134)</f>
        <v>0</v>
      </c>
      <c r="M1134" s="105" t="s">
        <v>214</v>
      </c>
      <c r="N1134" s="83" t="s">
        <v>214</v>
      </c>
    </row>
    <row r="1135" spans="1:14" x14ac:dyDescent="0.25">
      <c r="A1135" s="79" t="s">
        <v>378</v>
      </c>
      <c r="B1135" s="133" t="s">
        <v>346</v>
      </c>
      <c r="C1135" s="137" t="s">
        <v>191</v>
      </c>
      <c r="D1135" s="81" t="str">
        <f>IFERROR(IF(C1135="No CAS","",INDEX('DEQ Pollutant List'!$C$7:$C$611,MATCH('5. Pollutant Emissions - MB'!C1135,'DEQ Pollutant List'!$B$7:$B$611,0))),"")</f>
        <v>Toluene</v>
      </c>
      <c r="E1135" s="115"/>
      <c r="F1135" s="138">
        <v>0</v>
      </c>
      <c r="G1135" s="139">
        <v>1E-4</v>
      </c>
      <c r="H1135" s="104"/>
      <c r="I1135" s="102" cm="1">
        <f t="array" ref="I1135">((_xlfn.XLOOKUP(B1135,'4. Material Balance Activities'!$C$294:$C$314,'4. Material Balance Activities'!$G$294:$G$314,NA,0,1)-_xlfn.XLOOKUP(B1135,'4. Material Balance Activities'!$C$294:$C$314,'4. Material Balance Activities'!$M$294:$M$314,NA,0,1))*G1135)*(1-F1135)</f>
        <v>0</v>
      </c>
      <c r="J1135" s="105" t="s">
        <v>214</v>
      </c>
      <c r="K1135" s="83" t="s">
        <v>214</v>
      </c>
      <c r="L1135" s="102" cm="1">
        <f t="array" ref="L1135">((_xlfn.XLOOKUP(B1135,'4. Material Balance Activities'!$C$294:$C$314,'4. Material Balance Activities'!$J$294:$J$314,NA,0,1)-_xlfn.XLOOKUP(B1135,'4. Material Balance Activities'!$C$294:$C$314,'4. Material Balance Activities'!$P$294:$P$314,NA,0,1))*G1135)*(1-F1135)</f>
        <v>0</v>
      </c>
      <c r="M1135" s="105" t="s">
        <v>214</v>
      </c>
      <c r="N1135" s="83" t="s">
        <v>214</v>
      </c>
    </row>
    <row r="1136" spans="1:14" x14ac:dyDescent="0.25">
      <c r="A1136" s="79" t="s">
        <v>378</v>
      </c>
      <c r="B1136" s="133" t="s">
        <v>346</v>
      </c>
      <c r="C1136" s="137" t="s">
        <v>189</v>
      </c>
      <c r="D1136" s="81" t="str">
        <f>IFERROR(IF(C1136="No CAS","",INDEX('DEQ Pollutant List'!$C$7:$C$611,MATCH('5. Pollutant Emissions - MB'!C1136,'DEQ Pollutant List'!$B$7:$B$611,0))),"")</f>
        <v>Naphthalene</v>
      </c>
      <c r="E1136" s="115"/>
      <c r="F1136" s="138">
        <v>0</v>
      </c>
      <c r="G1136" s="139">
        <v>1E-4</v>
      </c>
      <c r="H1136" s="104"/>
      <c r="I1136" s="102" cm="1">
        <f t="array" ref="I1136">((_xlfn.XLOOKUP(B1136,'4. Material Balance Activities'!$C$294:$C$314,'4. Material Balance Activities'!$G$294:$G$314,NA,0,1)-_xlfn.XLOOKUP(B1136,'4. Material Balance Activities'!$C$294:$C$314,'4. Material Balance Activities'!$M$294:$M$314,NA,0,1))*G1136)*(1-F1136)</f>
        <v>0</v>
      </c>
      <c r="J1136" s="105" t="s">
        <v>214</v>
      </c>
      <c r="K1136" s="83" t="s">
        <v>214</v>
      </c>
      <c r="L1136" s="102" cm="1">
        <f t="array" ref="L1136">((_xlfn.XLOOKUP(B1136,'4. Material Balance Activities'!$C$294:$C$314,'4. Material Balance Activities'!$J$294:$J$314,NA,0,1)-_xlfn.XLOOKUP(B1136,'4. Material Balance Activities'!$C$294:$C$314,'4. Material Balance Activities'!$P$294:$P$314,NA,0,1))*G1136)*(1-F1136)</f>
        <v>0</v>
      </c>
      <c r="M1136" s="105" t="s">
        <v>214</v>
      </c>
      <c r="N1136" s="83" t="s">
        <v>214</v>
      </c>
    </row>
    <row r="1137" spans="1:14" x14ac:dyDescent="0.25">
      <c r="A1137" s="79" t="s">
        <v>378</v>
      </c>
      <c r="B1137" s="133" t="s">
        <v>346</v>
      </c>
      <c r="C1137" s="137" t="s">
        <v>433</v>
      </c>
      <c r="D1137" s="81" t="str">
        <f>IFERROR(IF(C1137="No CAS","",INDEX('DEQ Pollutant List'!$C$7:$C$611,MATCH('5. Pollutant Emissions - MB'!C1137,'DEQ Pollutant List'!$B$7:$B$611,0))),"")</f>
        <v>Isopropylbenzene (cumene)</v>
      </c>
      <c r="E1137" s="115"/>
      <c r="F1137" s="138">
        <v>0</v>
      </c>
      <c r="G1137" s="139">
        <v>2.2000000000000001E-3</v>
      </c>
      <c r="H1137" s="104"/>
      <c r="I1137" s="102" cm="1">
        <f t="array" ref="I1137">((_xlfn.XLOOKUP(B1137,'4. Material Balance Activities'!$C$294:$C$314,'4. Material Balance Activities'!$G$294:$G$314,NA,0,1)-_xlfn.XLOOKUP(B1137,'4. Material Balance Activities'!$C$294:$C$314,'4. Material Balance Activities'!$M$294:$M$314,NA,0,1))*G1137)*(1-F1137)</f>
        <v>0</v>
      </c>
      <c r="J1137" s="105" t="s">
        <v>214</v>
      </c>
      <c r="K1137" s="83" t="s">
        <v>214</v>
      </c>
      <c r="L1137" s="102" cm="1">
        <f t="array" ref="L1137">((_xlfn.XLOOKUP(B1137,'4. Material Balance Activities'!$C$294:$C$314,'4. Material Balance Activities'!$J$294:$J$314,NA,0,1)-_xlfn.XLOOKUP(B1137,'4. Material Balance Activities'!$C$294:$C$314,'4. Material Balance Activities'!$P$294:$P$314,NA,0,1))*G1137)*(1-F1137)</f>
        <v>0</v>
      </c>
      <c r="M1137" s="105" t="s">
        <v>214</v>
      </c>
      <c r="N1137" s="83" t="s">
        <v>214</v>
      </c>
    </row>
    <row r="1138" spans="1:14" x14ac:dyDescent="0.25">
      <c r="A1138" s="79" t="s">
        <v>378</v>
      </c>
      <c r="B1138" s="133" t="s">
        <v>346</v>
      </c>
      <c r="C1138" s="137" t="s">
        <v>434</v>
      </c>
      <c r="D1138" s="81" t="str">
        <f>IFERROR(IF(C1138="No CAS","",INDEX('DEQ Pollutant List'!$C$7:$C$611,MATCH('5. Pollutant Emissions - MB'!C1138,'DEQ Pollutant List'!$B$7:$B$611,0))),"")</f>
        <v>Ethylene glycol monobutyl ether</v>
      </c>
      <c r="E1138" s="115"/>
      <c r="F1138" s="138">
        <v>0</v>
      </c>
      <c r="G1138" s="139">
        <v>2.8999999999999998E-3</v>
      </c>
      <c r="H1138" s="104"/>
      <c r="I1138" s="102" cm="1">
        <f t="array" ref="I1138">((_xlfn.XLOOKUP(B1138,'4. Material Balance Activities'!$C$294:$C$314,'4. Material Balance Activities'!$G$294:$G$314,NA,0,1)-_xlfn.XLOOKUP(B1138,'4. Material Balance Activities'!$C$294:$C$314,'4. Material Balance Activities'!$M$294:$M$314,NA,0,1))*G1138)*(1-F1138)</f>
        <v>0</v>
      </c>
      <c r="J1138" s="105" t="s">
        <v>214</v>
      </c>
      <c r="K1138" s="83" t="s">
        <v>214</v>
      </c>
      <c r="L1138" s="102" cm="1">
        <f t="array" ref="L1138">((_xlfn.XLOOKUP(B1138,'4. Material Balance Activities'!$C$294:$C$314,'4. Material Balance Activities'!$J$294:$J$314,NA,0,1)-_xlfn.XLOOKUP(B1138,'4. Material Balance Activities'!$C$294:$C$314,'4. Material Balance Activities'!$P$294:$P$314,NA,0,1))*G1138)*(1-F1138)</f>
        <v>0</v>
      </c>
      <c r="M1138" s="105" t="s">
        <v>214</v>
      </c>
      <c r="N1138" s="83" t="s">
        <v>214</v>
      </c>
    </row>
    <row r="1139" spans="1:14" x14ac:dyDescent="0.25">
      <c r="A1139" s="79" t="s">
        <v>378</v>
      </c>
      <c r="B1139" s="133" t="s">
        <v>346</v>
      </c>
      <c r="C1139" s="137" t="s">
        <v>436</v>
      </c>
      <c r="D1139" s="81" t="str">
        <f>IFERROR(IF(C1139="No CAS","",INDEX('DEQ Pollutant List'!$C$7:$C$611,MATCH('5. Pollutant Emissions - MB'!C1139,'DEQ Pollutant List'!$B$7:$B$611,0))),"")</f>
        <v>1,2,4-Trimethylbenzene</v>
      </c>
      <c r="E1139" s="115"/>
      <c r="F1139" s="138">
        <v>0</v>
      </c>
      <c r="G1139" s="139">
        <v>5.9700000000000003E-2</v>
      </c>
      <c r="H1139" s="104"/>
      <c r="I1139" s="102" cm="1">
        <f t="array" ref="I1139">((_xlfn.XLOOKUP(B1139,'4. Material Balance Activities'!$C$294:$C$314,'4. Material Balance Activities'!$G$294:$G$314,NA,0,1)-_xlfn.XLOOKUP(B1139,'4. Material Balance Activities'!$C$294:$C$314,'4. Material Balance Activities'!$M$294:$M$314,NA,0,1))*G1139)*(1-F1139)</f>
        <v>0</v>
      </c>
      <c r="J1139" s="105" t="s">
        <v>214</v>
      </c>
      <c r="K1139" s="83" t="s">
        <v>214</v>
      </c>
      <c r="L1139" s="102" cm="1">
        <f t="array" ref="L1139">((_xlfn.XLOOKUP(B1139,'4. Material Balance Activities'!$C$294:$C$314,'4. Material Balance Activities'!$J$294:$J$314,NA,0,1)-_xlfn.XLOOKUP(B1139,'4. Material Balance Activities'!$C$294:$C$314,'4. Material Balance Activities'!$P$294:$P$314,NA,0,1))*G1139)*(1-F1139)</f>
        <v>0</v>
      </c>
      <c r="M1139" s="105" t="s">
        <v>214</v>
      </c>
      <c r="N1139" s="83" t="s">
        <v>214</v>
      </c>
    </row>
    <row r="1140" spans="1:14" x14ac:dyDescent="0.25">
      <c r="A1140" s="79" t="s">
        <v>378</v>
      </c>
      <c r="B1140" s="133" t="s">
        <v>346</v>
      </c>
      <c r="C1140" s="137" t="s">
        <v>437</v>
      </c>
      <c r="D1140" s="81" t="str">
        <f>IFERROR(IF(C1140="No CAS","",INDEX('DEQ Pollutant List'!$C$7:$C$611,MATCH('5. Pollutant Emissions - MB'!C1140,'DEQ Pollutant List'!$B$7:$B$611,0))),"")</f>
        <v>Propylene glycol monomethyl ether acetate</v>
      </c>
      <c r="E1140" s="115"/>
      <c r="F1140" s="138">
        <v>0</v>
      </c>
      <c r="G1140" s="139">
        <v>2.6200000000000001E-2</v>
      </c>
      <c r="H1140" s="104"/>
      <c r="I1140" s="102" cm="1">
        <f t="array" ref="I1140">((_xlfn.XLOOKUP(B1140,'4. Material Balance Activities'!$C$294:$C$314,'4. Material Balance Activities'!$G$294:$G$314,NA,0,1)-_xlfn.XLOOKUP(B1140,'4. Material Balance Activities'!$C$294:$C$314,'4. Material Balance Activities'!$M$294:$M$314,NA,0,1))*G1140)*(1-F1140)</f>
        <v>0</v>
      </c>
      <c r="J1140" s="105" t="s">
        <v>214</v>
      </c>
      <c r="K1140" s="83" t="s">
        <v>214</v>
      </c>
      <c r="L1140" s="102" cm="1">
        <f t="array" ref="L1140">((_xlfn.XLOOKUP(B1140,'4. Material Balance Activities'!$C$294:$C$314,'4. Material Balance Activities'!$J$294:$J$314,NA,0,1)-_xlfn.XLOOKUP(B1140,'4. Material Balance Activities'!$C$294:$C$314,'4. Material Balance Activities'!$P$294:$P$314,NA,0,1))*G1140)*(1-F1140)</f>
        <v>0</v>
      </c>
      <c r="M1140" s="105" t="s">
        <v>214</v>
      </c>
      <c r="N1140" s="83" t="s">
        <v>214</v>
      </c>
    </row>
    <row r="1141" spans="1:14" x14ac:dyDescent="0.25">
      <c r="A1141" s="79" t="s">
        <v>378</v>
      </c>
      <c r="B1141" s="133" t="s">
        <v>347</v>
      </c>
      <c r="C1141" s="137" t="s">
        <v>189</v>
      </c>
      <c r="D1141" s="81" t="str">
        <f>IFERROR(IF(C1141="No CAS","",INDEX('DEQ Pollutant List'!$C$7:$C$611,MATCH('5. Pollutant Emissions - MB'!C1141,'DEQ Pollutant List'!$B$7:$B$611,0))),"")</f>
        <v>Naphthalene</v>
      </c>
      <c r="E1141" s="115"/>
      <c r="F1141" s="138">
        <v>0</v>
      </c>
      <c r="G1141" s="139">
        <v>1E-4</v>
      </c>
      <c r="H1141" s="104"/>
      <c r="I1141" s="102" cm="1">
        <f t="array" ref="I1141">((_xlfn.XLOOKUP(B1141,'4. Material Balance Activities'!$C$294:$C$314,'4. Material Balance Activities'!$G$294:$G$314,NA,0,1)-_xlfn.XLOOKUP(B1141,'4. Material Balance Activities'!$C$294:$C$314,'4. Material Balance Activities'!$M$294:$M$314,NA,0,1))*G1141)*(1-F1141)</f>
        <v>0</v>
      </c>
      <c r="J1141" s="105" t="s">
        <v>214</v>
      </c>
      <c r="K1141" s="83" t="s">
        <v>214</v>
      </c>
      <c r="L1141" s="102" cm="1">
        <f t="array" ref="L1141">((_xlfn.XLOOKUP(B1141,'4. Material Balance Activities'!$C$294:$C$314,'4. Material Balance Activities'!$J$294:$J$314,NA,0,1)-_xlfn.XLOOKUP(B1141,'4. Material Balance Activities'!$C$294:$C$314,'4. Material Balance Activities'!$P$294:$P$314,NA,0,1))*G1141)*(1-F1141)</f>
        <v>0</v>
      </c>
      <c r="M1141" s="105" t="s">
        <v>214</v>
      </c>
      <c r="N1141" s="83" t="s">
        <v>214</v>
      </c>
    </row>
    <row r="1142" spans="1:14" x14ac:dyDescent="0.25">
      <c r="A1142" s="79" t="s">
        <v>378</v>
      </c>
      <c r="B1142" s="133" t="s">
        <v>347</v>
      </c>
      <c r="C1142" s="137" t="s">
        <v>433</v>
      </c>
      <c r="D1142" s="81" t="str">
        <f>IFERROR(IF(C1142="No CAS","",INDEX('DEQ Pollutant List'!$C$7:$C$611,MATCH('5. Pollutant Emissions - MB'!C1142,'DEQ Pollutant List'!$B$7:$B$611,0))),"")</f>
        <v>Isopropylbenzene (cumene)</v>
      </c>
      <c r="E1142" s="115"/>
      <c r="F1142" s="138">
        <v>0</v>
      </c>
      <c r="G1142" s="139">
        <v>1.6999999999999999E-3</v>
      </c>
      <c r="H1142" s="104"/>
      <c r="I1142" s="102" cm="1">
        <f t="array" ref="I1142">((_xlfn.XLOOKUP(B1142,'4. Material Balance Activities'!$C$294:$C$314,'4. Material Balance Activities'!$G$294:$G$314,NA,0,1)-_xlfn.XLOOKUP(B1142,'4. Material Balance Activities'!$C$294:$C$314,'4. Material Balance Activities'!$M$294:$M$314,NA,0,1))*G1142)*(1-F1142)</f>
        <v>0</v>
      </c>
      <c r="J1142" s="105" t="s">
        <v>214</v>
      </c>
      <c r="K1142" s="83" t="s">
        <v>214</v>
      </c>
      <c r="L1142" s="102" cm="1">
        <f t="array" ref="L1142">((_xlfn.XLOOKUP(B1142,'4. Material Balance Activities'!$C$294:$C$314,'4. Material Balance Activities'!$J$294:$J$314,NA,0,1)-_xlfn.XLOOKUP(B1142,'4. Material Balance Activities'!$C$294:$C$314,'4. Material Balance Activities'!$P$294:$P$314,NA,0,1))*G1142)*(1-F1142)</f>
        <v>0</v>
      </c>
      <c r="M1142" s="105" t="s">
        <v>214</v>
      </c>
      <c r="N1142" s="83" t="s">
        <v>214</v>
      </c>
    </row>
    <row r="1143" spans="1:14" x14ac:dyDescent="0.25">
      <c r="A1143" s="79" t="s">
        <v>378</v>
      </c>
      <c r="B1143" s="133" t="s">
        <v>347</v>
      </c>
      <c r="C1143" s="137" t="s">
        <v>436</v>
      </c>
      <c r="D1143" s="81" t="str">
        <f>IFERROR(IF(C1143="No CAS","",INDEX('DEQ Pollutant List'!$C$7:$C$611,MATCH('5. Pollutant Emissions - MB'!C1143,'DEQ Pollutant List'!$B$7:$B$611,0))),"")</f>
        <v>1,2,4-Trimethylbenzene</v>
      </c>
      <c r="E1143" s="115"/>
      <c r="F1143" s="138">
        <v>0</v>
      </c>
      <c r="G1143" s="139">
        <v>4.4499999999999998E-2</v>
      </c>
      <c r="H1143" s="104"/>
      <c r="I1143" s="102" cm="1">
        <f t="array" ref="I1143">((_xlfn.XLOOKUP(B1143,'4. Material Balance Activities'!$C$294:$C$314,'4. Material Balance Activities'!$G$294:$G$314,NA,0,1)-_xlfn.XLOOKUP(B1143,'4. Material Balance Activities'!$C$294:$C$314,'4. Material Balance Activities'!$M$294:$M$314,NA,0,1))*G1143)*(1-F1143)</f>
        <v>0</v>
      </c>
      <c r="J1143" s="105" t="s">
        <v>214</v>
      </c>
      <c r="K1143" s="83" t="s">
        <v>214</v>
      </c>
      <c r="L1143" s="102" cm="1">
        <f t="array" ref="L1143">((_xlfn.XLOOKUP(B1143,'4. Material Balance Activities'!$C$294:$C$314,'4. Material Balance Activities'!$J$294:$J$314,NA,0,1)-_xlfn.XLOOKUP(B1143,'4. Material Balance Activities'!$C$294:$C$314,'4. Material Balance Activities'!$P$294:$P$314,NA,0,1))*G1143)*(1-F1143)</f>
        <v>0</v>
      </c>
      <c r="M1143" s="105" t="s">
        <v>214</v>
      </c>
      <c r="N1143" s="83" t="s">
        <v>214</v>
      </c>
    </row>
    <row r="1144" spans="1:14" x14ac:dyDescent="0.25">
      <c r="A1144" s="79" t="s">
        <v>378</v>
      </c>
      <c r="B1144" s="133" t="s">
        <v>347</v>
      </c>
      <c r="C1144" s="137" t="s">
        <v>437</v>
      </c>
      <c r="D1144" s="81" t="str">
        <f>IFERROR(IF(C1144="No CAS","",INDEX('DEQ Pollutant List'!$C$7:$C$611,MATCH('5. Pollutant Emissions - MB'!C1144,'DEQ Pollutant List'!$B$7:$B$611,0))),"")</f>
        <v>Propylene glycol monomethyl ether acetate</v>
      </c>
      <c r="E1144" s="115"/>
      <c r="F1144" s="138">
        <v>0</v>
      </c>
      <c r="G1144" s="139">
        <v>5.5599999999999997E-2</v>
      </c>
      <c r="H1144" s="104"/>
      <c r="I1144" s="102" cm="1">
        <f t="array" ref="I1144">((_xlfn.XLOOKUP(B1144,'4. Material Balance Activities'!$C$294:$C$314,'4. Material Balance Activities'!$G$294:$G$314,NA,0,1)-_xlfn.XLOOKUP(B1144,'4. Material Balance Activities'!$C$294:$C$314,'4. Material Balance Activities'!$M$294:$M$314,NA,0,1))*G1144)*(1-F1144)</f>
        <v>0</v>
      </c>
      <c r="J1144" s="105" t="s">
        <v>214</v>
      </c>
      <c r="K1144" s="83" t="s">
        <v>214</v>
      </c>
      <c r="L1144" s="102" cm="1">
        <f t="array" ref="L1144">((_xlfn.XLOOKUP(B1144,'4. Material Balance Activities'!$C$294:$C$314,'4. Material Balance Activities'!$J$294:$J$314,NA,0,1)-_xlfn.XLOOKUP(B1144,'4. Material Balance Activities'!$C$294:$C$314,'4. Material Balance Activities'!$P$294:$P$314,NA,0,1))*G1144)*(1-F1144)</f>
        <v>0</v>
      </c>
      <c r="M1144" s="105" t="s">
        <v>214</v>
      </c>
      <c r="N1144" s="83" t="s">
        <v>214</v>
      </c>
    </row>
    <row r="1145" spans="1:14" x14ac:dyDescent="0.25">
      <c r="A1145" s="79" t="s">
        <v>378</v>
      </c>
      <c r="B1145" s="133" t="s">
        <v>348</v>
      </c>
      <c r="C1145" s="137" t="s">
        <v>183</v>
      </c>
      <c r="D1145" s="81" t="str">
        <f>IFERROR(IF(C1145="No CAS","",INDEX('DEQ Pollutant List'!$C$7:$C$611,MATCH('5. Pollutant Emissions - MB'!C1145,'DEQ Pollutant List'!$B$7:$B$611,0))),"")</f>
        <v>Ethyl benzene</v>
      </c>
      <c r="E1145" s="115"/>
      <c r="F1145" s="138">
        <v>0</v>
      </c>
      <c r="G1145" s="139">
        <v>1E-3</v>
      </c>
      <c r="H1145" s="104"/>
      <c r="I1145" s="102" cm="1">
        <f t="array" ref="I1145">((_xlfn.XLOOKUP(B1145,'4. Material Balance Activities'!$C$294:$C$314,'4. Material Balance Activities'!$G$294:$G$314,NA,0,1)-_xlfn.XLOOKUP(B1145,'4. Material Balance Activities'!$C$294:$C$314,'4. Material Balance Activities'!$M$294:$M$314,NA,0,1))*G1145)*(1-F1145)</f>
        <v>0</v>
      </c>
      <c r="J1145" s="105" t="s">
        <v>214</v>
      </c>
      <c r="K1145" s="83" t="s">
        <v>214</v>
      </c>
      <c r="L1145" s="102" cm="1">
        <f t="array" ref="L1145">((_xlfn.XLOOKUP(B1145,'4. Material Balance Activities'!$C$294:$C$314,'4. Material Balance Activities'!$J$294:$J$314,NA,0,1)-_xlfn.XLOOKUP(B1145,'4. Material Balance Activities'!$C$294:$C$314,'4. Material Balance Activities'!$P$294:$P$314,NA,0,1))*G1145)*(1-F1145)</f>
        <v>0</v>
      </c>
      <c r="M1145" s="105" t="s">
        <v>214</v>
      </c>
      <c r="N1145" s="83" t="s">
        <v>214</v>
      </c>
    </row>
    <row r="1146" spans="1:14" x14ac:dyDescent="0.25">
      <c r="A1146" s="79" t="s">
        <v>378</v>
      </c>
      <c r="B1146" s="133" t="s">
        <v>348</v>
      </c>
      <c r="C1146" s="137" t="s">
        <v>181</v>
      </c>
      <c r="D1146" s="81" t="str">
        <f>IFERROR(IF(C1146="No CAS","",INDEX('DEQ Pollutant List'!$C$7:$C$611,MATCH('5. Pollutant Emissions - MB'!C1146,'DEQ Pollutant List'!$B$7:$B$611,0))),"")</f>
        <v>Cobalt and compounds</v>
      </c>
      <c r="E1146" s="115"/>
      <c r="F1146" s="138">
        <f>1-(1-0.75)*(1-0.992)</f>
        <v>0.998</v>
      </c>
      <c r="G1146" s="139">
        <v>1E-3</v>
      </c>
      <c r="H1146" s="104" t="s">
        <v>421</v>
      </c>
      <c r="I1146" s="102" cm="1">
        <f t="array" ref="I1146">((_xlfn.XLOOKUP(B1146,'4. Material Balance Activities'!$C$294:$C$314,'4. Material Balance Activities'!$G$294:$G$314,NA,0,1)-_xlfn.XLOOKUP(B1146,'4. Material Balance Activities'!$C$294:$C$314,'4. Material Balance Activities'!$M$294:$M$314,NA,0,1))*G1146)*(1-F1146)</f>
        <v>0</v>
      </c>
      <c r="J1146" s="105" t="s">
        <v>214</v>
      </c>
      <c r="K1146" s="83" t="s">
        <v>214</v>
      </c>
      <c r="L1146" s="102" cm="1">
        <f t="array" ref="L1146">((_xlfn.XLOOKUP(B1146,'4. Material Balance Activities'!$C$294:$C$314,'4. Material Balance Activities'!$J$294:$J$314,NA,0,1)-_xlfn.XLOOKUP(B1146,'4. Material Balance Activities'!$C$294:$C$314,'4. Material Balance Activities'!$P$294:$P$314,NA,0,1))*G1146)*(1-F1146)</f>
        <v>0</v>
      </c>
      <c r="M1146" s="105" t="s">
        <v>214</v>
      </c>
      <c r="N1146" s="83" t="s">
        <v>214</v>
      </c>
    </row>
    <row r="1147" spans="1:14" x14ac:dyDescent="0.25">
      <c r="A1147" s="79" t="s">
        <v>378</v>
      </c>
      <c r="B1147" s="133" t="s">
        <v>349</v>
      </c>
      <c r="C1147" s="137" t="s">
        <v>183</v>
      </c>
      <c r="D1147" s="81" t="str">
        <f>IFERROR(IF(C1147="No CAS","",INDEX('DEQ Pollutant List'!$C$7:$C$611,MATCH('5. Pollutant Emissions - MB'!C1147,'DEQ Pollutant List'!$B$7:$B$611,0))),"")</f>
        <v>Ethyl benzene</v>
      </c>
      <c r="E1147" s="115"/>
      <c r="F1147" s="138">
        <v>0</v>
      </c>
      <c r="G1147" s="139">
        <v>1E-3</v>
      </c>
      <c r="H1147" s="104"/>
      <c r="I1147" s="102" cm="1">
        <f t="array" ref="I1147">((_xlfn.XLOOKUP(B1147,'4. Material Balance Activities'!$C$294:$C$314,'4. Material Balance Activities'!$G$294:$G$314,NA,0,1)-_xlfn.XLOOKUP(B1147,'4. Material Balance Activities'!$C$294:$C$314,'4. Material Balance Activities'!$M$294:$M$314,NA,0,1))*G1147)*(1-F1147)</f>
        <v>0</v>
      </c>
      <c r="J1147" s="105" t="s">
        <v>214</v>
      </c>
      <c r="K1147" s="83" t="s">
        <v>214</v>
      </c>
      <c r="L1147" s="102" cm="1">
        <f t="array" ref="L1147">((_xlfn.XLOOKUP(B1147,'4. Material Balance Activities'!$C$294:$C$314,'4. Material Balance Activities'!$J$294:$J$314,NA,0,1)-_xlfn.XLOOKUP(B1147,'4. Material Balance Activities'!$C$294:$C$314,'4. Material Balance Activities'!$P$294:$P$314,NA,0,1))*G1147)*(1-F1147)</f>
        <v>0</v>
      </c>
      <c r="M1147" s="105" t="s">
        <v>214</v>
      </c>
      <c r="N1147" s="83" t="s">
        <v>214</v>
      </c>
    </row>
    <row r="1148" spans="1:14" x14ac:dyDescent="0.25">
      <c r="A1148" s="79" t="s">
        <v>378</v>
      </c>
      <c r="B1148" s="133" t="s">
        <v>350</v>
      </c>
      <c r="C1148" s="137" t="s">
        <v>193</v>
      </c>
      <c r="D1148" s="81" t="str">
        <f>IFERROR(IF(C1148="No CAS","",INDEX('DEQ Pollutant List'!$C$7:$C$611,MATCH('5. Pollutant Emissions - MB'!C1148,'DEQ Pollutant List'!$B$7:$B$611,0))),"")</f>
        <v>Xylene (mixture), including m-xylene, o-xylene, p-xylene</v>
      </c>
      <c r="E1148" s="115"/>
      <c r="F1148" s="138">
        <v>0</v>
      </c>
      <c r="G1148" s="139">
        <v>0.28000000000000003</v>
      </c>
      <c r="H1148" s="104"/>
      <c r="I1148" s="102" cm="1">
        <f t="array" ref="I1148">((_xlfn.XLOOKUP(B1148,'4. Material Balance Activities'!$C$294:$C$314,'4. Material Balance Activities'!$G$294:$G$314,NA,0,1)-_xlfn.XLOOKUP(B1148,'4. Material Balance Activities'!$C$294:$C$314,'4. Material Balance Activities'!$M$294:$M$314,NA,0,1))*G1148)*(1-F1148)</f>
        <v>0</v>
      </c>
      <c r="J1148" s="105" t="s">
        <v>214</v>
      </c>
      <c r="K1148" s="83" t="s">
        <v>214</v>
      </c>
      <c r="L1148" s="102" cm="1">
        <f t="array" ref="L1148">((_xlfn.XLOOKUP(B1148,'4. Material Balance Activities'!$C$294:$C$314,'4. Material Balance Activities'!$J$294:$J$314,NA,0,1)-_xlfn.XLOOKUP(B1148,'4. Material Balance Activities'!$C$294:$C$314,'4. Material Balance Activities'!$P$294:$P$314,NA,0,1))*G1148)*(1-F1148)</f>
        <v>0</v>
      </c>
      <c r="M1148" s="105" t="s">
        <v>214</v>
      </c>
      <c r="N1148" s="83" t="s">
        <v>214</v>
      </c>
    </row>
    <row r="1149" spans="1:14" x14ac:dyDescent="0.25">
      <c r="A1149" s="79" t="s">
        <v>378</v>
      </c>
      <c r="B1149" s="133" t="s">
        <v>350</v>
      </c>
      <c r="C1149" s="137" t="s">
        <v>183</v>
      </c>
      <c r="D1149" s="81" t="str">
        <f>IFERROR(IF(C1149="No CAS","",INDEX('DEQ Pollutant List'!$C$7:$C$611,MATCH('5. Pollutant Emissions - MB'!C1149,'DEQ Pollutant List'!$B$7:$B$611,0))),"")</f>
        <v>Ethyl benzene</v>
      </c>
      <c r="E1149" s="115"/>
      <c r="F1149" s="138">
        <v>0</v>
      </c>
      <c r="G1149" s="139">
        <v>0.05</v>
      </c>
      <c r="H1149" s="104"/>
      <c r="I1149" s="102" cm="1">
        <f t="array" ref="I1149">((_xlfn.XLOOKUP(B1149,'4. Material Balance Activities'!$C$294:$C$314,'4. Material Balance Activities'!$G$294:$G$314,NA,0,1)-_xlfn.XLOOKUP(B1149,'4. Material Balance Activities'!$C$294:$C$314,'4. Material Balance Activities'!$M$294:$M$314,NA,0,1))*G1149)*(1-F1149)</f>
        <v>0</v>
      </c>
      <c r="J1149" s="105" t="s">
        <v>214</v>
      </c>
      <c r="K1149" s="83" t="s">
        <v>214</v>
      </c>
      <c r="L1149" s="102" cm="1">
        <f t="array" ref="L1149">((_xlfn.XLOOKUP(B1149,'4. Material Balance Activities'!$C$294:$C$314,'4. Material Balance Activities'!$J$294:$J$314,NA,0,1)-_xlfn.XLOOKUP(B1149,'4. Material Balance Activities'!$C$294:$C$314,'4. Material Balance Activities'!$P$294:$P$314,NA,0,1))*G1149)*(1-F1149)</f>
        <v>0</v>
      </c>
      <c r="M1149" s="105" t="s">
        <v>214</v>
      </c>
      <c r="N1149" s="83" t="s">
        <v>214</v>
      </c>
    </row>
    <row r="1150" spans="1:14" x14ac:dyDescent="0.25">
      <c r="A1150" s="79" t="s">
        <v>378</v>
      </c>
      <c r="B1150" s="133" t="s">
        <v>350</v>
      </c>
      <c r="C1150" s="137" t="s">
        <v>435</v>
      </c>
      <c r="D1150" s="81" t="str">
        <f>IFERROR(IF(C1150="No CAS","",INDEX('DEQ Pollutant List'!$C$7:$C$611,MATCH('5. Pollutant Emissions - MB'!C1150,'DEQ Pollutant List'!$B$7:$B$611,0))),"")</f>
        <v>n-Butyl alcohol</v>
      </c>
      <c r="E1150" s="115"/>
      <c r="F1150" s="138">
        <v>0</v>
      </c>
      <c r="G1150" s="139">
        <v>0.01</v>
      </c>
      <c r="H1150" s="104"/>
      <c r="I1150" s="102" cm="1">
        <f t="array" ref="I1150">((_xlfn.XLOOKUP(B1150,'4. Material Balance Activities'!$C$294:$C$314,'4. Material Balance Activities'!$G$294:$G$314,NA,0,1)-_xlfn.XLOOKUP(B1150,'4. Material Balance Activities'!$C$294:$C$314,'4. Material Balance Activities'!$M$294:$M$314,NA,0,1))*G1150)*(1-F1150)</f>
        <v>0</v>
      </c>
      <c r="J1150" s="105" t="s">
        <v>214</v>
      </c>
      <c r="K1150" s="83" t="s">
        <v>214</v>
      </c>
      <c r="L1150" s="102" cm="1">
        <f t="array" ref="L1150">((_xlfn.XLOOKUP(B1150,'4. Material Balance Activities'!$C$294:$C$314,'4. Material Balance Activities'!$J$294:$J$314,NA,0,1)-_xlfn.XLOOKUP(B1150,'4. Material Balance Activities'!$C$294:$C$314,'4. Material Balance Activities'!$P$294:$P$314,NA,0,1))*G1150)*(1-F1150)</f>
        <v>0</v>
      </c>
      <c r="M1150" s="105" t="s">
        <v>214</v>
      </c>
      <c r="N1150" s="83" t="s">
        <v>214</v>
      </c>
    </row>
    <row r="1151" spans="1:14" x14ac:dyDescent="0.25">
      <c r="A1151" s="79" t="s">
        <v>378</v>
      </c>
      <c r="B1151" s="133" t="s">
        <v>350</v>
      </c>
      <c r="C1151" s="137" t="s">
        <v>437</v>
      </c>
      <c r="D1151" s="81" t="str">
        <f>IFERROR(IF(C1151="No CAS","",INDEX('DEQ Pollutant List'!$C$7:$C$611,MATCH('5. Pollutant Emissions - MB'!C1151,'DEQ Pollutant List'!$B$7:$B$611,0))),"")</f>
        <v>Propylene glycol monomethyl ether acetate</v>
      </c>
      <c r="E1151" s="115"/>
      <c r="F1151" s="138">
        <v>0</v>
      </c>
      <c r="G1151" s="139">
        <v>0.05</v>
      </c>
      <c r="H1151" s="104"/>
      <c r="I1151" s="102" cm="1">
        <f t="array" ref="I1151">((_xlfn.XLOOKUP(B1151,'4. Material Balance Activities'!$C$294:$C$314,'4. Material Balance Activities'!$G$294:$G$314,NA,0,1)-_xlfn.XLOOKUP(B1151,'4. Material Balance Activities'!$C$294:$C$314,'4. Material Balance Activities'!$M$294:$M$314,NA,0,1))*G1151)*(1-F1151)</f>
        <v>0</v>
      </c>
      <c r="J1151" s="105" t="s">
        <v>214</v>
      </c>
      <c r="K1151" s="83" t="s">
        <v>214</v>
      </c>
      <c r="L1151" s="102" cm="1">
        <f t="array" ref="L1151">((_xlfn.XLOOKUP(B1151,'4. Material Balance Activities'!$C$294:$C$314,'4. Material Balance Activities'!$J$294:$J$314,NA,0,1)-_xlfn.XLOOKUP(B1151,'4. Material Balance Activities'!$C$294:$C$314,'4. Material Balance Activities'!$P$294:$P$314,NA,0,1))*G1151)*(1-F1151)</f>
        <v>0</v>
      </c>
      <c r="M1151" s="105" t="s">
        <v>214</v>
      </c>
      <c r="N1151" s="83" t="s">
        <v>214</v>
      </c>
    </row>
    <row r="1152" spans="1:14" x14ac:dyDescent="0.25">
      <c r="A1152" s="79" t="s">
        <v>378</v>
      </c>
      <c r="B1152" s="133" t="s">
        <v>351</v>
      </c>
      <c r="C1152" s="137" t="s">
        <v>193</v>
      </c>
      <c r="D1152" s="81" t="str">
        <f>IFERROR(IF(C1152="No CAS","",INDEX('DEQ Pollutant List'!$C$7:$C$611,MATCH('5. Pollutant Emissions - MB'!C1152,'DEQ Pollutant List'!$B$7:$B$611,0))),"")</f>
        <v>Xylene (mixture), including m-xylene, o-xylene, p-xylene</v>
      </c>
      <c r="E1152" s="115"/>
      <c r="F1152" s="138">
        <v>0</v>
      </c>
      <c r="G1152" s="139">
        <v>0.28999999999999998</v>
      </c>
      <c r="H1152" s="104"/>
      <c r="I1152" s="102" cm="1">
        <f t="array" ref="I1152">((_xlfn.XLOOKUP(B1152,'4. Material Balance Activities'!$C$294:$C$314,'4. Material Balance Activities'!$G$294:$G$314,NA,0,1)-_xlfn.XLOOKUP(B1152,'4. Material Balance Activities'!$C$294:$C$314,'4. Material Balance Activities'!$M$294:$M$314,NA,0,1))*G1152)*(1-F1152)</f>
        <v>0</v>
      </c>
      <c r="J1152" s="105" t="s">
        <v>214</v>
      </c>
      <c r="K1152" s="83" t="s">
        <v>214</v>
      </c>
      <c r="L1152" s="102" cm="1">
        <f t="array" ref="L1152">((_xlfn.XLOOKUP(B1152,'4. Material Balance Activities'!$C$294:$C$314,'4. Material Balance Activities'!$J$294:$J$314,NA,0,1)-_xlfn.XLOOKUP(B1152,'4. Material Balance Activities'!$C$294:$C$314,'4. Material Balance Activities'!$P$294:$P$314,NA,0,1))*G1152)*(1-F1152)</f>
        <v>0</v>
      </c>
      <c r="M1152" s="105" t="s">
        <v>214</v>
      </c>
      <c r="N1152" s="83" t="s">
        <v>214</v>
      </c>
    </row>
    <row r="1153" spans="1:14" x14ac:dyDescent="0.25">
      <c r="A1153" s="79" t="s">
        <v>378</v>
      </c>
      <c r="B1153" s="133" t="s">
        <v>351</v>
      </c>
      <c r="C1153" s="137" t="s">
        <v>183</v>
      </c>
      <c r="D1153" s="81" t="str">
        <f>IFERROR(IF(C1153="No CAS","",INDEX('DEQ Pollutant List'!$C$7:$C$611,MATCH('5. Pollutant Emissions - MB'!C1153,'DEQ Pollutant List'!$B$7:$B$611,0))),"")</f>
        <v>Ethyl benzene</v>
      </c>
      <c r="E1153" s="115"/>
      <c r="F1153" s="138">
        <v>0</v>
      </c>
      <c r="G1153" s="139">
        <v>0.05</v>
      </c>
      <c r="H1153" s="104"/>
      <c r="I1153" s="102" cm="1">
        <f t="array" ref="I1153">((_xlfn.XLOOKUP(B1153,'4. Material Balance Activities'!$C$294:$C$314,'4. Material Balance Activities'!$G$294:$G$314,NA,0,1)-_xlfn.XLOOKUP(B1153,'4. Material Balance Activities'!$C$294:$C$314,'4. Material Balance Activities'!$M$294:$M$314,NA,0,1))*G1153)*(1-F1153)</f>
        <v>0</v>
      </c>
      <c r="J1153" s="105" t="s">
        <v>214</v>
      </c>
      <c r="K1153" s="83" t="s">
        <v>214</v>
      </c>
      <c r="L1153" s="102" cm="1">
        <f t="array" ref="L1153">((_xlfn.XLOOKUP(B1153,'4. Material Balance Activities'!$C$294:$C$314,'4. Material Balance Activities'!$J$294:$J$314,NA,0,1)-_xlfn.XLOOKUP(B1153,'4. Material Balance Activities'!$C$294:$C$314,'4. Material Balance Activities'!$P$294:$P$314,NA,0,1))*G1153)*(1-F1153)</f>
        <v>0</v>
      </c>
      <c r="M1153" s="105" t="s">
        <v>214</v>
      </c>
      <c r="N1153" s="83" t="s">
        <v>214</v>
      </c>
    </row>
    <row r="1154" spans="1:14" x14ac:dyDescent="0.25">
      <c r="A1154" s="79" t="s">
        <v>378</v>
      </c>
      <c r="B1154" s="133" t="s">
        <v>351</v>
      </c>
      <c r="C1154" s="137" t="s">
        <v>435</v>
      </c>
      <c r="D1154" s="81" t="str">
        <f>IFERROR(IF(C1154="No CAS","",INDEX('DEQ Pollutant List'!$C$7:$C$611,MATCH('5. Pollutant Emissions - MB'!C1154,'DEQ Pollutant List'!$B$7:$B$611,0))),"")</f>
        <v>n-Butyl alcohol</v>
      </c>
      <c r="E1154" s="115"/>
      <c r="F1154" s="138">
        <v>0</v>
      </c>
      <c r="G1154" s="139">
        <v>0.01</v>
      </c>
      <c r="H1154" s="104"/>
      <c r="I1154" s="102" cm="1">
        <f t="array" ref="I1154">((_xlfn.XLOOKUP(B1154,'4. Material Balance Activities'!$C$294:$C$314,'4. Material Balance Activities'!$G$294:$G$314,NA,0,1)-_xlfn.XLOOKUP(B1154,'4. Material Balance Activities'!$C$294:$C$314,'4. Material Balance Activities'!$M$294:$M$314,NA,0,1))*G1154)*(1-F1154)</f>
        <v>0</v>
      </c>
      <c r="J1154" s="105" t="s">
        <v>214</v>
      </c>
      <c r="K1154" s="83" t="s">
        <v>214</v>
      </c>
      <c r="L1154" s="102" cm="1">
        <f t="array" ref="L1154">((_xlfn.XLOOKUP(B1154,'4. Material Balance Activities'!$C$294:$C$314,'4. Material Balance Activities'!$J$294:$J$314,NA,0,1)-_xlfn.XLOOKUP(B1154,'4. Material Balance Activities'!$C$294:$C$314,'4. Material Balance Activities'!$P$294:$P$314,NA,0,1))*G1154)*(1-F1154)</f>
        <v>0</v>
      </c>
      <c r="M1154" s="105" t="s">
        <v>214</v>
      </c>
      <c r="N1154" s="83" t="s">
        <v>214</v>
      </c>
    </row>
    <row r="1155" spans="1:14" x14ac:dyDescent="0.25">
      <c r="A1155" s="79" t="s">
        <v>378</v>
      </c>
      <c r="B1155" s="133" t="s">
        <v>351</v>
      </c>
      <c r="C1155" s="137" t="s">
        <v>437</v>
      </c>
      <c r="D1155" s="81" t="str">
        <f>IFERROR(IF(C1155="No CAS","",INDEX('DEQ Pollutant List'!$C$7:$C$611,MATCH('5. Pollutant Emissions - MB'!C1155,'DEQ Pollutant List'!$B$7:$B$611,0))),"")</f>
        <v>Propylene glycol monomethyl ether acetate</v>
      </c>
      <c r="E1155" s="115"/>
      <c r="F1155" s="138">
        <v>0</v>
      </c>
      <c r="G1155" s="139">
        <v>0.02</v>
      </c>
      <c r="H1155" s="104"/>
      <c r="I1155" s="102" cm="1">
        <f t="array" ref="I1155">((_xlfn.XLOOKUP(B1155,'4. Material Balance Activities'!$C$294:$C$314,'4. Material Balance Activities'!$G$294:$G$314,NA,0,1)-_xlfn.XLOOKUP(B1155,'4. Material Balance Activities'!$C$294:$C$314,'4. Material Balance Activities'!$M$294:$M$314,NA,0,1))*G1155)*(1-F1155)</f>
        <v>0</v>
      </c>
      <c r="J1155" s="105" t="s">
        <v>214</v>
      </c>
      <c r="K1155" s="83" t="s">
        <v>214</v>
      </c>
      <c r="L1155" s="102" cm="1">
        <f t="array" ref="L1155">((_xlfn.XLOOKUP(B1155,'4. Material Balance Activities'!$C$294:$C$314,'4. Material Balance Activities'!$J$294:$J$314,NA,0,1)-_xlfn.XLOOKUP(B1155,'4. Material Balance Activities'!$C$294:$C$314,'4. Material Balance Activities'!$P$294:$P$314,NA,0,1))*G1155)*(1-F1155)</f>
        <v>0</v>
      </c>
      <c r="M1155" s="105" t="s">
        <v>214</v>
      </c>
      <c r="N1155" s="83" t="s">
        <v>214</v>
      </c>
    </row>
    <row r="1156" spans="1:14" x14ac:dyDescent="0.25">
      <c r="A1156" s="79" t="s">
        <v>378</v>
      </c>
      <c r="B1156" s="133" t="s">
        <v>352</v>
      </c>
      <c r="C1156" s="137" t="s">
        <v>183</v>
      </c>
      <c r="D1156" s="81" t="str">
        <f>IFERROR(IF(C1156="No CAS","",INDEX('DEQ Pollutant List'!$C$7:$C$611,MATCH('5. Pollutant Emissions - MB'!C1156,'DEQ Pollutant List'!$B$7:$B$611,0))),"")</f>
        <v>Ethyl benzene</v>
      </c>
      <c r="E1156" s="115"/>
      <c r="F1156" s="138">
        <v>0</v>
      </c>
      <c r="G1156" s="139">
        <v>1E-3</v>
      </c>
      <c r="H1156" s="104"/>
      <c r="I1156" s="102" cm="1">
        <f t="array" ref="I1156">((_xlfn.XLOOKUP(B1156,'4. Material Balance Activities'!$C$294:$C$314,'4. Material Balance Activities'!$G$294:$G$314,NA,0,1)-_xlfn.XLOOKUP(B1156,'4. Material Balance Activities'!$C$294:$C$314,'4. Material Balance Activities'!$M$294:$M$314,NA,0,1))*G1156)*(1-F1156)</f>
        <v>0</v>
      </c>
      <c r="J1156" s="105" t="s">
        <v>214</v>
      </c>
      <c r="K1156" s="83" t="s">
        <v>214</v>
      </c>
      <c r="L1156" s="102" cm="1">
        <f t="array" ref="L1156">((_xlfn.XLOOKUP(B1156,'4. Material Balance Activities'!$C$294:$C$314,'4. Material Balance Activities'!$J$294:$J$314,NA,0,1)-_xlfn.XLOOKUP(B1156,'4. Material Balance Activities'!$C$294:$C$314,'4. Material Balance Activities'!$P$294:$P$314,NA,0,1))*G1156)*(1-F1156)</f>
        <v>0</v>
      </c>
      <c r="M1156" s="105" t="s">
        <v>214</v>
      </c>
      <c r="N1156" s="83" t="s">
        <v>214</v>
      </c>
    </row>
    <row r="1157" spans="1:14" x14ac:dyDescent="0.25">
      <c r="A1157" s="79" t="s">
        <v>378</v>
      </c>
      <c r="B1157" s="133" t="s">
        <v>353</v>
      </c>
      <c r="C1157" s="137" t="s">
        <v>193</v>
      </c>
      <c r="D1157" s="81" t="str">
        <f>IFERROR(IF(C1157="No CAS","",INDEX('DEQ Pollutant List'!$C$7:$C$611,MATCH('5. Pollutant Emissions - MB'!C1157,'DEQ Pollutant List'!$B$7:$B$611,0))),"")</f>
        <v>Xylene (mixture), including m-xylene, o-xylene, p-xylene</v>
      </c>
      <c r="E1157" s="115"/>
      <c r="F1157" s="138">
        <v>0</v>
      </c>
      <c r="G1157" s="139">
        <v>0.28999999999999998</v>
      </c>
      <c r="H1157" s="104"/>
      <c r="I1157" s="102" cm="1">
        <f t="array" ref="I1157">((_xlfn.XLOOKUP(B1157,'4. Material Balance Activities'!$C$294:$C$314,'4. Material Balance Activities'!$G$294:$G$314,NA,0,1)-_xlfn.XLOOKUP(B1157,'4. Material Balance Activities'!$C$294:$C$314,'4. Material Balance Activities'!$M$294:$M$314,NA,0,1))*G1157)*(1-F1157)</f>
        <v>0</v>
      </c>
      <c r="J1157" s="105" t="s">
        <v>214</v>
      </c>
      <c r="K1157" s="83" t="s">
        <v>214</v>
      </c>
      <c r="L1157" s="102" cm="1">
        <f t="array" ref="L1157">((_xlfn.XLOOKUP(B1157,'4. Material Balance Activities'!$C$294:$C$314,'4. Material Balance Activities'!$J$294:$J$314,NA,0,1)-_xlfn.XLOOKUP(B1157,'4. Material Balance Activities'!$C$294:$C$314,'4. Material Balance Activities'!$P$294:$P$314,NA,0,1))*G1157)*(1-F1157)</f>
        <v>0</v>
      </c>
      <c r="M1157" s="105" t="s">
        <v>214</v>
      </c>
      <c r="N1157" s="83" t="s">
        <v>214</v>
      </c>
    </row>
    <row r="1158" spans="1:14" x14ac:dyDescent="0.25">
      <c r="A1158" s="79" t="s">
        <v>378</v>
      </c>
      <c r="B1158" s="133" t="s">
        <v>353</v>
      </c>
      <c r="C1158" s="137" t="s">
        <v>183</v>
      </c>
      <c r="D1158" s="81" t="str">
        <f>IFERROR(IF(C1158="No CAS","",INDEX('DEQ Pollutant List'!$C$7:$C$611,MATCH('5. Pollutant Emissions - MB'!C1158,'DEQ Pollutant List'!$B$7:$B$611,0))),"")</f>
        <v>Ethyl benzene</v>
      </c>
      <c r="E1158" s="115"/>
      <c r="F1158" s="138">
        <v>0</v>
      </c>
      <c r="G1158" s="139">
        <v>0.05</v>
      </c>
      <c r="H1158" s="104"/>
      <c r="I1158" s="102" cm="1">
        <f t="array" ref="I1158">((_xlfn.XLOOKUP(B1158,'4. Material Balance Activities'!$C$294:$C$314,'4. Material Balance Activities'!$G$294:$G$314,NA,0,1)-_xlfn.XLOOKUP(B1158,'4. Material Balance Activities'!$C$294:$C$314,'4. Material Balance Activities'!$M$294:$M$314,NA,0,1))*G1158)*(1-F1158)</f>
        <v>0</v>
      </c>
      <c r="J1158" s="105" t="s">
        <v>214</v>
      </c>
      <c r="K1158" s="83" t="s">
        <v>214</v>
      </c>
      <c r="L1158" s="102" cm="1">
        <f t="array" ref="L1158">((_xlfn.XLOOKUP(B1158,'4. Material Balance Activities'!$C$294:$C$314,'4. Material Balance Activities'!$J$294:$J$314,NA,0,1)-_xlfn.XLOOKUP(B1158,'4. Material Balance Activities'!$C$294:$C$314,'4. Material Balance Activities'!$P$294:$P$314,NA,0,1))*G1158)*(1-F1158)</f>
        <v>0</v>
      </c>
      <c r="M1158" s="105" t="s">
        <v>214</v>
      </c>
      <c r="N1158" s="83" t="s">
        <v>214</v>
      </c>
    </row>
    <row r="1159" spans="1:14" x14ac:dyDescent="0.25">
      <c r="A1159" s="79" t="s">
        <v>378</v>
      </c>
      <c r="B1159" s="133" t="s">
        <v>353</v>
      </c>
      <c r="C1159" s="137" t="s">
        <v>435</v>
      </c>
      <c r="D1159" s="81" t="str">
        <f>IFERROR(IF(C1159="No CAS","",INDEX('DEQ Pollutant List'!$C$7:$C$611,MATCH('5. Pollutant Emissions - MB'!C1159,'DEQ Pollutant List'!$B$7:$B$611,0))),"")</f>
        <v>n-Butyl alcohol</v>
      </c>
      <c r="E1159" s="115"/>
      <c r="F1159" s="138">
        <v>0</v>
      </c>
      <c r="G1159" s="139">
        <v>0.01</v>
      </c>
      <c r="H1159" s="104"/>
      <c r="I1159" s="102" cm="1">
        <f t="array" ref="I1159">((_xlfn.XLOOKUP(B1159,'4. Material Balance Activities'!$C$294:$C$314,'4. Material Balance Activities'!$G$294:$G$314,NA,0,1)-_xlfn.XLOOKUP(B1159,'4. Material Balance Activities'!$C$294:$C$314,'4. Material Balance Activities'!$M$294:$M$314,NA,0,1))*G1159)*(1-F1159)</f>
        <v>0</v>
      </c>
      <c r="J1159" s="105" t="s">
        <v>214</v>
      </c>
      <c r="K1159" s="83" t="s">
        <v>214</v>
      </c>
      <c r="L1159" s="102" cm="1">
        <f t="array" ref="L1159">((_xlfn.XLOOKUP(B1159,'4. Material Balance Activities'!$C$294:$C$314,'4. Material Balance Activities'!$J$294:$J$314,NA,0,1)-_xlfn.XLOOKUP(B1159,'4. Material Balance Activities'!$C$294:$C$314,'4. Material Balance Activities'!$P$294:$P$314,NA,0,1))*G1159)*(1-F1159)</f>
        <v>0</v>
      </c>
      <c r="M1159" s="105" t="s">
        <v>214</v>
      </c>
      <c r="N1159" s="83" t="s">
        <v>214</v>
      </c>
    </row>
    <row r="1160" spans="1:14" x14ac:dyDescent="0.25">
      <c r="A1160" s="79" t="s">
        <v>378</v>
      </c>
      <c r="B1160" s="133" t="s">
        <v>353</v>
      </c>
      <c r="C1160" s="137" t="s">
        <v>437</v>
      </c>
      <c r="D1160" s="81" t="str">
        <f>IFERROR(IF(C1160="No CAS","",INDEX('DEQ Pollutant List'!$C$7:$C$611,MATCH('5. Pollutant Emissions - MB'!C1160,'DEQ Pollutant List'!$B$7:$B$611,0))),"")</f>
        <v>Propylene glycol monomethyl ether acetate</v>
      </c>
      <c r="E1160" s="115"/>
      <c r="F1160" s="138">
        <v>0</v>
      </c>
      <c r="G1160" s="139">
        <v>0.03</v>
      </c>
      <c r="H1160" s="104"/>
      <c r="I1160" s="102" cm="1">
        <f t="array" ref="I1160">((_xlfn.XLOOKUP(B1160,'4. Material Balance Activities'!$C$294:$C$314,'4. Material Balance Activities'!$G$294:$G$314,NA,0,1)-_xlfn.XLOOKUP(B1160,'4. Material Balance Activities'!$C$294:$C$314,'4. Material Balance Activities'!$M$294:$M$314,NA,0,1))*G1160)*(1-F1160)</f>
        <v>0</v>
      </c>
      <c r="J1160" s="105" t="s">
        <v>214</v>
      </c>
      <c r="K1160" s="83" t="s">
        <v>214</v>
      </c>
      <c r="L1160" s="102" cm="1">
        <f t="array" ref="L1160">((_xlfn.XLOOKUP(B1160,'4. Material Balance Activities'!$C$294:$C$314,'4. Material Balance Activities'!$J$294:$J$314,NA,0,1)-_xlfn.XLOOKUP(B1160,'4. Material Balance Activities'!$C$294:$C$314,'4. Material Balance Activities'!$P$294:$P$314,NA,0,1))*G1160)*(1-F1160)</f>
        <v>0</v>
      </c>
      <c r="M1160" s="105" t="s">
        <v>214</v>
      </c>
      <c r="N1160" s="83" t="s">
        <v>214</v>
      </c>
    </row>
    <row r="1161" spans="1:14" x14ac:dyDescent="0.25">
      <c r="A1161" s="79" t="s">
        <v>378</v>
      </c>
      <c r="B1161" s="133" t="s">
        <v>354</v>
      </c>
      <c r="C1161" s="137" t="s">
        <v>183</v>
      </c>
      <c r="D1161" s="81" t="str">
        <f>IFERROR(IF(C1161="No CAS","",INDEX('DEQ Pollutant List'!$C$7:$C$611,MATCH('5. Pollutant Emissions - MB'!C1161,'DEQ Pollutant List'!$B$7:$B$611,0))),"")</f>
        <v>Ethyl benzene</v>
      </c>
      <c r="E1161" s="115"/>
      <c r="F1161" s="138">
        <v>0</v>
      </c>
      <c r="G1161" s="139">
        <v>1E-3</v>
      </c>
      <c r="H1161" s="104"/>
      <c r="I1161" s="102" cm="1">
        <f t="array" ref="I1161">((_xlfn.XLOOKUP(B1161,'4. Material Balance Activities'!$C$294:$C$314,'4. Material Balance Activities'!$G$294:$G$314,NA,0,1)-_xlfn.XLOOKUP(B1161,'4. Material Balance Activities'!$C$294:$C$314,'4. Material Balance Activities'!$M$294:$M$314,NA,0,1))*G1161)*(1-F1161)</f>
        <v>0</v>
      </c>
      <c r="J1161" s="105" t="s">
        <v>214</v>
      </c>
      <c r="K1161" s="83" t="s">
        <v>214</v>
      </c>
      <c r="L1161" s="102" cm="1">
        <f t="array" ref="L1161">((_xlfn.XLOOKUP(B1161,'4. Material Balance Activities'!$C$294:$C$314,'4. Material Balance Activities'!$J$294:$J$314,NA,0,1)-_xlfn.XLOOKUP(B1161,'4. Material Balance Activities'!$C$294:$C$314,'4. Material Balance Activities'!$P$294:$P$314,NA,0,1))*G1161)*(1-F1161)</f>
        <v>0</v>
      </c>
      <c r="M1161" s="105" t="s">
        <v>214</v>
      </c>
      <c r="N1161" s="83" t="s">
        <v>214</v>
      </c>
    </row>
    <row r="1162" spans="1:14" x14ac:dyDescent="0.25">
      <c r="A1162" s="79" t="s">
        <v>378</v>
      </c>
      <c r="B1162" s="133" t="s">
        <v>354</v>
      </c>
      <c r="C1162" s="137" t="s">
        <v>181</v>
      </c>
      <c r="D1162" s="81" t="str">
        <f>IFERROR(IF(C1162="No CAS","",INDEX('DEQ Pollutant List'!$C$7:$C$611,MATCH('5. Pollutant Emissions - MB'!C1162,'DEQ Pollutant List'!$B$7:$B$611,0))),"")</f>
        <v>Cobalt and compounds</v>
      </c>
      <c r="E1162" s="115"/>
      <c r="F1162" s="138">
        <f>1-(1-0.75)*(1-0.992)</f>
        <v>0.998</v>
      </c>
      <c r="G1162" s="139">
        <v>1E-3</v>
      </c>
      <c r="H1162" s="104" t="s">
        <v>421</v>
      </c>
      <c r="I1162" s="102" cm="1">
        <f t="array" ref="I1162">((_xlfn.XLOOKUP(B1162,'4. Material Balance Activities'!$C$294:$C$314,'4. Material Balance Activities'!$G$294:$G$314,NA,0,1)-_xlfn.XLOOKUP(B1162,'4. Material Balance Activities'!$C$294:$C$314,'4. Material Balance Activities'!$M$294:$M$314,NA,0,1))*G1162)*(1-F1162)</f>
        <v>0</v>
      </c>
      <c r="J1162" s="105" t="s">
        <v>214</v>
      </c>
      <c r="K1162" s="83" t="s">
        <v>214</v>
      </c>
      <c r="L1162" s="102" cm="1">
        <f t="array" ref="L1162">((_xlfn.XLOOKUP(B1162,'4. Material Balance Activities'!$C$294:$C$314,'4. Material Balance Activities'!$J$294:$J$314,NA,0,1)-_xlfn.XLOOKUP(B1162,'4. Material Balance Activities'!$C$294:$C$314,'4. Material Balance Activities'!$P$294:$P$314,NA,0,1))*G1162)*(1-F1162)</f>
        <v>0</v>
      </c>
      <c r="M1162" s="105" t="s">
        <v>214</v>
      </c>
      <c r="N1162" s="83" t="s">
        <v>214</v>
      </c>
    </row>
    <row r="1163" spans="1:14" x14ac:dyDescent="0.25">
      <c r="A1163" s="79" t="s">
        <v>378</v>
      </c>
      <c r="B1163" s="133" t="s">
        <v>355</v>
      </c>
      <c r="C1163" s="137" t="s">
        <v>193</v>
      </c>
      <c r="D1163" s="81" t="str">
        <f>IFERROR(IF(C1163="No CAS","",INDEX('DEQ Pollutant List'!$C$7:$C$611,MATCH('5. Pollutant Emissions - MB'!C1163,'DEQ Pollutant List'!$B$7:$B$611,0))),"")</f>
        <v>Xylene (mixture), including m-xylene, o-xylene, p-xylene</v>
      </c>
      <c r="E1163" s="115"/>
      <c r="F1163" s="138">
        <v>0</v>
      </c>
      <c r="G1163" s="139">
        <v>0.22</v>
      </c>
      <c r="H1163" s="104"/>
      <c r="I1163" s="102" cm="1">
        <f t="array" ref="I1163">((_xlfn.XLOOKUP(B1163,'4. Material Balance Activities'!$C$294:$C$314,'4. Material Balance Activities'!$G$294:$G$314,NA,0,1)-_xlfn.XLOOKUP(B1163,'4. Material Balance Activities'!$C$294:$C$314,'4. Material Balance Activities'!$M$294:$M$314,NA,0,1))*G1163)*(1-F1163)</f>
        <v>0</v>
      </c>
      <c r="J1163" s="105" t="s">
        <v>214</v>
      </c>
      <c r="K1163" s="83" t="s">
        <v>214</v>
      </c>
      <c r="L1163" s="102" cm="1">
        <f t="array" ref="L1163">((_xlfn.XLOOKUP(B1163,'4. Material Balance Activities'!$C$294:$C$314,'4. Material Balance Activities'!$J$294:$J$314,NA,0,1)-_xlfn.XLOOKUP(B1163,'4. Material Balance Activities'!$C$294:$C$314,'4. Material Balance Activities'!$P$294:$P$314,NA,0,1))*G1163)*(1-F1163)</f>
        <v>0</v>
      </c>
      <c r="M1163" s="105" t="s">
        <v>214</v>
      </c>
      <c r="N1163" s="83" t="s">
        <v>214</v>
      </c>
    </row>
    <row r="1164" spans="1:14" x14ac:dyDescent="0.25">
      <c r="A1164" s="79" t="s">
        <v>378</v>
      </c>
      <c r="B1164" s="133" t="s">
        <v>355</v>
      </c>
      <c r="C1164" s="137" t="s">
        <v>183</v>
      </c>
      <c r="D1164" s="81" t="str">
        <f>IFERROR(IF(C1164="No CAS","",INDEX('DEQ Pollutant List'!$C$7:$C$611,MATCH('5. Pollutant Emissions - MB'!C1164,'DEQ Pollutant List'!$B$7:$B$611,0))),"")</f>
        <v>Ethyl benzene</v>
      </c>
      <c r="E1164" s="115"/>
      <c r="F1164" s="138">
        <v>0</v>
      </c>
      <c r="G1164" s="139">
        <v>0.04</v>
      </c>
      <c r="H1164" s="104"/>
      <c r="I1164" s="102" cm="1">
        <f t="array" ref="I1164">((_xlfn.XLOOKUP(B1164,'4. Material Balance Activities'!$C$294:$C$314,'4. Material Balance Activities'!$G$294:$G$314,NA,0,1)-_xlfn.XLOOKUP(B1164,'4. Material Balance Activities'!$C$294:$C$314,'4. Material Balance Activities'!$M$294:$M$314,NA,0,1))*G1164)*(1-F1164)</f>
        <v>0</v>
      </c>
      <c r="J1164" s="105" t="s">
        <v>214</v>
      </c>
      <c r="K1164" s="83" t="s">
        <v>214</v>
      </c>
      <c r="L1164" s="102" cm="1">
        <f t="array" ref="L1164">((_xlfn.XLOOKUP(B1164,'4. Material Balance Activities'!$C$294:$C$314,'4. Material Balance Activities'!$J$294:$J$314,NA,0,1)-_xlfn.XLOOKUP(B1164,'4. Material Balance Activities'!$C$294:$C$314,'4. Material Balance Activities'!$P$294:$P$314,NA,0,1))*G1164)*(1-F1164)</f>
        <v>0</v>
      </c>
      <c r="M1164" s="105" t="s">
        <v>214</v>
      </c>
      <c r="N1164" s="83" t="s">
        <v>214</v>
      </c>
    </row>
    <row r="1165" spans="1:14" x14ac:dyDescent="0.25">
      <c r="A1165" s="79" t="s">
        <v>378</v>
      </c>
      <c r="B1165" s="133" t="s">
        <v>355</v>
      </c>
      <c r="C1165" s="137" t="s">
        <v>435</v>
      </c>
      <c r="D1165" s="81" t="str">
        <f>IFERROR(IF(C1165="No CAS","",INDEX('DEQ Pollutant List'!$C$7:$C$611,MATCH('5. Pollutant Emissions - MB'!C1165,'DEQ Pollutant List'!$B$7:$B$611,0))),"")</f>
        <v>n-Butyl alcohol</v>
      </c>
      <c r="E1165" s="115"/>
      <c r="F1165" s="138">
        <v>0</v>
      </c>
      <c r="G1165" s="139">
        <v>0.01</v>
      </c>
      <c r="H1165" s="104"/>
      <c r="I1165" s="102" cm="1">
        <f t="array" ref="I1165">((_xlfn.XLOOKUP(B1165,'4. Material Balance Activities'!$C$294:$C$314,'4. Material Balance Activities'!$G$294:$G$314,NA,0,1)-_xlfn.XLOOKUP(B1165,'4. Material Balance Activities'!$C$294:$C$314,'4. Material Balance Activities'!$M$294:$M$314,NA,0,1))*G1165)*(1-F1165)</f>
        <v>0</v>
      </c>
      <c r="J1165" s="105" t="s">
        <v>214</v>
      </c>
      <c r="K1165" s="83" t="s">
        <v>214</v>
      </c>
      <c r="L1165" s="102" cm="1">
        <f t="array" ref="L1165">((_xlfn.XLOOKUP(B1165,'4. Material Balance Activities'!$C$294:$C$314,'4. Material Balance Activities'!$J$294:$J$314,NA,0,1)-_xlfn.XLOOKUP(B1165,'4. Material Balance Activities'!$C$294:$C$314,'4. Material Balance Activities'!$P$294:$P$314,NA,0,1))*G1165)*(1-F1165)</f>
        <v>0</v>
      </c>
      <c r="M1165" s="105" t="s">
        <v>214</v>
      </c>
      <c r="N1165" s="83" t="s">
        <v>214</v>
      </c>
    </row>
    <row r="1166" spans="1:14" x14ac:dyDescent="0.25">
      <c r="A1166" s="79" t="s">
        <v>378</v>
      </c>
      <c r="B1166" s="133" t="s">
        <v>355</v>
      </c>
      <c r="C1166" s="137" t="s">
        <v>437</v>
      </c>
      <c r="D1166" s="81" t="str">
        <f>IFERROR(IF(C1166="No CAS","",INDEX('DEQ Pollutant List'!$C$7:$C$611,MATCH('5. Pollutant Emissions - MB'!C1166,'DEQ Pollutant List'!$B$7:$B$611,0))),"")</f>
        <v>Propylene glycol monomethyl ether acetate</v>
      </c>
      <c r="E1166" s="115"/>
      <c r="F1166" s="138">
        <v>0</v>
      </c>
      <c r="G1166" s="139">
        <v>0.05</v>
      </c>
      <c r="H1166" s="104"/>
      <c r="I1166" s="102" cm="1">
        <f t="array" ref="I1166">((_xlfn.XLOOKUP(B1166,'4. Material Balance Activities'!$C$294:$C$314,'4. Material Balance Activities'!$G$294:$G$314,NA,0,1)-_xlfn.XLOOKUP(B1166,'4. Material Balance Activities'!$C$294:$C$314,'4. Material Balance Activities'!$M$294:$M$314,NA,0,1))*G1166)*(1-F1166)</f>
        <v>0</v>
      </c>
      <c r="J1166" s="105" t="s">
        <v>214</v>
      </c>
      <c r="K1166" s="83" t="s">
        <v>214</v>
      </c>
      <c r="L1166" s="102" cm="1">
        <f t="array" ref="L1166">((_xlfn.XLOOKUP(B1166,'4. Material Balance Activities'!$C$294:$C$314,'4. Material Balance Activities'!$J$294:$J$314,NA,0,1)-_xlfn.XLOOKUP(B1166,'4. Material Balance Activities'!$C$294:$C$314,'4. Material Balance Activities'!$P$294:$P$314,NA,0,1))*G1166)*(1-F1166)</f>
        <v>0</v>
      </c>
      <c r="M1166" s="105" t="s">
        <v>214</v>
      </c>
      <c r="N1166" s="83" t="s">
        <v>214</v>
      </c>
    </row>
    <row r="1167" spans="1:14" x14ac:dyDescent="0.25">
      <c r="A1167" s="79" t="s">
        <v>378</v>
      </c>
      <c r="B1167" s="133" t="s">
        <v>356</v>
      </c>
      <c r="C1167" s="137" t="s">
        <v>193</v>
      </c>
      <c r="D1167" s="81" t="str">
        <f>IFERROR(IF(C1167="No CAS","",INDEX('DEQ Pollutant List'!$C$7:$C$611,MATCH('5. Pollutant Emissions - MB'!C1167,'DEQ Pollutant List'!$B$7:$B$611,0))),"")</f>
        <v>Xylene (mixture), including m-xylene, o-xylene, p-xylene</v>
      </c>
      <c r="E1167" s="115"/>
      <c r="F1167" s="138">
        <v>0</v>
      </c>
      <c r="G1167" s="139">
        <v>0.26</v>
      </c>
      <c r="H1167" s="104"/>
      <c r="I1167" s="102" cm="1">
        <f t="array" ref="I1167">((_xlfn.XLOOKUP(B1167,'4. Material Balance Activities'!$C$294:$C$314,'4. Material Balance Activities'!$G$294:$G$314,NA,0,1)-_xlfn.XLOOKUP(B1167,'4. Material Balance Activities'!$C$294:$C$314,'4. Material Balance Activities'!$M$294:$M$314,NA,0,1))*G1167)*(1-F1167)</f>
        <v>0</v>
      </c>
      <c r="J1167" s="105" t="s">
        <v>214</v>
      </c>
      <c r="K1167" s="83" t="s">
        <v>214</v>
      </c>
      <c r="L1167" s="102" cm="1">
        <f t="array" ref="L1167">((_xlfn.XLOOKUP(B1167,'4. Material Balance Activities'!$C$294:$C$314,'4. Material Balance Activities'!$J$294:$J$314,NA,0,1)-_xlfn.XLOOKUP(B1167,'4. Material Balance Activities'!$C$294:$C$314,'4. Material Balance Activities'!$P$294:$P$314,NA,0,1))*G1167)*(1-F1167)</f>
        <v>0</v>
      </c>
      <c r="M1167" s="105" t="s">
        <v>214</v>
      </c>
      <c r="N1167" s="83" t="s">
        <v>214</v>
      </c>
    </row>
    <row r="1168" spans="1:14" x14ac:dyDescent="0.25">
      <c r="A1168" s="79" t="s">
        <v>378</v>
      </c>
      <c r="B1168" s="133" t="s">
        <v>356</v>
      </c>
      <c r="C1168" s="137" t="s">
        <v>183</v>
      </c>
      <c r="D1168" s="81" t="str">
        <f>IFERROR(IF(C1168="No CAS","",INDEX('DEQ Pollutant List'!$C$7:$C$611,MATCH('5. Pollutant Emissions - MB'!C1168,'DEQ Pollutant List'!$B$7:$B$611,0))),"")</f>
        <v>Ethyl benzene</v>
      </c>
      <c r="E1168" s="115"/>
      <c r="F1168" s="138">
        <v>0</v>
      </c>
      <c r="G1168" s="139">
        <v>0.05</v>
      </c>
      <c r="H1168" s="104"/>
      <c r="I1168" s="102" cm="1">
        <f t="array" ref="I1168">((_xlfn.XLOOKUP(B1168,'4. Material Balance Activities'!$C$294:$C$314,'4. Material Balance Activities'!$G$294:$G$314,NA,0,1)-_xlfn.XLOOKUP(B1168,'4. Material Balance Activities'!$C$294:$C$314,'4. Material Balance Activities'!$M$294:$M$314,NA,0,1))*G1168)*(1-F1168)</f>
        <v>0</v>
      </c>
      <c r="J1168" s="105" t="s">
        <v>214</v>
      </c>
      <c r="K1168" s="83" t="s">
        <v>214</v>
      </c>
      <c r="L1168" s="102" cm="1">
        <f t="array" ref="L1168">((_xlfn.XLOOKUP(B1168,'4. Material Balance Activities'!$C$294:$C$314,'4. Material Balance Activities'!$J$294:$J$314,NA,0,1)-_xlfn.XLOOKUP(B1168,'4. Material Balance Activities'!$C$294:$C$314,'4. Material Balance Activities'!$P$294:$P$314,NA,0,1))*G1168)*(1-F1168)</f>
        <v>0</v>
      </c>
      <c r="M1168" s="105" t="s">
        <v>214</v>
      </c>
      <c r="N1168" s="83" t="s">
        <v>214</v>
      </c>
    </row>
    <row r="1169" spans="1:14" x14ac:dyDescent="0.25">
      <c r="A1169" s="79" t="s">
        <v>378</v>
      </c>
      <c r="B1169" s="133" t="s">
        <v>356</v>
      </c>
      <c r="C1169" s="137" t="s">
        <v>435</v>
      </c>
      <c r="D1169" s="81" t="str">
        <f>IFERROR(IF(C1169="No CAS","",INDEX('DEQ Pollutant List'!$C$7:$C$611,MATCH('5. Pollutant Emissions - MB'!C1169,'DEQ Pollutant List'!$B$7:$B$611,0))),"")</f>
        <v>n-Butyl alcohol</v>
      </c>
      <c r="E1169" s="115"/>
      <c r="F1169" s="138">
        <v>0</v>
      </c>
      <c r="G1169" s="139">
        <v>0.01</v>
      </c>
      <c r="H1169" s="104"/>
      <c r="I1169" s="102" cm="1">
        <f t="array" ref="I1169">((_xlfn.XLOOKUP(B1169,'4. Material Balance Activities'!$C$294:$C$314,'4. Material Balance Activities'!$G$294:$G$314,NA,0,1)-_xlfn.XLOOKUP(B1169,'4. Material Balance Activities'!$C$294:$C$314,'4. Material Balance Activities'!$M$294:$M$314,NA,0,1))*G1169)*(1-F1169)</f>
        <v>0</v>
      </c>
      <c r="J1169" s="105" t="s">
        <v>214</v>
      </c>
      <c r="K1169" s="83" t="s">
        <v>214</v>
      </c>
      <c r="L1169" s="102" cm="1">
        <f t="array" ref="L1169">((_xlfn.XLOOKUP(B1169,'4. Material Balance Activities'!$C$294:$C$314,'4. Material Balance Activities'!$J$294:$J$314,NA,0,1)-_xlfn.XLOOKUP(B1169,'4. Material Balance Activities'!$C$294:$C$314,'4. Material Balance Activities'!$P$294:$P$314,NA,0,1))*G1169)*(1-F1169)</f>
        <v>0</v>
      </c>
      <c r="M1169" s="105" t="s">
        <v>214</v>
      </c>
      <c r="N1169" s="83" t="s">
        <v>214</v>
      </c>
    </row>
    <row r="1170" spans="1:14" x14ac:dyDescent="0.25">
      <c r="A1170" s="79" t="s">
        <v>378</v>
      </c>
      <c r="B1170" s="133" t="s">
        <v>356</v>
      </c>
      <c r="C1170" s="137" t="s">
        <v>437</v>
      </c>
      <c r="D1170" s="81" t="str">
        <f>IFERROR(IF(C1170="No CAS","",INDEX('DEQ Pollutant List'!$C$7:$C$611,MATCH('5. Pollutant Emissions - MB'!C1170,'DEQ Pollutant List'!$B$7:$B$611,0))),"")</f>
        <v>Propylene glycol monomethyl ether acetate</v>
      </c>
      <c r="E1170" s="115"/>
      <c r="F1170" s="138">
        <v>0</v>
      </c>
      <c r="G1170" s="139">
        <v>0.04</v>
      </c>
      <c r="H1170" s="104"/>
      <c r="I1170" s="102" cm="1">
        <f t="array" ref="I1170">((_xlfn.XLOOKUP(B1170,'4. Material Balance Activities'!$C$294:$C$314,'4. Material Balance Activities'!$G$294:$G$314,NA,0,1)-_xlfn.XLOOKUP(B1170,'4. Material Balance Activities'!$C$294:$C$314,'4. Material Balance Activities'!$M$294:$M$314,NA,0,1))*G1170)*(1-F1170)</f>
        <v>0</v>
      </c>
      <c r="J1170" s="105" t="s">
        <v>214</v>
      </c>
      <c r="K1170" s="83" t="s">
        <v>214</v>
      </c>
      <c r="L1170" s="102" cm="1">
        <f t="array" ref="L1170">((_xlfn.XLOOKUP(B1170,'4. Material Balance Activities'!$C$294:$C$314,'4. Material Balance Activities'!$J$294:$J$314,NA,0,1)-_xlfn.XLOOKUP(B1170,'4. Material Balance Activities'!$C$294:$C$314,'4. Material Balance Activities'!$P$294:$P$314,NA,0,1))*G1170)*(1-F1170)</f>
        <v>0</v>
      </c>
      <c r="M1170" s="105" t="s">
        <v>214</v>
      </c>
      <c r="N1170" s="83" t="s">
        <v>214</v>
      </c>
    </row>
    <row r="1171" spans="1:14" x14ac:dyDescent="0.25">
      <c r="A1171" s="79" t="s">
        <v>378</v>
      </c>
      <c r="B1171" s="133" t="s">
        <v>357</v>
      </c>
      <c r="C1171" s="137" t="s">
        <v>193</v>
      </c>
      <c r="D1171" s="81" t="str">
        <f>IFERROR(IF(C1171="No CAS","",INDEX('DEQ Pollutant List'!$C$7:$C$611,MATCH('5. Pollutant Emissions - MB'!C1171,'DEQ Pollutant List'!$B$7:$B$611,0))),"")</f>
        <v>Xylene (mixture), including m-xylene, o-xylene, p-xylene</v>
      </c>
      <c r="E1171" s="115"/>
      <c r="F1171" s="138">
        <v>0</v>
      </c>
      <c r="G1171" s="139">
        <v>0.26</v>
      </c>
      <c r="H1171" s="104"/>
      <c r="I1171" s="102" cm="1">
        <f t="array" ref="I1171">((_xlfn.XLOOKUP(B1171,'4. Material Balance Activities'!$C$294:$C$314,'4. Material Balance Activities'!$G$294:$G$314,NA,0,1)-_xlfn.XLOOKUP(B1171,'4. Material Balance Activities'!$C$294:$C$314,'4. Material Balance Activities'!$M$294:$M$314,NA,0,1))*G1171)*(1-F1171)</f>
        <v>0</v>
      </c>
      <c r="J1171" s="105" t="s">
        <v>214</v>
      </c>
      <c r="K1171" s="83" t="s">
        <v>214</v>
      </c>
      <c r="L1171" s="102" cm="1">
        <f t="array" ref="L1171">((_xlfn.XLOOKUP(B1171,'4. Material Balance Activities'!$C$294:$C$314,'4. Material Balance Activities'!$J$294:$J$314,NA,0,1)-_xlfn.XLOOKUP(B1171,'4. Material Balance Activities'!$C$294:$C$314,'4. Material Balance Activities'!$P$294:$P$314,NA,0,1))*G1171)*(1-F1171)</f>
        <v>0</v>
      </c>
      <c r="M1171" s="105" t="s">
        <v>214</v>
      </c>
      <c r="N1171" s="83" t="s">
        <v>214</v>
      </c>
    </row>
    <row r="1172" spans="1:14" x14ac:dyDescent="0.25">
      <c r="A1172" s="79" t="s">
        <v>378</v>
      </c>
      <c r="B1172" s="133" t="s">
        <v>357</v>
      </c>
      <c r="C1172" s="137" t="s">
        <v>183</v>
      </c>
      <c r="D1172" s="81" t="str">
        <f>IFERROR(IF(C1172="No CAS","",INDEX('DEQ Pollutant List'!$C$7:$C$611,MATCH('5. Pollutant Emissions - MB'!C1172,'DEQ Pollutant List'!$B$7:$B$611,0))),"")</f>
        <v>Ethyl benzene</v>
      </c>
      <c r="E1172" s="115"/>
      <c r="F1172" s="138">
        <v>0</v>
      </c>
      <c r="G1172" s="139">
        <v>0.05</v>
      </c>
      <c r="H1172" s="104"/>
      <c r="I1172" s="102" cm="1">
        <f t="array" ref="I1172">((_xlfn.XLOOKUP(B1172,'4. Material Balance Activities'!$C$294:$C$314,'4. Material Balance Activities'!$G$294:$G$314,NA,0,1)-_xlfn.XLOOKUP(B1172,'4. Material Balance Activities'!$C$294:$C$314,'4. Material Balance Activities'!$M$294:$M$314,NA,0,1))*G1172)*(1-F1172)</f>
        <v>0</v>
      </c>
      <c r="J1172" s="105" t="s">
        <v>214</v>
      </c>
      <c r="K1172" s="83" t="s">
        <v>214</v>
      </c>
      <c r="L1172" s="102" cm="1">
        <f t="array" ref="L1172">((_xlfn.XLOOKUP(B1172,'4. Material Balance Activities'!$C$294:$C$314,'4. Material Balance Activities'!$J$294:$J$314,NA,0,1)-_xlfn.XLOOKUP(B1172,'4. Material Balance Activities'!$C$294:$C$314,'4. Material Balance Activities'!$P$294:$P$314,NA,0,1))*G1172)*(1-F1172)</f>
        <v>0</v>
      </c>
      <c r="M1172" s="105" t="s">
        <v>214</v>
      </c>
      <c r="N1172" s="83" t="s">
        <v>214</v>
      </c>
    </row>
    <row r="1173" spans="1:14" x14ac:dyDescent="0.25">
      <c r="A1173" s="79" t="s">
        <v>378</v>
      </c>
      <c r="B1173" s="133" t="s">
        <v>357</v>
      </c>
      <c r="C1173" s="137" t="s">
        <v>435</v>
      </c>
      <c r="D1173" s="81" t="str">
        <f>IFERROR(IF(C1173="No CAS","",INDEX('DEQ Pollutant List'!$C$7:$C$611,MATCH('5. Pollutant Emissions - MB'!C1173,'DEQ Pollutant List'!$B$7:$B$611,0))),"")</f>
        <v>n-Butyl alcohol</v>
      </c>
      <c r="E1173" s="115"/>
      <c r="F1173" s="138">
        <v>0</v>
      </c>
      <c r="G1173" s="139">
        <v>0.01</v>
      </c>
      <c r="H1173" s="104"/>
      <c r="I1173" s="102" cm="1">
        <f t="array" ref="I1173">((_xlfn.XLOOKUP(B1173,'4. Material Balance Activities'!$C$294:$C$314,'4. Material Balance Activities'!$G$294:$G$314,NA,0,1)-_xlfn.XLOOKUP(B1173,'4. Material Balance Activities'!$C$294:$C$314,'4. Material Balance Activities'!$M$294:$M$314,NA,0,1))*G1173)*(1-F1173)</f>
        <v>0</v>
      </c>
      <c r="J1173" s="105" t="s">
        <v>214</v>
      </c>
      <c r="K1173" s="83" t="s">
        <v>214</v>
      </c>
      <c r="L1173" s="102" cm="1">
        <f t="array" ref="L1173">((_xlfn.XLOOKUP(B1173,'4. Material Balance Activities'!$C$294:$C$314,'4. Material Balance Activities'!$J$294:$J$314,NA,0,1)-_xlfn.XLOOKUP(B1173,'4. Material Balance Activities'!$C$294:$C$314,'4. Material Balance Activities'!$P$294:$P$314,NA,0,1))*G1173)*(1-F1173)</f>
        <v>0</v>
      </c>
      <c r="M1173" s="105" t="s">
        <v>214</v>
      </c>
      <c r="N1173" s="83" t="s">
        <v>214</v>
      </c>
    </row>
    <row r="1174" spans="1:14" x14ac:dyDescent="0.25">
      <c r="A1174" s="79" t="s">
        <v>378</v>
      </c>
      <c r="B1174" s="133" t="s">
        <v>357</v>
      </c>
      <c r="C1174" s="137" t="s">
        <v>437</v>
      </c>
      <c r="D1174" s="81" t="str">
        <f>IFERROR(IF(C1174="No CAS","",INDEX('DEQ Pollutant List'!$C$7:$C$611,MATCH('5. Pollutant Emissions - MB'!C1174,'DEQ Pollutant List'!$B$7:$B$611,0))),"")</f>
        <v>Propylene glycol monomethyl ether acetate</v>
      </c>
      <c r="E1174" s="115"/>
      <c r="F1174" s="138">
        <v>0</v>
      </c>
      <c r="G1174" s="139">
        <v>0.04</v>
      </c>
      <c r="H1174" s="104"/>
      <c r="I1174" s="102" cm="1">
        <f t="array" ref="I1174">((_xlfn.XLOOKUP(B1174,'4. Material Balance Activities'!$C$294:$C$314,'4. Material Balance Activities'!$G$294:$G$314,NA,0,1)-_xlfn.XLOOKUP(B1174,'4. Material Balance Activities'!$C$294:$C$314,'4. Material Balance Activities'!$M$294:$M$314,NA,0,1))*G1174)*(1-F1174)</f>
        <v>0</v>
      </c>
      <c r="J1174" s="105" t="s">
        <v>214</v>
      </c>
      <c r="K1174" s="83" t="s">
        <v>214</v>
      </c>
      <c r="L1174" s="102" cm="1">
        <f t="array" ref="L1174">((_xlfn.XLOOKUP(B1174,'4. Material Balance Activities'!$C$294:$C$314,'4. Material Balance Activities'!$J$294:$J$314,NA,0,1)-_xlfn.XLOOKUP(B1174,'4. Material Balance Activities'!$C$294:$C$314,'4. Material Balance Activities'!$P$294:$P$314,NA,0,1))*G1174)*(1-F1174)</f>
        <v>0</v>
      </c>
      <c r="M1174" s="105" t="s">
        <v>214</v>
      </c>
      <c r="N1174" s="83" t="s">
        <v>214</v>
      </c>
    </row>
    <row r="1175" spans="1:14" x14ac:dyDescent="0.25">
      <c r="A1175" s="79" t="s">
        <v>378</v>
      </c>
      <c r="B1175" s="133" t="s">
        <v>358</v>
      </c>
      <c r="C1175" s="137" t="s">
        <v>183</v>
      </c>
      <c r="D1175" s="81" t="str">
        <f>IFERROR(IF(C1175="No CAS","",INDEX('DEQ Pollutant List'!$C$7:$C$611,MATCH('5. Pollutant Emissions - MB'!C1175,'DEQ Pollutant List'!$B$7:$B$611,0))),"")</f>
        <v>Ethyl benzene</v>
      </c>
      <c r="E1175" s="115"/>
      <c r="F1175" s="138">
        <v>0</v>
      </c>
      <c r="G1175" s="139">
        <v>1E-3</v>
      </c>
      <c r="H1175" s="104"/>
      <c r="I1175" s="102" cm="1">
        <f t="array" ref="I1175">((_xlfn.XLOOKUP(B1175,'4. Material Balance Activities'!$C$294:$C$314,'4. Material Balance Activities'!$G$294:$G$314,NA,0,1)-_xlfn.XLOOKUP(B1175,'4. Material Balance Activities'!$C$294:$C$314,'4. Material Balance Activities'!$M$294:$M$314,NA,0,1))*G1175)*(1-F1175)</f>
        <v>0</v>
      </c>
      <c r="J1175" s="105" t="s">
        <v>214</v>
      </c>
      <c r="K1175" s="83" t="s">
        <v>214</v>
      </c>
      <c r="L1175" s="102" cm="1">
        <f t="array" ref="L1175">((_xlfn.XLOOKUP(B1175,'4. Material Balance Activities'!$C$294:$C$314,'4. Material Balance Activities'!$J$294:$J$314,NA,0,1)-_xlfn.XLOOKUP(B1175,'4. Material Balance Activities'!$C$294:$C$314,'4. Material Balance Activities'!$P$294:$P$314,NA,0,1))*G1175)*(1-F1175)</f>
        <v>0</v>
      </c>
      <c r="M1175" s="105" t="s">
        <v>214</v>
      </c>
      <c r="N1175" s="83" t="s">
        <v>214</v>
      </c>
    </row>
    <row r="1176" spans="1:14" x14ac:dyDescent="0.25">
      <c r="A1176" s="79" t="s">
        <v>378</v>
      </c>
      <c r="B1176" s="133" t="s">
        <v>229</v>
      </c>
      <c r="C1176" s="137" t="s">
        <v>428</v>
      </c>
      <c r="D1176" s="81" t="str">
        <f>IFERROR(IF(C1176="No CAS","",INDEX('DEQ Pollutant List'!$C$7:$C$611,MATCH('5. Pollutant Emissions - MB'!C1176,'DEQ Pollutant List'!$B$7:$B$611,0))),"")</f>
        <v>2-Butanone (methyl ethyl ketone)</v>
      </c>
      <c r="E1176" s="115"/>
      <c r="F1176" s="138">
        <v>0</v>
      </c>
      <c r="G1176" s="139">
        <v>1</v>
      </c>
      <c r="H1176" s="104"/>
      <c r="I1176" s="102" cm="1">
        <f t="array" ref="I1176">((_xlfn.XLOOKUP(B1176,'4. Material Balance Activities'!$C$294:$C$314,'4. Material Balance Activities'!$G$294:$G$314,NA,0,1)-_xlfn.XLOOKUP(B1176,'4. Material Balance Activities'!$C$294:$C$314,'4. Material Balance Activities'!$M$294:$M$314,NA,0,1))*G1176)*(1-F1176)</f>
        <v>0</v>
      </c>
      <c r="J1176" s="105" t="s">
        <v>214</v>
      </c>
      <c r="K1176" s="83" t="s">
        <v>214</v>
      </c>
      <c r="L1176" s="102" cm="1">
        <f t="array" ref="L1176">((_xlfn.XLOOKUP(B1176,'4. Material Balance Activities'!$C$294:$C$314,'4. Material Balance Activities'!$J$294:$J$314,NA,0,1)-_xlfn.XLOOKUP(B1176,'4. Material Balance Activities'!$C$294:$C$314,'4. Material Balance Activities'!$P$294:$P$314,NA,0,1))*G1176)*(1-F1176)</f>
        <v>0</v>
      </c>
      <c r="M1176" s="105" t="s">
        <v>214</v>
      </c>
      <c r="N1176" s="83" t="s">
        <v>214</v>
      </c>
    </row>
    <row r="1177" spans="1:14" x14ac:dyDescent="0.25">
      <c r="A1177" s="79" t="s">
        <v>378</v>
      </c>
      <c r="B1177" s="133" t="s">
        <v>231</v>
      </c>
      <c r="C1177" s="137" t="s">
        <v>420</v>
      </c>
      <c r="D1177" s="81" t="str">
        <f>IFERROR(IF(C1177="No CAS","",INDEX('DEQ Pollutant List'!$C$7:$C$611,MATCH('5. Pollutant Emissions - MB'!C1177,'DEQ Pollutant List'!$B$7:$B$611,0))),"")</f>
        <v>Acetone</v>
      </c>
      <c r="E1177" s="115"/>
      <c r="F1177" s="138">
        <v>0</v>
      </c>
      <c r="G1177" s="139">
        <v>1</v>
      </c>
      <c r="H1177" s="104"/>
      <c r="I1177" s="102" cm="1">
        <f t="array" ref="I1177">((_xlfn.XLOOKUP(B1177,'4. Material Balance Activities'!$C$294:$C$314,'4. Material Balance Activities'!$G$294:$G$314,NA,0,1)-_xlfn.XLOOKUP(B1177,'4. Material Balance Activities'!$C$294:$C$314,'4. Material Balance Activities'!$M$294:$M$314,NA,0,1))*G1177)*(1-F1177)</f>
        <v>0</v>
      </c>
      <c r="J1177" s="105" t="s">
        <v>214</v>
      </c>
      <c r="K1177" s="83" t="s">
        <v>214</v>
      </c>
      <c r="L1177" s="102" cm="1">
        <f t="array" ref="L1177">((_xlfn.XLOOKUP(B1177,'4. Material Balance Activities'!$C$294:$C$314,'4. Material Balance Activities'!$J$294:$J$314,NA,0,1)-_xlfn.XLOOKUP(B1177,'4. Material Balance Activities'!$C$294:$C$314,'4. Material Balance Activities'!$P$294:$P$314,NA,0,1))*G1177)*(1-F1177)</f>
        <v>0</v>
      </c>
      <c r="M1177" s="105" t="s">
        <v>214</v>
      </c>
      <c r="N1177" s="83" t="s">
        <v>214</v>
      </c>
    </row>
    <row r="1178" spans="1:14" x14ac:dyDescent="0.25">
      <c r="A1178" s="79" t="s">
        <v>378</v>
      </c>
      <c r="B1178" s="133" t="s">
        <v>232</v>
      </c>
      <c r="C1178" s="137" t="s">
        <v>420</v>
      </c>
      <c r="D1178" s="81" t="str">
        <f>IFERROR(IF(C1178="No CAS","",INDEX('DEQ Pollutant List'!$C$7:$C$611,MATCH('5. Pollutant Emissions - MB'!C1178,'DEQ Pollutant List'!$B$7:$B$611,0))),"")</f>
        <v>Acetone</v>
      </c>
      <c r="E1178" s="115"/>
      <c r="F1178" s="138">
        <v>0</v>
      </c>
      <c r="G1178" s="139">
        <v>1</v>
      </c>
      <c r="H1178" s="104"/>
      <c r="I1178" s="102" cm="1">
        <f t="array" ref="I1178">((_xlfn.XLOOKUP(B1178,'4. Material Balance Activities'!$C$294:$C$314,'4. Material Balance Activities'!$G$294:$G$314,NA,0,1)-_xlfn.XLOOKUP(B1178,'4. Material Balance Activities'!$C$294:$C$314,'4. Material Balance Activities'!$M$294:$M$314,NA,0,1))*G1178)*(1-F1178)</f>
        <v>0</v>
      </c>
      <c r="J1178" s="105" t="s">
        <v>214</v>
      </c>
      <c r="K1178" s="83" t="s">
        <v>214</v>
      </c>
      <c r="L1178" s="102" cm="1">
        <f t="array" ref="L1178">((_xlfn.XLOOKUP(B1178,'4. Material Balance Activities'!$C$294:$C$314,'4. Material Balance Activities'!$J$294:$J$314,NA,0,1)-_xlfn.XLOOKUP(B1178,'4. Material Balance Activities'!$C$294:$C$314,'4. Material Balance Activities'!$P$294:$P$314,NA,0,1))*G1178)*(1-F1178)</f>
        <v>0</v>
      </c>
      <c r="M1178" s="105" t="s">
        <v>214</v>
      </c>
      <c r="N1178" s="83" t="s">
        <v>214</v>
      </c>
    </row>
    <row r="1179" spans="1:14" x14ac:dyDescent="0.25">
      <c r="A1179" s="79" t="s">
        <v>378</v>
      </c>
      <c r="B1179" s="133" t="s">
        <v>233</v>
      </c>
      <c r="C1179" s="137" t="s">
        <v>425</v>
      </c>
      <c r="D1179" s="81" t="str">
        <f>IFERROR(IF(C1179="No CAS","",INDEX('DEQ Pollutant List'!$C$7:$C$611,MATCH('5. Pollutant Emissions - MB'!C1179,'DEQ Pollutant List'!$B$7:$B$611,0))),"")</f>
        <v>Isopropyl alcohol</v>
      </c>
      <c r="E1179" s="115"/>
      <c r="F1179" s="138">
        <v>0</v>
      </c>
      <c r="G1179" s="139">
        <v>0.15</v>
      </c>
      <c r="H1179" s="104"/>
      <c r="I1179" s="102" cm="1">
        <f t="array" ref="I1179">((_xlfn.XLOOKUP(B1179,'4. Material Balance Activities'!$C$294:$C$314,'4. Material Balance Activities'!$G$294:$G$314,NA,0,1)-_xlfn.XLOOKUP(B1179,'4. Material Balance Activities'!$C$294:$C$314,'4. Material Balance Activities'!$M$294:$M$314,NA,0,1))*G1179)*(1-F1179)</f>
        <v>0</v>
      </c>
      <c r="J1179" s="105" t="s">
        <v>214</v>
      </c>
      <c r="K1179" s="83" t="s">
        <v>214</v>
      </c>
      <c r="L1179" s="102" cm="1">
        <f t="array" ref="L1179">((_xlfn.XLOOKUP(B1179,'4. Material Balance Activities'!$C$294:$C$314,'4. Material Balance Activities'!$J$294:$J$314,NA,0,1)-_xlfn.XLOOKUP(B1179,'4. Material Balance Activities'!$C$294:$C$314,'4. Material Balance Activities'!$P$294:$P$314,NA,0,1))*G1179)*(1-F1179)</f>
        <v>0</v>
      </c>
      <c r="M1179" s="105" t="s">
        <v>214</v>
      </c>
      <c r="N1179" s="83" t="s">
        <v>214</v>
      </c>
    </row>
    <row r="1180" spans="1:14" x14ac:dyDescent="0.25">
      <c r="A1180" s="79" t="s">
        <v>378</v>
      </c>
      <c r="B1180" s="133" t="s">
        <v>233</v>
      </c>
      <c r="C1180" s="137" t="s">
        <v>420</v>
      </c>
      <c r="D1180" s="81" t="str">
        <f>IFERROR(IF(C1180="No CAS","",INDEX('DEQ Pollutant List'!$C$7:$C$611,MATCH('5. Pollutant Emissions - MB'!C1180,'DEQ Pollutant List'!$B$7:$B$611,0))),"")</f>
        <v>Acetone</v>
      </c>
      <c r="E1180" s="115"/>
      <c r="F1180" s="138">
        <v>0</v>
      </c>
      <c r="G1180" s="139">
        <v>0.14000000000000001</v>
      </c>
      <c r="H1180" s="104"/>
      <c r="I1180" s="102" cm="1">
        <f t="array" ref="I1180">((_xlfn.XLOOKUP(B1180,'4. Material Balance Activities'!$C$294:$C$314,'4. Material Balance Activities'!$G$294:$G$314,NA,0,1)-_xlfn.XLOOKUP(B1180,'4. Material Balance Activities'!$C$294:$C$314,'4. Material Balance Activities'!$M$294:$M$314,NA,0,1))*G1180)*(1-F1180)</f>
        <v>0</v>
      </c>
      <c r="J1180" s="105" t="s">
        <v>214</v>
      </c>
      <c r="K1180" s="83" t="s">
        <v>214</v>
      </c>
      <c r="L1180" s="102" cm="1">
        <f t="array" ref="L1180">((_xlfn.XLOOKUP(B1180,'4. Material Balance Activities'!$C$294:$C$314,'4. Material Balance Activities'!$J$294:$J$314,NA,0,1)-_xlfn.XLOOKUP(B1180,'4. Material Balance Activities'!$C$294:$C$314,'4. Material Balance Activities'!$P$294:$P$314,NA,0,1))*G1180)*(1-F1180)</f>
        <v>0</v>
      </c>
      <c r="M1180" s="105" t="s">
        <v>214</v>
      </c>
      <c r="N1180" s="83" t="s">
        <v>214</v>
      </c>
    </row>
    <row r="1181" spans="1:14" x14ac:dyDescent="0.25">
      <c r="A1181" s="79" t="s">
        <v>378</v>
      </c>
      <c r="B1181" s="133" t="s">
        <v>381</v>
      </c>
      <c r="C1181" s="137" t="s">
        <v>193</v>
      </c>
      <c r="D1181" s="81" t="str">
        <f>IFERROR(IF(C1181="No CAS","",INDEX('DEQ Pollutant List'!$C$7:$C$611,MATCH('5. Pollutant Emissions - MB'!C1181,'DEQ Pollutant List'!$B$7:$B$611,0))),"")</f>
        <v>Xylene (mixture), including m-xylene, o-xylene, p-xylene</v>
      </c>
      <c r="E1181" s="115"/>
      <c r="F1181" s="138" t="s">
        <v>430</v>
      </c>
      <c r="G1181" s="139" t="s">
        <v>430</v>
      </c>
      <c r="H1181" s="104" t="s">
        <v>460</v>
      </c>
      <c r="I1181" s="102" t="s">
        <v>214</v>
      </c>
      <c r="J1181" s="105">
        <v>4696.257926102503</v>
      </c>
      <c r="K1181" s="83">
        <v>4696.257926102503</v>
      </c>
      <c r="L1181" s="102" t="s">
        <v>214</v>
      </c>
      <c r="M1181" s="105">
        <f>J1181/365</f>
        <v>12.866460071513707</v>
      </c>
      <c r="N1181" s="83">
        <f>K1181/365</f>
        <v>12.866460071513707</v>
      </c>
    </row>
    <row r="1182" spans="1:14" x14ac:dyDescent="0.25">
      <c r="A1182" s="79" t="s">
        <v>378</v>
      </c>
      <c r="B1182" s="133" t="s">
        <v>381</v>
      </c>
      <c r="C1182" s="137" t="s">
        <v>183</v>
      </c>
      <c r="D1182" s="81" t="str">
        <f>IFERROR(IF(C1182="No CAS","",INDEX('DEQ Pollutant List'!$C$7:$C$611,MATCH('5. Pollutant Emissions - MB'!C1182,'DEQ Pollutant List'!$B$7:$B$611,0))),"")</f>
        <v>Ethyl benzene</v>
      </c>
      <c r="E1182" s="115"/>
      <c r="F1182" s="138" t="s">
        <v>430</v>
      </c>
      <c r="G1182" s="139" t="s">
        <v>430</v>
      </c>
      <c r="H1182" s="104" t="s">
        <v>460</v>
      </c>
      <c r="I1182" s="102" t="s">
        <v>214</v>
      </c>
      <c r="J1182" s="105">
        <v>862.45932657926096</v>
      </c>
      <c r="K1182" s="83">
        <v>862.45932657926096</v>
      </c>
      <c r="L1182" s="102" t="s">
        <v>214</v>
      </c>
      <c r="M1182" s="105">
        <f t="shared" ref="M1182:M1205" si="18">J1182/365</f>
        <v>2.3629022646007152</v>
      </c>
      <c r="N1182" s="83">
        <f t="shared" ref="N1182:N1205" si="19">K1182/365</f>
        <v>2.3629022646007152</v>
      </c>
    </row>
    <row r="1183" spans="1:14" x14ac:dyDescent="0.25">
      <c r="A1183" s="79" t="s">
        <v>378</v>
      </c>
      <c r="B1183" s="133" t="s">
        <v>381</v>
      </c>
      <c r="C1183" s="137" t="s">
        <v>191</v>
      </c>
      <c r="D1183" s="81" t="str">
        <f>IFERROR(IF(C1183="No CAS","",INDEX('DEQ Pollutant List'!$C$7:$C$611,MATCH('5. Pollutant Emissions - MB'!C1183,'DEQ Pollutant List'!$B$7:$B$611,0))),"")</f>
        <v>Toluene</v>
      </c>
      <c r="E1183" s="115"/>
      <c r="F1183" s="138" t="s">
        <v>430</v>
      </c>
      <c r="G1183" s="139" t="s">
        <v>430</v>
      </c>
      <c r="H1183" s="104" t="s">
        <v>460</v>
      </c>
      <c r="I1183" s="102" t="s">
        <v>214</v>
      </c>
      <c r="J1183" s="105">
        <v>1.6975697556615019</v>
      </c>
      <c r="K1183" s="83">
        <v>1.6975697556615019</v>
      </c>
      <c r="L1183" s="102" t="s">
        <v>214</v>
      </c>
      <c r="M1183" s="105">
        <f t="shared" si="18"/>
        <v>4.6508760429082247E-3</v>
      </c>
      <c r="N1183" s="83">
        <f t="shared" si="19"/>
        <v>4.6508760429082247E-3</v>
      </c>
    </row>
    <row r="1184" spans="1:14" x14ac:dyDescent="0.25">
      <c r="A1184" s="79" t="s">
        <v>378</v>
      </c>
      <c r="B1184" s="133" t="s">
        <v>381</v>
      </c>
      <c r="C1184" s="137" t="s">
        <v>432</v>
      </c>
      <c r="D1184" s="81" t="str">
        <f>IFERROR(IF(C1184="No CAS","",INDEX('DEQ Pollutant List'!$C$7:$C$611,MATCH('5. Pollutant Emissions - MB'!C1184,'DEQ Pollutant List'!$B$7:$B$611,0))),"")</f>
        <v>Methyl isobutyl ketone (MIBK, hexone)</v>
      </c>
      <c r="E1184" s="115"/>
      <c r="F1184" s="138" t="s">
        <v>430</v>
      </c>
      <c r="G1184" s="139" t="s">
        <v>430</v>
      </c>
      <c r="H1184" s="104" t="s">
        <v>460</v>
      </c>
      <c r="I1184" s="102" t="s">
        <v>214</v>
      </c>
      <c r="J1184" s="105">
        <v>0</v>
      </c>
      <c r="K1184" s="83">
        <v>0</v>
      </c>
      <c r="L1184" s="102" t="s">
        <v>214</v>
      </c>
      <c r="M1184" s="105">
        <f t="shared" si="18"/>
        <v>0</v>
      </c>
      <c r="N1184" s="83">
        <f t="shared" si="19"/>
        <v>0</v>
      </c>
    </row>
    <row r="1185" spans="1:14" x14ac:dyDescent="0.25">
      <c r="A1185" s="79" t="s">
        <v>378</v>
      </c>
      <c r="B1185" s="133" t="s">
        <v>381</v>
      </c>
      <c r="C1185" s="137" t="s">
        <v>189</v>
      </c>
      <c r="D1185" s="81" t="str">
        <f>IFERROR(IF(C1185="No CAS","",INDEX('DEQ Pollutant List'!$C$7:$C$611,MATCH('5. Pollutant Emissions - MB'!C1185,'DEQ Pollutant List'!$B$7:$B$611,0))),"")</f>
        <v>Naphthalene</v>
      </c>
      <c r="E1185" s="115"/>
      <c r="F1185" s="138" t="s">
        <v>430</v>
      </c>
      <c r="G1185" s="139" t="s">
        <v>430</v>
      </c>
      <c r="H1185" s="104" t="s">
        <v>460</v>
      </c>
      <c r="I1185" s="102" t="s">
        <v>214</v>
      </c>
      <c r="J1185" s="105">
        <v>47.815348033373056</v>
      </c>
      <c r="K1185" s="83">
        <v>47.815348033373056</v>
      </c>
      <c r="L1185" s="102" t="s">
        <v>214</v>
      </c>
      <c r="M1185" s="105">
        <f t="shared" si="18"/>
        <v>0.13100095351609056</v>
      </c>
      <c r="N1185" s="83">
        <f t="shared" si="19"/>
        <v>0.13100095351609056</v>
      </c>
    </row>
    <row r="1186" spans="1:14" x14ac:dyDescent="0.25">
      <c r="A1186" s="79" t="s">
        <v>378</v>
      </c>
      <c r="B1186" s="133" t="s">
        <v>381</v>
      </c>
      <c r="C1186" s="137" t="s">
        <v>433</v>
      </c>
      <c r="D1186" s="81" t="str">
        <f>IFERROR(IF(C1186="No CAS","",INDEX('DEQ Pollutant List'!$C$7:$C$611,MATCH('5. Pollutant Emissions - MB'!C1186,'DEQ Pollutant List'!$B$7:$B$611,0))),"")</f>
        <v>Isopropylbenzene (cumene)</v>
      </c>
      <c r="E1186" s="115"/>
      <c r="F1186" s="138" t="s">
        <v>430</v>
      </c>
      <c r="G1186" s="139" t="s">
        <v>430</v>
      </c>
      <c r="H1186" s="104" t="s">
        <v>460</v>
      </c>
      <c r="I1186" s="102" t="s">
        <v>214</v>
      </c>
      <c r="J1186" s="105">
        <v>37.346534624553044</v>
      </c>
      <c r="K1186" s="83">
        <v>37.346534624553044</v>
      </c>
      <c r="L1186" s="102" t="s">
        <v>214</v>
      </c>
      <c r="M1186" s="105">
        <f t="shared" si="18"/>
        <v>0.10231927294398094</v>
      </c>
      <c r="N1186" s="83">
        <f t="shared" si="19"/>
        <v>0.10231927294398094</v>
      </c>
    </row>
    <row r="1187" spans="1:14" x14ac:dyDescent="0.25">
      <c r="A1187" s="79" t="s">
        <v>378</v>
      </c>
      <c r="B1187" s="133" t="s">
        <v>381</v>
      </c>
      <c r="C1187" s="137" t="s">
        <v>161</v>
      </c>
      <c r="D1187" s="81" t="str">
        <f>IFERROR(IF(C1187="No CAS","",INDEX('DEQ Pollutant List'!$C$7:$C$611,MATCH('5. Pollutant Emissions - MB'!C1187,'DEQ Pollutant List'!$B$7:$B$611,0))),"")</f>
        <v>Formaldehyde</v>
      </c>
      <c r="E1187" s="115"/>
      <c r="F1187" s="138" t="s">
        <v>430</v>
      </c>
      <c r="G1187" s="139" t="s">
        <v>430</v>
      </c>
      <c r="H1187" s="104" t="s">
        <v>460</v>
      </c>
      <c r="I1187" s="102" t="s">
        <v>214</v>
      </c>
      <c r="J1187" s="105">
        <v>0</v>
      </c>
      <c r="K1187" s="83">
        <v>0</v>
      </c>
      <c r="L1187" s="102" t="s">
        <v>214</v>
      </c>
      <c r="M1187" s="105">
        <f t="shared" si="18"/>
        <v>0</v>
      </c>
      <c r="N1187" s="83">
        <f t="shared" si="19"/>
        <v>0</v>
      </c>
    </row>
    <row r="1188" spans="1:14" x14ac:dyDescent="0.25">
      <c r="A1188" s="79" t="s">
        <v>378</v>
      </c>
      <c r="B1188" s="133" t="s">
        <v>381</v>
      </c>
      <c r="C1188" s="137" t="s">
        <v>434</v>
      </c>
      <c r="D1188" s="81" t="str">
        <f>IFERROR(IF(C1188="No CAS","",INDEX('DEQ Pollutant List'!$C$7:$C$611,MATCH('5. Pollutant Emissions - MB'!C1188,'DEQ Pollutant List'!$B$7:$B$611,0))),"")</f>
        <v>Ethylene glycol monobutyl ether</v>
      </c>
      <c r="E1188" s="115"/>
      <c r="F1188" s="138" t="s">
        <v>430</v>
      </c>
      <c r="G1188" s="139" t="s">
        <v>430</v>
      </c>
      <c r="H1188" s="104" t="s">
        <v>460</v>
      </c>
      <c r="I1188" s="102" t="s">
        <v>214</v>
      </c>
      <c r="J1188" s="105">
        <v>49.229522914183548</v>
      </c>
      <c r="K1188" s="83">
        <v>49.229522914183548</v>
      </c>
      <c r="L1188" s="102" t="s">
        <v>214</v>
      </c>
      <c r="M1188" s="105">
        <f t="shared" si="18"/>
        <v>0.1348754052443385</v>
      </c>
      <c r="N1188" s="83">
        <f t="shared" si="19"/>
        <v>0.1348754052443385</v>
      </c>
    </row>
    <row r="1189" spans="1:14" x14ac:dyDescent="0.25">
      <c r="A1189" s="79" t="s">
        <v>378</v>
      </c>
      <c r="B1189" s="133" t="s">
        <v>381</v>
      </c>
      <c r="C1189" s="137" t="s">
        <v>435</v>
      </c>
      <c r="D1189" s="81" t="str">
        <f>IFERROR(IF(C1189="No CAS","",INDEX('DEQ Pollutant List'!$C$7:$C$611,MATCH('5. Pollutant Emissions - MB'!C1189,'DEQ Pollutant List'!$B$7:$B$611,0))),"")</f>
        <v>n-Butyl alcohol</v>
      </c>
      <c r="E1189" s="115"/>
      <c r="F1189" s="138" t="s">
        <v>430</v>
      </c>
      <c r="G1189" s="139" t="s">
        <v>430</v>
      </c>
      <c r="H1189" s="104" t="s">
        <v>460</v>
      </c>
      <c r="I1189" s="102" t="s">
        <v>214</v>
      </c>
      <c r="J1189" s="105">
        <v>188.85813468414781</v>
      </c>
      <c r="K1189" s="83">
        <v>188.85813468414781</v>
      </c>
      <c r="L1189" s="102" t="s">
        <v>214</v>
      </c>
      <c r="M1189" s="105">
        <f t="shared" si="18"/>
        <v>0.51741954707985705</v>
      </c>
      <c r="N1189" s="83">
        <f t="shared" si="19"/>
        <v>0.51741954707985705</v>
      </c>
    </row>
    <row r="1190" spans="1:14" x14ac:dyDescent="0.25">
      <c r="A1190" s="79" t="s">
        <v>378</v>
      </c>
      <c r="B1190" s="133" t="s">
        <v>381</v>
      </c>
      <c r="C1190" s="137" t="s">
        <v>436</v>
      </c>
      <c r="D1190" s="81" t="str">
        <f>IFERROR(IF(C1190="No CAS","",INDEX('DEQ Pollutant List'!$C$7:$C$611,MATCH('5. Pollutant Emissions - MB'!C1190,'DEQ Pollutant List'!$B$7:$B$611,0))),"")</f>
        <v>1,2,4-Trimethylbenzene</v>
      </c>
      <c r="E1190" s="115"/>
      <c r="F1190" s="138" t="s">
        <v>430</v>
      </c>
      <c r="G1190" s="139" t="s">
        <v>430</v>
      </c>
      <c r="H1190" s="104" t="s">
        <v>460</v>
      </c>
      <c r="I1190" s="102" t="s">
        <v>214</v>
      </c>
      <c r="J1190" s="105">
        <v>1012.7701162276519</v>
      </c>
      <c r="K1190" s="83">
        <v>1012.7701162276519</v>
      </c>
      <c r="L1190" s="102" t="s">
        <v>214</v>
      </c>
      <c r="M1190" s="105">
        <f t="shared" si="18"/>
        <v>2.7747126471990464</v>
      </c>
      <c r="N1190" s="83">
        <f t="shared" si="19"/>
        <v>2.7747126471990464</v>
      </c>
    </row>
    <row r="1191" spans="1:14" x14ac:dyDescent="0.25">
      <c r="A1191" s="79" t="s">
        <v>378</v>
      </c>
      <c r="B1191" s="133" t="s">
        <v>381</v>
      </c>
      <c r="C1191" s="137" t="s">
        <v>437</v>
      </c>
      <c r="D1191" s="81" t="str">
        <f>IFERROR(IF(C1191="No CAS","",INDEX('DEQ Pollutant List'!$C$7:$C$611,MATCH('5. Pollutant Emissions - MB'!C1191,'DEQ Pollutant List'!$B$7:$B$611,0))),"")</f>
        <v>Propylene glycol monomethyl ether acetate</v>
      </c>
      <c r="E1191" s="115"/>
      <c r="F1191" s="138" t="s">
        <v>430</v>
      </c>
      <c r="G1191" s="139" t="s">
        <v>430</v>
      </c>
      <c r="H1191" s="104" t="s">
        <v>460</v>
      </c>
      <c r="I1191" s="102" t="s">
        <v>214</v>
      </c>
      <c r="J1191" s="105">
        <v>1165.6611343802147</v>
      </c>
      <c r="K1191" s="83">
        <v>1165.6611343802147</v>
      </c>
      <c r="L1191" s="102" t="s">
        <v>214</v>
      </c>
      <c r="M1191" s="105">
        <f t="shared" si="18"/>
        <v>3.1935921489868897</v>
      </c>
      <c r="N1191" s="83">
        <f t="shared" si="19"/>
        <v>3.1935921489868897</v>
      </c>
    </row>
    <row r="1192" spans="1:14" x14ac:dyDescent="0.25">
      <c r="A1192" s="79" t="s">
        <v>378</v>
      </c>
      <c r="B1192" s="133" t="s">
        <v>381</v>
      </c>
      <c r="C1192" s="137" t="s">
        <v>180</v>
      </c>
      <c r="D1192" s="81" t="str">
        <f>IFERROR(IF(C1192="No CAS","",INDEX('DEQ Pollutant List'!$C$7:$C$611,MATCH('5. Pollutant Emissions - MB'!C1192,'DEQ Pollutant List'!$B$7:$B$611,0))),"")</f>
        <v>Chromium VI, chromate and dichromate particulate</v>
      </c>
      <c r="E1192" s="115"/>
      <c r="F1192" s="138">
        <f>1-(1-0.75)*(1-0.992)</f>
        <v>0.998</v>
      </c>
      <c r="G1192" s="139" t="s">
        <v>430</v>
      </c>
      <c r="H1192" s="104" t="s">
        <v>460</v>
      </c>
      <c r="I1192" s="102" t="s">
        <v>214</v>
      </c>
      <c r="J1192" s="105">
        <v>0</v>
      </c>
      <c r="K1192" s="83">
        <v>0</v>
      </c>
      <c r="L1192" s="102" t="s">
        <v>214</v>
      </c>
      <c r="M1192" s="105">
        <f t="shared" si="18"/>
        <v>0</v>
      </c>
      <c r="N1192" s="83">
        <f t="shared" si="19"/>
        <v>0</v>
      </c>
    </row>
    <row r="1193" spans="1:14" x14ac:dyDescent="0.25">
      <c r="A1193" s="79" t="s">
        <v>378</v>
      </c>
      <c r="B1193" s="133" t="s">
        <v>381</v>
      </c>
      <c r="C1193" s="137" t="s">
        <v>428</v>
      </c>
      <c r="D1193" s="81" t="str">
        <f>IFERROR(IF(C1193="No CAS","",INDEX('DEQ Pollutant List'!$C$7:$C$611,MATCH('5. Pollutant Emissions - MB'!C1193,'DEQ Pollutant List'!$B$7:$B$611,0))),"")</f>
        <v>2-Butanone (methyl ethyl ketone)</v>
      </c>
      <c r="E1193" s="115"/>
      <c r="F1193" s="138" t="s">
        <v>430</v>
      </c>
      <c r="G1193" s="139" t="s">
        <v>430</v>
      </c>
      <c r="H1193" s="104" t="s">
        <v>460</v>
      </c>
      <c r="I1193" s="102" t="s">
        <v>214</v>
      </c>
      <c r="J1193" s="105">
        <v>61913.424743742544</v>
      </c>
      <c r="K1193" s="83">
        <v>61913.424743742544</v>
      </c>
      <c r="L1193" s="102" t="s">
        <v>214</v>
      </c>
      <c r="M1193" s="105">
        <f t="shared" si="18"/>
        <v>169.625821215733</v>
      </c>
      <c r="N1193" s="83">
        <f t="shared" si="19"/>
        <v>169.625821215733</v>
      </c>
    </row>
    <row r="1194" spans="1:14" x14ac:dyDescent="0.25">
      <c r="A1194" s="79" t="s">
        <v>378</v>
      </c>
      <c r="B1194" s="133" t="s">
        <v>381</v>
      </c>
      <c r="C1194" s="137" t="s">
        <v>438</v>
      </c>
      <c r="D1194" s="81" t="str">
        <f>IFERROR(IF(C1194="No CAS","",INDEX('DEQ Pollutant List'!$C$7:$C$611,MATCH('5. Pollutant Emissions - MB'!C1194,'DEQ Pollutant List'!$B$7:$B$611,0))),"")</f>
        <v>t-Butyl acetate</v>
      </c>
      <c r="E1194" s="115"/>
      <c r="F1194" s="138" t="s">
        <v>430</v>
      </c>
      <c r="G1194" s="139" t="s">
        <v>430</v>
      </c>
      <c r="H1194" s="104" t="s">
        <v>460</v>
      </c>
      <c r="I1194" s="102" t="s">
        <v>214</v>
      </c>
      <c r="J1194" s="105">
        <v>0</v>
      </c>
      <c r="K1194" s="83">
        <v>0</v>
      </c>
      <c r="L1194" s="102" t="s">
        <v>214</v>
      </c>
      <c r="M1194" s="105">
        <f t="shared" si="18"/>
        <v>0</v>
      </c>
      <c r="N1194" s="83">
        <f t="shared" si="19"/>
        <v>0</v>
      </c>
    </row>
    <row r="1195" spans="1:14" x14ac:dyDescent="0.25">
      <c r="A1195" s="79" t="s">
        <v>378</v>
      </c>
      <c r="B1195" s="133" t="s">
        <v>381</v>
      </c>
      <c r="C1195" s="137" t="s">
        <v>187</v>
      </c>
      <c r="D1195" s="81" t="str">
        <f>IFERROR(IF(C1195="No CAS","",INDEX('DEQ Pollutant List'!$C$7:$C$611,MATCH('5. Pollutant Emissions - MB'!C1195,'DEQ Pollutant List'!$B$7:$B$611,0))),"")</f>
        <v>Mercury and compounds</v>
      </c>
      <c r="E1195" s="115"/>
      <c r="F1195" s="138">
        <f>1-(1-0.75)*(1-0.992)</f>
        <v>0.998</v>
      </c>
      <c r="G1195" s="139" t="s">
        <v>430</v>
      </c>
      <c r="H1195" s="104" t="s">
        <v>460</v>
      </c>
      <c r="I1195" s="102" t="s">
        <v>214</v>
      </c>
      <c r="J1195" s="105">
        <v>0</v>
      </c>
      <c r="K1195" s="83">
        <v>0</v>
      </c>
      <c r="L1195" s="102" t="s">
        <v>214</v>
      </c>
      <c r="M1195" s="105">
        <f t="shared" si="18"/>
        <v>0</v>
      </c>
      <c r="N1195" s="83">
        <f t="shared" si="19"/>
        <v>0</v>
      </c>
    </row>
    <row r="1196" spans="1:14" x14ac:dyDescent="0.25">
      <c r="A1196" s="79" t="s">
        <v>378</v>
      </c>
      <c r="B1196" s="133" t="s">
        <v>381</v>
      </c>
      <c r="C1196" s="137" t="s">
        <v>185</v>
      </c>
      <c r="D1196" s="81" t="str">
        <f>IFERROR(IF(C1196="No CAS","",INDEX('DEQ Pollutant List'!$C$7:$C$611,MATCH('5. Pollutant Emissions - MB'!C1196,'DEQ Pollutant List'!$B$7:$B$611,0))),"")</f>
        <v>Lead and compounds</v>
      </c>
      <c r="E1196" s="115"/>
      <c r="F1196" s="138">
        <f>1-(1-0.75)*(1-0.992)</f>
        <v>0.998</v>
      </c>
      <c r="G1196" s="139" t="s">
        <v>430</v>
      </c>
      <c r="H1196" s="104" t="s">
        <v>460</v>
      </c>
      <c r="I1196" s="102" t="s">
        <v>214</v>
      </c>
      <c r="J1196" s="105">
        <v>0</v>
      </c>
      <c r="K1196" s="83">
        <v>0</v>
      </c>
      <c r="L1196" s="102" t="s">
        <v>214</v>
      </c>
      <c r="M1196" s="105">
        <f t="shared" si="18"/>
        <v>0</v>
      </c>
      <c r="N1196" s="83">
        <f t="shared" si="19"/>
        <v>0</v>
      </c>
    </row>
    <row r="1197" spans="1:14" x14ac:dyDescent="0.25">
      <c r="A1197" s="79" t="s">
        <v>378</v>
      </c>
      <c r="B1197" s="133" t="s">
        <v>381</v>
      </c>
      <c r="C1197" s="137" t="s">
        <v>425</v>
      </c>
      <c r="D1197" s="81" t="str">
        <f>IFERROR(IF(C1197="No CAS","",INDEX('DEQ Pollutant List'!$C$7:$C$611,MATCH('5. Pollutant Emissions - MB'!C1197,'DEQ Pollutant List'!$B$7:$B$611,0))),"")</f>
        <v>Isopropyl alcohol</v>
      </c>
      <c r="E1197" s="115"/>
      <c r="F1197" s="138" t="s">
        <v>430</v>
      </c>
      <c r="G1197" s="139" t="s">
        <v>430</v>
      </c>
      <c r="H1197" s="104" t="s">
        <v>460</v>
      </c>
      <c r="I1197" s="102" t="s">
        <v>214</v>
      </c>
      <c r="J1197" s="105">
        <v>9509.4571537544689</v>
      </c>
      <c r="K1197" s="83">
        <v>9509.4571537544689</v>
      </c>
      <c r="L1197" s="102" t="s">
        <v>214</v>
      </c>
      <c r="M1197" s="105">
        <f t="shared" si="18"/>
        <v>26.05330727056019</v>
      </c>
      <c r="N1197" s="83">
        <f t="shared" si="19"/>
        <v>26.05330727056019</v>
      </c>
    </row>
    <row r="1198" spans="1:14" x14ac:dyDescent="0.25">
      <c r="A1198" s="79" t="s">
        <v>378</v>
      </c>
      <c r="B1198" s="133" t="s">
        <v>381</v>
      </c>
      <c r="C1198" s="137" t="s">
        <v>420</v>
      </c>
      <c r="D1198" s="81" t="str">
        <f>IFERROR(IF(C1198="No CAS","",INDEX('DEQ Pollutant List'!$C$7:$C$611,MATCH('5. Pollutant Emissions - MB'!C1198,'DEQ Pollutant List'!$B$7:$B$611,0))),"")</f>
        <v>Acetone</v>
      </c>
      <c r="E1198" s="115"/>
      <c r="F1198" s="138" t="s">
        <v>430</v>
      </c>
      <c r="G1198" s="139" t="s">
        <v>430</v>
      </c>
      <c r="H1198" s="104" t="s">
        <v>460</v>
      </c>
      <c r="I1198" s="102" t="s">
        <v>214</v>
      </c>
      <c r="J1198" s="105"/>
      <c r="K1198" s="83"/>
      <c r="L1198" s="102" t="s">
        <v>214</v>
      </c>
      <c r="M1198" s="105">
        <f t="shared" si="18"/>
        <v>0</v>
      </c>
      <c r="N1198" s="83">
        <f t="shared" si="19"/>
        <v>0</v>
      </c>
    </row>
    <row r="1199" spans="1:14" x14ac:dyDescent="0.25">
      <c r="A1199" s="79" t="s">
        <v>378</v>
      </c>
      <c r="B1199" s="133" t="s">
        <v>381</v>
      </c>
      <c r="C1199" s="137" t="s">
        <v>422</v>
      </c>
      <c r="D1199" s="81" t="str">
        <f>IFERROR(IF(C1199="No CAS","",INDEX('DEQ Pollutant List'!$C$7:$C$611,MATCH('5. Pollutant Emissions - MB'!C1199,'DEQ Pollutant List'!$B$7:$B$611,0))),"")</f>
        <v>Propylene glycol monomethyl ether</v>
      </c>
      <c r="E1199" s="115"/>
      <c r="F1199" s="138" t="s">
        <v>430</v>
      </c>
      <c r="G1199" s="139" t="s">
        <v>430</v>
      </c>
      <c r="H1199" s="104" t="s">
        <v>460</v>
      </c>
      <c r="I1199" s="102" t="s">
        <v>214</v>
      </c>
      <c r="J1199" s="105">
        <v>61079.261835518468</v>
      </c>
      <c r="K1199" s="83">
        <v>61079.261835518468</v>
      </c>
      <c r="L1199" s="102" t="s">
        <v>214</v>
      </c>
      <c r="M1199" s="105">
        <f t="shared" si="18"/>
        <v>167.34044338498211</v>
      </c>
      <c r="N1199" s="83">
        <f t="shared" si="19"/>
        <v>167.34044338498211</v>
      </c>
    </row>
    <row r="1200" spans="1:14" x14ac:dyDescent="0.25">
      <c r="A1200" s="79" t="s">
        <v>378</v>
      </c>
      <c r="B1200" s="133" t="s">
        <v>381</v>
      </c>
      <c r="C1200" s="137" t="s">
        <v>181</v>
      </c>
      <c r="D1200" s="81" t="str">
        <f>IFERROR(IF(C1200="No CAS","",INDEX('DEQ Pollutant List'!$C$7:$C$611,MATCH('5. Pollutant Emissions - MB'!C1200,'DEQ Pollutant List'!$B$7:$B$611,0))),"")</f>
        <v>Cobalt and compounds</v>
      </c>
      <c r="E1200" s="115"/>
      <c r="F1200" s="138">
        <f>1-(1-0.75)*(1-0.992)</f>
        <v>0.998</v>
      </c>
      <c r="G1200" s="139" t="s">
        <v>430</v>
      </c>
      <c r="H1200" s="104" t="s">
        <v>460</v>
      </c>
      <c r="I1200" s="102" t="s">
        <v>214</v>
      </c>
      <c r="J1200" s="105">
        <v>0</v>
      </c>
      <c r="K1200" s="83">
        <v>0</v>
      </c>
      <c r="L1200" s="102" t="s">
        <v>214</v>
      </c>
      <c r="M1200" s="105">
        <f t="shared" si="18"/>
        <v>0</v>
      </c>
      <c r="N1200" s="83">
        <f t="shared" si="19"/>
        <v>0</v>
      </c>
    </row>
    <row r="1201" spans="1:14" x14ac:dyDescent="0.25">
      <c r="A1201" s="79" t="s">
        <v>378</v>
      </c>
      <c r="B1201" s="133" t="s">
        <v>381</v>
      </c>
      <c r="C1201" s="137" t="s">
        <v>439</v>
      </c>
      <c r="D1201" s="81" t="str">
        <f>IFERROR(IF(C1201="No CAS","",INDEX('DEQ Pollutant List'!$C$7:$C$611,MATCH('5. Pollutant Emissions - MB'!C1201,'DEQ Pollutant List'!$B$7:$B$611,0))),"")</f>
        <v>Sulfuric acid</v>
      </c>
      <c r="E1201" s="115"/>
      <c r="F1201" s="138" t="s">
        <v>430</v>
      </c>
      <c r="G1201" s="139" t="s">
        <v>430</v>
      </c>
      <c r="H1201" s="104" t="s">
        <v>460</v>
      </c>
      <c r="I1201" s="102" t="s">
        <v>214</v>
      </c>
      <c r="J1201" s="105">
        <v>3.0837497020262249E-2</v>
      </c>
      <c r="K1201" s="83">
        <v>3.0837497020262249E-2</v>
      </c>
      <c r="L1201" s="102" t="s">
        <v>214</v>
      </c>
      <c r="M1201" s="105">
        <f t="shared" si="18"/>
        <v>8.4486293206197945E-5</v>
      </c>
      <c r="N1201" s="83">
        <f t="shared" si="19"/>
        <v>8.4486293206197945E-5</v>
      </c>
    </row>
    <row r="1202" spans="1:14" x14ac:dyDescent="0.25">
      <c r="A1202" s="79" t="s">
        <v>378</v>
      </c>
      <c r="B1202" s="133" t="s">
        <v>381</v>
      </c>
      <c r="C1202" s="137" t="s">
        <v>440</v>
      </c>
      <c r="D1202" s="81" t="str">
        <f>IFERROR(IF(C1202="No CAS","",INDEX('DEQ Pollutant List'!$C$7:$C$611,MATCH('5. Pollutant Emissions - MB'!C1202,'DEQ Pollutant List'!$B$7:$B$611,0))),"")</f>
        <v>Hexachlorobenzene</v>
      </c>
      <c r="E1202" s="115"/>
      <c r="F1202" s="138" t="s">
        <v>430</v>
      </c>
      <c r="G1202" s="139" t="s">
        <v>430</v>
      </c>
      <c r="H1202" s="104" t="s">
        <v>460</v>
      </c>
      <c r="I1202" s="102" t="s">
        <v>214</v>
      </c>
      <c r="J1202" s="105">
        <v>0</v>
      </c>
      <c r="K1202" s="83">
        <v>0</v>
      </c>
      <c r="L1202" s="102" t="s">
        <v>214</v>
      </c>
      <c r="M1202" s="105">
        <f t="shared" si="18"/>
        <v>0</v>
      </c>
      <c r="N1202" s="83">
        <f t="shared" si="19"/>
        <v>0</v>
      </c>
    </row>
    <row r="1203" spans="1:14" x14ac:dyDescent="0.25">
      <c r="A1203" s="79" t="s">
        <v>378</v>
      </c>
      <c r="B1203" s="133" t="s">
        <v>381</v>
      </c>
      <c r="C1203" s="137" t="s">
        <v>182</v>
      </c>
      <c r="D1203" s="81" t="str">
        <f>IFERROR(IF(C1203="No CAS","",INDEX('DEQ Pollutant List'!$C$7:$C$611,MATCH('5. Pollutant Emissions - MB'!C1203,'DEQ Pollutant List'!$B$7:$B$611,0))),"")</f>
        <v>Copper and compounds</v>
      </c>
      <c r="E1203" s="115"/>
      <c r="F1203" s="138">
        <f>1-(1-0.75)*(1-0.992)</f>
        <v>0.998</v>
      </c>
      <c r="G1203" s="139" t="s">
        <v>430</v>
      </c>
      <c r="H1203" s="104" t="s">
        <v>460</v>
      </c>
      <c r="I1203" s="102" t="s">
        <v>214</v>
      </c>
      <c r="J1203" s="105">
        <v>0</v>
      </c>
      <c r="K1203" s="83">
        <v>0</v>
      </c>
      <c r="L1203" s="102" t="s">
        <v>214</v>
      </c>
      <c r="M1203" s="105">
        <f t="shared" si="18"/>
        <v>0</v>
      </c>
      <c r="N1203" s="83">
        <f t="shared" si="19"/>
        <v>0</v>
      </c>
    </row>
    <row r="1204" spans="1:14" x14ac:dyDescent="0.25">
      <c r="A1204" s="79" t="s">
        <v>378</v>
      </c>
      <c r="B1204" s="133" t="s">
        <v>381</v>
      </c>
      <c r="C1204" s="137" t="s">
        <v>186</v>
      </c>
      <c r="D1204" s="81" t="str">
        <f>IFERROR(IF(C1204="No CAS","",INDEX('DEQ Pollutant List'!$C$7:$C$611,MATCH('5. Pollutant Emissions - MB'!C1204,'DEQ Pollutant List'!$B$7:$B$611,0))),"")</f>
        <v>Manganese and compounds</v>
      </c>
      <c r="E1204" s="115"/>
      <c r="F1204" s="138">
        <f>1-(1-0.75)*(1-0.992)</f>
        <v>0.998</v>
      </c>
      <c r="G1204" s="139" t="s">
        <v>430</v>
      </c>
      <c r="H1204" s="104" t="s">
        <v>460</v>
      </c>
      <c r="I1204" s="102" t="s">
        <v>214</v>
      </c>
      <c r="J1204" s="105">
        <v>0</v>
      </c>
      <c r="K1204" s="83">
        <v>0</v>
      </c>
      <c r="L1204" s="102" t="s">
        <v>214</v>
      </c>
      <c r="M1204" s="105">
        <f t="shared" si="18"/>
        <v>0</v>
      </c>
      <c r="N1204" s="83">
        <f t="shared" si="19"/>
        <v>0</v>
      </c>
    </row>
    <row r="1205" spans="1:14" x14ac:dyDescent="0.25">
      <c r="A1205" s="79" t="s">
        <v>378</v>
      </c>
      <c r="B1205" s="133" t="s">
        <v>381</v>
      </c>
      <c r="C1205" s="137" t="s">
        <v>441</v>
      </c>
      <c r="D1205" s="81" t="str">
        <f>IFERROR(IF(C1205="No CAS","",INDEX('DEQ Pollutant List'!$C$7:$C$611,MATCH('5. Pollutant Emissions - MB'!C1205,'DEQ Pollutant List'!$B$7:$B$611,0))),"")</f>
        <v>1,2,3-Trimethylbenzene</v>
      </c>
      <c r="E1205" s="115"/>
      <c r="F1205" s="138" t="s">
        <v>430</v>
      </c>
      <c r="G1205" s="139" t="s">
        <v>430</v>
      </c>
      <c r="H1205" s="104" t="s">
        <v>460</v>
      </c>
      <c r="I1205" s="102" t="s">
        <v>214</v>
      </c>
      <c r="J1205" s="105">
        <v>0</v>
      </c>
      <c r="K1205" s="83">
        <v>0</v>
      </c>
      <c r="L1205" s="102" t="s">
        <v>214</v>
      </c>
      <c r="M1205" s="105">
        <f t="shared" si="18"/>
        <v>0</v>
      </c>
      <c r="N1205" s="83">
        <f t="shared" si="19"/>
        <v>0</v>
      </c>
    </row>
    <row r="1206" spans="1:14" x14ac:dyDescent="0.25">
      <c r="A1206" s="79" t="s">
        <v>382</v>
      </c>
      <c r="B1206" s="133" t="s">
        <v>362</v>
      </c>
      <c r="C1206" s="137" t="s">
        <v>193</v>
      </c>
      <c r="D1206" s="81" t="str">
        <f>IFERROR(IF(C1206="No CAS","",INDEX('DEQ Pollutant List'!$C$7:$C$611,MATCH('5. Pollutant Emissions - MB'!C1206,'DEQ Pollutant List'!$B$7:$B$611,0))),"")</f>
        <v>Xylene (mixture), including m-xylene, o-xylene, p-xylene</v>
      </c>
      <c r="E1206" s="115"/>
      <c r="F1206" s="138">
        <v>0</v>
      </c>
      <c r="G1206" s="139">
        <v>0.1</v>
      </c>
      <c r="H1206" s="104"/>
      <c r="I1206" s="102" cm="1">
        <f t="array" ref="I1206">((_xlfn.XLOOKUP(B1206,'4. Material Balance Activities'!$C$316:$C$322,'4. Material Balance Activities'!$G$316:$G$322,NA,0,1)-_xlfn.XLOOKUP(B1206,'4. Material Balance Activities'!$C$316:$C$322,'4. Material Balance Activities'!$M$316:$M$322,NA,0,1))*G1206)*(1-F1206)</f>
        <v>3264.2068800000002</v>
      </c>
      <c r="J1206" s="105">
        <v>0</v>
      </c>
      <c r="K1206" s="83">
        <v>0</v>
      </c>
      <c r="L1206" s="102" cm="1">
        <f t="array" ref="L1206">((_xlfn.XLOOKUP(B1206,'4. Material Balance Activities'!$C$316:$C$322,'4. Material Balance Activities'!$J$316:$J$322,NA,0,1)-_xlfn.XLOOKUP(B1206,'4. Material Balance Activities'!$C$316:$C$322,'4. Material Balance Activities'!$P$316:$P$322,NA,0,1))*G1206)*(1-F1206)</f>
        <v>13.162124516129033</v>
      </c>
      <c r="M1206" s="105" t="s">
        <v>214</v>
      </c>
      <c r="N1206" s="83" t="s">
        <v>214</v>
      </c>
    </row>
    <row r="1207" spans="1:14" x14ac:dyDescent="0.25">
      <c r="A1207" s="79" t="s">
        <v>382</v>
      </c>
      <c r="B1207" s="133" t="s">
        <v>362</v>
      </c>
      <c r="C1207" s="137" t="s">
        <v>183</v>
      </c>
      <c r="D1207" s="81" t="str">
        <f>IFERROR(IF(C1207="No CAS","",INDEX('DEQ Pollutant List'!$C$7:$C$611,MATCH('5. Pollutant Emissions - MB'!C1207,'DEQ Pollutant List'!$B$7:$B$611,0))),"")</f>
        <v>Ethyl benzene</v>
      </c>
      <c r="E1207" s="115"/>
      <c r="F1207" s="138">
        <v>0</v>
      </c>
      <c r="G1207" s="139">
        <v>0.02</v>
      </c>
      <c r="H1207" s="104"/>
      <c r="I1207" s="102" cm="1">
        <f t="array" ref="I1207">((_xlfn.XLOOKUP(B1207,'4. Material Balance Activities'!$C$316:$C$322,'4. Material Balance Activities'!$G$316:$G$322,NA,0,1)-_xlfn.XLOOKUP(B1207,'4. Material Balance Activities'!$C$316:$C$322,'4. Material Balance Activities'!$M$316:$M$322,NA,0,1))*G1207)*(1-F1207)</f>
        <v>652.84137600000008</v>
      </c>
      <c r="J1207" s="105" t="s">
        <v>214</v>
      </c>
      <c r="K1207" s="83" t="s">
        <v>214</v>
      </c>
      <c r="L1207" s="102" cm="1">
        <f t="array" ref="L1207">((_xlfn.XLOOKUP(B1207,'4. Material Balance Activities'!$C$316:$C$322,'4. Material Balance Activities'!$J$316:$J$322,NA,0,1)-_xlfn.XLOOKUP(B1207,'4. Material Balance Activities'!$C$316:$C$322,'4. Material Balance Activities'!$P$316:$P$322,NA,0,1))*G1207)*(1-F1207)</f>
        <v>2.6324249032258065</v>
      </c>
      <c r="M1207" s="105" t="s">
        <v>214</v>
      </c>
      <c r="N1207" s="83" t="s">
        <v>214</v>
      </c>
    </row>
    <row r="1208" spans="1:14" x14ac:dyDescent="0.25">
      <c r="A1208" s="79" t="s">
        <v>382</v>
      </c>
      <c r="B1208" s="133" t="s">
        <v>362</v>
      </c>
      <c r="C1208" s="137" t="s">
        <v>433</v>
      </c>
      <c r="D1208" s="81" t="str">
        <f>IFERROR(IF(C1208="No CAS","",INDEX('DEQ Pollutant List'!$C$7:$C$611,MATCH('5. Pollutant Emissions - MB'!C1208,'DEQ Pollutant List'!$B$7:$B$611,0))),"")</f>
        <v>Isopropylbenzene (cumene)</v>
      </c>
      <c r="E1208" s="115"/>
      <c r="F1208" s="138">
        <v>0</v>
      </c>
      <c r="G1208" s="139">
        <v>2E-3</v>
      </c>
      <c r="H1208" s="104"/>
      <c r="I1208" s="102" cm="1">
        <f t="array" ref="I1208">((_xlfn.XLOOKUP(B1208,'4. Material Balance Activities'!$C$316:$C$322,'4. Material Balance Activities'!$G$316:$G$322,NA,0,1)-_xlfn.XLOOKUP(B1208,'4. Material Balance Activities'!$C$316:$C$322,'4. Material Balance Activities'!$M$316:$M$322,NA,0,1))*G1208)*(1-F1208)</f>
        <v>65.284137600000008</v>
      </c>
      <c r="J1208" s="105" t="s">
        <v>214</v>
      </c>
      <c r="K1208" s="83" t="s">
        <v>214</v>
      </c>
      <c r="L1208" s="102" cm="1">
        <f t="array" ref="L1208">((_xlfn.XLOOKUP(B1208,'4. Material Balance Activities'!$C$316:$C$322,'4. Material Balance Activities'!$J$316:$J$322,NA,0,1)-_xlfn.XLOOKUP(B1208,'4. Material Balance Activities'!$C$316:$C$322,'4. Material Balance Activities'!$P$316:$P$322,NA,0,1))*G1208)*(1-F1208)</f>
        <v>0.26324249032258062</v>
      </c>
      <c r="M1208" s="105" t="s">
        <v>214</v>
      </c>
      <c r="N1208" s="83" t="s">
        <v>214</v>
      </c>
    </row>
    <row r="1209" spans="1:14" x14ac:dyDescent="0.25">
      <c r="A1209" s="79" t="s">
        <v>382</v>
      </c>
      <c r="B1209" s="133" t="s">
        <v>362</v>
      </c>
      <c r="C1209" s="137" t="s">
        <v>441</v>
      </c>
      <c r="D1209" s="81" t="str">
        <f>IFERROR(IF(C1209="No CAS","",INDEX('DEQ Pollutant List'!$C$7:$C$611,MATCH('5. Pollutant Emissions - MB'!C1209,'DEQ Pollutant List'!$B$7:$B$611,0))),"")</f>
        <v>1,2,3-Trimethylbenzene</v>
      </c>
      <c r="E1209" s="115"/>
      <c r="F1209" s="138">
        <v>0</v>
      </c>
      <c r="G1209" s="139">
        <v>0.01</v>
      </c>
      <c r="H1209" s="104"/>
      <c r="I1209" s="102" cm="1">
        <f t="array" ref="I1209">((_xlfn.XLOOKUP(B1209,'4. Material Balance Activities'!$C$316:$C$322,'4. Material Balance Activities'!$G$316:$G$322,NA,0,1)-_xlfn.XLOOKUP(B1209,'4. Material Balance Activities'!$C$316:$C$322,'4. Material Balance Activities'!$M$316:$M$322,NA,0,1))*G1209)*(1-F1209)</f>
        <v>326.42068800000004</v>
      </c>
      <c r="J1209" s="105" t="s">
        <v>214</v>
      </c>
      <c r="K1209" s="83" t="s">
        <v>214</v>
      </c>
      <c r="L1209" s="102" cm="1">
        <f t="array" ref="L1209">((_xlfn.XLOOKUP(B1209,'4. Material Balance Activities'!$C$316:$C$322,'4. Material Balance Activities'!$J$316:$J$322,NA,0,1)-_xlfn.XLOOKUP(B1209,'4. Material Balance Activities'!$C$316:$C$322,'4. Material Balance Activities'!$P$316:$P$322,NA,0,1))*G1209)*(1-F1209)</f>
        <v>1.3162124516129032</v>
      </c>
      <c r="M1209" s="105" t="s">
        <v>214</v>
      </c>
      <c r="N1209" s="83" t="s">
        <v>214</v>
      </c>
    </row>
    <row r="1210" spans="1:14" x14ac:dyDescent="0.25">
      <c r="A1210" s="79" t="s">
        <v>382</v>
      </c>
      <c r="B1210" s="133" t="s">
        <v>364</v>
      </c>
      <c r="C1210" s="137" t="s">
        <v>193</v>
      </c>
      <c r="D1210" s="81" t="str">
        <f>IFERROR(IF(C1210="No CAS","",INDEX('DEQ Pollutant List'!$C$7:$C$611,MATCH('5. Pollutant Emissions - MB'!C1210,'DEQ Pollutant List'!$B$7:$B$611,0))),"")</f>
        <v>Xylene (mixture), including m-xylene, o-xylene, p-xylene</v>
      </c>
      <c r="E1210" s="115"/>
      <c r="F1210" s="138">
        <v>0</v>
      </c>
      <c r="G1210" s="139">
        <v>0.1681</v>
      </c>
      <c r="H1210" s="104"/>
      <c r="I1210" s="102" cm="1">
        <f t="array" ref="I1210">((_xlfn.XLOOKUP(B1210,'4. Material Balance Activities'!$C$316:$C$322,'4. Material Balance Activities'!$G$316:$G$322,NA,0,1)-_xlfn.XLOOKUP(B1210,'4. Material Balance Activities'!$C$316:$C$322,'4. Material Balance Activities'!$M$316:$M$322,NA,0,1))*G1210)*(1-F1210)</f>
        <v>6.3280824750000004</v>
      </c>
      <c r="J1210" s="105" t="s">
        <v>214</v>
      </c>
      <c r="K1210" s="83" t="s">
        <v>214</v>
      </c>
      <c r="L1210" s="102" cm="1">
        <f t="array" ref="L1210">((_xlfn.XLOOKUP(B1210,'4. Material Balance Activities'!$C$316:$C$322,'4. Material Balance Activities'!$J$316:$J$322,NA,0,1)-_xlfn.XLOOKUP(B1210,'4. Material Balance Activities'!$C$316:$C$322,'4. Material Balance Activities'!$P$316:$P$322,NA,0,1))*G1210)*(1-F1210)</f>
        <v>2.551646159274194E-2</v>
      </c>
      <c r="M1210" s="105" t="s">
        <v>214</v>
      </c>
      <c r="N1210" s="83" t="s">
        <v>214</v>
      </c>
    </row>
    <row r="1211" spans="1:14" x14ac:dyDescent="0.25">
      <c r="A1211" s="79" t="s">
        <v>382</v>
      </c>
      <c r="B1211" s="133" t="s">
        <v>364</v>
      </c>
      <c r="C1211" s="137" t="s">
        <v>183</v>
      </c>
      <c r="D1211" s="81" t="str">
        <f>IFERROR(IF(C1211="No CAS","",INDEX('DEQ Pollutant List'!$C$7:$C$611,MATCH('5. Pollutant Emissions - MB'!C1211,'DEQ Pollutant List'!$B$7:$B$611,0))),"")</f>
        <v>Ethyl benzene</v>
      </c>
      <c r="E1211" s="115"/>
      <c r="F1211" s="138">
        <v>0</v>
      </c>
      <c r="G1211" s="139">
        <v>3.9399999999999998E-2</v>
      </c>
      <c r="H1211" s="104"/>
      <c r="I1211" s="102" cm="1">
        <f t="array" ref="I1211">((_xlfn.XLOOKUP(B1211,'4. Material Balance Activities'!$C$316:$C$322,'4. Material Balance Activities'!$G$316:$G$322,NA,0,1)-_xlfn.XLOOKUP(B1211,'4. Material Balance Activities'!$C$316:$C$322,'4. Material Balance Activities'!$M$316:$M$322,NA,0,1))*G1211)*(1-F1211)</f>
        <v>1.48320315</v>
      </c>
      <c r="J1211" s="105" t="s">
        <v>214</v>
      </c>
      <c r="K1211" s="83" t="s">
        <v>214</v>
      </c>
      <c r="L1211" s="102" cm="1">
        <f t="array" ref="L1211">((_xlfn.XLOOKUP(B1211,'4. Material Balance Activities'!$C$316:$C$322,'4. Material Balance Activities'!$J$316:$J$322,NA,0,1)-_xlfn.XLOOKUP(B1211,'4. Material Balance Activities'!$C$316:$C$322,'4. Material Balance Activities'!$P$316:$P$322,NA,0,1))*G1211)*(1-F1211)</f>
        <v>5.9806578629032258E-3</v>
      </c>
      <c r="M1211" s="105" t="s">
        <v>214</v>
      </c>
      <c r="N1211" s="83" t="s">
        <v>214</v>
      </c>
    </row>
    <row r="1212" spans="1:14" x14ac:dyDescent="0.25">
      <c r="A1212" s="79" t="s">
        <v>382</v>
      </c>
      <c r="B1212" s="133" t="s">
        <v>364</v>
      </c>
      <c r="C1212" s="137" t="s">
        <v>191</v>
      </c>
      <c r="D1212" s="81" t="str">
        <f>IFERROR(IF(C1212="No CAS","",INDEX('DEQ Pollutant List'!$C$7:$C$611,MATCH('5. Pollutant Emissions - MB'!C1212,'DEQ Pollutant List'!$B$7:$B$611,0))),"")</f>
        <v>Toluene</v>
      </c>
      <c r="E1212" s="115"/>
      <c r="F1212" s="138">
        <v>0</v>
      </c>
      <c r="G1212" s="139">
        <v>9.2100000000000001E-2</v>
      </c>
      <c r="H1212" s="104"/>
      <c r="I1212" s="102" cm="1">
        <f t="array" ref="I1212">((_xlfn.XLOOKUP(B1212,'4. Material Balance Activities'!$C$316:$C$322,'4. Material Balance Activities'!$G$316:$G$322,NA,0,1)-_xlfn.XLOOKUP(B1212,'4. Material Balance Activities'!$C$316:$C$322,'4. Material Balance Activities'!$M$316:$M$322,NA,0,1))*G1212)*(1-F1212)</f>
        <v>3.4670814750000001</v>
      </c>
      <c r="J1212" s="105" t="s">
        <v>214</v>
      </c>
      <c r="K1212" s="83" t="s">
        <v>214</v>
      </c>
      <c r="L1212" s="102" cm="1">
        <f t="array" ref="L1212">((_xlfn.XLOOKUP(B1212,'4. Material Balance Activities'!$C$316:$C$322,'4. Material Balance Activities'!$J$316:$J$322,NA,0,1)-_xlfn.XLOOKUP(B1212,'4. Material Balance Activities'!$C$316:$C$322,'4. Material Balance Activities'!$P$316:$P$322,NA,0,1))*G1212)*(1-F1212)</f>
        <v>1.3980167237903228E-2</v>
      </c>
      <c r="M1212" s="105" t="s">
        <v>214</v>
      </c>
      <c r="N1212" s="83" t="s">
        <v>214</v>
      </c>
    </row>
    <row r="1213" spans="1:14" x14ac:dyDescent="0.25">
      <c r="A1213" s="79" t="s">
        <v>382</v>
      </c>
      <c r="B1213" s="133" t="s">
        <v>364</v>
      </c>
      <c r="C1213" s="137" t="s">
        <v>161</v>
      </c>
      <c r="D1213" s="81" t="str">
        <f>IFERROR(IF(C1213="No CAS","",INDEX('DEQ Pollutant List'!$C$7:$C$611,MATCH('5. Pollutant Emissions - MB'!C1213,'DEQ Pollutant List'!$B$7:$B$611,0))),"")</f>
        <v>Formaldehyde</v>
      </c>
      <c r="E1213" s="115"/>
      <c r="F1213" s="138">
        <v>0</v>
      </c>
      <c r="G1213" s="139">
        <v>1.6000000000000001E-3</v>
      </c>
      <c r="H1213" s="104"/>
      <c r="I1213" s="102" cm="1">
        <f t="array" ref="I1213">((_xlfn.XLOOKUP(B1213,'4. Material Balance Activities'!$C$316:$C$322,'4. Material Balance Activities'!$G$316:$G$322,NA,0,1)-_xlfn.XLOOKUP(B1213,'4. Material Balance Activities'!$C$316:$C$322,'4. Material Balance Activities'!$M$316:$M$322,NA,0,1))*G1213)*(1-F1213)</f>
        <v>6.0231600000000003E-2</v>
      </c>
      <c r="J1213" s="105" t="s">
        <v>214</v>
      </c>
      <c r="K1213" s="83" t="s">
        <v>214</v>
      </c>
      <c r="L1213" s="102" cm="1">
        <f t="array" ref="L1213">((_xlfn.XLOOKUP(B1213,'4. Material Balance Activities'!$C$316:$C$322,'4. Material Balance Activities'!$J$316:$J$322,NA,0,1)-_xlfn.XLOOKUP(B1213,'4. Material Balance Activities'!$C$316:$C$322,'4. Material Balance Activities'!$P$316:$P$322,NA,0,1))*G1213)*(1-F1213)</f>
        <v>2.4286935483870971E-4</v>
      </c>
      <c r="M1213" s="105" t="s">
        <v>214</v>
      </c>
      <c r="N1213" s="83" t="s">
        <v>214</v>
      </c>
    </row>
    <row r="1214" spans="1:14" x14ac:dyDescent="0.25">
      <c r="A1214" s="79" t="s">
        <v>382</v>
      </c>
      <c r="B1214" s="133" t="s">
        <v>289</v>
      </c>
      <c r="C1214" s="137" t="s">
        <v>191</v>
      </c>
      <c r="D1214" s="81" t="str">
        <f>IFERROR(IF(C1214="No CAS","",INDEX('DEQ Pollutant List'!$C$7:$C$611,MATCH('5. Pollutant Emissions - MB'!C1214,'DEQ Pollutant List'!$B$7:$B$611,0))),"")</f>
        <v>Toluene</v>
      </c>
      <c r="E1214" s="115"/>
      <c r="F1214" s="138">
        <v>0</v>
      </c>
      <c r="G1214" s="139">
        <v>0.38</v>
      </c>
      <c r="H1214" s="104"/>
      <c r="I1214" s="102" cm="1">
        <f t="array" ref="I1214">((_xlfn.XLOOKUP(B1214,'4. Material Balance Activities'!$C$316:$C$322,'4. Material Balance Activities'!$G$316:$G$322,NA,0,1)-_xlfn.XLOOKUP(B1214,'4. Material Balance Activities'!$C$316:$C$322,'4. Material Balance Activities'!$M$316:$M$322,NA,0,1))*G1214)*(1-F1214)</f>
        <v>1874.0403000000001</v>
      </c>
      <c r="J1214" s="105" t="s">
        <v>214</v>
      </c>
      <c r="K1214" s="83" t="s">
        <v>214</v>
      </c>
      <c r="L1214" s="102" cm="1">
        <f t="array" ref="L1214">((_xlfn.XLOOKUP(B1214,'4. Material Balance Activities'!$C$316:$C$322,'4. Material Balance Activities'!$J$316:$J$322,NA,0,1)-_xlfn.XLOOKUP(B1214,'4. Material Balance Activities'!$C$316:$C$322,'4. Material Balance Activities'!$P$316:$P$322,NA,0,1))*G1214)*(1-F1214)</f>
        <v>7.556614112903226</v>
      </c>
      <c r="M1214" s="105" t="s">
        <v>214</v>
      </c>
      <c r="N1214" s="83" t="s">
        <v>214</v>
      </c>
    </row>
    <row r="1215" spans="1:14" x14ac:dyDescent="0.25">
      <c r="A1215" s="79" t="s">
        <v>382</v>
      </c>
      <c r="B1215" s="133" t="s">
        <v>289</v>
      </c>
      <c r="C1215" s="137" t="s">
        <v>425</v>
      </c>
      <c r="D1215" s="81" t="str">
        <f>IFERROR(IF(C1215="No CAS","",INDEX('DEQ Pollutant List'!$C$7:$C$611,MATCH('5. Pollutant Emissions - MB'!C1215,'DEQ Pollutant List'!$B$7:$B$611,0))),"")</f>
        <v>Isopropyl alcohol</v>
      </c>
      <c r="E1215" s="115"/>
      <c r="F1215" s="138">
        <v>0</v>
      </c>
      <c r="G1215" s="139">
        <v>0.02</v>
      </c>
      <c r="H1215" s="104"/>
      <c r="I1215" s="102" cm="1">
        <f t="array" ref="I1215">((_xlfn.XLOOKUP(B1215,'4. Material Balance Activities'!$C$316:$C$322,'4. Material Balance Activities'!$G$316:$G$322,NA,0,1)-_xlfn.XLOOKUP(B1215,'4. Material Balance Activities'!$C$316:$C$322,'4. Material Balance Activities'!$M$316:$M$322,NA,0,1))*G1215)*(1-F1215)</f>
        <v>98.633700000000005</v>
      </c>
      <c r="J1215" s="105" t="s">
        <v>214</v>
      </c>
      <c r="K1215" s="83" t="s">
        <v>214</v>
      </c>
      <c r="L1215" s="102" cm="1">
        <f t="array" ref="L1215">((_xlfn.XLOOKUP(B1215,'4. Material Balance Activities'!$C$316:$C$322,'4. Material Balance Activities'!$J$316:$J$322,NA,0,1)-_xlfn.XLOOKUP(B1215,'4. Material Balance Activities'!$C$316:$C$322,'4. Material Balance Activities'!$P$316:$P$322,NA,0,1))*G1215)*(1-F1215)</f>
        <v>0.39771653225806453</v>
      </c>
      <c r="M1215" s="105" t="s">
        <v>214</v>
      </c>
      <c r="N1215" s="83" t="s">
        <v>214</v>
      </c>
    </row>
    <row r="1216" spans="1:14" x14ac:dyDescent="0.25">
      <c r="A1216" s="79" t="s">
        <v>382</v>
      </c>
      <c r="B1216" s="133" t="s">
        <v>289</v>
      </c>
      <c r="C1216" s="137" t="s">
        <v>439</v>
      </c>
      <c r="D1216" s="81" t="str">
        <f>IFERROR(IF(C1216="No CAS","",INDEX('DEQ Pollutant List'!$C$7:$C$611,MATCH('5. Pollutant Emissions - MB'!C1216,'DEQ Pollutant List'!$B$7:$B$611,0))),"")</f>
        <v>Sulfuric acid</v>
      </c>
      <c r="E1216" s="115"/>
      <c r="F1216" s="138">
        <v>0</v>
      </c>
      <c r="G1216" s="139">
        <v>0.02</v>
      </c>
      <c r="H1216" s="104"/>
      <c r="I1216" s="102" cm="1">
        <f t="array" ref="I1216">((_xlfn.XLOOKUP(B1216,'4. Material Balance Activities'!$C$316:$C$322,'4. Material Balance Activities'!$G$316:$G$322,NA,0,1)-_xlfn.XLOOKUP(B1216,'4. Material Balance Activities'!$C$316:$C$322,'4. Material Balance Activities'!$M$316:$M$322,NA,0,1))*G1216)*(1-F1216)</f>
        <v>98.633700000000005</v>
      </c>
      <c r="J1216" s="105" t="s">
        <v>214</v>
      </c>
      <c r="K1216" s="83" t="s">
        <v>214</v>
      </c>
      <c r="L1216" s="102" cm="1">
        <f t="array" ref="L1216">((_xlfn.XLOOKUP(B1216,'4. Material Balance Activities'!$C$316:$C$322,'4. Material Balance Activities'!$J$316:$J$322,NA,0,1)-_xlfn.XLOOKUP(B1216,'4. Material Balance Activities'!$C$316:$C$322,'4. Material Balance Activities'!$P$316:$P$322,NA,0,1))*G1216)*(1-F1216)</f>
        <v>0.39771653225806453</v>
      </c>
      <c r="M1216" s="105" t="s">
        <v>214</v>
      </c>
      <c r="N1216" s="83" t="s">
        <v>214</v>
      </c>
    </row>
    <row r="1217" spans="1:14" x14ac:dyDescent="0.25">
      <c r="A1217" s="79" t="s">
        <v>382</v>
      </c>
      <c r="B1217" s="133" t="s">
        <v>229</v>
      </c>
      <c r="C1217" s="137" t="s">
        <v>428</v>
      </c>
      <c r="D1217" s="81" t="str">
        <f>IFERROR(IF(C1217="No CAS","",INDEX('DEQ Pollutant List'!$C$7:$C$611,MATCH('5. Pollutant Emissions - MB'!C1217,'DEQ Pollutant List'!$B$7:$B$611,0))),"")</f>
        <v>2-Butanone (methyl ethyl ketone)</v>
      </c>
      <c r="E1217" s="115"/>
      <c r="F1217" s="138">
        <v>0</v>
      </c>
      <c r="G1217" s="139">
        <v>1</v>
      </c>
      <c r="H1217" s="104"/>
      <c r="I1217" s="102" cm="1">
        <f t="array" ref="I1217">((_xlfn.XLOOKUP(B1217,'4. Material Balance Activities'!$C$316:$C$322,'4. Material Balance Activities'!$G$316:$G$322,NA,0,1)-_xlfn.XLOOKUP(B1217,'4. Material Balance Activities'!$C$316:$C$322,'4. Material Balance Activities'!$M$316:$M$322,NA,0,1))*G1217)*(1-F1217)</f>
        <v>19.288499999999999</v>
      </c>
      <c r="J1217" s="105" t="s">
        <v>214</v>
      </c>
      <c r="K1217" s="83" t="s">
        <v>214</v>
      </c>
      <c r="L1217" s="102" cm="1">
        <f t="array" ref="L1217">((_xlfn.XLOOKUP(B1217,'4. Material Balance Activities'!$C$316:$C$322,'4. Material Balance Activities'!$J$316:$J$322,NA,0,1)-_xlfn.XLOOKUP(B1217,'4. Material Balance Activities'!$C$316:$C$322,'4. Material Balance Activities'!$P$316:$P$322,NA,0,1))*G1217)*(1-F1217)</f>
        <v>7.7776209677419356E-2</v>
      </c>
      <c r="M1217" s="105" t="s">
        <v>214</v>
      </c>
      <c r="N1217" s="83" t="s">
        <v>214</v>
      </c>
    </row>
    <row r="1218" spans="1:14" x14ac:dyDescent="0.25">
      <c r="A1218" s="79" t="s">
        <v>382</v>
      </c>
      <c r="B1218" s="133" t="s">
        <v>231</v>
      </c>
      <c r="C1218" s="137" t="s">
        <v>420</v>
      </c>
      <c r="D1218" s="81" t="str">
        <f>IFERROR(IF(C1218="No CAS","",INDEX('DEQ Pollutant List'!$C$7:$C$611,MATCH('5. Pollutant Emissions - MB'!C1218,'DEQ Pollutant List'!$B$7:$B$611,0))),"")</f>
        <v>Acetone</v>
      </c>
      <c r="E1218" s="115"/>
      <c r="F1218" s="138">
        <v>0</v>
      </c>
      <c r="G1218" s="139">
        <v>1</v>
      </c>
      <c r="H1218" s="104"/>
      <c r="I1218" s="102" cm="1">
        <f t="array" ref="I1218">((_xlfn.XLOOKUP(B1218,'4. Material Balance Activities'!$C$316:$C$322,'4. Material Balance Activities'!$G$316:$G$322,NA,0,1)-_xlfn.XLOOKUP(B1218,'4. Material Balance Activities'!$C$316:$C$322,'4. Material Balance Activities'!$M$316:$M$322,NA,0,1))*G1218)*(1-F1218)</f>
        <v>366.98062499999997</v>
      </c>
      <c r="J1218" s="105" t="s">
        <v>214</v>
      </c>
      <c r="K1218" s="83" t="s">
        <v>214</v>
      </c>
      <c r="L1218" s="102" cm="1">
        <f t="array" ref="L1218">((_xlfn.XLOOKUP(B1218,'4. Material Balance Activities'!$C$316:$C$322,'4. Material Balance Activities'!$J$316:$J$322,NA,0,1)-_xlfn.XLOOKUP(B1218,'4. Material Balance Activities'!$C$316:$C$322,'4. Material Balance Activities'!$P$316:$P$322,NA,0,1))*G1218)*(1-F1218)</f>
        <v>1.4797605846774193</v>
      </c>
      <c r="M1218" s="105" t="s">
        <v>214</v>
      </c>
      <c r="N1218" s="83" t="s">
        <v>214</v>
      </c>
    </row>
    <row r="1219" spans="1:14" x14ac:dyDescent="0.25">
      <c r="A1219" s="79" t="s">
        <v>382</v>
      </c>
      <c r="B1219" s="133" t="s">
        <v>232</v>
      </c>
      <c r="C1219" s="137" t="s">
        <v>420</v>
      </c>
      <c r="D1219" s="81" t="str">
        <f>IFERROR(IF(C1219="No CAS","",INDEX('DEQ Pollutant List'!$C$7:$C$611,MATCH('5. Pollutant Emissions - MB'!C1219,'DEQ Pollutant List'!$B$7:$B$611,0))),"")</f>
        <v>Acetone</v>
      </c>
      <c r="E1219" s="115"/>
      <c r="F1219" s="138">
        <v>0</v>
      </c>
      <c r="G1219" s="139">
        <v>1</v>
      </c>
      <c r="H1219" s="104"/>
      <c r="I1219" s="102" cm="1">
        <f t="array" ref="I1219">((_xlfn.XLOOKUP(B1219,'4. Material Balance Activities'!$C$316:$C$322,'4. Material Balance Activities'!$G$316:$G$322,NA,0,1)-_xlfn.XLOOKUP(B1219,'4. Material Balance Activities'!$C$316:$C$322,'4. Material Balance Activities'!$M$316:$M$322,NA,0,1))*G1219)*(1-F1219)</f>
        <v>6895.9737000000005</v>
      </c>
      <c r="J1219" s="105" t="s">
        <v>214</v>
      </c>
      <c r="K1219" s="83" t="s">
        <v>214</v>
      </c>
      <c r="L1219" s="102" cm="1">
        <f t="array" ref="L1219">((_xlfn.XLOOKUP(B1219,'4. Material Balance Activities'!$C$316:$C$322,'4. Material Balance Activities'!$J$316:$J$322,NA,0,1)-_xlfn.XLOOKUP(B1219,'4. Material Balance Activities'!$C$316:$C$322,'4. Material Balance Activities'!$P$316:$P$322,NA,0,1))*G1219)*(1-F1219)</f>
        <v>27.806345564516132</v>
      </c>
      <c r="M1219" s="105" t="s">
        <v>214</v>
      </c>
      <c r="N1219" s="83" t="s">
        <v>214</v>
      </c>
    </row>
    <row r="1220" spans="1:14" x14ac:dyDescent="0.25">
      <c r="A1220" s="79" t="s">
        <v>382</v>
      </c>
      <c r="B1220" s="133" t="s">
        <v>233</v>
      </c>
      <c r="C1220" s="137" t="s">
        <v>425</v>
      </c>
      <c r="D1220" s="81" t="str">
        <f>IFERROR(IF(C1220="No CAS","",INDEX('DEQ Pollutant List'!$C$7:$C$611,MATCH('5. Pollutant Emissions - MB'!C1220,'DEQ Pollutant List'!$B$7:$B$611,0))),"")</f>
        <v>Isopropyl alcohol</v>
      </c>
      <c r="E1220" s="115"/>
      <c r="F1220" s="138">
        <v>0</v>
      </c>
      <c r="G1220" s="139">
        <v>0.15</v>
      </c>
      <c r="H1220" s="104"/>
      <c r="I1220" s="102" cm="1">
        <f t="array" ref="I1220">((_xlfn.XLOOKUP(B1220,'4. Material Balance Activities'!$C$316:$C$322,'4. Material Balance Activities'!$G$316:$G$322,NA,0,1)-_xlfn.XLOOKUP(B1220,'4. Material Balance Activities'!$C$316:$C$322,'4. Material Balance Activities'!$M$316:$M$322,NA,0,1))*G1220)*(1-F1220)</f>
        <v>1.2696749999999999</v>
      </c>
      <c r="J1220" s="105" t="s">
        <v>214</v>
      </c>
      <c r="K1220" s="83" t="s">
        <v>214</v>
      </c>
      <c r="L1220" s="102" cm="1">
        <f t="array" ref="L1220">((_xlfn.XLOOKUP(B1220,'4. Material Balance Activities'!$C$316:$C$322,'4. Material Balance Activities'!$J$316:$J$322,NA,0,1)-_xlfn.XLOOKUP(B1220,'4. Material Balance Activities'!$C$316:$C$322,'4. Material Balance Activities'!$P$316:$P$322,NA,0,1))*G1220)*(1-F1220)</f>
        <v>5.1196572580645148E-3</v>
      </c>
      <c r="M1220" s="105" t="s">
        <v>214</v>
      </c>
      <c r="N1220" s="83" t="s">
        <v>214</v>
      </c>
    </row>
    <row r="1221" spans="1:14" x14ac:dyDescent="0.25">
      <c r="A1221" s="79" t="s">
        <v>382</v>
      </c>
      <c r="B1221" s="133" t="s">
        <v>233</v>
      </c>
      <c r="C1221" s="137" t="s">
        <v>420</v>
      </c>
      <c r="D1221" s="81" t="str">
        <f>IFERROR(IF(C1221="No CAS","",INDEX('DEQ Pollutant List'!$C$7:$C$611,MATCH('5. Pollutant Emissions - MB'!C1221,'DEQ Pollutant List'!$B$7:$B$611,0))),"")</f>
        <v>Acetone</v>
      </c>
      <c r="E1221" s="115"/>
      <c r="F1221" s="138">
        <v>0</v>
      </c>
      <c r="G1221" s="139">
        <v>0.14000000000000001</v>
      </c>
      <c r="H1221" s="104"/>
      <c r="I1221" s="102" cm="1">
        <f t="array" ref="I1221">((_xlfn.XLOOKUP(B1221,'4. Material Balance Activities'!$C$316:$C$322,'4. Material Balance Activities'!$G$316:$G$322,NA,0,1)-_xlfn.XLOOKUP(B1221,'4. Material Balance Activities'!$C$316:$C$322,'4. Material Balance Activities'!$M$316:$M$322,NA,0,1))*G1221)*(1-F1221)</f>
        <v>1.18503</v>
      </c>
      <c r="J1221" s="105" t="s">
        <v>214</v>
      </c>
      <c r="K1221" s="83" t="s">
        <v>214</v>
      </c>
      <c r="L1221" s="102" cm="1">
        <f t="array" ref="L1221">((_xlfn.XLOOKUP(B1221,'4. Material Balance Activities'!$C$316:$C$322,'4. Material Balance Activities'!$J$316:$J$322,NA,0,1)-_xlfn.XLOOKUP(B1221,'4. Material Balance Activities'!$C$316:$C$322,'4. Material Balance Activities'!$P$316:$P$322,NA,0,1))*G1221)*(1-F1221)</f>
        <v>4.778346774193548E-3</v>
      </c>
      <c r="M1221" s="105" t="s">
        <v>214</v>
      </c>
      <c r="N1221" s="83" t="s">
        <v>214</v>
      </c>
    </row>
    <row r="1222" spans="1:14" x14ac:dyDescent="0.25">
      <c r="A1222" s="79" t="s">
        <v>382</v>
      </c>
      <c r="B1222" s="133" t="s">
        <v>385</v>
      </c>
      <c r="C1222" s="137" t="s">
        <v>193</v>
      </c>
      <c r="D1222" s="81" t="str">
        <f>IFERROR(IF(C1222="No CAS","",INDEX('DEQ Pollutant List'!$C$7:$C$611,MATCH('5. Pollutant Emissions - MB'!C1222,'DEQ Pollutant List'!$B$7:$B$611,0))),"")</f>
        <v>Xylene (mixture), including m-xylene, o-xylene, p-xylene</v>
      </c>
      <c r="E1222" s="115"/>
      <c r="F1222" s="138" t="s">
        <v>430</v>
      </c>
      <c r="G1222" s="139" t="s">
        <v>430</v>
      </c>
      <c r="H1222" s="104" t="s">
        <v>461</v>
      </c>
      <c r="I1222" s="102" t="s">
        <v>214</v>
      </c>
      <c r="J1222" s="105">
        <v>68338.274904439808</v>
      </c>
      <c r="K1222" s="83">
        <v>68338.274904439808</v>
      </c>
      <c r="L1222" s="102" t="s">
        <v>214</v>
      </c>
      <c r="M1222" s="105">
        <f>J1222/365</f>
        <v>187.22815042312277</v>
      </c>
      <c r="N1222" s="83">
        <f>K1222/365</f>
        <v>187.22815042312277</v>
      </c>
    </row>
    <row r="1223" spans="1:14" x14ac:dyDescent="0.25">
      <c r="A1223" s="79" t="s">
        <v>382</v>
      </c>
      <c r="B1223" s="133" t="s">
        <v>385</v>
      </c>
      <c r="C1223" s="137" t="s">
        <v>183</v>
      </c>
      <c r="D1223" s="81" t="str">
        <f>IFERROR(IF(C1223="No CAS","",INDEX('DEQ Pollutant List'!$C$7:$C$611,MATCH('5. Pollutant Emissions - MB'!C1223,'DEQ Pollutant List'!$B$7:$B$611,0))),"")</f>
        <v>Ethyl benzene</v>
      </c>
      <c r="E1223" s="115"/>
      <c r="F1223" s="138" t="s">
        <v>430</v>
      </c>
      <c r="G1223" s="139" t="s">
        <v>430</v>
      </c>
      <c r="H1223" s="104" t="s">
        <v>461</v>
      </c>
      <c r="I1223" s="102" t="s">
        <v>214</v>
      </c>
      <c r="J1223" s="105">
        <v>16030.317148069127</v>
      </c>
      <c r="K1223" s="83">
        <v>16030.317148069127</v>
      </c>
      <c r="L1223" s="102" t="s">
        <v>214</v>
      </c>
      <c r="M1223" s="105">
        <f t="shared" ref="M1223:M1246" si="20">J1223/365</f>
        <v>43.918677117997611</v>
      </c>
      <c r="N1223" s="83">
        <f t="shared" ref="N1223:N1246" si="21">K1223/365</f>
        <v>43.918677117997611</v>
      </c>
    </row>
    <row r="1224" spans="1:14" x14ac:dyDescent="0.25">
      <c r="A1224" s="79" t="s">
        <v>382</v>
      </c>
      <c r="B1224" s="133" t="s">
        <v>385</v>
      </c>
      <c r="C1224" s="137" t="s">
        <v>191</v>
      </c>
      <c r="D1224" s="81" t="str">
        <f>IFERROR(IF(C1224="No CAS","",INDEX('DEQ Pollutant List'!$C$7:$C$611,MATCH('5. Pollutant Emissions - MB'!C1224,'DEQ Pollutant List'!$B$7:$B$611,0))),"")</f>
        <v>Toluene</v>
      </c>
      <c r="E1224" s="115"/>
      <c r="F1224" s="138" t="s">
        <v>430</v>
      </c>
      <c r="G1224" s="139" t="s">
        <v>430</v>
      </c>
      <c r="H1224" s="104" t="s">
        <v>461</v>
      </c>
      <c r="I1224" s="102" t="s">
        <v>214</v>
      </c>
      <c r="J1224" s="105">
        <v>37461.004963980922</v>
      </c>
      <c r="K1224" s="83">
        <v>37461.004963980922</v>
      </c>
      <c r="L1224" s="102" t="s">
        <v>214</v>
      </c>
      <c r="M1224" s="105">
        <f t="shared" si="20"/>
        <v>102.6328903122765</v>
      </c>
      <c r="N1224" s="83">
        <f t="shared" si="21"/>
        <v>102.6328903122765</v>
      </c>
    </row>
    <row r="1225" spans="1:14" x14ac:dyDescent="0.25">
      <c r="A1225" s="79" t="s">
        <v>382</v>
      </c>
      <c r="B1225" s="133" t="s">
        <v>385</v>
      </c>
      <c r="C1225" s="137" t="s">
        <v>432</v>
      </c>
      <c r="D1225" s="81" t="str">
        <f>IFERROR(IF(C1225="No CAS","",INDEX('DEQ Pollutant List'!$C$7:$C$611,MATCH('5. Pollutant Emissions - MB'!C1225,'DEQ Pollutant List'!$B$7:$B$611,0))),"")</f>
        <v>Methyl isobutyl ketone (MIBK, hexone)</v>
      </c>
      <c r="E1225" s="115"/>
      <c r="F1225" s="138" t="s">
        <v>430</v>
      </c>
      <c r="G1225" s="139" t="s">
        <v>430</v>
      </c>
      <c r="H1225" s="104" t="s">
        <v>461</v>
      </c>
      <c r="I1225" s="102" t="s">
        <v>214</v>
      </c>
      <c r="J1225" s="105">
        <v>0</v>
      </c>
      <c r="K1225" s="83">
        <v>0</v>
      </c>
      <c r="L1225" s="102" t="s">
        <v>214</v>
      </c>
      <c r="M1225" s="105">
        <f t="shared" si="20"/>
        <v>0</v>
      </c>
      <c r="N1225" s="83">
        <f t="shared" si="21"/>
        <v>0</v>
      </c>
    </row>
    <row r="1226" spans="1:14" x14ac:dyDescent="0.25">
      <c r="A1226" s="79" t="s">
        <v>382</v>
      </c>
      <c r="B1226" s="133" t="s">
        <v>385</v>
      </c>
      <c r="C1226" s="137" t="s">
        <v>189</v>
      </c>
      <c r="D1226" s="81" t="str">
        <f>IFERROR(IF(C1226="No CAS","",INDEX('DEQ Pollutant List'!$C$7:$C$611,MATCH('5. Pollutant Emissions - MB'!C1226,'DEQ Pollutant List'!$B$7:$B$611,0))),"")</f>
        <v>Naphthalene</v>
      </c>
      <c r="E1226" s="115"/>
      <c r="F1226" s="138" t="s">
        <v>430</v>
      </c>
      <c r="G1226" s="139" t="s">
        <v>430</v>
      </c>
      <c r="H1226" s="104" t="s">
        <v>461</v>
      </c>
      <c r="I1226" s="102" t="s">
        <v>214</v>
      </c>
      <c r="J1226" s="105">
        <v>0</v>
      </c>
      <c r="K1226" s="83">
        <v>0</v>
      </c>
      <c r="L1226" s="102" t="s">
        <v>214</v>
      </c>
      <c r="M1226" s="105">
        <f t="shared" si="20"/>
        <v>0</v>
      </c>
      <c r="N1226" s="83">
        <f t="shared" si="21"/>
        <v>0</v>
      </c>
    </row>
    <row r="1227" spans="1:14" x14ac:dyDescent="0.25">
      <c r="A1227" s="79" t="s">
        <v>382</v>
      </c>
      <c r="B1227" s="133" t="s">
        <v>385</v>
      </c>
      <c r="C1227" s="137" t="s">
        <v>433</v>
      </c>
      <c r="D1227" s="81" t="str">
        <f>IFERROR(IF(C1227="No CAS","",INDEX('DEQ Pollutant List'!$C$7:$C$611,MATCH('5. Pollutant Emissions - MB'!C1227,'DEQ Pollutant List'!$B$7:$B$611,0))),"")</f>
        <v>Isopropylbenzene (cumene)</v>
      </c>
      <c r="E1227" s="115"/>
      <c r="F1227" s="138" t="s">
        <v>430</v>
      </c>
      <c r="G1227" s="139" t="s">
        <v>430</v>
      </c>
      <c r="H1227" s="104" t="s">
        <v>461</v>
      </c>
      <c r="I1227" s="102" t="s">
        <v>214</v>
      </c>
      <c r="J1227" s="105">
        <v>567.67292471843518</v>
      </c>
      <c r="K1227" s="83">
        <v>567.67292471843518</v>
      </c>
      <c r="L1227" s="102" t="s">
        <v>214</v>
      </c>
      <c r="M1227" s="105">
        <f t="shared" si="20"/>
        <v>1.5552682868998224</v>
      </c>
      <c r="N1227" s="83">
        <f t="shared" si="21"/>
        <v>1.5552682868998224</v>
      </c>
    </row>
    <row r="1228" spans="1:14" x14ac:dyDescent="0.25">
      <c r="A1228" s="79" t="s">
        <v>382</v>
      </c>
      <c r="B1228" s="133" t="s">
        <v>385</v>
      </c>
      <c r="C1228" s="137" t="s">
        <v>161</v>
      </c>
      <c r="D1228" s="81" t="str">
        <f>IFERROR(IF(C1228="No CAS","",INDEX('DEQ Pollutant List'!$C$7:$C$611,MATCH('5. Pollutant Emissions - MB'!C1228,'DEQ Pollutant List'!$B$7:$B$611,0))),"")</f>
        <v>Formaldehyde</v>
      </c>
      <c r="E1228" s="115"/>
      <c r="F1228" s="138" t="s">
        <v>430</v>
      </c>
      <c r="G1228" s="139" t="s">
        <v>430</v>
      </c>
      <c r="H1228" s="104" t="s">
        <v>461</v>
      </c>
      <c r="I1228" s="102" t="s">
        <v>214</v>
      </c>
      <c r="J1228" s="105">
        <v>638.44743588200231</v>
      </c>
      <c r="K1228" s="83">
        <v>638.44743588200231</v>
      </c>
      <c r="L1228" s="102" t="s">
        <v>214</v>
      </c>
      <c r="M1228" s="105">
        <f t="shared" si="20"/>
        <v>1.7491710572109653</v>
      </c>
      <c r="N1228" s="83">
        <f t="shared" si="21"/>
        <v>1.7491710572109653</v>
      </c>
    </row>
    <row r="1229" spans="1:14" x14ac:dyDescent="0.25">
      <c r="A1229" s="79" t="s">
        <v>382</v>
      </c>
      <c r="B1229" s="133" t="s">
        <v>385</v>
      </c>
      <c r="C1229" s="137" t="s">
        <v>434</v>
      </c>
      <c r="D1229" s="81" t="str">
        <f>IFERROR(IF(C1229="No CAS","",INDEX('DEQ Pollutant List'!$C$7:$C$611,MATCH('5. Pollutant Emissions - MB'!C1229,'DEQ Pollutant List'!$B$7:$B$611,0))),"")</f>
        <v>Ethylene glycol monobutyl ether</v>
      </c>
      <c r="E1229" s="115"/>
      <c r="F1229" s="138" t="s">
        <v>430</v>
      </c>
      <c r="G1229" s="139" t="s">
        <v>430</v>
      </c>
      <c r="H1229" s="104" t="s">
        <v>461</v>
      </c>
      <c r="I1229" s="102" t="s">
        <v>214</v>
      </c>
      <c r="J1229" s="105">
        <v>0</v>
      </c>
      <c r="K1229" s="83">
        <v>0</v>
      </c>
      <c r="L1229" s="102" t="s">
        <v>214</v>
      </c>
      <c r="M1229" s="105">
        <f t="shared" si="20"/>
        <v>0</v>
      </c>
      <c r="N1229" s="83">
        <f t="shared" si="21"/>
        <v>0</v>
      </c>
    </row>
    <row r="1230" spans="1:14" x14ac:dyDescent="0.25">
      <c r="A1230" s="79" t="s">
        <v>382</v>
      </c>
      <c r="B1230" s="133" t="s">
        <v>385</v>
      </c>
      <c r="C1230" s="137" t="s">
        <v>435</v>
      </c>
      <c r="D1230" s="81" t="str">
        <f>IFERROR(IF(C1230="No CAS","",INDEX('DEQ Pollutant List'!$C$7:$C$611,MATCH('5. Pollutant Emissions - MB'!C1230,'DEQ Pollutant List'!$B$7:$B$611,0))),"")</f>
        <v>n-Butyl alcohol</v>
      </c>
      <c r="E1230" s="115"/>
      <c r="F1230" s="138" t="s">
        <v>430</v>
      </c>
      <c r="G1230" s="139" t="s">
        <v>430</v>
      </c>
      <c r="H1230" s="104" t="s">
        <v>461</v>
      </c>
      <c r="I1230" s="102" t="s">
        <v>214</v>
      </c>
      <c r="J1230" s="105">
        <v>0</v>
      </c>
      <c r="K1230" s="83">
        <v>0</v>
      </c>
      <c r="L1230" s="102" t="s">
        <v>214</v>
      </c>
      <c r="M1230" s="105">
        <f t="shared" si="20"/>
        <v>0</v>
      </c>
      <c r="N1230" s="83">
        <f t="shared" si="21"/>
        <v>0</v>
      </c>
    </row>
    <row r="1231" spans="1:14" x14ac:dyDescent="0.25">
      <c r="A1231" s="79" t="s">
        <v>382</v>
      </c>
      <c r="B1231" s="133" t="s">
        <v>385</v>
      </c>
      <c r="C1231" s="137" t="s">
        <v>436</v>
      </c>
      <c r="D1231" s="81" t="str">
        <f>IFERROR(IF(C1231="No CAS","",INDEX('DEQ Pollutant List'!$C$7:$C$611,MATCH('5. Pollutant Emissions - MB'!C1231,'DEQ Pollutant List'!$B$7:$B$611,0))),"")</f>
        <v>1,2,4-Trimethylbenzene</v>
      </c>
      <c r="E1231" s="115"/>
      <c r="F1231" s="138" t="s">
        <v>430</v>
      </c>
      <c r="G1231" s="139" t="s">
        <v>430</v>
      </c>
      <c r="H1231" s="104" t="s">
        <v>461</v>
      </c>
      <c r="I1231" s="102" t="s">
        <v>214</v>
      </c>
      <c r="J1231" s="105">
        <v>0</v>
      </c>
      <c r="K1231" s="83">
        <v>0</v>
      </c>
      <c r="L1231" s="102" t="s">
        <v>214</v>
      </c>
      <c r="M1231" s="105">
        <f t="shared" si="20"/>
        <v>0</v>
      </c>
      <c r="N1231" s="83">
        <f t="shared" si="21"/>
        <v>0</v>
      </c>
    </row>
    <row r="1232" spans="1:14" x14ac:dyDescent="0.25">
      <c r="A1232" s="79" t="s">
        <v>382</v>
      </c>
      <c r="B1232" s="133" t="s">
        <v>385</v>
      </c>
      <c r="C1232" s="137" t="s">
        <v>437</v>
      </c>
      <c r="D1232" s="81" t="str">
        <f>IFERROR(IF(C1232="No CAS","",INDEX('DEQ Pollutant List'!$C$7:$C$611,MATCH('5. Pollutant Emissions - MB'!C1232,'DEQ Pollutant List'!$B$7:$B$611,0))),"")</f>
        <v>Propylene glycol monomethyl ether acetate</v>
      </c>
      <c r="E1232" s="115"/>
      <c r="F1232" s="138" t="s">
        <v>430</v>
      </c>
      <c r="G1232" s="139" t="s">
        <v>430</v>
      </c>
      <c r="H1232" s="104" t="s">
        <v>461</v>
      </c>
      <c r="I1232" s="102" t="s">
        <v>214</v>
      </c>
      <c r="J1232" s="105">
        <v>0</v>
      </c>
      <c r="K1232" s="83">
        <v>0</v>
      </c>
      <c r="L1232" s="102" t="s">
        <v>214</v>
      </c>
      <c r="M1232" s="105">
        <f t="shared" si="20"/>
        <v>0</v>
      </c>
      <c r="N1232" s="83">
        <f t="shared" si="21"/>
        <v>0</v>
      </c>
    </row>
    <row r="1233" spans="1:14" x14ac:dyDescent="0.25">
      <c r="A1233" s="79" t="s">
        <v>382</v>
      </c>
      <c r="B1233" s="133" t="s">
        <v>385</v>
      </c>
      <c r="C1233" s="137" t="s">
        <v>180</v>
      </c>
      <c r="D1233" s="81" t="str">
        <f>IFERROR(IF(C1233="No CAS","",INDEX('DEQ Pollutant List'!$C$7:$C$611,MATCH('5. Pollutant Emissions - MB'!C1233,'DEQ Pollutant List'!$B$7:$B$611,0))),"")</f>
        <v>Chromium VI, chromate and dichromate particulate</v>
      </c>
      <c r="E1233" s="115"/>
      <c r="F1233" s="138">
        <f>1-(1-0.75)*(1-0.992)</f>
        <v>0.998</v>
      </c>
      <c r="G1233" s="139" t="s">
        <v>430</v>
      </c>
      <c r="H1233" s="104" t="s">
        <v>461</v>
      </c>
      <c r="I1233" s="102" t="s">
        <v>214</v>
      </c>
      <c r="J1233" s="105">
        <v>0</v>
      </c>
      <c r="K1233" s="83">
        <v>0</v>
      </c>
      <c r="L1233" s="102" t="s">
        <v>214</v>
      </c>
      <c r="M1233" s="105">
        <f t="shared" si="20"/>
        <v>0</v>
      </c>
      <c r="N1233" s="83">
        <f t="shared" si="21"/>
        <v>0</v>
      </c>
    </row>
    <row r="1234" spans="1:14" x14ac:dyDescent="0.25">
      <c r="A1234" s="79" t="s">
        <v>382</v>
      </c>
      <c r="B1234" s="133" t="s">
        <v>385</v>
      </c>
      <c r="C1234" s="137" t="s">
        <v>428</v>
      </c>
      <c r="D1234" s="81" t="str">
        <f>IFERROR(IF(C1234="No CAS","",INDEX('DEQ Pollutant List'!$C$7:$C$611,MATCH('5. Pollutant Emissions - MB'!C1234,'DEQ Pollutant List'!$B$7:$B$611,0))),"")</f>
        <v>2-Butanone (methyl ethyl ketone)</v>
      </c>
      <c r="E1234" s="115"/>
      <c r="F1234" s="138" t="s">
        <v>430</v>
      </c>
      <c r="G1234" s="139" t="s">
        <v>430</v>
      </c>
      <c r="H1234" s="104" t="s">
        <v>461</v>
      </c>
      <c r="I1234" s="102" t="s">
        <v>214</v>
      </c>
      <c r="J1234" s="105">
        <v>61913.424743742544</v>
      </c>
      <c r="K1234" s="83">
        <v>61913.424743742544</v>
      </c>
      <c r="L1234" s="102" t="s">
        <v>214</v>
      </c>
      <c r="M1234" s="105">
        <f t="shared" si="20"/>
        <v>169.625821215733</v>
      </c>
      <c r="N1234" s="83">
        <f t="shared" si="21"/>
        <v>169.625821215733</v>
      </c>
    </row>
    <row r="1235" spans="1:14" x14ac:dyDescent="0.25">
      <c r="A1235" s="79" t="s">
        <v>382</v>
      </c>
      <c r="B1235" s="133" t="s">
        <v>385</v>
      </c>
      <c r="C1235" s="137" t="s">
        <v>438</v>
      </c>
      <c r="D1235" s="81" t="str">
        <f>IFERROR(IF(C1235="No CAS","",INDEX('DEQ Pollutant List'!$C$7:$C$611,MATCH('5. Pollutant Emissions - MB'!C1235,'DEQ Pollutant List'!$B$7:$B$611,0))),"")</f>
        <v>t-Butyl acetate</v>
      </c>
      <c r="E1235" s="115"/>
      <c r="F1235" s="138" t="s">
        <v>430</v>
      </c>
      <c r="G1235" s="139" t="s">
        <v>430</v>
      </c>
      <c r="H1235" s="104" t="s">
        <v>461</v>
      </c>
      <c r="I1235" s="102" t="s">
        <v>214</v>
      </c>
      <c r="J1235" s="105">
        <v>0</v>
      </c>
      <c r="K1235" s="83">
        <v>0</v>
      </c>
      <c r="L1235" s="102" t="s">
        <v>214</v>
      </c>
      <c r="M1235" s="105">
        <f t="shared" si="20"/>
        <v>0</v>
      </c>
      <c r="N1235" s="83">
        <f t="shared" si="21"/>
        <v>0</v>
      </c>
    </row>
    <row r="1236" spans="1:14" x14ac:dyDescent="0.25">
      <c r="A1236" s="79" t="s">
        <v>382</v>
      </c>
      <c r="B1236" s="133" t="s">
        <v>385</v>
      </c>
      <c r="C1236" s="137" t="s">
        <v>187</v>
      </c>
      <c r="D1236" s="81" t="str">
        <f>IFERROR(IF(C1236="No CAS","",INDEX('DEQ Pollutant List'!$C$7:$C$611,MATCH('5. Pollutant Emissions - MB'!C1236,'DEQ Pollutant List'!$B$7:$B$611,0))),"")</f>
        <v>Mercury and compounds</v>
      </c>
      <c r="E1236" s="115"/>
      <c r="F1236" s="138">
        <f>1-(1-0.75)*(1-0.992)</f>
        <v>0.998</v>
      </c>
      <c r="G1236" s="139" t="s">
        <v>430</v>
      </c>
      <c r="H1236" s="104" t="s">
        <v>461</v>
      </c>
      <c r="I1236" s="102" t="s">
        <v>214</v>
      </c>
      <c r="J1236" s="105">
        <v>0</v>
      </c>
      <c r="K1236" s="83">
        <v>0</v>
      </c>
      <c r="L1236" s="102" t="s">
        <v>214</v>
      </c>
      <c r="M1236" s="105">
        <f t="shared" si="20"/>
        <v>0</v>
      </c>
      <c r="N1236" s="83">
        <f t="shared" si="21"/>
        <v>0</v>
      </c>
    </row>
    <row r="1237" spans="1:14" x14ac:dyDescent="0.25">
      <c r="A1237" s="79" t="s">
        <v>382</v>
      </c>
      <c r="B1237" s="133" t="s">
        <v>385</v>
      </c>
      <c r="C1237" s="137" t="s">
        <v>185</v>
      </c>
      <c r="D1237" s="81" t="str">
        <f>IFERROR(IF(C1237="No CAS","",INDEX('DEQ Pollutant List'!$C$7:$C$611,MATCH('5. Pollutant Emissions - MB'!C1237,'DEQ Pollutant List'!$B$7:$B$611,0))),"")</f>
        <v>Lead and compounds</v>
      </c>
      <c r="E1237" s="115"/>
      <c r="F1237" s="138">
        <f>1-(1-0.75)*(1-0.992)</f>
        <v>0.998</v>
      </c>
      <c r="G1237" s="139" t="s">
        <v>430</v>
      </c>
      <c r="H1237" s="104" t="s">
        <v>461</v>
      </c>
      <c r="I1237" s="102" t="s">
        <v>214</v>
      </c>
      <c r="J1237" s="105">
        <v>0</v>
      </c>
      <c r="K1237" s="83">
        <v>0</v>
      </c>
      <c r="L1237" s="102" t="s">
        <v>214</v>
      </c>
      <c r="M1237" s="105">
        <f t="shared" si="20"/>
        <v>0</v>
      </c>
      <c r="N1237" s="83">
        <f t="shared" si="21"/>
        <v>0</v>
      </c>
    </row>
    <row r="1238" spans="1:14" x14ac:dyDescent="0.25">
      <c r="A1238" s="79" t="s">
        <v>382</v>
      </c>
      <c r="B1238" s="133" t="s">
        <v>385</v>
      </c>
      <c r="C1238" s="137" t="s">
        <v>425</v>
      </c>
      <c r="D1238" s="81" t="str">
        <f>IFERROR(IF(C1238="No CAS","",INDEX('DEQ Pollutant List'!$C$7:$C$611,MATCH('5. Pollutant Emissions - MB'!C1238,'DEQ Pollutant List'!$B$7:$B$611,0))),"")</f>
        <v>Isopropyl alcohol</v>
      </c>
      <c r="E1238" s="115"/>
      <c r="F1238" s="138" t="s">
        <v>430</v>
      </c>
      <c r="G1238" s="139" t="s">
        <v>430</v>
      </c>
      <c r="H1238" s="104" t="s">
        <v>461</v>
      </c>
      <c r="I1238" s="102" t="s">
        <v>214</v>
      </c>
      <c r="J1238" s="105">
        <v>9509.4571537544689</v>
      </c>
      <c r="K1238" s="83">
        <v>9509.4571537544689</v>
      </c>
      <c r="L1238" s="102" t="s">
        <v>214</v>
      </c>
      <c r="M1238" s="105">
        <f t="shared" si="20"/>
        <v>26.05330727056019</v>
      </c>
      <c r="N1238" s="83">
        <f t="shared" si="21"/>
        <v>26.05330727056019</v>
      </c>
    </row>
    <row r="1239" spans="1:14" x14ac:dyDescent="0.25">
      <c r="A1239" s="79" t="s">
        <v>382</v>
      </c>
      <c r="B1239" s="133" t="s">
        <v>385</v>
      </c>
      <c r="C1239" s="137" t="s">
        <v>420</v>
      </c>
      <c r="D1239" s="81" t="str">
        <f>IFERROR(IF(C1239="No CAS","",INDEX('DEQ Pollutant List'!$C$7:$C$611,MATCH('5. Pollutant Emissions - MB'!C1239,'DEQ Pollutant List'!$B$7:$B$611,0))),"")</f>
        <v>Acetone</v>
      </c>
      <c r="E1239" s="115"/>
      <c r="F1239" s="138" t="s">
        <v>430</v>
      </c>
      <c r="G1239" s="139" t="s">
        <v>430</v>
      </c>
      <c r="H1239" s="104" t="s">
        <v>461</v>
      </c>
      <c r="I1239" s="102" t="s">
        <v>214</v>
      </c>
      <c r="J1239" s="105">
        <v>61079.261835518468</v>
      </c>
      <c r="K1239" s="83">
        <v>61079.261835518468</v>
      </c>
      <c r="L1239" s="102" t="s">
        <v>214</v>
      </c>
      <c r="M1239" s="105">
        <f t="shared" si="20"/>
        <v>167.34044338498211</v>
      </c>
      <c r="N1239" s="83">
        <f t="shared" si="21"/>
        <v>167.34044338498211</v>
      </c>
    </row>
    <row r="1240" spans="1:14" x14ac:dyDescent="0.25">
      <c r="A1240" s="79" t="s">
        <v>382</v>
      </c>
      <c r="B1240" s="133" t="s">
        <v>385</v>
      </c>
      <c r="C1240" s="137" t="s">
        <v>422</v>
      </c>
      <c r="D1240" s="81" t="str">
        <f>IFERROR(IF(C1240="No CAS","",INDEX('DEQ Pollutant List'!$C$7:$C$611,MATCH('5. Pollutant Emissions - MB'!C1240,'DEQ Pollutant List'!$B$7:$B$611,0))),"")</f>
        <v>Propylene glycol monomethyl ether</v>
      </c>
      <c r="E1240" s="115"/>
      <c r="F1240" s="138" t="s">
        <v>430</v>
      </c>
      <c r="G1240" s="139" t="s">
        <v>430</v>
      </c>
      <c r="H1240" s="104" t="s">
        <v>461</v>
      </c>
      <c r="I1240" s="102" t="s">
        <v>214</v>
      </c>
      <c r="J1240" s="105">
        <v>0</v>
      </c>
      <c r="K1240" s="83">
        <v>0</v>
      </c>
      <c r="L1240" s="102" t="s">
        <v>214</v>
      </c>
      <c r="M1240" s="105">
        <f t="shared" si="20"/>
        <v>0</v>
      </c>
      <c r="N1240" s="83">
        <f t="shared" si="21"/>
        <v>0</v>
      </c>
    </row>
    <row r="1241" spans="1:14" x14ac:dyDescent="0.25">
      <c r="A1241" s="79" t="s">
        <v>382</v>
      </c>
      <c r="B1241" s="133" t="s">
        <v>385</v>
      </c>
      <c r="C1241" s="137" t="s">
        <v>181</v>
      </c>
      <c r="D1241" s="81" t="str">
        <f>IFERROR(IF(C1241="No CAS","",INDEX('DEQ Pollutant List'!$C$7:$C$611,MATCH('5. Pollutant Emissions - MB'!C1241,'DEQ Pollutant List'!$B$7:$B$611,0))),"")</f>
        <v>Cobalt and compounds</v>
      </c>
      <c r="E1241" s="115"/>
      <c r="F1241" s="138">
        <f>1-(1-0.75)*(1-0.992)</f>
        <v>0.998</v>
      </c>
      <c r="G1241" s="139" t="s">
        <v>430</v>
      </c>
      <c r="H1241" s="104" t="s">
        <v>461</v>
      </c>
      <c r="I1241" s="102" t="s">
        <v>214</v>
      </c>
      <c r="J1241" s="105">
        <v>0</v>
      </c>
      <c r="K1241" s="83">
        <v>0</v>
      </c>
      <c r="L1241" s="102" t="s">
        <v>214</v>
      </c>
      <c r="M1241" s="105">
        <f t="shared" si="20"/>
        <v>0</v>
      </c>
      <c r="N1241" s="83">
        <f t="shared" si="21"/>
        <v>0</v>
      </c>
    </row>
    <row r="1242" spans="1:14" x14ac:dyDescent="0.25">
      <c r="A1242" s="79" t="s">
        <v>382</v>
      </c>
      <c r="B1242" s="133" t="s">
        <v>385</v>
      </c>
      <c r="C1242" s="137" t="s">
        <v>439</v>
      </c>
      <c r="D1242" s="81" t="str">
        <f>IFERROR(IF(C1242="No CAS","",INDEX('DEQ Pollutant List'!$C$7:$C$611,MATCH('5. Pollutant Emissions - MB'!C1242,'DEQ Pollutant List'!$B$7:$B$611,0))),"")</f>
        <v>Sulfuric acid</v>
      </c>
      <c r="E1242" s="115"/>
      <c r="F1242" s="138" t="s">
        <v>430</v>
      </c>
      <c r="G1242" s="139" t="s">
        <v>430</v>
      </c>
      <c r="H1242" s="104" t="s">
        <v>461</v>
      </c>
      <c r="I1242" s="102" t="s">
        <v>214</v>
      </c>
      <c r="J1242" s="105">
        <v>1123.9430400000001</v>
      </c>
      <c r="K1242" s="83">
        <v>1123.9430400000001</v>
      </c>
      <c r="L1242" s="102" t="s">
        <v>214</v>
      </c>
      <c r="M1242" s="105">
        <f t="shared" si="20"/>
        <v>3.0792960000000003</v>
      </c>
      <c r="N1242" s="83">
        <f t="shared" si="21"/>
        <v>3.0792960000000003</v>
      </c>
    </row>
    <row r="1243" spans="1:14" x14ac:dyDescent="0.25">
      <c r="A1243" s="79" t="s">
        <v>382</v>
      </c>
      <c r="B1243" s="133" t="s">
        <v>385</v>
      </c>
      <c r="C1243" s="137" t="s">
        <v>440</v>
      </c>
      <c r="D1243" s="81" t="str">
        <f>IFERROR(IF(C1243="No CAS","",INDEX('DEQ Pollutant List'!$C$7:$C$611,MATCH('5. Pollutant Emissions - MB'!C1243,'DEQ Pollutant List'!$B$7:$B$611,0))),"")</f>
        <v>Hexachlorobenzene</v>
      </c>
      <c r="E1243" s="115"/>
      <c r="F1243" s="138" t="s">
        <v>430</v>
      </c>
      <c r="G1243" s="139" t="s">
        <v>430</v>
      </c>
      <c r="H1243" s="104" t="s">
        <v>461</v>
      </c>
      <c r="I1243" s="102" t="s">
        <v>214</v>
      </c>
      <c r="J1243" s="105">
        <v>0</v>
      </c>
      <c r="K1243" s="83">
        <v>0</v>
      </c>
      <c r="L1243" s="102" t="s">
        <v>214</v>
      </c>
      <c r="M1243" s="105">
        <f t="shared" si="20"/>
        <v>0</v>
      </c>
      <c r="N1243" s="83">
        <f t="shared" si="21"/>
        <v>0</v>
      </c>
    </row>
    <row r="1244" spans="1:14" x14ac:dyDescent="0.25">
      <c r="A1244" s="79" t="s">
        <v>382</v>
      </c>
      <c r="B1244" s="133" t="s">
        <v>385</v>
      </c>
      <c r="C1244" s="137" t="s">
        <v>182</v>
      </c>
      <c r="D1244" s="81" t="str">
        <f>IFERROR(IF(C1244="No CAS","",INDEX('DEQ Pollutant List'!$C$7:$C$611,MATCH('5. Pollutant Emissions - MB'!C1244,'DEQ Pollutant List'!$B$7:$B$611,0))),"")</f>
        <v>Copper and compounds</v>
      </c>
      <c r="E1244" s="115"/>
      <c r="F1244" s="138">
        <f>1-(1-0.75)*(1-0.992)</f>
        <v>0.998</v>
      </c>
      <c r="G1244" s="139" t="s">
        <v>430</v>
      </c>
      <c r="H1244" s="104" t="s">
        <v>461</v>
      </c>
      <c r="I1244" s="102" t="s">
        <v>214</v>
      </c>
      <c r="J1244" s="105">
        <v>0</v>
      </c>
      <c r="K1244" s="83">
        <v>0</v>
      </c>
      <c r="L1244" s="102" t="s">
        <v>214</v>
      </c>
      <c r="M1244" s="105">
        <f t="shared" si="20"/>
        <v>0</v>
      </c>
      <c r="N1244" s="83">
        <f t="shared" si="21"/>
        <v>0</v>
      </c>
    </row>
    <row r="1245" spans="1:14" x14ac:dyDescent="0.25">
      <c r="A1245" s="79" t="s">
        <v>382</v>
      </c>
      <c r="B1245" s="133" t="s">
        <v>385</v>
      </c>
      <c r="C1245" s="137" t="s">
        <v>186</v>
      </c>
      <c r="D1245" s="81" t="str">
        <f>IFERROR(IF(C1245="No CAS","",INDEX('DEQ Pollutant List'!$C$7:$C$611,MATCH('5. Pollutant Emissions - MB'!C1245,'DEQ Pollutant List'!$B$7:$B$611,0))),"")</f>
        <v>Manganese and compounds</v>
      </c>
      <c r="E1245" s="115"/>
      <c r="F1245" s="138">
        <f>1-(1-0.75)*(1-0.992)</f>
        <v>0.998</v>
      </c>
      <c r="G1245" s="139" t="s">
        <v>430</v>
      </c>
      <c r="H1245" s="104" t="s">
        <v>461</v>
      </c>
      <c r="I1245" s="102" t="s">
        <v>214</v>
      </c>
      <c r="J1245" s="105">
        <v>0</v>
      </c>
      <c r="K1245" s="83">
        <v>0</v>
      </c>
      <c r="L1245" s="102" t="s">
        <v>214</v>
      </c>
      <c r="M1245" s="105">
        <f t="shared" si="20"/>
        <v>0</v>
      </c>
      <c r="N1245" s="83">
        <f t="shared" si="21"/>
        <v>0</v>
      </c>
    </row>
    <row r="1246" spans="1:14" x14ac:dyDescent="0.25">
      <c r="A1246" s="79" t="s">
        <v>382</v>
      </c>
      <c r="B1246" s="133" t="s">
        <v>385</v>
      </c>
      <c r="C1246" s="137" t="s">
        <v>441</v>
      </c>
      <c r="D1246" s="81" t="str">
        <f>IFERROR(IF(C1246="No CAS","",INDEX('DEQ Pollutant List'!$C$7:$C$611,MATCH('5. Pollutant Emissions - MB'!C1246,'DEQ Pollutant List'!$B$7:$B$611,0))),"")</f>
        <v>1,2,3-Trimethylbenzene</v>
      </c>
      <c r="E1246" s="115"/>
      <c r="F1246" s="138" t="s">
        <v>430</v>
      </c>
      <c r="G1246" s="139" t="s">
        <v>430</v>
      </c>
      <c r="H1246" s="104" t="s">
        <v>461</v>
      </c>
      <c r="I1246" s="102" t="s">
        <v>214</v>
      </c>
      <c r="J1246" s="105">
        <v>2838.364623592176</v>
      </c>
      <c r="K1246" s="83">
        <v>2838.364623592176</v>
      </c>
      <c r="L1246" s="102" t="s">
        <v>214</v>
      </c>
      <c r="M1246" s="105">
        <f t="shared" si="20"/>
        <v>7.7763414344991126</v>
      </c>
      <c r="N1246" s="83">
        <f t="shared" si="21"/>
        <v>7.7763414344991126</v>
      </c>
    </row>
    <row r="1247" spans="1:14" x14ac:dyDescent="0.25">
      <c r="A1247" s="79" t="s">
        <v>386</v>
      </c>
      <c r="B1247" s="133" t="s">
        <v>212</v>
      </c>
      <c r="C1247" s="137" t="s">
        <v>420</v>
      </c>
      <c r="D1247" s="81" t="str">
        <f>IFERROR(IF(C1247="No CAS","",INDEX('DEQ Pollutant List'!$C$7:$C$611,MATCH('5. Pollutant Emissions - MB'!C1247,'DEQ Pollutant List'!$B$7:$B$611,0))),"")</f>
        <v>Acetone</v>
      </c>
      <c r="E1247" s="115"/>
      <c r="F1247" s="138">
        <v>0</v>
      </c>
      <c r="G1247" s="139">
        <v>0.91120000000000001</v>
      </c>
      <c r="H1247" s="104"/>
      <c r="I1247" s="102" cm="1">
        <f t="array" ref="I1247">((_xlfn.XLOOKUP(B1247,'4. Material Balance Activities'!$C$324:$C$345,'4. Material Balance Activities'!$G$324:$G$345,NA,0,1)-_xlfn.XLOOKUP(B1247,'4. Material Balance Activities'!$C$324:$C$345,'4. Material Balance Activities'!$M$324:$M$345,NA,0,1))*G1247)*(1-F1247)</f>
        <v>116.57141971200001</v>
      </c>
      <c r="J1247" s="105" t="s">
        <v>214</v>
      </c>
      <c r="K1247" s="83" t="s">
        <v>214</v>
      </c>
      <c r="L1247" s="102" cm="1">
        <f t="array" ref="L1247">((_xlfn.XLOOKUP(B1247,'4. Material Balance Activities'!$C$324:$C$345,'4. Material Balance Activities'!$J$324:$J$345,NA,0,1)-_xlfn.XLOOKUP(B1247,'4. Material Balance Activities'!$C$324:$C$345,'4. Material Balance Activities'!$P$324:$P$345,NA,0,1))*G1247)*(1-F1247)</f>
        <v>0.47004604722580645</v>
      </c>
      <c r="M1247" s="105" t="s">
        <v>214</v>
      </c>
      <c r="N1247" s="83" t="s">
        <v>214</v>
      </c>
    </row>
    <row r="1248" spans="1:14" x14ac:dyDescent="0.25">
      <c r="A1248" s="79" t="s">
        <v>386</v>
      </c>
      <c r="B1248" s="133" t="s">
        <v>215</v>
      </c>
      <c r="C1248" s="137" t="s">
        <v>180</v>
      </c>
      <c r="D1248" s="81" t="str">
        <f>IFERROR(IF(C1248="No CAS","",INDEX('DEQ Pollutant List'!$C$7:$C$611,MATCH('5. Pollutant Emissions - MB'!C1248,'DEQ Pollutant List'!$B$7:$B$611,0))),"")</f>
        <v>Chromium VI, chromate and dichromate particulate</v>
      </c>
      <c r="E1248" s="115"/>
      <c r="F1248" s="138">
        <f>1-(1-0.75)*(1-0.992)</f>
        <v>0.998</v>
      </c>
      <c r="G1248" s="139">
        <v>1E-3</v>
      </c>
      <c r="H1248" s="104" t="s">
        <v>421</v>
      </c>
      <c r="I1248" s="102" cm="1">
        <f t="array" ref="I1248">((_xlfn.XLOOKUP(B1248,'4. Material Balance Activities'!$C$324:$C$345,'4. Material Balance Activities'!$G$324:$G$345,NA,0,1)-_xlfn.XLOOKUP(B1248,'4. Material Balance Activities'!$C$324:$C$345,'4. Material Balance Activities'!$M$324:$M$345,NA,0,1))*G1248)*(1-F1248)</f>
        <v>2.4936912000000027E-4</v>
      </c>
      <c r="J1248" s="105" t="s">
        <v>214</v>
      </c>
      <c r="K1248" s="83" t="s">
        <v>214</v>
      </c>
      <c r="L1248" s="102" cm="1">
        <f t="array" ref="L1248">((_xlfn.XLOOKUP(B1248,'4. Material Balance Activities'!$C$324:$C$345,'4. Material Balance Activities'!$J$324:$J$345,NA,0,1)-_xlfn.XLOOKUP(B1248,'4. Material Balance Activities'!$C$324:$C$345,'4. Material Balance Activities'!$P$324:$P$345,NA,0,1))*G1248)*(1-F1248)</f>
        <v>1.0055206451612914E-6</v>
      </c>
      <c r="M1248" s="105" t="s">
        <v>214</v>
      </c>
      <c r="N1248" s="83" t="s">
        <v>214</v>
      </c>
    </row>
    <row r="1249" spans="1:14" x14ac:dyDescent="0.25">
      <c r="A1249" s="79" t="s">
        <v>386</v>
      </c>
      <c r="B1249" s="133" t="s">
        <v>215</v>
      </c>
      <c r="C1249" s="137" t="s">
        <v>420</v>
      </c>
      <c r="D1249" s="81" t="str">
        <f>IFERROR(IF(C1249="No CAS","",INDEX('DEQ Pollutant List'!$C$7:$C$611,MATCH('5. Pollutant Emissions - MB'!C1249,'DEQ Pollutant List'!$B$7:$B$611,0))),"")</f>
        <v>Acetone</v>
      </c>
      <c r="E1249" s="115"/>
      <c r="F1249" s="138">
        <v>0</v>
      </c>
      <c r="G1249" s="139">
        <v>0.85089999999999999</v>
      </c>
      <c r="H1249" s="104"/>
      <c r="I1249" s="102" cm="1">
        <f t="array" ref="I1249">((_xlfn.XLOOKUP(B1249,'4. Material Balance Activities'!$C$324:$C$345,'4. Material Balance Activities'!$G$324:$G$345,NA,0,1)-_xlfn.XLOOKUP(B1249,'4. Material Balance Activities'!$C$324:$C$345,'4. Material Balance Activities'!$M$324:$M$345,NA,0,1))*G1249)*(1-F1249)</f>
        <v>106.094092104</v>
      </c>
      <c r="J1249" s="105" t="s">
        <v>214</v>
      </c>
      <c r="K1249" s="83" t="s">
        <v>214</v>
      </c>
      <c r="L1249" s="102" cm="1">
        <f t="array" ref="L1249">((_xlfn.XLOOKUP(B1249,'4. Material Balance Activities'!$C$324:$C$345,'4. Material Balance Activities'!$J$324:$J$345,NA,0,1)-_xlfn.XLOOKUP(B1249,'4. Material Balance Activities'!$C$324:$C$345,'4. Material Balance Activities'!$P$324:$P$345,NA,0,1))*G1249)*(1-F1249)</f>
        <v>0.427798758483871</v>
      </c>
      <c r="M1249" s="105" t="s">
        <v>214</v>
      </c>
      <c r="N1249" s="83" t="s">
        <v>214</v>
      </c>
    </row>
    <row r="1250" spans="1:14" x14ac:dyDescent="0.25">
      <c r="A1250" s="79" t="s">
        <v>386</v>
      </c>
      <c r="B1250" s="133" t="s">
        <v>216</v>
      </c>
      <c r="C1250" s="137" t="s">
        <v>420</v>
      </c>
      <c r="D1250" s="81" t="str">
        <f>IFERROR(IF(C1250="No CAS","",INDEX('DEQ Pollutant List'!$C$7:$C$611,MATCH('5. Pollutant Emissions - MB'!C1250,'DEQ Pollutant List'!$B$7:$B$611,0))),"")</f>
        <v>Acetone</v>
      </c>
      <c r="E1250" s="115"/>
      <c r="F1250" s="138">
        <v>0</v>
      </c>
      <c r="G1250" s="139">
        <v>0.94310000000000005</v>
      </c>
      <c r="H1250" s="104"/>
      <c r="I1250" s="102" cm="1">
        <f t="array" ref="I1250">((_xlfn.XLOOKUP(B1250,'4. Material Balance Activities'!$C$324:$C$345,'4. Material Balance Activities'!$G$324:$G$345,NA,0,1)-_xlfn.XLOOKUP(B1250,'4. Material Balance Activities'!$C$324:$C$345,'4. Material Balance Activities'!$M$324:$M$345,NA,0,1))*G1250)*(1-F1250)</f>
        <v>103.49720865</v>
      </c>
      <c r="J1250" s="105" t="s">
        <v>214</v>
      </c>
      <c r="K1250" s="83" t="s">
        <v>214</v>
      </c>
      <c r="L1250" s="102" cm="1">
        <f t="array" ref="L1250">((_xlfn.XLOOKUP(B1250,'4. Material Balance Activities'!$C$324:$C$345,'4. Material Balance Activities'!$J$324:$J$345,NA,0,1)-_xlfn.XLOOKUP(B1250,'4. Material Balance Activities'!$C$324:$C$345,'4. Material Balance Activities'!$P$324:$P$345,NA,0,1))*G1250)*(1-F1250)</f>
        <v>0.41732745423387102</v>
      </c>
      <c r="M1250" s="105" t="s">
        <v>214</v>
      </c>
      <c r="N1250" s="83" t="s">
        <v>214</v>
      </c>
    </row>
    <row r="1251" spans="1:14" x14ac:dyDescent="0.25">
      <c r="A1251" s="79" t="s">
        <v>386</v>
      </c>
      <c r="B1251" s="133" t="s">
        <v>217</v>
      </c>
      <c r="C1251" s="137" t="s">
        <v>420</v>
      </c>
      <c r="D1251" s="81" t="str">
        <f>IFERROR(IF(C1251="No CAS","",INDEX('DEQ Pollutant List'!$C$7:$C$611,MATCH('5. Pollutant Emissions - MB'!C1251,'DEQ Pollutant List'!$B$7:$B$611,0))),"")</f>
        <v>Acetone</v>
      </c>
      <c r="E1251" s="115"/>
      <c r="F1251" s="138">
        <v>0</v>
      </c>
      <c r="G1251" s="139">
        <v>0.75429999999999997</v>
      </c>
      <c r="H1251" s="104"/>
      <c r="I1251" s="102" cm="1">
        <f t="array" ref="I1251">((_xlfn.XLOOKUP(B1251,'4. Material Balance Activities'!$C$324:$C$345,'4. Material Balance Activities'!$G$324:$G$345,NA,0,1)-_xlfn.XLOOKUP(B1251,'4. Material Balance Activities'!$C$324:$C$345,'4. Material Balance Activities'!$M$324:$M$345,NA,0,1))*G1251)*(1-F1251)</f>
        <v>169.60344984</v>
      </c>
      <c r="J1251" s="105" t="s">
        <v>214</v>
      </c>
      <c r="K1251" s="83" t="s">
        <v>214</v>
      </c>
      <c r="L1251" s="102" cm="1">
        <f t="array" ref="L1251">((_xlfn.XLOOKUP(B1251,'4. Material Balance Activities'!$C$324:$C$345,'4. Material Balance Activities'!$J$324:$J$345,NA,0,1)-_xlfn.XLOOKUP(B1251,'4. Material Balance Activities'!$C$324:$C$345,'4. Material Balance Activities'!$P$324:$P$345,NA,0,1))*G1251)*(1-F1251)</f>
        <v>0.68388487838709677</v>
      </c>
      <c r="M1251" s="105" t="s">
        <v>214</v>
      </c>
      <c r="N1251" s="83" t="s">
        <v>214</v>
      </c>
    </row>
    <row r="1252" spans="1:14" x14ac:dyDescent="0.25">
      <c r="A1252" s="79" t="s">
        <v>386</v>
      </c>
      <c r="B1252" s="133" t="s">
        <v>218</v>
      </c>
      <c r="C1252" s="137" t="s">
        <v>180</v>
      </c>
      <c r="D1252" s="81" t="str">
        <f>IFERROR(IF(C1252="No CAS","",INDEX('DEQ Pollutant List'!$C$7:$C$611,MATCH('5. Pollutant Emissions - MB'!C1252,'DEQ Pollutant List'!$B$7:$B$611,0))),"")</f>
        <v>Chromium VI, chromate and dichromate particulate</v>
      </c>
      <c r="E1252" s="115"/>
      <c r="F1252" s="138">
        <f>1-(1-0.75)*(1-0.992)</f>
        <v>0.998</v>
      </c>
      <c r="G1252" s="139">
        <v>2E-3</v>
      </c>
      <c r="H1252" s="104" t="s">
        <v>421</v>
      </c>
      <c r="I1252" s="102" cm="1">
        <f t="array" ref="I1252">((_xlfn.XLOOKUP(B1252,'4. Material Balance Activities'!$C$324:$C$345,'4. Material Balance Activities'!$G$324:$G$345,NA,0,1)-_xlfn.XLOOKUP(B1252,'4. Material Balance Activities'!$C$324:$C$345,'4. Material Balance Activities'!$M$324:$M$345,NA,0,1))*G1252)*(1-F1252)</f>
        <v>1.5588672000000016E-3</v>
      </c>
      <c r="J1252" s="105" t="s">
        <v>214</v>
      </c>
      <c r="K1252" s="83" t="s">
        <v>214</v>
      </c>
      <c r="L1252" s="102" cm="1">
        <f t="array" ref="L1252">((_xlfn.XLOOKUP(B1252,'4. Material Balance Activities'!$C$324:$C$345,'4. Material Balance Activities'!$J$324:$J$345,NA,0,1)-_xlfn.XLOOKUP(B1252,'4. Material Balance Activities'!$C$324:$C$345,'4. Material Balance Activities'!$P$324:$P$345,NA,0,1))*G1252)*(1-F1252)</f>
        <v>6.2857548387096831E-6</v>
      </c>
      <c r="M1252" s="105" t="s">
        <v>214</v>
      </c>
      <c r="N1252" s="83" t="s">
        <v>214</v>
      </c>
    </row>
    <row r="1253" spans="1:14" x14ac:dyDescent="0.25">
      <c r="A1253" s="79" t="s">
        <v>386</v>
      </c>
      <c r="B1253" s="133" t="s">
        <v>218</v>
      </c>
      <c r="C1253" s="137" t="s">
        <v>420</v>
      </c>
      <c r="D1253" s="81" t="str">
        <f>IFERROR(IF(C1253="No CAS","",INDEX('DEQ Pollutant List'!$C$7:$C$611,MATCH('5. Pollutant Emissions - MB'!C1253,'DEQ Pollutant List'!$B$7:$B$611,0))),"")</f>
        <v>Acetone</v>
      </c>
      <c r="E1253" s="115"/>
      <c r="F1253" s="138">
        <v>0</v>
      </c>
      <c r="G1253" s="139">
        <v>0.77</v>
      </c>
      <c r="H1253" s="104"/>
      <c r="I1253" s="102" cm="1">
        <f t="array" ref="I1253">((_xlfn.XLOOKUP(B1253,'4. Material Balance Activities'!$C$324:$C$345,'4. Material Balance Activities'!$G$324:$G$345,NA,0,1)-_xlfn.XLOOKUP(B1253,'4. Material Balance Activities'!$C$324:$C$345,'4. Material Balance Activities'!$M$324:$M$345,NA,0,1))*G1253)*(1-F1253)</f>
        <v>300.08193600000004</v>
      </c>
      <c r="J1253" s="105" t="s">
        <v>214</v>
      </c>
      <c r="K1253" s="83" t="s">
        <v>214</v>
      </c>
      <c r="L1253" s="102" cm="1">
        <f t="array" ref="L1253">((_xlfn.XLOOKUP(B1253,'4. Material Balance Activities'!$C$324:$C$345,'4. Material Balance Activities'!$J$324:$J$345,NA,0,1)-_xlfn.XLOOKUP(B1253,'4. Material Balance Activities'!$C$324:$C$345,'4. Material Balance Activities'!$P$324:$P$345,NA,0,1))*G1253)*(1-F1253)</f>
        <v>1.2100078064516129</v>
      </c>
      <c r="M1253" s="105" t="s">
        <v>214</v>
      </c>
      <c r="N1253" s="83" t="s">
        <v>214</v>
      </c>
    </row>
    <row r="1254" spans="1:14" x14ac:dyDescent="0.25">
      <c r="A1254" s="79" t="s">
        <v>386</v>
      </c>
      <c r="B1254" s="133" t="s">
        <v>218</v>
      </c>
      <c r="C1254" s="137" t="s">
        <v>422</v>
      </c>
      <c r="D1254" s="81" t="str">
        <f>IFERROR(IF(C1254="No CAS","",INDEX('DEQ Pollutant List'!$C$7:$C$611,MATCH('5. Pollutant Emissions - MB'!C1254,'DEQ Pollutant List'!$B$7:$B$611,0))),"")</f>
        <v>Propylene glycol monomethyl ether</v>
      </c>
      <c r="E1254" s="115"/>
      <c r="F1254" s="138">
        <v>0</v>
      </c>
      <c r="G1254" s="139">
        <v>0.06</v>
      </c>
      <c r="H1254" s="104"/>
      <c r="I1254" s="102" cm="1">
        <f t="array" ref="I1254">((_xlfn.XLOOKUP(B1254,'4. Material Balance Activities'!$C$324:$C$345,'4. Material Balance Activities'!$G$324:$G$345,NA,0,1)-_xlfn.XLOOKUP(B1254,'4. Material Balance Activities'!$C$324:$C$345,'4. Material Balance Activities'!$M$324:$M$345,NA,0,1))*G1254)*(1-F1254)</f>
        <v>23.383008</v>
      </c>
      <c r="J1254" s="105" t="s">
        <v>214</v>
      </c>
      <c r="K1254" s="83" t="s">
        <v>214</v>
      </c>
      <c r="L1254" s="102" cm="1">
        <f t="array" ref="L1254">((_xlfn.XLOOKUP(B1254,'4. Material Balance Activities'!$C$324:$C$345,'4. Material Balance Activities'!$J$324:$J$345,NA,0,1)-_xlfn.XLOOKUP(B1254,'4. Material Balance Activities'!$C$324:$C$345,'4. Material Balance Activities'!$P$324:$P$345,NA,0,1))*G1254)*(1-F1254)</f>
        <v>9.4286322580645163E-2</v>
      </c>
      <c r="M1254" s="105" t="s">
        <v>214</v>
      </c>
      <c r="N1254" s="83" t="s">
        <v>214</v>
      </c>
    </row>
    <row r="1255" spans="1:14" x14ac:dyDescent="0.25">
      <c r="A1255" s="79" t="s">
        <v>386</v>
      </c>
      <c r="B1255" s="133" t="s">
        <v>218</v>
      </c>
      <c r="C1255" s="137" t="s">
        <v>181</v>
      </c>
      <c r="D1255" s="81" t="str">
        <f>IFERROR(IF(C1255="No CAS","",INDEX('DEQ Pollutant List'!$C$7:$C$611,MATCH('5. Pollutant Emissions - MB'!C1255,'DEQ Pollutant List'!$B$7:$B$611,0))),"")</f>
        <v>Cobalt and compounds</v>
      </c>
      <c r="E1255" s="115"/>
      <c r="F1255" s="138">
        <f>1-(1-0.75)*(1-0.992)</f>
        <v>0.998</v>
      </c>
      <c r="G1255" s="139">
        <v>3.0000000000000001E-3</v>
      </c>
      <c r="H1255" s="104" t="s">
        <v>421</v>
      </c>
      <c r="I1255" s="102" cm="1">
        <f t="array" ref="I1255">((_xlfn.XLOOKUP(B1255,'4. Material Balance Activities'!$C$324:$C$345,'4. Material Balance Activities'!$G$324:$G$345,NA,0,1)-_xlfn.XLOOKUP(B1255,'4. Material Balance Activities'!$C$324:$C$345,'4. Material Balance Activities'!$M$324:$M$345,NA,0,1))*G1255)*(1-F1255)</f>
        <v>2.3383008000000022E-3</v>
      </c>
      <c r="J1255" s="105" t="s">
        <v>214</v>
      </c>
      <c r="K1255" s="83" t="s">
        <v>214</v>
      </c>
      <c r="L1255" s="102" cm="1">
        <f t="array" ref="L1255">((_xlfn.XLOOKUP(B1255,'4. Material Balance Activities'!$C$324:$C$345,'4. Material Balance Activities'!$J$324:$J$345,NA,0,1)-_xlfn.XLOOKUP(B1255,'4. Material Balance Activities'!$C$324:$C$345,'4. Material Balance Activities'!$P$324:$P$345,NA,0,1))*G1255)*(1-F1255)</f>
        <v>9.4286322580645259E-6</v>
      </c>
      <c r="M1255" s="105" t="s">
        <v>214</v>
      </c>
      <c r="N1255" s="83" t="s">
        <v>214</v>
      </c>
    </row>
    <row r="1256" spans="1:14" x14ac:dyDescent="0.25">
      <c r="A1256" s="79" t="s">
        <v>386</v>
      </c>
      <c r="B1256" s="133" t="s">
        <v>220</v>
      </c>
      <c r="C1256" s="137" t="s">
        <v>180</v>
      </c>
      <c r="D1256" s="81" t="str">
        <f>IFERROR(IF(C1256="No CAS","",INDEX('DEQ Pollutant List'!$C$7:$C$611,MATCH('5. Pollutant Emissions - MB'!C1256,'DEQ Pollutant List'!$B$7:$B$611,0))),"")</f>
        <v>Chromium VI, chromate and dichromate particulate</v>
      </c>
      <c r="E1256" s="115"/>
      <c r="F1256" s="138">
        <f>1-(1-0.75)*(1-0.992)</f>
        <v>0.998</v>
      </c>
      <c r="G1256" s="139">
        <v>2E-3</v>
      </c>
      <c r="H1256" s="104" t="s">
        <v>421</v>
      </c>
      <c r="I1256" s="102" cm="1">
        <f t="array" ref="I1256">((_xlfn.XLOOKUP(B1256,'4. Material Balance Activities'!$C$324:$C$345,'4. Material Balance Activities'!$G$324:$G$345,NA,0,1)-_xlfn.XLOOKUP(B1256,'4. Material Balance Activities'!$C$324:$C$345,'4. Material Balance Activities'!$M$324:$M$345,NA,0,1))*G1256)*(1-F1256)</f>
        <v>5.6159400000000059E-3</v>
      </c>
      <c r="J1256" s="105" t="s">
        <v>214</v>
      </c>
      <c r="K1256" s="83" t="s">
        <v>214</v>
      </c>
      <c r="L1256" s="102" cm="1">
        <f t="array" ref="L1256">((_xlfn.XLOOKUP(B1256,'4. Material Balance Activities'!$C$324:$C$345,'4. Material Balance Activities'!$J$324:$J$345,NA,0,1)-_xlfn.XLOOKUP(B1256,'4. Material Balance Activities'!$C$324:$C$345,'4. Material Balance Activities'!$P$324:$P$345,NA,0,1))*G1256)*(1-F1256)</f>
        <v>2.2644919354838733E-5</v>
      </c>
      <c r="M1256" s="105" t="s">
        <v>214</v>
      </c>
      <c r="N1256" s="83" t="s">
        <v>214</v>
      </c>
    </row>
    <row r="1257" spans="1:14" x14ac:dyDescent="0.25">
      <c r="A1257" s="79" t="s">
        <v>386</v>
      </c>
      <c r="B1257" s="133" t="s">
        <v>220</v>
      </c>
      <c r="C1257" s="137" t="s">
        <v>420</v>
      </c>
      <c r="D1257" s="81" t="str">
        <f>IFERROR(IF(C1257="No CAS","",INDEX('DEQ Pollutant List'!$C$7:$C$611,MATCH('5. Pollutant Emissions - MB'!C1257,'DEQ Pollutant List'!$B$7:$B$611,0))),"")</f>
        <v>Acetone</v>
      </c>
      <c r="E1257" s="115"/>
      <c r="F1257" s="138">
        <v>0</v>
      </c>
      <c r="G1257" s="139">
        <v>0.78</v>
      </c>
      <c r="H1257" s="104"/>
      <c r="I1257" s="102" cm="1">
        <f t="array" ref="I1257">((_xlfn.XLOOKUP(B1257,'4. Material Balance Activities'!$C$324:$C$345,'4. Material Balance Activities'!$G$324:$G$345,NA,0,1)-_xlfn.XLOOKUP(B1257,'4. Material Balance Activities'!$C$324:$C$345,'4. Material Balance Activities'!$M$324:$M$345,NA,0,1))*G1257)*(1-F1257)</f>
        <v>1095.1083000000001</v>
      </c>
      <c r="J1257" s="105" t="s">
        <v>214</v>
      </c>
      <c r="K1257" s="83" t="s">
        <v>214</v>
      </c>
      <c r="L1257" s="102" cm="1">
        <f t="array" ref="L1257">((_xlfn.XLOOKUP(B1257,'4. Material Balance Activities'!$C$324:$C$345,'4. Material Balance Activities'!$J$324:$J$345,NA,0,1)-_xlfn.XLOOKUP(B1257,'4. Material Balance Activities'!$C$324:$C$345,'4. Material Balance Activities'!$P$324:$P$345,NA,0,1))*G1257)*(1-F1257)</f>
        <v>4.4157592741935492</v>
      </c>
      <c r="M1257" s="105" t="s">
        <v>214</v>
      </c>
      <c r="N1257" s="83" t="s">
        <v>214</v>
      </c>
    </row>
    <row r="1258" spans="1:14" x14ac:dyDescent="0.25">
      <c r="A1258" s="79" t="s">
        <v>386</v>
      </c>
      <c r="B1258" s="133" t="s">
        <v>220</v>
      </c>
      <c r="C1258" s="137" t="s">
        <v>422</v>
      </c>
      <c r="D1258" s="81" t="str">
        <f>IFERROR(IF(C1258="No CAS","",INDEX('DEQ Pollutant List'!$C$7:$C$611,MATCH('5. Pollutant Emissions - MB'!C1258,'DEQ Pollutant List'!$B$7:$B$611,0))),"")</f>
        <v>Propylene glycol monomethyl ether</v>
      </c>
      <c r="E1258" s="115"/>
      <c r="F1258" s="138">
        <v>0</v>
      </c>
      <c r="G1258" s="139">
        <v>0.06</v>
      </c>
      <c r="H1258" s="104"/>
      <c r="I1258" s="102" cm="1">
        <f t="array" ref="I1258">((_xlfn.XLOOKUP(B1258,'4. Material Balance Activities'!$C$324:$C$345,'4. Material Balance Activities'!$G$324:$G$345,NA,0,1)-_xlfn.XLOOKUP(B1258,'4. Material Balance Activities'!$C$324:$C$345,'4. Material Balance Activities'!$M$324:$M$345,NA,0,1))*G1258)*(1-F1258)</f>
        <v>84.239100000000008</v>
      </c>
      <c r="J1258" s="105" t="s">
        <v>214</v>
      </c>
      <c r="K1258" s="83" t="s">
        <v>214</v>
      </c>
      <c r="L1258" s="102" cm="1">
        <f t="array" ref="L1258">((_xlfn.XLOOKUP(B1258,'4. Material Balance Activities'!$C$324:$C$345,'4. Material Balance Activities'!$J$324:$J$345,NA,0,1)-_xlfn.XLOOKUP(B1258,'4. Material Balance Activities'!$C$324:$C$345,'4. Material Balance Activities'!$P$324:$P$345,NA,0,1))*G1258)*(1-F1258)</f>
        <v>0.33967379032258066</v>
      </c>
      <c r="M1258" s="105" t="s">
        <v>214</v>
      </c>
      <c r="N1258" s="83" t="s">
        <v>214</v>
      </c>
    </row>
    <row r="1259" spans="1:14" x14ac:dyDescent="0.25">
      <c r="A1259" s="79" t="s">
        <v>386</v>
      </c>
      <c r="B1259" s="133" t="s">
        <v>220</v>
      </c>
      <c r="C1259" s="137" t="s">
        <v>181</v>
      </c>
      <c r="D1259" s="81" t="str">
        <f>IFERROR(IF(C1259="No CAS","",INDEX('DEQ Pollutant List'!$C$7:$C$611,MATCH('5. Pollutant Emissions - MB'!C1259,'DEQ Pollutant List'!$B$7:$B$611,0))),"")</f>
        <v>Cobalt and compounds</v>
      </c>
      <c r="E1259" s="115"/>
      <c r="F1259" s="138">
        <f>1-(1-0.75)*(1-0.992)</f>
        <v>0.998</v>
      </c>
      <c r="G1259" s="139">
        <v>2E-3</v>
      </c>
      <c r="H1259" s="104" t="s">
        <v>421</v>
      </c>
      <c r="I1259" s="102" cm="1">
        <f t="array" ref="I1259">((_xlfn.XLOOKUP(B1259,'4. Material Balance Activities'!$C$324:$C$345,'4. Material Balance Activities'!$G$324:$G$345,NA,0,1)-_xlfn.XLOOKUP(B1259,'4. Material Balance Activities'!$C$324:$C$345,'4. Material Balance Activities'!$M$324:$M$345,NA,0,1))*G1259)*(1-F1259)</f>
        <v>5.6159400000000059E-3</v>
      </c>
      <c r="J1259" s="105" t="s">
        <v>214</v>
      </c>
      <c r="K1259" s="83" t="s">
        <v>214</v>
      </c>
      <c r="L1259" s="102" cm="1">
        <f t="array" ref="L1259">((_xlfn.XLOOKUP(B1259,'4. Material Balance Activities'!$C$324:$C$345,'4. Material Balance Activities'!$J$324:$J$345,NA,0,1)-_xlfn.XLOOKUP(B1259,'4. Material Balance Activities'!$C$324:$C$345,'4. Material Balance Activities'!$P$324:$P$345,NA,0,1))*G1259)*(1-F1259)</f>
        <v>2.2644919354838733E-5</v>
      </c>
      <c r="M1259" s="105" t="s">
        <v>214</v>
      </c>
      <c r="N1259" s="83" t="s">
        <v>214</v>
      </c>
    </row>
    <row r="1260" spans="1:14" x14ac:dyDescent="0.25">
      <c r="A1260" s="79" t="s">
        <v>386</v>
      </c>
      <c r="B1260" s="133" t="s">
        <v>221</v>
      </c>
      <c r="C1260" s="137" t="s">
        <v>180</v>
      </c>
      <c r="D1260" s="81" t="str">
        <f>IFERROR(IF(C1260="No CAS","",INDEX('DEQ Pollutant List'!$C$7:$C$611,MATCH('5. Pollutant Emissions - MB'!C1260,'DEQ Pollutant List'!$B$7:$B$611,0))),"")</f>
        <v>Chromium VI, chromate and dichromate particulate</v>
      </c>
      <c r="E1260" s="115"/>
      <c r="F1260" s="138">
        <f>1-(1-0.75)*(1-0.992)</f>
        <v>0.998</v>
      </c>
      <c r="G1260" s="139">
        <v>6.0000000000000001E-3</v>
      </c>
      <c r="H1260" s="104" t="s">
        <v>421</v>
      </c>
      <c r="I1260" s="102" cm="1">
        <f t="array" ref="I1260">((_xlfn.XLOOKUP(B1260,'4. Material Balance Activities'!$C$324:$C$345,'4. Material Balance Activities'!$G$324:$G$345,NA,0,1)-_xlfn.XLOOKUP(B1260,'4. Material Balance Activities'!$C$324:$C$345,'4. Material Balance Activities'!$M$324:$M$345,NA,0,1))*G1260)*(1-F1260)</f>
        <v>2.2164516000000019E-3</v>
      </c>
      <c r="J1260" s="105" t="s">
        <v>214</v>
      </c>
      <c r="K1260" s="83" t="s">
        <v>214</v>
      </c>
      <c r="L1260" s="102" cm="1">
        <f t="array" ref="L1260">((_xlfn.XLOOKUP(B1260,'4. Material Balance Activities'!$C$324:$C$345,'4. Material Balance Activities'!$J$324:$J$345,NA,0,1)-_xlfn.XLOOKUP(B1260,'4. Material Balance Activities'!$C$324:$C$345,'4. Material Balance Activities'!$P$324:$P$345,NA,0,1))*G1260)*(1-F1260)</f>
        <v>8.9373048387096856E-6</v>
      </c>
      <c r="M1260" s="105" t="s">
        <v>214</v>
      </c>
      <c r="N1260" s="83" t="s">
        <v>214</v>
      </c>
    </row>
    <row r="1261" spans="1:14" x14ac:dyDescent="0.25">
      <c r="A1261" s="79" t="s">
        <v>386</v>
      </c>
      <c r="B1261" s="133" t="s">
        <v>221</v>
      </c>
      <c r="C1261" s="137" t="s">
        <v>420</v>
      </c>
      <c r="D1261" s="81" t="str">
        <f>IFERROR(IF(C1261="No CAS","",INDEX('DEQ Pollutant List'!$C$7:$C$611,MATCH('5. Pollutant Emissions - MB'!C1261,'DEQ Pollutant List'!$B$7:$B$611,0))),"")</f>
        <v>Acetone</v>
      </c>
      <c r="E1261" s="115"/>
      <c r="F1261" s="138">
        <v>0</v>
      </c>
      <c r="G1261" s="139">
        <v>0.56999999999999995</v>
      </c>
      <c r="H1261" s="104"/>
      <c r="I1261" s="102" cm="1">
        <f t="array" ref="I1261">((_xlfn.XLOOKUP(B1261,'4. Material Balance Activities'!$C$324:$C$345,'4. Material Balance Activities'!$G$324:$G$345,NA,0,1)-_xlfn.XLOOKUP(B1261,'4. Material Balance Activities'!$C$324:$C$345,'4. Material Balance Activities'!$M$324:$M$345,NA,0,1))*G1261)*(1-F1261)</f>
        <v>105.281451</v>
      </c>
      <c r="J1261" s="105" t="s">
        <v>214</v>
      </c>
      <c r="K1261" s="83" t="s">
        <v>214</v>
      </c>
      <c r="L1261" s="102" cm="1">
        <f t="array" ref="L1261">((_xlfn.XLOOKUP(B1261,'4. Material Balance Activities'!$C$324:$C$345,'4. Material Balance Activities'!$J$324:$J$345,NA,0,1)-_xlfn.XLOOKUP(B1261,'4. Material Balance Activities'!$C$324:$C$345,'4. Material Balance Activities'!$P$324:$P$345,NA,0,1))*G1261)*(1-F1261)</f>
        <v>0.42452197983870965</v>
      </c>
      <c r="M1261" s="105" t="s">
        <v>214</v>
      </c>
      <c r="N1261" s="83" t="s">
        <v>214</v>
      </c>
    </row>
    <row r="1262" spans="1:14" x14ac:dyDescent="0.25">
      <c r="A1262" s="79" t="s">
        <v>386</v>
      </c>
      <c r="B1262" s="133" t="s">
        <v>221</v>
      </c>
      <c r="C1262" s="137" t="s">
        <v>422</v>
      </c>
      <c r="D1262" s="81" t="str">
        <f>IFERROR(IF(C1262="No CAS","",INDEX('DEQ Pollutant List'!$C$7:$C$611,MATCH('5. Pollutant Emissions - MB'!C1262,'DEQ Pollutant List'!$B$7:$B$611,0))),"")</f>
        <v>Propylene glycol monomethyl ether</v>
      </c>
      <c r="E1262" s="115"/>
      <c r="F1262" s="138">
        <v>0</v>
      </c>
      <c r="G1262" s="139">
        <v>0.23</v>
      </c>
      <c r="H1262" s="104"/>
      <c r="I1262" s="102" cm="1">
        <f t="array" ref="I1262">((_xlfn.XLOOKUP(B1262,'4. Material Balance Activities'!$C$324:$C$345,'4. Material Balance Activities'!$G$324:$G$345,NA,0,1)-_xlfn.XLOOKUP(B1262,'4. Material Balance Activities'!$C$324:$C$345,'4. Material Balance Activities'!$M$324:$M$345,NA,0,1))*G1262)*(1-F1262)</f>
        <v>42.481989000000006</v>
      </c>
      <c r="J1262" s="105" t="s">
        <v>214</v>
      </c>
      <c r="K1262" s="83" t="s">
        <v>214</v>
      </c>
      <c r="L1262" s="102" cm="1">
        <f t="array" ref="L1262">((_xlfn.XLOOKUP(B1262,'4. Material Balance Activities'!$C$324:$C$345,'4. Material Balance Activities'!$J$324:$J$345,NA,0,1)-_xlfn.XLOOKUP(B1262,'4. Material Balance Activities'!$C$324:$C$345,'4. Material Balance Activities'!$P$324:$P$345,NA,0,1))*G1262)*(1-F1262)</f>
        <v>0.17129834274193551</v>
      </c>
      <c r="M1262" s="105" t="s">
        <v>214</v>
      </c>
      <c r="N1262" s="83" t="s">
        <v>214</v>
      </c>
    </row>
    <row r="1263" spans="1:14" x14ac:dyDescent="0.25">
      <c r="A1263" s="79" t="s">
        <v>386</v>
      </c>
      <c r="B1263" s="133" t="s">
        <v>221</v>
      </c>
      <c r="C1263" s="137" t="s">
        <v>181</v>
      </c>
      <c r="D1263" s="81" t="str">
        <f>IFERROR(IF(C1263="No CAS","",INDEX('DEQ Pollutant List'!$C$7:$C$611,MATCH('5. Pollutant Emissions - MB'!C1263,'DEQ Pollutant List'!$B$7:$B$611,0))),"")</f>
        <v>Cobalt and compounds</v>
      </c>
      <c r="E1263" s="115"/>
      <c r="F1263" s="138">
        <f>1-(1-0.75)*(1-0.992)</f>
        <v>0.998</v>
      </c>
      <c r="G1263" s="139">
        <v>4.0000000000000001E-3</v>
      </c>
      <c r="H1263" s="104" t="s">
        <v>421</v>
      </c>
      <c r="I1263" s="102" cm="1">
        <f t="array" ref="I1263">((_xlfn.XLOOKUP(B1263,'4. Material Balance Activities'!$C$324:$C$345,'4. Material Balance Activities'!$G$324:$G$345,NA,0,1)-_xlfn.XLOOKUP(B1263,'4. Material Balance Activities'!$C$324:$C$345,'4. Material Balance Activities'!$M$324:$M$345,NA,0,1))*G1263)*(1-F1263)</f>
        <v>1.4776344000000015E-3</v>
      </c>
      <c r="J1263" s="105" t="s">
        <v>214</v>
      </c>
      <c r="K1263" s="83" t="s">
        <v>214</v>
      </c>
      <c r="L1263" s="102" cm="1">
        <f t="array" ref="L1263">((_xlfn.XLOOKUP(B1263,'4. Material Balance Activities'!$C$324:$C$345,'4. Material Balance Activities'!$J$324:$J$345,NA,0,1)-_xlfn.XLOOKUP(B1263,'4. Material Balance Activities'!$C$324:$C$345,'4. Material Balance Activities'!$P$324:$P$345,NA,0,1))*G1263)*(1-F1263)</f>
        <v>5.9582032258064577E-6</v>
      </c>
      <c r="M1263" s="105" t="s">
        <v>214</v>
      </c>
      <c r="N1263" s="83" t="s">
        <v>214</v>
      </c>
    </row>
    <row r="1264" spans="1:14" x14ac:dyDescent="0.25">
      <c r="A1264" s="79" t="s">
        <v>386</v>
      </c>
      <c r="B1264" s="133" t="s">
        <v>222</v>
      </c>
      <c r="C1264" s="137" t="s">
        <v>180</v>
      </c>
      <c r="D1264" s="81" t="str">
        <f>IFERROR(IF(C1264="No CAS","",INDEX('DEQ Pollutant List'!$C$7:$C$611,MATCH('5. Pollutant Emissions - MB'!C1264,'DEQ Pollutant List'!$B$7:$B$611,0))),"")</f>
        <v>Chromium VI, chromate and dichromate particulate</v>
      </c>
      <c r="E1264" s="115"/>
      <c r="F1264" s="138">
        <f>1-(1-0.75)*(1-0.992)</f>
        <v>0.998</v>
      </c>
      <c r="G1264" s="139">
        <v>2E-3</v>
      </c>
      <c r="H1264" s="104" t="s">
        <v>421</v>
      </c>
      <c r="I1264" s="102" cm="1">
        <f t="array" ref="I1264">((_xlfn.XLOOKUP(B1264,'4. Material Balance Activities'!$C$324:$C$345,'4. Material Balance Activities'!$G$324:$G$345,NA,0,1)-_xlfn.XLOOKUP(B1264,'4. Material Balance Activities'!$C$324:$C$345,'4. Material Balance Activities'!$M$324:$M$345,NA,0,1))*G1264)*(1-F1264)</f>
        <v>2.9359440000000033E-3</v>
      </c>
      <c r="J1264" s="105" t="s">
        <v>214</v>
      </c>
      <c r="K1264" s="83" t="s">
        <v>214</v>
      </c>
      <c r="L1264" s="102" cm="1">
        <f t="array" ref="L1264">((_xlfn.XLOOKUP(B1264,'4. Material Balance Activities'!$C$324:$C$345,'4. Material Balance Activities'!$J$324:$J$345,NA,0,1)-_xlfn.XLOOKUP(B1264,'4. Material Balance Activities'!$C$324:$C$345,'4. Material Balance Activities'!$P$324:$P$345,NA,0,1))*G1264)*(1-F1264)</f>
        <v>1.1838483870967754E-5</v>
      </c>
      <c r="M1264" s="105" t="s">
        <v>214</v>
      </c>
      <c r="N1264" s="83" t="s">
        <v>214</v>
      </c>
    </row>
    <row r="1265" spans="1:14" x14ac:dyDescent="0.25">
      <c r="A1265" s="79" t="s">
        <v>386</v>
      </c>
      <c r="B1265" s="133" t="s">
        <v>222</v>
      </c>
      <c r="C1265" s="137" t="s">
        <v>420</v>
      </c>
      <c r="D1265" s="81" t="str">
        <f>IFERROR(IF(C1265="No CAS","",INDEX('DEQ Pollutant List'!$C$7:$C$611,MATCH('5. Pollutant Emissions - MB'!C1265,'DEQ Pollutant List'!$B$7:$B$611,0))),"")</f>
        <v>Acetone</v>
      </c>
      <c r="E1265" s="115"/>
      <c r="F1265" s="138">
        <v>0</v>
      </c>
      <c r="G1265" s="139">
        <v>0.7</v>
      </c>
      <c r="H1265" s="104"/>
      <c r="I1265" s="102" cm="1">
        <f t="array" ref="I1265">((_xlfn.XLOOKUP(B1265,'4. Material Balance Activities'!$C$324:$C$345,'4. Material Balance Activities'!$G$324:$G$345,NA,0,1)-_xlfn.XLOOKUP(B1265,'4. Material Balance Activities'!$C$324:$C$345,'4. Material Balance Activities'!$M$324:$M$345,NA,0,1))*G1265)*(1-F1265)</f>
        <v>513.79020000000003</v>
      </c>
      <c r="J1265" s="105" t="s">
        <v>214</v>
      </c>
      <c r="K1265" s="83" t="s">
        <v>214</v>
      </c>
      <c r="L1265" s="102" cm="1">
        <f t="array" ref="L1265">((_xlfn.XLOOKUP(B1265,'4. Material Balance Activities'!$C$324:$C$345,'4. Material Balance Activities'!$J$324:$J$345,NA,0,1)-_xlfn.XLOOKUP(B1265,'4. Material Balance Activities'!$C$324:$C$345,'4. Material Balance Activities'!$P$324:$P$345,NA,0,1))*G1265)*(1-F1265)</f>
        <v>2.071734677419355</v>
      </c>
      <c r="M1265" s="105" t="s">
        <v>214</v>
      </c>
      <c r="N1265" s="83" t="s">
        <v>214</v>
      </c>
    </row>
    <row r="1266" spans="1:14" x14ac:dyDescent="0.25">
      <c r="A1266" s="79" t="s">
        <v>386</v>
      </c>
      <c r="B1266" s="133" t="s">
        <v>222</v>
      </c>
      <c r="C1266" s="137" t="s">
        <v>422</v>
      </c>
      <c r="D1266" s="81" t="str">
        <f>IFERROR(IF(C1266="No CAS","",INDEX('DEQ Pollutant List'!$C$7:$C$611,MATCH('5. Pollutant Emissions - MB'!C1266,'DEQ Pollutant List'!$B$7:$B$611,0))),"")</f>
        <v>Propylene glycol monomethyl ether</v>
      </c>
      <c r="E1266" s="115"/>
      <c r="F1266" s="138">
        <v>0</v>
      </c>
      <c r="G1266" s="139">
        <v>0.1</v>
      </c>
      <c r="H1266" s="104"/>
      <c r="I1266" s="102" cm="1">
        <f t="array" ref="I1266">((_xlfn.XLOOKUP(B1266,'4. Material Balance Activities'!$C$324:$C$345,'4. Material Balance Activities'!$G$324:$G$345,NA,0,1)-_xlfn.XLOOKUP(B1266,'4. Material Balance Activities'!$C$324:$C$345,'4. Material Balance Activities'!$M$324:$M$345,NA,0,1))*G1266)*(1-F1266)</f>
        <v>73.398600000000016</v>
      </c>
      <c r="J1266" s="105" t="s">
        <v>214</v>
      </c>
      <c r="K1266" s="83" t="s">
        <v>214</v>
      </c>
      <c r="L1266" s="102" cm="1">
        <f t="array" ref="L1266">((_xlfn.XLOOKUP(B1266,'4. Material Balance Activities'!$C$324:$C$345,'4. Material Balance Activities'!$J$324:$J$345,NA,0,1)-_xlfn.XLOOKUP(B1266,'4. Material Balance Activities'!$C$324:$C$345,'4. Material Balance Activities'!$P$324:$P$345,NA,0,1))*G1266)*(1-F1266)</f>
        <v>0.29596209677419361</v>
      </c>
      <c r="M1266" s="105" t="s">
        <v>214</v>
      </c>
      <c r="N1266" s="83" t="s">
        <v>214</v>
      </c>
    </row>
    <row r="1267" spans="1:14" x14ac:dyDescent="0.25">
      <c r="A1267" s="79" t="s">
        <v>386</v>
      </c>
      <c r="B1267" s="133" t="s">
        <v>223</v>
      </c>
      <c r="C1267" s="137" t="s">
        <v>180</v>
      </c>
      <c r="D1267" s="81" t="str">
        <f>IFERROR(IF(C1267="No CAS","",INDEX('DEQ Pollutant List'!$C$7:$C$611,MATCH('5. Pollutant Emissions - MB'!C1267,'DEQ Pollutant List'!$B$7:$B$611,0))),"")</f>
        <v>Chromium VI, chromate and dichromate particulate</v>
      </c>
      <c r="E1267" s="115"/>
      <c r="F1267" s="138">
        <f>1-(1-0.75)*(1-0.992)</f>
        <v>0.998</v>
      </c>
      <c r="G1267" s="139">
        <v>7.0000000000000001E-3</v>
      </c>
      <c r="H1267" s="104" t="s">
        <v>421</v>
      </c>
      <c r="I1267" s="102" cm="1">
        <f t="array" ref="I1267">((_xlfn.XLOOKUP(B1267,'4. Material Balance Activities'!$C$324:$C$345,'4. Material Balance Activities'!$G$324:$G$345,NA,0,1)-_xlfn.XLOOKUP(B1267,'4. Material Balance Activities'!$C$324:$C$345,'4. Material Balance Activities'!$M$324:$M$345,NA,0,1))*G1267)*(1-F1267)</f>
        <v>3.5708904000000038E-3</v>
      </c>
      <c r="J1267" s="105" t="s">
        <v>214</v>
      </c>
      <c r="K1267" s="83" t="s">
        <v>214</v>
      </c>
      <c r="L1267" s="102" cm="1">
        <f t="array" ref="L1267">((_xlfn.XLOOKUP(B1267,'4. Material Balance Activities'!$C$324:$C$345,'4. Material Balance Activities'!$J$324:$J$345,NA,0,1)-_xlfn.XLOOKUP(B1267,'4. Material Balance Activities'!$C$324:$C$345,'4. Material Balance Activities'!$P$324:$P$345,NA,0,1))*G1267)*(1-F1267)</f>
        <v>1.4398751612903242E-5</v>
      </c>
      <c r="M1267" s="105" t="s">
        <v>214</v>
      </c>
      <c r="N1267" s="83" t="s">
        <v>214</v>
      </c>
    </row>
    <row r="1268" spans="1:14" x14ac:dyDescent="0.25">
      <c r="A1268" s="79" t="s">
        <v>386</v>
      </c>
      <c r="B1268" s="133" t="s">
        <v>223</v>
      </c>
      <c r="C1268" s="137" t="s">
        <v>420</v>
      </c>
      <c r="D1268" s="81" t="str">
        <f>IFERROR(IF(C1268="No CAS","",INDEX('DEQ Pollutant List'!$C$7:$C$611,MATCH('5. Pollutant Emissions - MB'!C1268,'DEQ Pollutant List'!$B$7:$B$611,0))),"")</f>
        <v>Acetone</v>
      </c>
      <c r="E1268" s="115"/>
      <c r="F1268" s="138">
        <v>0</v>
      </c>
      <c r="G1268" s="139">
        <v>0.73</v>
      </c>
      <c r="H1268" s="104"/>
      <c r="I1268" s="102" cm="1">
        <f t="array" ref="I1268">((_xlfn.XLOOKUP(B1268,'4. Material Balance Activities'!$C$324:$C$345,'4. Material Balance Activities'!$G$324:$G$345,NA,0,1)-_xlfn.XLOOKUP(B1268,'4. Material Balance Activities'!$C$324:$C$345,'4. Material Balance Activities'!$M$324:$M$345,NA,0,1))*G1268)*(1-F1268)</f>
        <v>186.19642800000003</v>
      </c>
      <c r="J1268" s="105" t="s">
        <v>214</v>
      </c>
      <c r="K1268" s="83" t="s">
        <v>214</v>
      </c>
      <c r="L1268" s="102" cm="1">
        <f t="array" ref="L1268">((_xlfn.XLOOKUP(B1268,'4. Material Balance Activities'!$C$324:$C$345,'4. Material Balance Activities'!$J$324:$J$345,NA,0,1)-_xlfn.XLOOKUP(B1268,'4. Material Balance Activities'!$C$324:$C$345,'4. Material Balance Activities'!$P$324:$P$345,NA,0,1))*G1268)*(1-F1268)</f>
        <v>0.7507920483870969</v>
      </c>
      <c r="M1268" s="105" t="s">
        <v>214</v>
      </c>
      <c r="N1268" s="83" t="s">
        <v>214</v>
      </c>
    </row>
    <row r="1269" spans="1:14" x14ac:dyDescent="0.25">
      <c r="A1269" s="79" t="s">
        <v>386</v>
      </c>
      <c r="B1269" s="133" t="s">
        <v>223</v>
      </c>
      <c r="C1269" s="137" t="s">
        <v>422</v>
      </c>
      <c r="D1269" s="81" t="str">
        <f>IFERROR(IF(C1269="No CAS","",INDEX('DEQ Pollutant List'!$C$7:$C$611,MATCH('5. Pollutant Emissions - MB'!C1269,'DEQ Pollutant List'!$B$7:$B$611,0))),"")</f>
        <v>Propylene glycol monomethyl ether</v>
      </c>
      <c r="E1269" s="115"/>
      <c r="F1269" s="138">
        <v>0</v>
      </c>
      <c r="G1269" s="139">
        <v>0.08</v>
      </c>
      <c r="H1269" s="104"/>
      <c r="I1269" s="102" cm="1">
        <f t="array" ref="I1269">((_xlfn.XLOOKUP(B1269,'4. Material Balance Activities'!$C$324:$C$345,'4. Material Balance Activities'!$G$324:$G$345,NA,0,1)-_xlfn.XLOOKUP(B1269,'4. Material Balance Activities'!$C$324:$C$345,'4. Material Balance Activities'!$M$324:$M$345,NA,0,1))*G1269)*(1-F1269)</f>
        <v>20.405088000000003</v>
      </c>
      <c r="J1269" s="105" t="s">
        <v>214</v>
      </c>
      <c r="K1269" s="83" t="s">
        <v>214</v>
      </c>
      <c r="L1269" s="102" cm="1">
        <f t="array" ref="L1269">((_xlfn.XLOOKUP(B1269,'4. Material Balance Activities'!$C$324:$C$345,'4. Material Balance Activities'!$J$324:$J$345,NA,0,1)-_xlfn.XLOOKUP(B1269,'4. Material Balance Activities'!$C$324:$C$345,'4. Material Balance Activities'!$P$324:$P$345,NA,0,1))*G1269)*(1-F1269)</f>
        <v>8.2278580645161303E-2</v>
      </c>
      <c r="M1269" s="105" t="s">
        <v>214</v>
      </c>
      <c r="N1269" s="83" t="s">
        <v>214</v>
      </c>
    </row>
    <row r="1270" spans="1:14" x14ac:dyDescent="0.25">
      <c r="A1270" s="79" t="s">
        <v>386</v>
      </c>
      <c r="B1270" s="133" t="s">
        <v>223</v>
      </c>
      <c r="C1270" s="137" t="s">
        <v>181</v>
      </c>
      <c r="D1270" s="81" t="str">
        <f>IFERROR(IF(C1270="No CAS","",INDEX('DEQ Pollutant List'!$C$7:$C$611,MATCH('5. Pollutant Emissions - MB'!C1270,'DEQ Pollutant List'!$B$7:$B$611,0))),"")</f>
        <v>Cobalt and compounds</v>
      </c>
      <c r="E1270" s="115"/>
      <c r="F1270" s="138">
        <f>1-(1-0.75)*(1-0.992)</f>
        <v>0.998</v>
      </c>
      <c r="G1270" s="139">
        <v>5.0000000000000001E-3</v>
      </c>
      <c r="H1270" s="104" t="s">
        <v>421</v>
      </c>
      <c r="I1270" s="102" cm="1">
        <f t="array" ref="I1270">((_xlfn.XLOOKUP(B1270,'4. Material Balance Activities'!$C$324:$C$345,'4. Material Balance Activities'!$G$324:$G$345,NA,0,1)-_xlfn.XLOOKUP(B1270,'4. Material Balance Activities'!$C$324:$C$345,'4. Material Balance Activities'!$M$324:$M$345,NA,0,1))*G1270)*(1-F1270)</f>
        <v>2.5506360000000028E-3</v>
      </c>
      <c r="J1270" s="105" t="s">
        <v>214</v>
      </c>
      <c r="K1270" s="83" t="s">
        <v>214</v>
      </c>
      <c r="L1270" s="102" cm="1">
        <f t="array" ref="L1270">((_xlfn.XLOOKUP(B1270,'4. Material Balance Activities'!$C$324:$C$345,'4. Material Balance Activities'!$J$324:$J$345,NA,0,1)-_xlfn.XLOOKUP(B1270,'4. Material Balance Activities'!$C$324:$C$345,'4. Material Balance Activities'!$P$324:$P$345,NA,0,1))*G1270)*(1-F1270)</f>
        <v>1.0284822580645172E-5</v>
      </c>
      <c r="M1270" s="105" t="s">
        <v>214</v>
      </c>
      <c r="N1270" s="83" t="s">
        <v>214</v>
      </c>
    </row>
    <row r="1271" spans="1:14" x14ac:dyDescent="0.25">
      <c r="A1271" s="79" t="s">
        <v>386</v>
      </c>
      <c r="B1271" s="133" t="s">
        <v>224</v>
      </c>
      <c r="C1271" s="137" t="s">
        <v>180</v>
      </c>
      <c r="D1271" s="81" t="str">
        <f>IFERROR(IF(C1271="No CAS","",INDEX('DEQ Pollutant List'!$C$7:$C$611,MATCH('5. Pollutant Emissions - MB'!C1271,'DEQ Pollutant List'!$B$7:$B$611,0))),"")</f>
        <v>Chromium VI, chromate and dichromate particulate</v>
      </c>
      <c r="E1271" s="115"/>
      <c r="F1271" s="138">
        <f>1-(1-0.75)*(1-0.992)</f>
        <v>0.998</v>
      </c>
      <c r="G1271" s="139">
        <v>2E-3</v>
      </c>
      <c r="H1271" s="104" t="s">
        <v>421</v>
      </c>
      <c r="I1271" s="102" cm="1">
        <f t="array" ref="I1271">((_xlfn.XLOOKUP(B1271,'4. Material Balance Activities'!$C$324:$C$345,'4. Material Balance Activities'!$G$324:$G$345,NA,0,1)-_xlfn.XLOOKUP(B1271,'4. Material Balance Activities'!$C$324:$C$345,'4. Material Balance Activities'!$M$324:$M$345,NA,0,1))*G1271)*(1-F1271)</f>
        <v>4.021380000000004E-4</v>
      </c>
      <c r="J1271" s="105" t="s">
        <v>214</v>
      </c>
      <c r="K1271" s="83" t="s">
        <v>214</v>
      </c>
      <c r="L1271" s="102" cm="1">
        <f t="array" ref="L1271">((_xlfn.XLOOKUP(B1271,'4. Material Balance Activities'!$C$324:$C$345,'4. Material Balance Activities'!$J$324:$J$345,NA,0,1)-_xlfn.XLOOKUP(B1271,'4. Material Balance Activities'!$C$324:$C$345,'4. Material Balance Activities'!$P$324:$P$345,NA,0,1))*G1271)*(1-F1271)</f>
        <v>1.6215241935483887E-6</v>
      </c>
      <c r="M1271" s="105" t="s">
        <v>214</v>
      </c>
      <c r="N1271" s="83" t="s">
        <v>214</v>
      </c>
    </row>
    <row r="1272" spans="1:14" x14ac:dyDescent="0.25">
      <c r="A1272" s="79" t="s">
        <v>386</v>
      </c>
      <c r="B1272" s="133" t="s">
        <v>224</v>
      </c>
      <c r="C1272" s="137" t="s">
        <v>420</v>
      </c>
      <c r="D1272" s="81" t="str">
        <f>IFERROR(IF(C1272="No CAS","",INDEX('DEQ Pollutant List'!$C$7:$C$611,MATCH('5. Pollutant Emissions - MB'!C1272,'DEQ Pollutant List'!$B$7:$B$611,0))),"")</f>
        <v>Acetone</v>
      </c>
      <c r="E1272" s="115"/>
      <c r="F1272" s="138">
        <v>0</v>
      </c>
      <c r="G1272" s="139">
        <v>0.74</v>
      </c>
      <c r="H1272" s="104"/>
      <c r="I1272" s="102" cm="1">
        <f t="array" ref="I1272">((_xlfn.XLOOKUP(B1272,'4. Material Balance Activities'!$C$324:$C$345,'4. Material Balance Activities'!$G$324:$G$345,NA,0,1)-_xlfn.XLOOKUP(B1272,'4. Material Balance Activities'!$C$324:$C$345,'4. Material Balance Activities'!$M$324:$M$345,NA,0,1))*G1272)*(1-F1272)</f>
        <v>74.395530000000008</v>
      </c>
      <c r="J1272" s="105" t="s">
        <v>214</v>
      </c>
      <c r="K1272" s="83" t="s">
        <v>214</v>
      </c>
      <c r="L1272" s="102" cm="1">
        <f t="array" ref="L1272">((_xlfn.XLOOKUP(B1272,'4. Material Balance Activities'!$C$324:$C$345,'4. Material Balance Activities'!$J$324:$J$345,NA,0,1)-_xlfn.XLOOKUP(B1272,'4. Material Balance Activities'!$C$324:$C$345,'4. Material Balance Activities'!$P$324:$P$345,NA,0,1))*G1272)*(1-F1272)</f>
        <v>0.29998197580645164</v>
      </c>
      <c r="M1272" s="105" t="s">
        <v>214</v>
      </c>
      <c r="N1272" s="83" t="s">
        <v>214</v>
      </c>
    </row>
    <row r="1273" spans="1:14" x14ac:dyDescent="0.25">
      <c r="A1273" s="79" t="s">
        <v>386</v>
      </c>
      <c r="B1273" s="133" t="s">
        <v>224</v>
      </c>
      <c r="C1273" s="137" t="s">
        <v>422</v>
      </c>
      <c r="D1273" s="81" t="str">
        <f>IFERROR(IF(C1273="No CAS","",INDEX('DEQ Pollutant List'!$C$7:$C$611,MATCH('5. Pollutant Emissions - MB'!C1273,'DEQ Pollutant List'!$B$7:$B$611,0))),"")</f>
        <v>Propylene glycol monomethyl ether</v>
      </c>
      <c r="E1273" s="115"/>
      <c r="F1273" s="138">
        <v>0</v>
      </c>
      <c r="G1273" s="139">
        <v>0.12</v>
      </c>
      <c r="H1273" s="104"/>
      <c r="I1273" s="102" cm="1">
        <f t="array" ref="I1273">((_xlfn.XLOOKUP(B1273,'4. Material Balance Activities'!$C$324:$C$345,'4. Material Balance Activities'!$G$324:$G$345,NA,0,1)-_xlfn.XLOOKUP(B1273,'4. Material Balance Activities'!$C$324:$C$345,'4. Material Balance Activities'!$M$324:$M$345,NA,0,1))*G1273)*(1-F1273)</f>
        <v>12.06414</v>
      </c>
      <c r="J1273" s="105" t="s">
        <v>214</v>
      </c>
      <c r="K1273" s="83" t="s">
        <v>214</v>
      </c>
      <c r="L1273" s="102" cm="1">
        <f t="array" ref="L1273">((_xlfn.XLOOKUP(B1273,'4. Material Balance Activities'!$C$324:$C$345,'4. Material Balance Activities'!$J$324:$J$345,NA,0,1)-_xlfn.XLOOKUP(B1273,'4. Material Balance Activities'!$C$324:$C$345,'4. Material Balance Activities'!$P$324:$P$345,NA,0,1))*G1273)*(1-F1273)</f>
        <v>4.8645725806451615E-2</v>
      </c>
      <c r="M1273" s="105" t="s">
        <v>214</v>
      </c>
      <c r="N1273" s="83" t="s">
        <v>214</v>
      </c>
    </row>
    <row r="1274" spans="1:14" x14ac:dyDescent="0.25">
      <c r="A1274" s="79" t="s">
        <v>386</v>
      </c>
      <c r="B1274" s="133" t="s">
        <v>224</v>
      </c>
      <c r="C1274" s="137" t="s">
        <v>181</v>
      </c>
      <c r="D1274" s="81" t="str">
        <f>IFERROR(IF(C1274="No CAS","",INDEX('DEQ Pollutant List'!$C$7:$C$611,MATCH('5. Pollutant Emissions - MB'!C1274,'DEQ Pollutant List'!$B$7:$B$611,0))),"")</f>
        <v>Cobalt and compounds</v>
      </c>
      <c r="E1274" s="115"/>
      <c r="F1274" s="138">
        <f>1-(1-0.75)*(1-0.992)</f>
        <v>0.998</v>
      </c>
      <c r="G1274" s="139">
        <v>6.0000000000000001E-3</v>
      </c>
      <c r="H1274" s="104" t="s">
        <v>421</v>
      </c>
      <c r="I1274" s="102" cm="1">
        <f t="array" ref="I1274">((_xlfn.XLOOKUP(B1274,'4. Material Balance Activities'!$C$324:$C$345,'4. Material Balance Activities'!$G$324:$G$345,NA,0,1)-_xlfn.XLOOKUP(B1274,'4. Material Balance Activities'!$C$324:$C$345,'4. Material Balance Activities'!$M$324:$M$345,NA,0,1))*G1274)*(1-F1274)</f>
        <v>1.2064140000000011E-3</v>
      </c>
      <c r="J1274" s="105" t="s">
        <v>214</v>
      </c>
      <c r="K1274" s="83" t="s">
        <v>214</v>
      </c>
      <c r="L1274" s="102" cm="1">
        <f t="array" ref="L1274">((_xlfn.XLOOKUP(B1274,'4. Material Balance Activities'!$C$324:$C$345,'4. Material Balance Activities'!$J$324:$J$345,NA,0,1)-_xlfn.XLOOKUP(B1274,'4. Material Balance Activities'!$C$324:$C$345,'4. Material Balance Activities'!$P$324:$P$345,NA,0,1))*G1274)*(1-F1274)</f>
        <v>4.8645725806451664E-6</v>
      </c>
      <c r="M1274" s="105" t="s">
        <v>214</v>
      </c>
      <c r="N1274" s="83" t="s">
        <v>214</v>
      </c>
    </row>
    <row r="1275" spans="1:14" x14ac:dyDescent="0.25">
      <c r="A1275" s="79" t="s">
        <v>386</v>
      </c>
      <c r="B1275" s="133" t="s">
        <v>225</v>
      </c>
      <c r="C1275" s="137" t="s">
        <v>180</v>
      </c>
      <c r="D1275" s="81" t="str">
        <f>IFERROR(IF(C1275="No CAS","",INDEX('DEQ Pollutant List'!$C$7:$C$611,MATCH('5. Pollutant Emissions - MB'!C1275,'DEQ Pollutant List'!$B$7:$B$611,0))),"")</f>
        <v>Chromium VI, chromate and dichromate particulate</v>
      </c>
      <c r="E1275" s="115"/>
      <c r="F1275" s="138">
        <f>1-(1-0.75)*(1-0.992)</f>
        <v>0.998</v>
      </c>
      <c r="G1275" s="139">
        <v>7.0000000000000001E-3</v>
      </c>
      <c r="H1275" s="104" t="s">
        <v>421</v>
      </c>
      <c r="I1275" s="102" cm="1">
        <f t="array" ref="I1275">((_xlfn.XLOOKUP(B1275,'4. Material Balance Activities'!$C$324:$C$345,'4. Material Balance Activities'!$G$324:$G$345,NA,0,1)-_xlfn.XLOOKUP(B1275,'4. Material Balance Activities'!$C$324:$C$345,'4. Material Balance Activities'!$M$324:$M$345,NA,0,1))*G1275)*(1-F1275)</f>
        <v>3.9270000000000034E-3</v>
      </c>
      <c r="J1275" s="105" t="s">
        <v>214</v>
      </c>
      <c r="K1275" s="83" t="s">
        <v>214</v>
      </c>
      <c r="L1275" s="102" cm="1">
        <f t="array" ref="L1275">((_xlfn.XLOOKUP(B1275,'4. Material Balance Activities'!$C$324:$C$345,'4. Material Balance Activities'!$J$324:$J$345,NA,0,1)-_xlfn.XLOOKUP(B1275,'4. Material Balance Activities'!$C$324:$C$345,'4. Material Balance Activities'!$P$324:$P$345,NA,0,1))*G1275)*(1-F1275)</f>
        <v>1.5834677419354855E-5</v>
      </c>
      <c r="M1275" s="105" t="s">
        <v>214</v>
      </c>
      <c r="N1275" s="83" t="s">
        <v>214</v>
      </c>
    </row>
    <row r="1276" spans="1:14" x14ac:dyDescent="0.25">
      <c r="A1276" s="79" t="s">
        <v>386</v>
      </c>
      <c r="B1276" s="133" t="s">
        <v>225</v>
      </c>
      <c r="C1276" s="137" t="s">
        <v>420</v>
      </c>
      <c r="D1276" s="81" t="str">
        <f>IFERROR(IF(C1276="No CAS","",INDEX('DEQ Pollutant List'!$C$7:$C$611,MATCH('5. Pollutant Emissions - MB'!C1276,'DEQ Pollutant List'!$B$7:$B$611,0))),"")</f>
        <v>Acetone</v>
      </c>
      <c r="E1276" s="115"/>
      <c r="F1276" s="138">
        <v>0</v>
      </c>
      <c r="G1276" s="139">
        <v>0.74</v>
      </c>
      <c r="H1276" s="104"/>
      <c r="I1276" s="102" cm="1">
        <f t="array" ref="I1276">((_xlfn.XLOOKUP(B1276,'4. Material Balance Activities'!$C$324:$C$345,'4. Material Balance Activities'!$G$324:$G$345,NA,0,1)-_xlfn.XLOOKUP(B1276,'4. Material Balance Activities'!$C$324:$C$345,'4. Material Balance Activities'!$M$324:$M$345,NA,0,1))*G1276)*(1-F1276)</f>
        <v>207.57</v>
      </c>
      <c r="J1276" s="105" t="s">
        <v>214</v>
      </c>
      <c r="K1276" s="83" t="s">
        <v>214</v>
      </c>
      <c r="L1276" s="102" cm="1">
        <f t="array" ref="L1276">((_xlfn.XLOOKUP(B1276,'4. Material Balance Activities'!$C$324:$C$345,'4. Material Balance Activities'!$J$324:$J$345,NA,0,1)-_xlfn.XLOOKUP(B1276,'4. Material Balance Activities'!$C$324:$C$345,'4. Material Balance Activities'!$P$324:$P$345,NA,0,1))*G1276)*(1-F1276)</f>
        <v>0.83697580645161296</v>
      </c>
      <c r="M1276" s="105" t="s">
        <v>214</v>
      </c>
      <c r="N1276" s="83" t="s">
        <v>214</v>
      </c>
    </row>
    <row r="1277" spans="1:14" x14ac:dyDescent="0.25">
      <c r="A1277" s="79" t="s">
        <v>386</v>
      </c>
      <c r="B1277" s="133" t="s">
        <v>225</v>
      </c>
      <c r="C1277" s="137" t="s">
        <v>422</v>
      </c>
      <c r="D1277" s="81" t="str">
        <f>IFERROR(IF(C1277="No CAS","",INDEX('DEQ Pollutant List'!$C$7:$C$611,MATCH('5. Pollutant Emissions - MB'!C1277,'DEQ Pollutant List'!$B$7:$B$611,0))),"")</f>
        <v>Propylene glycol monomethyl ether</v>
      </c>
      <c r="E1277" s="115"/>
      <c r="F1277" s="138">
        <v>0</v>
      </c>
      <c r="G1277" s="139">
        <v>0.13</v>
      </c>
      <c r="H1277" s="104"/>
      <c r="I1277" s="102" cm="1">
        <f t="array" ref="I1277">((_xlfn.XLOOKUP(B1277,'4. Material Balance Activities'!$C$324:$C$345,'4. Material Balance Activities'!$G$324:$G$345,NA,0,1)-_xlfn.XLOOKUP(B1277,'4. Material Balance Activities'!$C$324:$C$345,'4. Material Balance Activities'!$M$324:$M$345,NA,0,1))*G1277)*(1-F1277)</f>
        <v>36.465000000000003</v>
      </c>
      <c r="J1277" s="105" t="s">
        <v>214</v>
      </c>
      <c r="K1277" s="83" t="s">
        <v>214</v>
      </c>
      <c r="L1277" s="102" cm="1">
        <f t="array" ref="L1277">((_xlfn.XLOOKUP(B1277,'4. Material Balance Activities'!$C$324:$C$345,'4. Material Balance Activities'!$J$324:$J$345,NA,0,1)-_xlfn.XLOOKUP(B1277,'4. Material Balance Activities'!$C$324:$C$345,'4. Material Balance Activities'!$P$324:$P$345,NA,0,1))*G1277)*(1-F1277)</f>
        <v>0.14703629032258067</v>
      </c>
      <c r="M1277" s="105" t="s">
        <v>214</v>
      </c>
      <c r="N1277" s="83" t="s">
        <v>214</v>
      </c>
    </row>
    <row r="1278" spans="1:14" x14ac:dyDescent="0.25">
      <c r="A1278" s="79" t="s">
        <v>386</v>
      </c>
      <c r="B1278" s="133" t="s">
        <v>226</v>
      </c>
      <c r="C1278" s="137" t="s">
        <v>180</v>
      </c>
      <c r="D1278" s="81" t="str">
        <f>IFERROR(IF(C1278="No CAS","",INDEX('DEQ Pollutant List'!$C$7:$C$611,MATCH('5. Pollutant Emissions - MB'!C1278,'DEQ Pollutant List'!$B$7:$B$611,0))),"")</f>
        <v>Chromium VI, chromate and dichromate particulate</v>
      </c>
      <c r="E1278" s="115"/>
      <c r="F1278" s="138">
        <f>1-(1-0.75)*(1-0.992)</f>
        <v>0.998</v>
      </c>
      <c r="G1278" s="139">
        <v>2E-3</v>
      </c>
      <c r="H1278" s="104" t="s">
        <v>421</v>
      </c>
      <c r="I1278" s="102" cm="1">
        <f t="array" ref="I1278">((_xlfn.XLOOKUP(B1278,'4. Material Balance Activities'!$C$324:$C$345,'4. Material Balance Activities'!$G$324:$G$345,NA,0,1)-_xlfn.XLOOKUP(B1278,'4. Material Balance Activities'!$C$324:$C$345,'4. Material Balance Activities'!$M$324:$M$345,NA,0,1))*G1278)*(1-F1278)</f>
        <v>1.4679720000000016E-3</v>
      </c>
      <c r="J1278" s="105" t="s">
        <v>214</v>
      </c>
      <c r="K1278" s="83" t="s">
        <v>214</v>
      </c>
      <c r="L1278" s="102" cm="1">
        <f t="array" ref="L1278">((_xlfn.XLOOKUP(B1278,'4. Material Balance Activities'!$C$324:$C$345,'4. Material Balance Activities'!$J$324:$J$345,NA,0,1)-_xlfn.XLOOKUP(B1278,'4. Material Balance Activities'!$C$324:$C$345,'4. Material Balance Activities'!$P$324:$P$345,NA,0,1))*G1278)*(1-F1278)</f>
        <v>5.9192419354838771E-6</v>
      </c>
      <c r="M1278" s="105" t="s">
        <v>214</v>
      </c>
      <c r="N1278" s="83" t="s">
        <v>214</v>
      </c>
    </row>
    <row r="1279" spans="1:14" x14ac:dyDescent="0.25">
      <c r="A1279" s="79" t="s">
        <v>386</v>
      </c>
      <c r="B1279" s="133" t="s">
        <v>226</v>
      </c>
      <c r="C1279" s="137" t="s">
        <v>425</v>
      </c>
      <c r="D1279" s="81" t="str">
        <f>IFERROR(IF(C1279="No CAS","",INDEX('DEQ Pollutant List'!$C$7:$C$611,MATCH('5. Pollutant Emissions - MB'!C1279,'DEQ Pollutant List'!$B$7:$B$611,0))),"")</f>
        <v>Isopropyl alcohol</v>
      </c>
      <c r="E1279" s="115"/>
      <c r="F1279" s="138">
        <v>0</v>
      </c>
      <c r="G1279" s="139">
        <v>7.0000000000000007E-2</v>
      </c>
      <c r="H1279" s="104"/>
      <c r="I1279" s="102" cm="1">
        <f t="array" ref="I1279">((_xlfn.XLOOKUP(B1279,'4. Material Balance Activities'!$C$324:$C$345,'4. Material Balance Activities'!$G$324:$G$345,NA,0,1)-_xlfn.XLOOKUP(B1279,'4. Material Balance Activities'!$C$324:$C$345,'4. Material Balance Activities'!$M$324:$M$345,NA,0,1))*G1279)*(1-F1279)</f>
        <v>25.689510000000006</v>
      </c>
      <c r="J1279" s="105" t="s">
        <v>214</v>
      </c>
      <c r="K1279" s="83" t="s">
        <v>214</v>
      </c>
      <c r="L1279" s="102" cm="1">
        <f t="array" ref="L1279">((_xlfn.XLOOKUP(B1279,'4. Material Balance Activities'!$C$324:$C$345,'4. Material Balance Activities'!$J$324:$J$345,NA,0,1)-_xlfn.XLOOKUP(B1279,'4. Material Balance Activities'!$C$324:$C$345,'4. Material Balance Activities'!$P$324:$P$345,NA,0,1))*G1279)*(1-F1279)</f>
        <v>0.10358673387096777</v>
      </c>
      <c r="M1279" s="105" t="s">
        <v>214</v>
      </c>
      <c r="N1279" s="83" t="s">
        <v>214</v>
      </c>
    </row>
    <row r="1280" spans="1:14" x14ac:dyDescent="0.25">
      <c r="A1280" s="79" t="s">
        <v>386</v>
      </c>
      <c r="B1280" s="133" t="s">
        <v>226</v>
      </c>
      <c r="C1280" s="137" t="s">
        <v>420</v>
      </c>
      <c r="D1280" s="81" t="str">
        <f>IFERROR(IF(C1280="No CAS","",INDEX('DEQ Pollutant List'!$C$7:$C$611,MATCH('5. Pollutant Emissions - MB'!C1280,'DEQ Pollutant List'!$B$7:$B$611,0))),"")</f>
        <v>Acetone</v>
      </c>
      <c r="E1280" s="115"/>
      <c r="F1280" s="138">
        <v>0</v>
      </c>
      <c r="G1280" s="139">
        <v>0.55000000000000004</v>
      </c>
      <c r="H1280" s="104"/>
      <c r="I1280" s="102" cm="1">
        <f t="array" ref="I1280">((_xlfn.XLOOKUP(B1280,'4. Material Balance Activities'!$C$324:$C$345,'4. Material Balance Activities'!$G$324:$G$345,NA,0,1)-_xlfn.XLOOKUP(B1280,'4. Material Balance Activities'!$C$324:$C$345,'4. Material Balance Activities'!$M$324:$M$345,NA,0,1))*G1280)*(1-F1280)</f>
        <v>201.84615000000005</v>
      </c>
      <c r="J1280" s="105" t="s">
        <v>214</v>
      </c>
      <c r="K1280" s="83" t="s">
        <v>214</v>
      </c>
      <c r="L1280" s="102" cm="1">
        <f t="array" ref="L1280">((_xlfn.XLOOKUP(B1280,'4. Material Balance Activities'!$C$324:$C$345,'4. Material Balance Activities'!$J$324:$J$345,NA,0,1)-_xlfn.XLOOKUP(B1280,'4. Material Balance Activities'!$C$324:$C$345,'4. Material Balance Activities'!$P$324:$P$345,NA,0,1))*G1280)*(1-F1280)</f>
        <v>0.81389576612903247</v>
      </c>
      <c r="M1280" s="105" t="s">
        <v>214</v>
      </c>
      <c r="N1280" s="83" t="s">
        <v>214</v>
      </c>
    </row>
    <row r="1281" spans="1:14" x14ac:dyDescent="0.25">
      <c r="A1281" s="79" t="s">
        <v>386</v>
      </c>
      <c r="B1281" s="133" t="s">
        <v>226</v>
      </c>
      <c r="C1281" s="137" t="s">
        <v>181</v>
      </c>
      <c r="D1281" s="81" t="str">
        <f>IFERROR(IF(C1281="No CAS","",INDEX('DEQ Pollutant List'!$C$7:$C$611,MATCH('5. Pollutant Emissions - MB'!C1281,'DEQ Pollutant List'!$B$7:$B$611,0))),"")</f>
        <v>Cobalt and compounds</v>
      </c>
      <c r="E1281" s="115"/>
      <c r="F1281" s="138">
        <f>1-(1-0.75)*(1-0.992)</f>
        <v>0.998</v>
      </c>
      <c r="G1281" s="139">
        <v>3.0000000000000001E-3</v>
      </c>
      <c r="H1281" s="104" t="s">
        <v>421</v>
      </c>
      <c r="I1281" s="102" cm="1">
        <f t="array" ref="I1281">((_xlfn.XLOOKUP(B1281,'4. Material Balance Activities'!$C$324:$C$345,'4. Material Balance Activities'!$G$324:$G$345,NA,0,1)-_xlfn.XLOOKUP(B1281,'4. Material Balance Activities'!$C$324:$C$345,'4. Material Balance Activities'!$M$324:$M$345,NA,0,1))*G1281)*(1-F1281)</f>
        <v>2.2019580000000021E-3</v>
      </c>
      <c r="J1281" s="105" t="s">
        <v>214</v>
      </c>
      <c r="K1281" s="83" t="s">
        <v>214</v>
      </c>
      <c r="L1281" s="102" cm="1">
        <f t="array" ref="L1281">((_xlfn.XLOOKUP(B1281,'4. Material Balance Activities'!$C$324:$C$345,'4. Material Balance Activities'!$J$324:$J$345,NA,0,1)-_xlfn.XLOOKUP(B1281,'4. Material Balance Activities'!$C$324:$C$345,'4. Material Balance Activities'!$P$324:$P$345,NA,0,1))*G1281)*(1-F1281)</f>
        <v>8.878862903225816E-6</v>
      </c>
      <c r="M1281" s="105" t="s">
        <v>214</v>
      </c>
      <c r="N1281" s="83" t="s">
        <v>214</v>
      </c>
    </row>
    <row r="1282" spans="1:14" x14ac:dyDescent="0.25">
      <c r="A1282" s="79" t="s">
        <v>386</v>
      </c>
      <c r="B1282" s="133" t="s">
        <v>227</v>
      </c>
      <c r="C1282" s="137" t="s">
        <v>183</v>
      </c>
      <c r="D1282" s="81" t="str">
        <f>IFERROR(IF(C1282="No CAS","",INDEX('DEQ Pollutant List'!$C$7:$C$611,MATCH('5. Pollutant Emissions - MB'!C1282,'DEQ Pollutant List'!$B$7:$B$611,0))),"")</f>
        <v>Ethyl benzene</v>
      </c>
      <c r="E1282" s="115"/>
      <c r="F1282" s="138">
        <v>0</v>
      </c>
      <c r="G1282" s="139">
        <v>1E-3</v>
      </c>
      <c r="H1282" s="104"/>
      <c r="I1282" s="102" cm="1">
        <f t="array" ref="I1282">((_xlfn.XLOOKUP(B1282,'4. Material Balance Activities'!$C$324:$C$345,'4. Material Balance Activities'!$G$324:$G$345,NA,0,1)-_xlfn.XLOOKUP(B1282,'4. Material Balance Activities'!$C$324:$C$345,'4. Material Balance Activities'!$M$324:$M$345,NA,0,1))*G1282)*(1-F1282)</f>
        <v>3.3610500000000001E-2</v>
      </c>
      <c r="J1282" s="105" t="s">
        <v>214</v>
      </c>
      <c r="K1282" s="83" t="s">
        <v>214</v>
      </c>
      <c r="L1282" s="102" cm="1">
        <f t="array" ref="L1282">((_xlfn.XLOOKUP(B1282,'4. Material Balance Activities'!$C$324:$C$345,'4. Material Balance Activities'!$J$324:$J$345,NA,0,1)-_xlfn.XLOOKUP(B1282,'4. Material Balance Activities'!$C$324:$C$345,'4. Material Balance Activities'!$P$324:$P$345,NA,0,1))*G1282)*(1-F1282)</f>
        <v>1.3552620967741935E-4</v>
      </c>
      <c r="M1282" s="105" t="s">
        <v>214</v>
      </c>
      <c r="N1282" s="83" t="s">
        <v>214</v>
      </c>
    </row>
    <row r="1283" spans="1:14" x14ac:dyDescent="0.25">
      <c r="A1283" s="79" t="s">
        <v>386</v>
      </c>
      <c r="B1283" s="133" t="s">
        <v>227</v>
      </c>
      <c r="C1283" s="137" t="s">
        <v>180</v>
      </c>
      <c r="D1283" s="81" t="str">
        <f>IFERROR(IF(C1283="No CAS","",INDEX('DEQ Pollutant List'!$C$7:$C$611,MATCH('5. Pollutant Emissions - MB'!C1283,'DEQ Pollutant List'!$B$7:$B$611,0))),"")</f>
        <v>Chromium VI, chromate and dichromate particulate</v>
      </c>
      <c r="E1283" s="115"/>
      <c r="F1283" s="138">
        <f>1-(1-0.75)*(1-0.992)</f>
        <v>0.998</v>
      </c>
      <c r="G1283" s="139">
        <v>7.0000000000000001E-3</v>
      </c>
      <c r="H1283" s="104" t="s">
        <v>421</v>
      </c>
      <c r="I1283" s="102" cm="1">
        <f t="array" ref="I1283">((_xlfn.XLOOKUP(B1283,'4. Material Balance Activities'!$C$324:$C$345,'4. Material Balance Activities'!$G$324:$G$345,NA,0,1)-_xlfn.XLOOKUP(B1283,'4. Material Balance Activities'!$C$324:$C$345,'4. Material Balance Activities'!$M$324:$M$345,NA,0,1))*G1283)*(1-F1283)</f>
        <v>4.7054700000000047E-4</v>
      </c>
      <c r="J1283" s="105" t="s">
        <v>214</v>
      </c>
      <c r="K1283" s="83" t="s">
        <v>214</v>
      </c>
      <c r="L1283" s="102" cm="1">
        <f t="array" ref="L1283">((_xlfn.XLOOKUP(B1283,'4. Material Balance Activities'!$C$324:$C$345,'4. Material Balance Activities'!$J$324:$J$345,NA,0,1)-_xlfn.XLOOKUP(B1283,'4. Material Balance Activities'!$C$324:$C$345,'4. Material Balance Activities'!$P$324:$P$345,NA,0,1))*G1283)*(1-F1283)</f>
        <v>1.8973669354838725E-6</v>
      </c>
      <c r="M1283" s="105" t="s">
        <v>214</v>
      </c>
      <c r="N1283" s="83" t="s">
        <v>214</v>
      </c>
    </row>
    <row r="1284" spans="1:14" x14ac:dyDescent="0.25">
      <c r="A1284" s="79" t="s">
        <v>386</v>
      </c>
      <c r="B1284" s="133" t="s">
        <v>227</v>
      </c>
      <c r="C1284" s="137" t="s">
        <v>420</v>
      </c>
      <c r="D1284" s="81" t="str">
        <f>IFERROR(IF(C1284="No CAS","",INDEX('DEQ Pollutant List'!$C$7:$C$611,MATCH('5. Pollutant Emissions - MB'!C1284,'DEQ Pollutant List'!$B$7:$B$611,0))),"")</f>
        <v>Acetone</v>
      </c>
      <c r="E1284" s="115"/>
      <c r="F1284" s="138">
        <v>0</v>
      </c>
      <c r="G1284" s="139">
        <v>0.73</v>
      </c>
      <c r="H1284" s="104"/>
      <c r="I1284" s="102" cm="1">
        <f t="array" ref="I1284">((_xlfn.XLOOKUP(B1284,'4. Material Balance Activities'!$C$324:$C$345,'4. Material Balance Activities'!$G$324:$G$345,NA,0,1)-_xlfn.XLOOKUP(B1284,'4. Material Balance Activities'!$C$324:$C$345,'4. Material Balance Activities'!$M$324:$M$345,NA,0,1))*G1284)*(1-F1284)</f>
        <v>24.535665000000002</v>
      </c>
      <c r="J1284" s="105" t="s">
        <v>214</v>
      </c>
      <c r="K1284" s="83" t="s">
        <v>214</v>
      </c>
      <c r="L1284" s="102" cm="1">
        <f t="array" ref="L1284">((_xlfn.XLOOKUP(B1284,'4. Material Balance Activities'!$C$324:$C$345,'4. Material Balance Activities'!$J$324:$J$345,NA,0,1)-_xlfn.XLOOKUP(B1284,'4. Material Balance Activities'!$C$324:$C$345,'4. Material Balance Activities'!$P$324:$P$345,NA,0,1))*G1284)*(1-F1284)</f>
        <v>9.8934133064516122E-2</v>
      </c>
      <c r="M1284" s="105" t="s">
        <v>214</v>
      </c>
      <c r="N1284" s="83" t="s">
        <v>214</v>
      </c>
    </row>
    <row r="1285" spans="1:14" x14ac:dyDescent="0.25">
      <c r="A1285" s="79" t="s">
        <v>386</v>
      </c>
      <c r="B1285" s="133" t="s">
        <v>227</v>
      </c>
      <c r="C1285" s="137" t="s">
        <v>422</v>
      </c>
      <c r="D1285" s="81" t="str">
        <f>IFERROR(IF(C1285="No CAS","",INDEX('DEQ Pollutant List'!$C$7:$C$611,MATCH('5. Pollutant Emissions - MB'!C1285,'DEQ Pollutant List'!$B$7:$B$611,0))),"")</f>
        <v>Propylene glycol monomethyl ether</v>
      </c>
      <c r="E1285" s="115"/>
      <c r="F1285" s="138">
        <v>0</v>
      </c>
      <c r="G1285" s="139">
        <v>7.0000000000000007E-2</v>
      </c>
      <c r="H1285" s="104"/>
      <c r="I1285" s="102" cm="1">
        <f t="array" ref="I1285">((_xlfn.XLOOKUP(B1285,'4. Material Balance Activities'!$C$324:$C$345,'4. Material Balance Activities'!$G$324:$G$345,NA,0,1)-_xlfn.XLOOKUP(B1285,'4. Material Balance Activities'!$C$324:$C$345,'4. Material Balance Activities'!$M$324:$M$345,NA,0,1))*G1285)*(1-F1285)</f>
        <v>2.3527350000000005</v>
      </c>
      <c r="J1285" s="105" t="s">
        <v>214</v>
      </c>
      <c r="K1285" s="83" t="s">
        <v>214</v>
      </c>
      <c r="L1285" s="102" cm="1">
        <f t="array" ref="L1285">((_xlfn.XLOOKUP(B1285,'4. Material Balance Activities'!$C$324:$C$345,'4. Material Balance Activities'!$J$324:$J$345,NA,0,1)-_xlfn.XLOOKUP(B1285,'4. Material Balance Activities'!$C$324:$C$345,'4. Material Balance Activities'!$P$324:$P$345,NA,0,1))*G1285)*(1-F1285)</f>
        <v>9.4868346774193563E-3</v>
      </c>
      <c r="M1285" s="105" t="s">
        <v>214</v>
      </c>
      <c r="N1285" s="83" t="s">
        <v>214</v>
      </c>
    </row>
    <row r="1286" spans="1:14" x14ac:dyDescent="0.25">
      <c r="A1286" s="79" t="s">
        <v>386</v>
      </c>
      <c r="B1286" s="133" t="s">
        <v>227</v>
      </c>
      <c r="C1286" s="137" t="s">
        <v>181</v>
      </c>
      <c r="D1286" s="81" t="str">
        <f>IFERROR(IF(C1286="No CAS","",INDEX('DEQ Pollutant List'!$C$7:$C$611,MATCH('5. Pollutant Emissions - MB'!C1286,'DEQ Pollutant List'!$B$7:$B$611,0))),"")</f>
        <v>Cobalt and compounds</v>
      </c>
      <c r="E1286" s="115"/>
      <c r="F1286" s="138">
        <f>1-(1-0.75)*(1-0.992)</f>
        <v>0.998</v>
      </c>
      <c r="G1286" s="139">
        <v>7.0000000000000001E-3</v>
      </c>
      <c r="H1286" s="104" t="s">
        <v>421</v>
      </c>
      <c r="I1286" s="102" cm="1">
        <f t="array" ref="I1286">((_xlfn.XLOOKUP(B1286,'4. Material Balance Activities'!$C$324:$C$345,'4. Material Balance Activities'!$G$324:$G$345,NA,0,1)-_xlfn.XLOOKUP(B1286,'4. Material Balance Activities'!$C$324:$C$345,'4. Material Balance Activities'!$M$324:$M$345,NA,0,1))*G1286)*(1-F1286)</f>
        <v>4.7054700000000047E-4</v>
      </c>
      <c r="J1286" s="105" t="s">
        <v>214</v>
      </c>
      <c r="K1286" s="83" t="s">
        <v>214</v>
      </c>
      <c r="L1286" s="102" cm="1">
        <f t="array" ref="L1286">((_xlfn.XLOOKUP(B1286,'4. Material Balance Activities'!$C$324:$C$345,'4. Material Balance Activities'!$J$324:$J$345,NA,0,1)-_xlfn.XLOOKUP(B1286,'4. Material Balance Activities'!$C$324:$C$345,'4. Material Balance Activities'!$P$324:$P$345,NA,0,1))*G1286)*(1-F1286)</f>
        <v>1.8973669354838725E-6</v>
      </c>
      <c r="M1286" s="105" t="s">
        <v>214</v>
      </c>
      <c r="N1286" s="83" t="s">
        <v>214</v>
      </c>
    </row>
    <row r="1287" spans="1:14" x14ac:dyDescent="0.25">
      <c r="A1287" s="79" t="s">
        <v>386</v>
      </c>
      <c r="B1287" s="133" t="s">
        <v>228</v>
      </c>
      <c r="C1287" s="137" t="s">
        <v>420</v>
      </c>
      <c r="D1287" s="81" t="str">
        <f>IFERROR(IF(C1287="No CAS","",INDEX('DEQ Pollutant List'!$C$7:$C$611,MATCH('5. Pollutant Emissions - MB'!C1287,'DEQ Pollutant List'!$B$7:$B$611,0))),"")</f>
        <v>Acetone</v>
      </c>
      <c r="E1287" s="115"/>
      <c r="F1287" s="138">
        <v>0</v>
      </c>
      <c r="G1287" s="139">
        <v>0.67</v>
      </c>
      <c r="H1287" s="104"/>
      <c r="I1287" s="102" cm="1">
        <f t="array" ref="I1287">((_xlfn.XLOOKUP(B1287,'4. Material Balance Activities'!$C$324:$C$345,'4. Material Balance Activities'!$G$324:$G$345,NA,0,1)-_xlfn.XLOOKUP(B1287,'4. Material Balance Activities'!$C$324:$C$345,'4. Material Balance Activities'!$M$324:$M$345,NA,0,1))*G1287)*(1-F1287)</f>
        <v>120.45528</v>
      </c>
      <c r="J1287" s="105" t="s">
        <v>214</v>
      </c>
      <c r="K1287" s="83" t="s">
        <v>214</v>
      </c>
      <c r="L1287" s="102" cm="1">
        <f t="array" ref="L1287">((_xlfn.XLOOKUP(B1287,'4. Material Balance Activities'!$C$324:$C$345,'4. Material Balance Activities'!$J$324:$J$345,NA,0,1)-_xlfn.XLOOKUP(B1287,'4. Material Balance Activities'!$C$324:$C$345,'4. Material Balance Activities'!$P$324:$P$345,NA,0,1))*G1287)*(1-F1287)</f>
        <v>0.48570677419354841</v>
      </c>
      <c r="M1287" s="105" t="s">
        <v>214</v>
      </c>
      <c r="N1287" s="83" t="s">
        <v>214</v>
      </c>
    </row>
    <row r="1288" spans="1:14" x14ac:dyDescent="0.25">
      <c r="A1288" s="79" t="s">
        <v>386</v>
      </c>
      <c r="B1288" s="133" t="s">
        <v>228</v>
      </c>
      <c r="C1288" s="137" t="s">
        <v>422</v>
      </c>
      <c r="D1288" s="81" t="str">
        <f>IFERROR(IF(C1288="No CAS","",INDEX('DEQ Pollutant List'!$C$7:$C$611,MATCH('5. Pollutant Emissions - MB'!C1288,'DEQ Pollutant List'!$B$7:$B$611,0))),"")</f>
        <v>Propylene glycol monomethyl ether</v>
      </c>
      <c r="E1288" s="115"/>
      <c r="F1288" s="138">
        <v>0</v>
      </c>
      <c r="G1288" s="139">
        <v>0.19</v>
      </c>
      <c r="H1288" s="104"/>
      <c r="I1288" s="102" cm="1">
        <f t="array" ref="I1288">((_xlfn.XLOOKUP(B1288,'4. Material Balance Activities'!$C$324:$C$345,'4. Material Balance Activities'!$G$324:$G$345,NA,0,1)-_xlfn.XLOOKUP(B1288,'4. Material Balance Activities'!$C$324:$C$345,'4. Material Balance Activities'!$M$324:$M$345,NA,0,1))*G1288)*(1-F1288)</f>
        <v>34.15896</v>
      </c>
      <c r="J1288" s="105" t="s">
        <v>214</v>
      </c>
      <c r="K1288" s="83" t="s">
        <v>214</v>
      </c>
      <c r="L1288" s="102" cm="1">
        <f t="array" ref="L1288">((_xlfn.XLOOKUP(B1288,'4. Material Balance Activities'!$C$324:$C$345,'4. Material Balance Activities'!$J$324:$J$345,NA,0,1)-_xlfn.XLOOKUP(B1288,'4. Material Balance Activities'!$C$324:$C$345,'4. Material Balance Activities'!$P$324:$P$345,NA,0,1))*G1288)*(1-F1288)</f>
        <v>0.13773774193548388</v>
      </c>
      <c r="M1288" s="105" t="s">
        <v>214</v>
      </c>
      <c r="N1288" s="83" t="s">
        <v>214</v>
      </c>
    </row>
    <row r="1289" spans="1:14" x14ac:dyDescent="0.25">
      <c r="A1289" s="79" t="s">
        <v>386</v>
      </c>
      <c r="B1289" s="133" t="s">
        <v>228</v>
      </c>
      <c r="C1289" s="137" t="s">
        <v>181</v>
      </c>
      <c r="D1289" s="81" t="str">
        <f>IFERROR(IF(C1289="No CAS","",INDEX('DEQ Pollutant List'!$C$7:$C$611,MATCH('5. Pollutant Emissions - MB'!C1289,'DEQ Pollutant List'!$B$7:$B$611,0))),"")</f>
        <v>Cobalt and compounds</v>
      </c>
      <c r="E1289" s="115"/>
      <c r="F1289" s="138">
        <f>1-(1-0.75)*(1-0.992)</f>
        <v>0.998</v>
      </c>
      <c r="G1289" s="139">
        <v>2E-3</v>
      </c>
      <c r="H1289" s="104" t="s">
        <v>421</v>
      </c>
      <c r="I1289" s="102" cm="1">
        <f t="array" ref="I1289">((_xlfn.XLOOKUP(B1289,'4. Material Balance Activities'!$C$324:$C$345,'4. Material Balance Activities'!$G$324:$G$345,NA,0,1)-_xlfn.XLOOKUP(B1289,'4. Material Balance Activities'!$C$324:$C$345,'4. Material Balance Activities'!$M$324:$M$345,NA,0,1))*G1289)*(1-F1289)</f>
        <v>7.1913600000000064E-4</v>
      </c>
      <c r="J1289" s="105" t="s">
        <v>214</v>
      </c>
      <c r="K1289" s="83" t="s">
        <v>214</v>
      </c>
      <c r="L1289" s="102" cm="1">
        <f t="array" ref="L1289">((_xlfn.XLOOKUP(B1289,'4. Material Balance Activities'!$C$324:$C$345,'4. Material Balance Activities'!$J$324:$J$345,NA,0,1)-_xlfn.XLOOKUP(B1289,'4. Material Balance Activities'!$C$324:$C$345,'4. Material Balance Activities'!$P$324:$P$345,NA,0,1))*G1289)*(1-F1289)</f>
        <v>2.8997419354838736E-6</v>
      </c>
      <c r="M1289" s="105" t="s">
        <v>214</v>
      </c>
      <c r="N1289" s="83" t="s">
        <v>214</v>
      </c>
    </row>
    <row r="1290" spans="1:14" x14ac:dyDescent="0.25">
      <c r="A1290" s="79" t="s">
        <v>386</v>
      </c>
      <c r="B1290" s="133" t="s">
        <v>286</v>
      </c>
      <c r="C1290" s="137" t="s">
        <v>428</v>
      </c>
      <c r="D1290" s="81" t="str">
        <f>IFERROR(IF(C1290="No CAS","",INDEX('DEQ Pollutant List'!$C$7:$C$611,MATCH('5. Pollutant Emissions - MB'!C1290,'DEQ Pollutant List'!$B$7:$B$611,0))),"")</f>
        <v>2-Butanone (methyl ethyl ketone)</v>
      </c>
      <c r="E1290" s="115"/>
      <c r="F1290" s="138">
        <v>0</v>
      </c>
      <c r="G1290" s="139">
        <v>0.12</v>
      </c>
      <c r="H1290" s="104"/>
      <c r="I1290" s="102" cm="1">
        <f t="array" ref="I1290">((_xlfn.XLOOKUP(B1290,'4. Material Balance Activities'!$C$324:$C$345,'4. Material Balance Activities'!$G$324:$G$345,NA,0,1)-_xlfn.XLOOKUP(B1290,'4. Material Balance Activities'!$C$324:$C$345,'4. Material Balance Activities'!$M$324:$M$345,NA,0,1))*G1290)*(1-F1290)</f>
        <v>2900.9340359999997</v>
      </c>
      <c r="J1290" s="105" t="s">
        <v>214</v>
      </c>
      <c r="K1290" s="83" t="s">
        <v>214</v>
      </c>
      <c r="L1290" s="102" cm="1">
        <f t="array" ref="L1290">((_xlfn.XLOOKUP(B1290,'4. Material Balance Activities'!$C$324:$C$345,'4. Material Balance Activities'!$J$324:$J$345,NA,0,1)-_xlfn.XLOOKUP(B1290,'4. Material Balance Activities'!$C$324:$C$345,'4. Material Balance Activities'!$P$324:$P$345,NA,0,1))*G1290)*(1-F1290)</f>
        <v>11.697314661290321</v>
      </c>
      <c r="M1290" s="105" t="s">
        <v>214</v>
      </c>
      <c r="N1290" s="83" t="s">
        <v>214</v>
      </c>
    </row>
    <row r="1291" spans="1:14" x14ac:dyDescent="0.25">
      <c r="A1291" s="79" t="s">
        <v>386</v>
      </c>
      <c r="B1291" s="133" t="s">
        <v>286</v>
      </c>
      <c r="C1291" s="137" t="s">
        <v>187</v>
      </c>
      <c r="D1291" s="81" t="str">
        <f>IFERROR(IF(C1291="No CAS","",INDEX('DEQ Pollutant List'!$C$7:$C$611,MATCH('5. Pollutant Emissions - MB'!C1291,'DEQ Pollutant List'!$B$7:$B$611,0))),"")</f>
        <v>Mercury and compounds</v>
      </c>
      <c r="E1291" s="115"/>
      <c r="F1291" s="138">
        <f>1-(1-0.75)*(1-0.992)</f>
        <v>0.998</v>
      </c>
      <c r="G1291" s="139">
        <v>2.0000000000000001E-9</v>
      </c>
      <c r="H1291" s="104" t="s">
        <v>421</v>
      </c>
      <c r="I1291" s="102" cm="1">
        <f t="array" ref="I1291">((_xlfn.XLOOKUP(B1291,'4. Material Balance Activities'!$C$324:$C$345,'4. Material Balance Activities'!$G$324:$G$345,NA,0,1)-_xlfn.XLOOKUP(B1291,'4. Material Balance Activities'!$C$324:$C$345,'4. Material Balance Activities'!$M$324:$M$345,NA,0,1))*G1291)*(1-F1291)</f>
        <v>9.6697801200000086E-8</v>
      </c>
      <c r="J1291" s="105" t="s">
        <v>214</v>
      </c>
      <c r="K1291" s="83" t="s">
        <v>214</v>
      </c>
      <c r="L1291" s="102" cm="1">
        <f t="array" ref="L1291">((_xlfn.XLOOKUP(B1291,'4. Material Balance Activities'!$C$324:$C$345,'4. Material Balance Activities'!$J$324:$J$345,NA,0,1)-_xlfn.XLOOKUP(B1291,'4. Material Balance Activities'!$C$324:$C$345,'4. Material Balance Activities'!$P$324:$P$345,NA,0,1))*G1291)*(1-F1291)</f>
        <v>3.8991048870967772E-10</v>
      </c>
      <c r="M1291" s="105" t="s">
        <v>214</v>
      </c>
      <c r="N1291" s="83" t="s">
        <v>214</v>
      </c>
    </row>
    <row r="1292" spans="1:14" x14ac:dyDescent="0.25">
      <c r="A1292" s="79" t="s">
        <v>386</v>
      </c>
      <c r="B1292" s="133" t="s">
        <v>286</v>
      </c>
      <c r="C1292" s="137" t="s">
        <v>185</v>
      </c>
      <c r="D1292" s="81" t="str">
        <f>IFERROR(IF(C1292="No CAS","",INDEX('DEQ Pollutant List'!$C$7:$C$611,MATCH('5. Pollutant Emissions - MB'!C1292,'DEQ Pollutant List'!$B$7:$B$611,0))),"")</f>
        <v>Lead and compounds</v>
      </c>
      <c r="E1292" s="115"/>
      <c r="F1292" s="138">
        <f>1-(1-0.75)*(1-0.992)</f>
        <v>0.998</v>
      </c>
      <c r="G1292" s="139">
        <v>5.0000000000000001E-9</v>
      </c>
      <c r="H1292" s="104" t="s">
        <v>421</v>
      </c>
      <c r="I1292" s="102" cm="1">
        <f t="array" ref="I1292">((_xlfn.XLOOKUP(B1292,'4. Material Balance Activities'!$C$324:$C$345,'4. Material Balance Activities'!$G$324:$G$345,NA,0,1)-_xlfn.XLOOKUP(B1292,'4. Material Balance Activities'!$C$324:$C$345,'4. Material Balance Activities'!$M$324:$M$345,NA,0,1))*G1292)*(1-F1292)</f>
        <v>2.4174450300000018E-7</v>
      </c>
      <c r="J1292" s="105" t="s">
        <v>214</v>
      </c>
      <c r="K1292" s="83" t="s">
        <v>214</v>
      </c>
      <c r="L1292" s="102" cm="1">
        <f t="array" ref="L1292">((_xlfn.XLOOKUP(B1292,'4. Material Balance Activities'!$C$324:$C$345,'4. Material Balance Activities'!$J$324:$J$345,NA,0,1)-_xlfn.XLOOKUP(B1292,'4. Material Balance Activities'!$C$324:$C$345,'4. Material Balance Activities'!$P$324:$P$345,NA,0,1))*G1292)*(1-F1292)</f>
        <v>9.7477622177419419E-10</v>
      </c>
      <c r="M1292" s="105" t="s">
        <v>214</v>
      </c>
      <c r="N1292" s="83" t="s">
        <v>214</v>
      </c>
    </row>
    <row r="1293" spans="1:14" x14ac:dyDescent="0.25">
      <c r="A1293" s="79" t="s">
        <v>386</v>
      </c>
      <c r="B1293" s="133" t="s">
        <v>287</v>
      </c>
      <c r="C1293" s="137" t="s">
        <v>434</v>
      </c>
      <c r="D1293" s="81" t="str">
        <f>IFERROR(IF(C1293="No CAS","",INDEX('DEQ Pollutant List'!$C$7:$C$611,MATCH('5. Pollutant Emissions - MB'!C1293,'DEQ Pollutant List'!$B$7:$B$611,0))),"")</f>
        <v>Ethylene glycol monobutyl ether</v>
      </c>
      <c r="E1293" s="115"/>
      <c r="F1293" s="138">
        <v>0</v>
      </c>
      <c r="G1293" s="139">
        <v>0.02</v>
      </c>
      <c r="H1293" s="104"/>
      <c r="I1293" s="102" cm="1">
        <f t="array" ref="I1293">((_xlfn.XLOOKUP(B1293,'4. Material Balance Activities'!$C$324:$C$345,'4. Material Balance Activities'!$G$324:$G$345,NA,0,1)-_xlfn.XLOOKUP(B1293,'4. Material Balance Activities'!$C$324:$C$345,'4. Material Balance Activities'!$M$324:$M$345,NA,0,1))*G1293)*(1-F1293)</f>
        <v>184.9485</v>
      </c>
      <c r="J1293" s="105" t="s">
        <v>214</v>
      </c>
      <c r="K1293" s="83" t="s">
        <v>214</v>
      </c>
      <c r="L1293" s="102" cm="1">
        <f t="array" ref="L1293">((_xlfn.XLOOKUP(B1293,'4. Material Balance Activities'!$C$324:$C$345,'4. Material Balance Activities'!$J$324:$J$345,NA,0,1)-_xlfn.XLOOKUP(B1293,'4. Material Balance Activities'!$C$324:$C$345,'4. Material Balance Activities'!$P$324:$P$345,NA,0,1))*G1293)*(1-F1293)</f>
        <v>0.74576008064516119</v>
      </c>
      <c r="M1293" s="105" t="s">
        <v>214</v>
      </c>
      <c r="N1293" s="83" t="s">
        <v>214</v>
      </c>
    </row>
    <row r="1294" spans="1:14" x14ac:dyDescent="0.25">
      <c r="A1294" s="79" t="s">
        <v>386</v>
      </c>
      <c r="B1294" s="133" t="s">
        <v>287</v>
      </c>
      <c r="C1294" s="137" t="s">
        <v>428</v>
      </c>
      <c r="D1294" s="81" t="str">
        <f>IFERROR(IF(C1294="No CAS","",INDEX('DEQ Pollutant List'!$C$7:$C$611,MATCH('5. Pollutant Emissions - MB'!C1294,'DEQ Pollutant List'!$B$7:$B$611,0))),"")</f>
        <v>2-Butanone (methyl ethyl ketone)</v>
      </c>
      <c r="E1294" s="115"/>
      <c r="F1294" s="138">
        <v>0</v>
      </c>
      <c r="G1294" s="139">
        <v>0.12</v>
      </c>
      <c r="H1294" s="104"/>
      <c r="I1294" s="102" cm="1">
        <f t="array" ref="I1294">((_xlfn.XLOOKUP(B1294,'4. Material Balance Activities'!$C$324:$C$345,'4. Material Balance Activities'!$G$324:$G$345,NA,0,1)-_xlfn.XLOOKUP(B1294,'4. Material Balance Activities'!$C$324:$C$345,'4. Material Balance Activities'!$M$324:$M$345,NA,0,1))*G1294)*(1-F1294)</f>
        <v>1109.6909999999998</v>
      </c>
      <c r="J1294" s="105" t="s">
        <v>214</v>
      </c>
      <c r="K1294" s="83" t="s">
        <v>214</v>
      </c>
      <c r="L1294" s="102" cm="1">
        <f t="array" ref="L1294">((_xlfn.XLOOKUP(B1294,'4. Material Balance Activities'!$C$324:$C$345,'4. Material Balance Activities'!$J$324:$J$345,NA,0,1)-_xlfn.XLOOKUP(B1294,'4. Material Balance Activities'!$C$324:$C$345,'4. Material Balance Activities'!$P$324:$P$345,NA,0,1))*G1294)*(1-F1294)</f>
        <v>4.4745604838709667</v>
      </c>
      <c r="M1294" s="105" t="s">
        <v>214</v>
      </c>
      <c r="N1294" s="83" t="s">
        <v>214</v>
      </c>
    </row>
    <row r="1295" spans="1:14" x14ac:dyDescent="0.25">
      <c r="A1295" s="79" t="s">
        <v>386</v>
      </c>
      <c r="B1295" s="133" t="s">
        <v>288</v>
      </c>
      <c r="C1295" s="137" t="s">
        <v>437</v>
      </c>
      <c r="D1295" s="81" t="str">
        <f>IFERROR(IF(C1295="No CAS","",INDEX('DEQ Pollutant List'!$C$7:$C$611,MATCH('5. Pollutant Emissions - MB'!C1295,'DEQ Pollutant List'!$B$7:$B$611,0))),"")</f>
        <v>Propylene glycol monomethyl ether acetate</v>
      </c>
      <c r="E1295" s="115"/>
      <c r="F1295" s="138">
        <v>0</v>
      </c>
      <c r="G1295" s="139">
        <v>0.03</v>
      </c>
      <c r="H1295" s="104"/>
      <c r="I1295" s="102" cm="1">
        <f t="array" ref="I1295">((_xlfn.XLOOKUP(B1295,'4. Material Balance Activities'!$C$324:$C$345,'4. Material Balance Activities'!$G$324:$G$345,NA,0,1)-_xlfn.XLOOKUP(B1295,'4. Material Balance Activities'!$C$324:$C$345,'4. Material Balance Activities'!$M$324:$M$345,NA,0,1))*G1295)*(1-F1295)</f>
        <v>22.068287999999999</v>
      </c>
      <c r="J1295" s="105" t="s">
        <v>214</v>
      </c>
      <c r="K1295" s="83" t="s">
        <v>214</v>
      </c>
      <c r="L1295" s="102" cm="1">
        <f t="array" ref="L1295">((_xlfn.XLOOKUP(B1295,'4. Material Balance Activities'!$C$324:$C$345,'4. Material Balance Activities'!$J$324:$J$345,NA,0,1)-_xlfn.XLOOKUP(B1295,'4. Material Balance Activities'!$C$324:$C$345,'4. Material Balance Activities'!$P$324:$P$345,NA,0,1))*G1295)*(1-F1295)</f>
        <v>8.8985032258064506E-2</v>
      </c>
      <c r="M1295" s="105" t="s">
        <v>214</v>
      </c>
      <c r="N1295" s="83" t="s">
        <v>214</v>
      </c>
    </row>
    <row r="1296" spans="1:14" x14ac:dyDescent="0.25">
      <c r="A1296" s="79" t="s">
        <v>386</v>
      </c>
      <c r="B1296" s="133" t="s">
        <v>288</v>
      </c>
      <c r="C1296" s="137" t="s">
        <v>438</v>
      </c>
      <c r="D1296" s="81" t="str">
        <f>IFERROR(IF(C1296="No CAS","",INDEX('DEQ Pollutant List'!$C$7:$C$611,MATCH('5. Pollutant Emissions - MB'!C1296,'DEQ Pollutant List'!$B$7:$B$611,0))),"")</f>
        <v>t-Butyl acetate</v>
      </c>
      <c r="E1296" s="115"/>
      <c r="F1296" s="138">
        <v>0</v>
      </c>
      <c r="G1296" s="139">
        <v>0.15</v>
      </c>
      <c r="H1296" s="104"/>
      <c r="I1296" s="102" cm="1">
        <f t="array" ref="I1296">((_xlfn.XLOOKUP(B1296,'4. Material Balance Activities'!$C$324:$C$345,'4. Material Balance Activities'!$G$324:$G$345,NA,0,1)-_xlfn.XLOOKUP(B1296,'4. Material Balance Activities'!$C$324:$C$345,'4. Material Balance Activities'!$M$324:$M$345,NA,0,1))*G1296)*(1-F1296)</f>
        <v>110.34143999999999</v>
      </c>
      <c r="J1296" s="105" t="s">
        <v>214</v>
      </c>
      <c r="K1296" s="83" t="s">
        <v>214</v>
      </c>
      <c r="L1296" s="102" cm="1">
        <f t="array" ref="L1296">((_xlfn.XLOOKUP(B1296,'4. Material Balance Activities'!$C$324:$C$345,'4. Material Balance Activities'!$J$324:$J$345,NA,0,1)-_xlfn.XLOOKUP(B1296,'4. Material Balance Activities'!$C$324:$C$345,'4. Material Balance Activities'!$P$324:$P$345,NA,0,1))*G1296)*(1-F1296)</f>
        <v>0.44492516129032256</v>
      </c>
      <c r="M1296" s="105" t="s">
        <v>214</v>
      </c>
      <c r="N1296" s="83" t="s">
        <v>214</v>
      </c>
    </row>
    <row r="1297" spans="1:14" x14ac:dyDescent="0.25">
      <c r="A1297" s="79" t="s">
        <v>386</v>
      </c>
      <c r="B1297" s="133" t="s">
        <v>288</v>
      </c>
      <c r="C1297" s="137" t="s">
        <v>187</v>
      </c>
      <c r="D1297" s="81" t="str">
        <f>IFERROR(IF(C1297="No CAS","",INDEX('DEQ Pollutant List'!$C$7:$C$611,MATCH('5. Pollutant Emissions - MB'!C1297,'DEQ Pollutant List'!$B$7:$B$611,0))),"")</f>
        <v>Mercury and compounds</v>
      </c>
      <c r="E1297" s="115"/>
      <c r="F1297" s="138">
        <f>1-(1-0.75)*(1-0.992)</f>
        <v>0.998</v>
      </c>
      <c r="G1297" s="139">
        <v>2.0000000000000001E-9</v>
      </c>
      <c r="H1297" s="104" t="s">
        <v>421</v>
      </c>
      <c r="I1297" s="102" cm="1">
        <f t="array" ref="I1297">((_xlfn.XLOOKUP(B1297,'4. Material Balance Activities'!$C$324:$C$345,'4. Material Balance Activities'!$G$324:$G$345,NA,0,1)-_xlfn.XLOOKUP(B1297,'4. Material Balance Activities'!$C$324:$C$345,'4. Material Balance Activities'!$M$324:$M$345,NA,0,1))*G1297)*(1-F1297)</f>
        <v>2.9424384000000028E-9</v>
      </c>
      <c r="J1297" s="105" t="s">
        <v>214</v>
      </c>
      <c r="K1297" s="83" t="s">
        <v>214</v>
      </c>
      <c r="L1297" s="102" cm="1">
        <f t="array" ref="L1297">((_xlfn.XLOOKUP(B1297,'4. Material Balance Activities'!$C$324:$C$345,'4. Material Balance Activities'!$J$324:$J$345,NA,0,1)-_xlfn.XLOOKUP(B1297,'4. Material Balance Activities'!$C$324:$C$345,'4. Material Balance Activities'!$P$324:$P$345,NA,0,1))*G1297)*(1-F1297)</f>
        <v>1.1864670967741945E-11</v>
      </c>
      <c r="M1297" s="105" t="s">
        <v>214</v>
      </c>
      <c r="N1297" s="83" t="s">
        <v>214</v>
      </c>
    </row>
    <row r="1298" spans="1:14" x14ac:dyDescent="0.25">
      <c r="A1298" s="79" t="s">
        <v>386</v>
      </c>
      <c r="B1298" s="133" t="s">
        <v>288</v>
      </c>
      <c r="C1298" s="137" t="s">
        <v>185</v>
      </c>
      <c r="D1298" s="81" t="str">
        <f>IFERROR(IF(C1298="No CAS","",INDEX('DEQ Pollutant List'!$C$7:$C$611,MATCH('5. Pollutant Emissions - MB'!C1298,'DEQ Pollutant List'!$B$7:$B$611,0))),"")</f>
        <v>Lead and compounds</v>
      </c>
      <c r="E1298" s="115"/>
      <c r="F1298" s="138">
        <f>1-(1-0.75)*(1-0.992)</f>
        <v>0.998</v>
      </c>
      <c r="G1298" s="139">
        <v>6E-9</v>
      </c>
      <c r="H1298" s="104" t="s">
        <v>421</v>
      </c>
      <c r="I1298" s="102" cm="1">
        <f t="array" ref="I1298">((_xlfn.XLOOKUP(B1298,'4. Material Balance Activities'!$C$324:$C$345,'4. Material Balance Activities'!$G$324:$G$345,NA,0,1)-_xlfn.XLOOKUP(B1298,'4. Material Balance Activities'!$C$324:$C$345,'4. Material Balance Activities'!$M$324:$M$345,NA,0,1))*G1298)*(1-F1298)</f>
        <v>8.8273152000000081E-9</v>
      </c>
      <c r="J1298" s="105" t="s">
        <v>214</v>
      </c>
      <c r="K1298" s="83" t="s">
        <v>214</v>
      </c>
      <c r="L1298" s="102" cm="1">
        <f t="array" ref="L1298">((_xlfn.XLOOKUP(B1298,'4. Material Balance Activities'!$C$324:$C$345,'4. Material Balance Activities'!$J$324:$J$345,NA,0,1)-_xlfn.XLOOKUP(B1298,'4. Material Balance Activities'!$C$324:$C$345,'4. Material Balance Activities'!$P$324:$P$345,NA,0,1))*G1298)*(1-F1298)</f>
        <v>3.5594012903225839E-11</v>
      </c>
      <c r="M1298" s="105" t="s">
        <v>214</v>
      </c>
      <c r="N1298" s="83" t="s">
        <v>214</v>
      </c>
    </row>
    <row r="1299" spans="1:14" x14ac:dyDescent="0.25">
      <c r="A1299" s="79" t="s">
        <v>386</v>
      </c>
      <c r="B1299" s="133" t="s">
        <v>289</v>
      </c>
      <c r="C1299" s="137" t="s">
        <v>191</v>
      </c>
      <c r="D1299" s="81" t="str">
        <f>IFERROR(IF(C1299="No CAS","",INDEX('DEQ Pollutant List'!$C$7:$C$611,MATCH('5. Pollutant Emissions - MB'!C1299,'DEQ Pollutant List'!$B$7:$B$611,0))),"")</f>
        <v>Toluene</v>
      </c>
      <c r="E1299" s="115"/>
      <c r="F1299" s="138">
        <v>0</v>
      </c>
      <c r="G1299" s="139">
        <v>0.38</v>
      </c>
      <c r="H1299" s="104"/>
      <c r="I1299" s="102" cm="1">
        <f t="array" ref="I1299">((_xlfn.XLOOKUP(B1299,'4. Material Balance Activities'!$C$324:$C$345,'4. Material Balance Activities'!$G$324:$G$345,NA,0,1)-_xlfn.XLOOKUP(B1299,'4. Material Balance Activities'!$C$324:$C$345,'4. Material Balance Activities'!$M$324:$M$345,NA,0,1))*G1299)*(1-F1299)</f>
        <v>1874.0403000000001</v>
      </c>
      <c r="J1299" s="105" t="s">
        <v>214</v>
      </c>
      <c r="K1299" s="83" t="s">
        <v>214</v>
      </c>
      <c r="L1299" s="102" cm="1">
        <f t="array" ref="L1299">((_xlfn.XLOOKUP(B1299,'4. Material Balance Activities'!$C$324:$C$345,'4. Material Balance Activities'!$J$324:$J$345,NA,0,1)-_xlfn.XLOOKUP(B1299,'4. Material Balance Activities'!$C$324:$C$345,'4. Material Balance Activities'!$P$324:$P$345,NA,0,1))*G1299)*(1-F1299)</f>
        <v>7.556614112903226</v>
      </c>
      <c r="M1299" s="105" t="s">
        <v>214</v>
      </c>
      <c r="N1299" s="83" t="s">
        <v>214</v>
      </c>
    </row>
    <row r="1300" spans="1:14" x14ac:dyDescent="0.25">
      <c r="A1300" s="79" t="s">
        <v>386</v>
      </c>
      <c r="B1300" s="133" t="s">
        <v>289</v>
      </c>
      <c r="C1300" s="137" t="s">
        <v>425</v>
      </c>
      <c r="D1300" s="81" t="str">
        <f>IFERROR(IF(C1300="No CAS","",INDEX('DEQ Pollutant List'!$C$7:$C$611,MATCH('5. Pollutant Emissions - MB'!C1300,'DEQ Pollutant List'!$B$7:$B$611,0))),"")</f>
        <v>Isopropyl alcohol</v>
      </c>
      <c r="E1300" s="115"/>
      <c r="F1300" s="138">
        <v>0</v>
      </c>
      <c r="G1300" s="139">
        <v>0.02</v>
      </c>
      <c r="H1300" s="104"/>
      <c r="I1300" s="102" cm="1">
        <f t="array" ref="I1300">((_xlfn.XLOOKUP(B1300,'4. Material Balance Activities'!$C$324:$C$345,'4. Material Balance Activities'!$G$324:$G$345,NA,0,1)-_xlfn.XLOOKUP(B1300,'4. Material Balance Activities'!$C$324:$C$345,'4. Material Balance Activities'!$M$324:$M$345,NA,0,1))*G1300)*(1-F1300)</f>
        <v>98.633700000000005</v>
      </c>
      <c r="J1300" s="105" t="s">
        <v>214</v>
      </c>
      <c r="K1300" s="83" t="s">
        <v>214</v>
      </c>
      <c r="L1300" s="102" cm="1">
        <f t="array" ref="L1300">((_xlfn.XLOOKUP(B1300,'4. Material Balance Activities'!$C$324:$C$345,'4. Material Balance Activities'!$J$324:$J$345,NA,0,1)-_xlfn.XLOOKUP(B1300,'4. Material Balance Activities'!$C$324:$C$345,'4. Material Balance Activities'!$P$324:$P$345,NA,0,1))*G1300)*(1-F1300)</f>
        <v>0.39771653225806453</v>
      </c>
      <c r="M1300" s="105" t="s">
        <v>214</v>
      </c>
      <c r="N1300" s="83" t="s">
        <v>214</v>
      </c>
    </row>
    <row r="1301" spans="1:14" x14ac:dyDescent="0.25">
      <c r="A1301" s="79" t="s">
        <v>386</v>
      </c>
      <c r="B1301" s="133" t="s">
        <v>289</v>
      </c>
      <c r="C1301" s="137" t="s">
        <v>439</v>
      </c>
      <c r="D1301" s="81" t="str">
        <f>IFERROR(IF(C1301="No CAS","",INDEX('DEQ Pollutant List'!$C$7:$C$611,MATCH('5. Pollutant Emissions - MB'!C1301,'DEQ Pollutant List'!$B$7:$B$611,0))),"")</f>
        <v>Sulfuric acid</v>
      </c>
      <c r="E1301" s="115"/>
      <c r="F1301" s="138">
        <v>0</v>
      </c>
      <c r="G1301" s="139">
        <v>0.02</v>
      </c>
      <c r="H1301" s="104"/>
      <c r="I1301" s="102" cm="1">
        <f t="array" ref="I1301">((_xlfn.XLOOKUP(B1301,'4. Material Balance Activities'!$C$324:$C$345,'4. Material Balance Activities'!$G$324:$G$345,NA,0,1)-_xlfn.XLOOKUP(B1301,'4. Material Balance Activities'!$C$324:$C$345,'4. Material Balance Activities'!$M$324:$M$345,NA,0,1))*G1301)*(1-F1301)</f>
        <v>98.633700000000005</v>
      </c>
      <c r="J1301" s="105" t="s">
        <v>214</v>
      </c>
      <c r="K1301" s="83" t="s">
        <v>214</v>
      </c>
      <c r="L1301" s="102" cm="1">
        <f t="array" ref="L1301">((_xlfn.XLOOKUP(B1301,'4. Material Balance Activities'!$C$324:$C$345,'4. Material Balance Activities'!$J$324:$J$345,NA,0,1)-_xlfn.XLOOKUP(B1301,'4. Material Balance Activities'!$C$324:$C$345,'4. Material Balance Activities'!$P$324:$P$345,NA,0,1))*G1301)*(1-F1301)</f>
        <v>0.39771653225806453</v>
      </c>
      <c r="M1301" s="105" t="s">
        <v>214</v>
      </c>
      <c r="N1301" s="83" t="s">
        <v>214</v>
      </c>
    </row>
    <row r="1302" spans="1:14" x14ac:dyDescent="0.25">
      <c r="A1302" s="79" t="s">
        <v>386</v>
      </c>
      <c r="B1302" s="133" t="s">
        <v>229</v>
      </c>
      <c r="C1302" s="137" t="s">
        <v>428</v>
      </c>
      <c r="D1302" s="81" t="str">
        <f>IFERROR(IF(C1302="No CAS","",INDEX('DEQ Pollutant List'!$C$7:$C$611,MATCH('5. Pollutant Emissions - MB'!C1302,'DEQ Pollutant List'!$B$7:$B$611,0))),"")</f>
        <v>2-Butanone (methyl ethyl ketone)</v>
      </c>
      <c r="E1302" s="115"/>
      <c r="F1302" s="138">
        <v>0</v>
      </c>
      <c r="G1302" s="139">
        <v>1</v>
      </c>
      <c r="H1302" s="104"/>
      <c r="I1302" s="102" cm="1">
        <f t="array" ref="I1302">((_xlfn.XLOOKUP(B1302,'4. Material Balance Activities'!$C$324:$C$345,'4. Material Balance Activities'!$G$324:$G$345,NA,0,1)-_xlfn.XLOOKUP(B1302,'4. Material Balance Activities'!$C$324:$C$345,'4. Material Balance Activities'!$M$324:$M$345,NA,0,1))*G1302)*(1-F1302)</f>
        <v>15.4308</v>
      </c>
      <c r="J1302" s="105" t="s">
        <v>214</v>
      </c>
      <c r="K1302" s="83" t="s">
        <v>214</v>
      </c>
      <c r="L1302" s="102" cm="1">
        <f t="array" ref="L1302">((_xlfn.XLOOKUP(B1302,'4. Material Balance Activities'!$C$324:$C$345,'4. Material Balance Activities'!$J$324:$J$345,NA,0,1)-_xlfn.XLOOKUP(B1302,'4. Material Balance Activities'!$C$324:$C$345,'4. Material Balance Activities'!$P$324:$P$345,NA,0,1))*G1302)*(1-F1302)</f>
        <v>6.222096774193548E-2</v>
      </c>
      <c r="M1302" s="105" t="s">
        <v>214</v>
      </c>
      <c r="N1302" s="83" t="s">
        <v>214</v>
      </c>
    </row>
    <row r="1303" spans="1:14" x14ac:dyDescent="0.25">
      <c r="A1303" s="79" t="s">
        <v>386</v>
      </c>
      <c r="B1303" s="133" t="s">
        <v>231</v>
      </c>
      <c r="C1303" s="137" t="s">
        <v>420</v>
      </c>
      <c r="D1303" s="81" t="str">
        <f>IFERROR(IF(C1303="No CAS","",INDEX('DEQ Pollutant List'!$C$7:$C$611,MATCH('5. Pollutant Emissions - MB'!C1303,'DEQ Pollutant List'!$B$7:$B$611,0))),"")</f>
        <v>Acetone</v>
      </c>
      <c r="E1303" s="115"/>
      <c r="F1303" s="138">
        <v>0</v>
      </c>
      <c r="G1303" s="139">
        <v>1</v>
      </c>
      <c r="H1303" s="104"/>
      <c r="I1303" s="102" cm="1">
        <f t="array" ref="I1303">((_xlfn.XLOOKUP(B1303,'4. Material Balance Activities'!$C$324:$C$345,'4. Material Balance Activities'!$G$324:$G$345,NA,0,1)-_xlfn.XLOOKUP(B1303,'4. Material Balance Activities'!$C$324:$C$345,'4. Material Balance Activities'!$M$324:$M$345,NA,0,1))*G1303)*(1-F1303)</f>
        <v>293.58450000000005</v>
      </c>
      <c r="J1303" s="105" t="s">
        <v>214</v>
      </c>
      <c r="K1303" s="83" t="s">
        <v>214</v>
      </c>
      <c r="L1303" s="102" cm="1">
        <f t="array" ref="L1303">((_xlfn.XLOOKUP(B1303,'4. Material Balance Activities'!$C$324:$C$345,'4. Material Balance Activities'!$J$324:$J$345,NA,0,1)-_xlfn.XLOOKUP(B1303,'4. Material Balance Activities'!$C$324:$C$345,'4. Material Balance Activities'!$P$324:$P$345,NA,0,1))*G1303)*(1-F1303)</f>
        <v>1.1838084677419356</v>
      </c>
      <c r="M1303" s="105" t="s">
        <v>214</v>
      </c>
      <c r="N1303" s="83" t="s">
        <v>214</v>
      </c>
    </row>
    <row r="1304" spans="1:14" x14ac:dyDescent="0.25">
      <c r="A1304" s="79" t="s">
        <v>386</v>
      </c>
      <c r="B1304" s="133" t="s">
        <v>232</v>
      </c>
      <c r="C1304" s="137" t="s">
        <v>420</v>
      </c>
      <c r="D1304" s="81" t="str">
        <f>IFERROR(IF(C1304="No CAS","",INDEX('DEQ Pollutant List'!$C$7:$C$611,MATCH('5. Pollutant Emissions - MB'!C1304,'DEQ Pollutant List'!$B$7:$B$611,0))),"")</f>
        <v>Acetone</v>
      </c>
      <c r="E1304" s="115"/>
      <c r="F1304" s="138">
        <v>0</v>
      </c>
      <c r="G1304" s="139">
        <v>1</v>
      </c>
      <c r="H1304" s="104"/>
      <c r="I1304" s="102" cm="1">
        <f t="array" ref="I1304">((_xlfn.XLOOKUP(B1304,'4. Material Balance Activities'!$C$324:$C$345,'4. Material Balance Activities'!$G$324:$G$345,NA,0,1)-_xlfn.XLOOKUP(B1304,'4. Material Balance Activities'!$C$324:$C$345,'4. Material Balance Activities'!$M$324:$M$345,NA,0,1))*G1304)*(1-F1304)</f>
        <v>5516.7789599999996</v>
      </c>
      <c r="J1304" s="105" t="s">
        <v>214</v>
      </c>
      <c r="K1304" s="83" t="s">
        <v>214</v>
      </c>
      <c r="L1304" s="102" cm="1">
        <f t="array" ref="L1304">((_xlfn.XLOOKUP(B1304,'4. Material Balance Activities'!$C$324:$C$345,'4. Material Balance Activities'!$J$324:$J$345,NA,0,1)-_xlfn.XLOOKUP(B1304,'4. Material Balance Activities'!$C$324:$C$345,'4. Material Balance Activities'!$P$324:$P$345,NA,0,1))*G1304)*(1-F1304)</f>
        <v>22.245076451612903</v>
      </c>
      <c r="M1304" s="105" t="s">
        <v>214</v>
      </c>
      <c r="N1304" s="83" t="s">
        <v>214</v>
      </c>
    </row>
    <row r="1305" spans="1:14" x14ac:dyDescent="0.25">
      <c r="A1305" s="79" t="s">
        <v>386</v>
      </c>
      <c r="B1305" s="133" t="s">
        <v>233</v>
      </c>
      <c r="C1305" s="137" t="s">
        <v>425</v>
      </c>
      <c r="D1305" s="81" t="str">
        <f>IFERROR(IF(C1305="No CAS","",INDEX('DEQ Pollutant List'!$C$7:$C$611,MATCH('5. Pollutant Emissions - MB'!C1305,'DEQ Pollutant List'!$B$7:$B$611,0))),"")</f>
        <v>Isopropyl alcohol</v>
      </c>
      <c r="E1305" s="115"/>
      <c r="F1305" s="138">
        <v>0</v>
      </c>
      <c r="G1305" s="139">
        <v>0.15</v>
      </c>
      <c r="H1305" s="104"/>
      <c r="I1305" s="102" cm="1">
        <f t="array" ref="I1305">((_xlfn.XLOOKUP(B1305,'4. Material Balance Activities'!$C$324:$C$345,'4. Material Balance Activities'!$G$324:$G$345,NA,0,1)-_xlfn.XLOOKUP(B1305,'4. Material Balance Activities'!$C$324:$C$345,'4. Material Balance Activities'!$M$324:$M$345,NA,0,1))*G1305)*(1-F1305)</f>
        <v>1.0157399999999999</v>
      </c>
      <c r="J1305" s="105" t="s">
        <v>214</v>
      </c>
      <c r="K1305" s="83" t="s">
        <v>214</v>
      </c>
      <c r="L1305" s="102" cm="1">
        <f t="array" ref="L1305">((_xlfn.XLOOKUP(B1305,'4. Material Balance Activities'!$C$324:$C$345,'4. Material Balance Activities'!$J$324:$J$345,NA,0,1)-_xlfn.XLOOKUP(B1305,'4. Material Balance Activities'!$C$324:$C$345,'4. Material Balance Activities'!$P$324:$P$345,NA,0,1))*G1305)*(1-F1305)</f>
        <v>4.0957258064516118E-3</v>
      </c>
      <c r="M1305" s="105" t="s">
        <v>214</v>
      </c>
      <c r="N1305" s="83" t="s">
        <v>214</v>
      </c>
    </row>
    <row r="1306" spans="1:14" x14ac:dyDescent="0.25">
      <c r="A1306" s="79" t="s">
        <v>386</v>
      </c>
      <c r="B1306" s="133" t="s">
        <v>233</v>
      </c>
      <c r="C1306" s="137" t="s">
        <v>420</v>
      </c>
      <c r="D1306" s="81" t="str">
        <f>IFERROR(IF(C1306="No CAS","",INDEX('DEQ Pollutant List'!$C$7:$C$611,MATCH('5. Pollutant Emissions - MB'!C1306,'DEQ Pollutant List'!$B$7:$B$611,0))),"")</f>
        <v>Acetone</v>
      </c>
      <c r="E1306" s="115"/>
      <c r="F1306" s="138">
        <v>0</v>
      </c>
      <c r="G1306" s="139">
        <v>0.14000000000000001</v>
      </c>
      <c r="H1306" s="104"/>
      <c r="I1306" s="102" cm="1">
        <f t="array" ref="I1306">((_xlfn.XLOOKUP(B1306,'4. Material Balance Activities'!$C$324:$C$345,'4. Material Balance Activities'!$G$324:$G$345,NA,0,1)-_xlfn.XLOOKUP(B1306,'4. Material Balance Activities'!$C$324:$C$345,'4. Material Balance Activities'!$M$324:$M$345,NA,0,1))*G1306)*(1-F1306)</f>
        <v>0.94802399999999998</v>
      </c>
      <c r="J1306" s="105" t="s">
        <v>214</v>
      </c>
      <c r="K1306" s="83" t="s">
        <v>214</v>
      </c>
      <c r="L1306" s="102" cm="1">
        <f t="array" ref="L1306">((_xlfn.XLOOKUP(B1306,'4. Material Balance Activities'!$C$324:$C$345,'4. Material Balance Activities'!$J$324:$J$345,NA,0,1)-_xlfn.XLOOKUP(B1306,'4. Material Balance Activities'!$C$324:$C$345,'4. Material Balance Activities'!$P$324:$P$345,NA,0,1))*G1306)*(1-F1306)</f>
        <v>3.8226774193548386E-3</v>
      </c>
      <c r="M1306" s="105" t="s">
        <v>214</v>
      </c>
      <c r="N1306" s="83" t="s">
        <v>214</v>
      </c>
    </row>
    <row r="1307" spans="1:14" x14ac:dyDescent="0.25">
      <c r="A1307" s="79" t="s">
        <v>386</v>
      </c>
      <c r="B1307" s="133" t="s">
        <v>389</v>
      </c>
      <c r="C1307" s="137" t="s">
        <v>193</v>
      </c>
      <c r="D1307" s="81" t="str">
        <f>IFERROR(IF(C1307="No CAS","",INDEX('DEQ Pollutant List'!$C$7:$C$611,MATCH('5. Pollutant Emissions - MB'!C1307,'DEQ Pollutant List'!$B$7:$B$611,0))),"")</f>
        <v>Xylene (mixture), including m-xylene, o-xylene, p-xylene</v>
      </c>
      <c r="E1307" s="115"/>
      <c r="F1307" s="138" t="s">
        <v>430</v>
      </c>
      <c r="G1307" s="139" t="s">
        <v>430</v>
      </c>
      <c r="H1307" s="104" t="s">
        <v>462</v>
      </c>
      <c r="I1307" s="102" t="s">
        <v>214</v>
      </c>
      <c r="J1307" s="105">
        <v>0</v>
      </c>
      <c r="K1307" s="83">
        <v>0</v>
      </c>
      <c r="L1307" s="102" t="s">
        <v>214</v>
      </c>
      <c r="M1307" s="105">
        <f>J1307/365</f>
        <v>0</v>
      </c>
      <c r="N1307" s="83">
        <f>K1307/365</f>
        <v>0</v>
      </c>
    </row>
    <row r="1308" spans="1:14" x14ac:dyDescent="0.25">
      <c r="A1308" s="79" t="s">
        <v>386</v>
      </c>
      <c r="B1308" s="133" t="s">
        <v>389</v>
      </c>
      <c r="C1308" s="137" t="s">
        <v>183</v>
      </c>
      <c r="D1308" s="81" t="str">
        <f>IFERROR(IF(C1308="No CAS","",INDEX('DEQ Pollutant List'!$C$7:$C$611,MATCH('5. Pollutant Emissions - MB'!C1308,'DEQ Pollutant List'!$B$7:$B$611,0))),"")</f>
        <v>Ethyl benzene</v>
      </c>
      <c r="E1308" s="115"/>
      <c r="F1308" s="138" t="s">
        <v>430</v>
      </c>
      <c r="G1308" s="139" t="s">
        <v>430</v>
      </c>
      <c r="H1308" s="104" t="s">
        <v>462</v>
      </c>
      <c r="I1308" s="102" t="s">
        <v>214</v>
      </c>
      <c r="J1308" s="105">
        <v>440.14072780721244</v>
      </c>
      <c r="K1308" s="83">
        <v>440.14072780721244</v>
      </c>
      <c r="L1308" s="102" t="s">
        <v>214</v>
      </c>
      <c r="M1308" s="105">
        <f t="shared" ref="M1308:M1331" si="22">J1308/365</f>
        <v>1.2058650076909929</v>
      </c>
      <c r="N1308" s="83">
        <f t="shared" ref="N1308:N1331" si="23">K1308/365</f>
        <v>1.2058650076909929</v>
      </c>
    </row>
    <row r="1309" spans="1:14" x14ac:dyDescent="0.25">
      <c r="A1309" s="79" t="s">
        <v>386</v>
      </c>
      <c r="B1309" s="133" t="s">
        <v>389</v>
      </c>
      <c r="C1309" s="137" t="s">
        <v>191</v>
      </c>
      <c r="D1309" s="81" t="str">
        <f>IFERROR(IF(C1309="No CAS","",INDEX('DEQ Pollutant List'!$C$7:$C$611,MATCH('5. Pollutant Emissions - MB'!C1309,'DEQ Pollutant List'!$B$7:$B$611,0))),"")</f>
        <v>Toluene</v>
      </c>
      <c r="E1309" s="115"/>
      <c r="F1309" s="138" t="s">
        <v>430</v>
      </c>
      <c r="G1309" s="139" t="s">
        <v>430</v>
      </c>
      <c r="H1309" s="104" t="s">
        <v>462</v>
      </c>
      <c r="I1309" s="102" t="s">
        <v>214</v>
      </c>
      <c r="J1309" s="105">
        <v>21354.91776</v>
      </c>
      <c r="K1309" s="83">
        <v>21354.91776</v>
      </c>
      <c r="L1309" s="102" t="s">
        <v>214</v>
      </c>
      <c r="M1309" s="105">
        <f t="shared" si="22"/>
        <v>58.506624000000002</v>
      </c>
      <c r="N1309" s="83">
        <f t="shared" si="23"/>
        <v>58.506624000000002</v>
      </c>
    </row>
    <row r="1310" spans="1:14" x14ac:dyDescent="0.25">
      <c r="A1310" s="79" t="s">
        <v>386</v>
      </c>
      <c r="B1310" s="133" t="s">
        <v>389</v>
      </c>
      <c r="C1310" s="137" t="s">
        <v>432</v>
      </c>
      <c r="D1310" s="81" t="str">
        <f>IFERROR(IF(C1310="No CAS","",INDEX('DEQ Pollutant List'!$C$7:$C$611,MATCH('5. Pollutant Emissions - MB'!C1310,'DEQ Pollutant List'!$B$7:$B$611,0))),"")</f>
        <v>Methyl isobutyl ketone (MIBK, hexone)</v>
      </c>
      <c r="E1310" s="115"/>
      <c r="F1310" s="138" t="s">
        <v>430</v>
      </c>
      <c r="G1310" s="139" t="s">
        <v>430</v>
      </c>
      <c r="H1310" s="104" t="s">
        <v>462</v>
      </c>
      <c r="I1310" s="102" t="s">
        <v>214</v>
      </c>
      <c r="J1310" s="105">
        <v>0</v>
      </c>
      <c r="K1310" s="83">
        <v>0</v>
      </c>
      <c r="L1310" s="102" t="s">
        <v>214</v>
      </c>
      <c r="M1310" s="105">
        <f t="shared" si="22"/>
        <v>0</v>
      </c>
      <c r="N1310" s="83">
        <f t="shared" si="23"/>
        <v>0</v>
      </c>
    </row>
    <row r="1311" spans="1:14" x14ac:dyDescent="0.25">
      <c r="A1311" s="79" t="s">
        <v>386</v>
      </c>
      <c r="B1311" s="133" t="s">
        <v>389</v>
      </c>
      <c r="C1311" s="137" t="s">
        <v>189</v>
      </c>
      <c r="D1311" s="81" t="str">
        <f>IFERROR(IF(C1311="No CAS","",INDEX('DEQ Pollutant List'!$C$7:$C$611,MATCH('5. Pollutant Emissions - MB'!C1311,'DEQ Pollutant List'!$B$7:$B$611,0))),"")</f>
        <v>Naphthalene</v>
      </c>
      <c r="E1311" s="115"/>
      <c r="F1311" s="138" t="s">
        <v>430</v>
      </c>
      <c r="G1311" s="139" t="s">
        <v>430</v>
      </c>
      <c r="H1311" s="104" t="s">
        <v>462</v>
      </c>
      <c r="I1311" s="102" t="s">
        <v>214</v>
      </c>
      <c r="J1311" s="105">
        <v>0</v>
      </c>
      <c r="K1311" s="83">
        <v>0</v>
      </c>
      <c r="L1311" s="102" t="s">
        <v>214</v>
      </c>
      <c r="M1311" s="105">
        <f t="shared" si="22"/>
        <v>0</v>
      </c>
      <c r="N1311" s="83">
        <f t="shared" si="23"/>
        <v>0</v>
      </c>
    </row>
    <row r="1312" spans="1:14" x14ac:dyDescent="0.25">
      <c r="A1312" s="79" t="s">
        <v>386</v>
      </c>
      <c r="B1312" s="133" t="s">
        <v>389</v>
      </c>
      <c r="C1312" s="137" t="s">
        <v>433</v>
      </c>
      <c r="D1312" s="81" t="str">
        <f>IFERROR(IF(C1312="No CAS","",INDEX('DEQ Pollutant List'!$C$7:$C$611,MATCH('5. Pollutant Emissions - MB'!C1312,'DEQ Pollutant List'!$B$7:$B$611,0))),"")</f>
        <v>Isopropylbenzene (cumene)</v>
      </c>
      <c r="E1312" s="115"/>
      <c r="F1312" s="138" t="s">
        <v>430</v>
      </c>
      <c r="G1312" s="139" t="s">
        <v>430</v>
      </c>
      <c r="H1312" s="104" t="s">
        <v>462</v>
      </c>
      <c r="I1312" s="102" t="s">
        <v>214</v>
      </c>
      <c r="J1312" s="105">
        <v>0</v>
      </c>
      <c r="K1312" s="83">
        <v>0</v>
      </c>
      <c r="L1312" s="102" t="s">
        <v>214</v>
      </c>
      <c r="M1312" s="105">
        <f t="shared" si="22"/>
        <v>0</v>
      </c>
      <c r="N1312" s="83">
        <f t="shared" si="23"/>
        <v>0</v>
      </c>
    </row>
    <row r="1313" spans="1:14" x14ac:dyDescent="0.25">
      <c r="A1313" s="79" t="s">
        <v>386</v>
      </c>
      <c r="B1313" s="133" t="s">
        <v>389</v>
      </c>
      <c r="C1313" s="137" t="s">
        <v>161</v>
      </c>
      <c r="D1313" s="81" t="str">
        <f>IFERROR(IF(C1313="No CAS","",INDEX('DEQ Pollutant List'!$C$7:$C$611,MATCH('5. Pollutant Emissions - MB'!C1313,'DEQ Pollutant List'!$B$7:$B$611,0))),"")</f>
        <v>Formaldehyde</v>
      </c>
      <c r="E1313" s="115"/>
      <c r="F1313" s="138" t="s">
        <v>430</v>
      </c>
      <c r="G1313" s="139" t="s">
        <v>430</v>
      </c>
      <c r="H1313" s="104" t="s">
        <v>462</v>
      </c>
      <c r="I1313" s="102" t="s">
        <v>214</v>
      </c>
      <c r="J1313" s="105">
        <v>0</v>
      </c>
      <c r="K1313" s="83">
        <v>0</v>
      </c>
      <c r="L1313" s="102" t="s">
        <v>214</v>
      </c>
      <c r="M1313" s="105">
        <f t="shared" si="22"/>
        <v>0</v>
      </c>
      <c r="N1313" s="83">
        <f t="shared" si="23"/>
        <v>0</v>
      </c>
    </row>
    <row r="1314" spans="1:14" x14ac:dyDescent="0.25">
      <c r="A1314" s="79" t="s">
        <v>386</v>
      </c>
      <c r="B1314" s="133" t="s">
        <v>389</v>
      </c>
      <c r="C1314" s="137" t="s">
        <v>434</v>
      </c>
      <c r="D1314" s="81" t="str">
        <f>IFERROR(IF(C1314="No CAS","",INDEX('DEQ Pollutant List'!$C$7:$C$611,MATCH('5. Pollutant Emissions - MB'!C1314,'DEQ Pollutant List'!$B$7:$B$611,0))),"")</f>
        <v>Ethylene glycol monobutyl ether</v>
      </c>
      <c r="E1314" s="115"/>
      <c r="F1314" s="138" t="s">
        <v>430</v>
      </c>
      <c r="G1314" s="139" t="s">
        <v>430</v>
      </c>
      <c r="H1314" s="104" t="s">
        <v>462</v>
      </c>
      <c r="I1314" s="102" t="s">
        <v>214</v>
      </c>
      <c r="J1314" s="105">
        <v>13550.335920000001</v>
      </c>
      <c r="K1314" s="83">
        <v>13550.335920000001</v>
      </c>
      <c r="L1314" s="102" t="s">
        <v>214</v>
      </c>
      <c r="M1314" s="105">
        <f t="shared" si="22"/>
        <v>37.124208000000003</v>
      </c>
      <c r="N1314" s="83">
        <f t="shared" si="23"/>
        <v>37.124208000000003</v>
      </c>
    </row>
    <row r="1315" spans="1:14" x14ac:dyDescent="0.25">
      <c r="A1315" s="79" t="s">
        <v>386</v>
      </c>
      <c r="B1315" s="133" t="s">
        <v>389</v>
      </c>
      <c r="C1315" s="137" t="s">
        <v>435</v>
      </c>
      <c r="D1315" s="81" t="str">
        <f>IFERROR(IF(C1315="No CAS","",INDEX('DEQ Pollutant List'!$C$7:$C$611,MATCH('5. Pollutant Emissions - MB'!C1315,'DEQ Pollutant List'!$B$7:$B$611,0))),"")</f>
        <v>n-Butyl alcohol</v>
      </c>
      <c r="E1315" s="115"/>
      <c r="F1315" s="138" t="s">
        <v>430</v>
      </c>
      <c r="G1315" s="139" t="s">
        <v>430</v>
      </c>
      <c r="H1315" s="104" t="s">
        <v>462</v>
      </c>
      <c r="I1315" s="102" t="s">
        <v>214</v>
      </c>
      <c r="J1315" s="105">
        <v>0</v>
      </c>
      <c r="K1315" s="83">
        <v>0</v>
      </c>
      <c r="L1315" s="102" t="s">
        <v>214</v>
      </c>
      <c r="M1315" s="105">
        <f t="shared" si="22"/>
        <v>0</v>
      </c>
      <c r="N1315" s="83">
        <f t="shared" si="23"/>
        <v>0</v>
      </c>
    </row>
    <row r="1316" spans="1:14" x14ac:dyDescent="0.25">
      <c r="A1316" s="79" t="s">
        <v>386</v>
      </c>
      <c r="B1316" s="133" t="s">
        <v>389</v>
      </c>
      <c r="C1316" s="137" t="s">
        <v>436</v>
      </c>
      <c r="D1316" s="81" t="str">
        <f>IFERROR(IF(C1316="No CAS","",INDEX('DEQ Pollutant List'!$C$7:$C$611,MATCH('5. Pollutant Emissions - MB'!C1316,'DEQ Pollutant List'!$B$7:$B$611,0))),"")</f>
        <v>1,2,4-Trimethylbenzene</v>
      </c>
      <c r="E1316" s="115"/>
      <c r="F1316" s="138" t="s">
        <v>430</v>
      </c>
      <c r="G1316" s="139" t="s">
        <v>430</v>
      </c>
      <c r="H1316" s="104" t="s">
        <v>462</v>
      </c>
      <c r="I1316" s="102" t="s">
        <v>214</v>
      </c>
      <c r="J1316" s="105">
        <v>0</v>
      </c>
      <c r="K1316" s="83">
        <v>0</v>
      </c>
      <c r="L1316" s="102" t="s">
        <v>214</v>
      </c>
      <c r="M1316" s="105">
        <f t="shared" si="22"/>
        <v>0</v>
      </c>
      <c r="N1316" s="83">
        <f t="shared" si="23"/>
        <v>0</v>
      </c>
    </row>
    <row r="1317" spans="1:14" x14ac:dyDescent="0.25">
      <c r="A1317" s="79" t="s">
        <v>386</v>
      </c>
      <c r="B1317" s="133" t="s">
        <v>389</v>
      </c>
      <c r="C1317" s="137" t="s">
        <v>437</v>
      </c>
      <c r="D1317" s="81" t="str">
        <f>IFERROR(IF(C1317="No CAS","",INDEX('DEQ Pollutant List'!$C$7:$C$611,MATCH('5. Pollutant Emissions - MB'!C1317,'DEQ Pollutant List'!$B$7:$B$611,0))),"")</f>
        <v>Propylene glycol monomethyl ether acetate</v>
      </c>
      <c r="E1317" s="115"/>
      <c r="F1317" s="138" t="s">
        <v>430</v>
      </c>
      <c r="G1317" s="139" t="s">
        <v>430</v>
      </c>
      <c r="H1317" s="104" t="s">
        <v>462</v>
      </c>
      <c r="I1317" s="102" t="s">
        <v>214</v>
      </c>
      <c r="J1317" s="105">
        <v>20584.808639999999</v>
      </c>
      <c r="K1317" s="83">
        <v>20584.808639999999</v>
      </c>
      <c r="L1317" s="102" t="s">
        <v>214</v>
      </c>
      <c r="M1317" s="105">
        <f t="shared" si="22"/>
        <v>56.396735999999997</v>
      </c>
      <c r="N1317" s="83">
        <f t="shared" si="23"/>
        <v>56.396735999999997</v>
      </c>
    </row>
    <row r="1318" spans="1:14" x14ac:dyDescent="0.25">
      <c r="A1318" s="79" t="s">
        <v>386</v>
      </c>
      <c r="B1318" s="133" t="s">
        <v>389</v>
      </c>
      <c r="C1318" s="137" t="s">
        <v>180</v>
      </c>
      <c r="D1318" s="81" t="str">
        <f>IFERROR(IF(C1318="No CAS","",INDEX('DEQ Pollutant List'!$C$7:$C$611,MATCH('5. Pollutant Emissions - MB'!C1318,'DEQ Pollutant List'!$B$7:$B$611,0))),"")</f>
        <v>Chromium VI, chromate and dichromate particulate</v>
      </c>
      <c r="E1318" s="115"/>
      <c r="F1318" s="138">
        <f>1-(1-0.75)*(1-0.992)</f>
        <v>0.998</v>
      </c>
      <c r="G1318" s="139" t="s">
        <v>430</v>
      </c>
      <c r="H1318" s="104" t="s">
        <v>462</v>
      </c>
      <c r="I1318" s="102" t="s">
        <v>214</v>
      </c>
      <c r="J1318" s="105">
        <v>6.1710452558537066</v>
      </c>
      <c r="K1318" s="83">
        <v>6.1710452558537066</v>
      </c>
      <c r="L1318" s="102" t="s">
        <v>214</v>
      </c>
      <c r="M1318" s="105">
        <f t="shared" si="22"/>
        <v>1.6906973303708786E-2</v>
      </c>
      <c r="N1318" s="83">
        <f t="shared" si="23"/>
        <v>1.6906973303708786E-2</v>
      </c>
    </row>
    <row r="1319" spans="1:14" x14ac:dyDescent="0.25">
      <c r="A1319" s="79" t="s">
        <v>386</v>
      </c>
      <c r="B1319" s="133" t="s">
        <v>389</v>
      </c>
      <c r="C1319" s="137" t="s">
        <v>428</v>
      </c>
      <c r="D1319" s="81" t="str">
        <f>IFERROR(IF(C1319="No CAS","",INDEX('DEQ Pollutant List'!$C$7:$C$611,MATCH('5. Pollutant Emissions - MB'!C1319,'DEQ Pollutant List'!$B$7:$B$611,0))),"")</f>
        <v>2-Butanone (methyl ethyl ketone)</v>
      </c>
      <c r="E1319" s="115"/>
      <c r="F1319" s="138" t="s">
        <v>430</v>
      </c>
      <c r="G1319" s="139" t="s">
        <v>430</v>
      </c>
      <c r="H1319" s="104" t="s">
        <v>462</v>
      </c>
      <c r="I1319" s="102" t="s">
        <v>214</v>
      </c>
      <c r="J1319" s="105">
        <v>81302.015520000001</v>
      </c>
      <c r="K1319" s="83">
        <v>81302.015520000001</v>
      </c>
      <c r="L1319" s="102" t="s">
        <v>214</v>
      </c>
      <c r="M1319" s="105">
        <f t="shared" si="22"/>
        <v>222.745248</v>
      </c>
      <c r="N1319" s="83">
        <f t="shared" si="23"/>
        <v>222.745248</v>
      </c>
    </row>
    <row r="1320" spans="1:14" x14ac:dyDescent="0.25">
      <c r="A1320" s="79" t="s">
        <v>386</v>
      </c>
      <c r="B1320" s="133" t="s">
        <v>389</v>
      </c>
      <c r="C1320" s="137" t="s">
        <v>438</v>
      </c>
      <c r="D1320" s="81" t="str">
        <f>IFERROR(IF(C1320="No CAS","",INDEX('DEQ Pollutant List'!$C$7:$C$611,MATCH('5. Pollutant Emissions - MB'!C1320,'DEQ Pollutant List'!$B$7:$B$611,0))),"")</f>
        <v>t-Butyl acetate</v>
      </c>
      <c r="E1320" s="115"/>
      <c r="F1320" s="138" t="s">
        <v>430</v>
      </c>
      <c r="G1320" s="139" t="s">
        <v>430</v>
      </c>
      <c r="H1320" s="104" t="s">
        <v>462</v>
      </c>
      <c r="I1320" s="102" t="s">
        <v>214</v>
      </c>
      <c r="J1320" s="105">
        <v>102924.0432</v>
      </c>
      <c r="K1320" s="83">
        <v>102924.0432</v>
      </c>
      <c r="L1320" s="102" t="s">
        <v>214</v>
      </c>
      <c r="M1320" s="105">
        <f t="shared" si="22"/>
        <v>281.98367999999999</v>
      </c>
      <c r="N1320" s="83">
        <f t="shared" si="23"/>
        <v>281.98367999999999</v>
      </c>
    </row>
    <row r="1321" spans="1:14" x14ac:dyDescent="0.25">
      <c r="A1321" s="79" t="s">
        <v>386</v>
      </c>
      <c r="B1321" s="133" t="s">
        <v>389</v>
      </c>
      <c r="C1321" s="137" t="s">
        <v>187</v>
      </c>
      <c r="D1321" s="81" t="str">
        <f>IFERROR(IF(C1321="No CAS","",INDEX('DEQ Pollutant List'!$C$7:$C$611,MATCH('5. Pollutant Emissions - MB'!C1321,'DEQ Pollutant List'!$B$7:$B$611,0))),"")</f>
        <v>Mercury and compounds</v>
      </c>
      <c r="E1321" s="115"/>
      <c r="F1321" s="138">
        <f>1-(1-0.75)*(1-0.992)</f>
        <v>0.998</v>
      </c>
      <c r="G1321" s="139" t="s">
        <v>430</v>
      </c>
      <c r="H1321" s="104" t="s">
        <v>462</v>
      </c>
      <c r="I1321" s="102" t="s">
        <v>214</v>
      </c>
      <c r="J1321" s="105">
        <v>2.7446411520000031E-6</v>
      </c>
      <c r="K1321" s="83">
        <v>2.7446411520000031E-6</v>
      </c>
      <c r="L1321" s="102" t="s">
        <v>214</v>
      </c>
      <c r="M1321" s="105">
        <f t="shared" si="22"/>
        <v>7.519564800000009E-9</v>
      </c>
      <c r="N1321" s="83">
        <f t="shared" si="23"/>
        <v>7.519564800000009E-9</v>
      </c>
    </row>
    <row r="1322" spans="1:14" x14ac:dyDescent="0.25">
      <c r="A1322" s="79" t="s">
        <v>386</v>
      </c>
      <c r="B1322" s="133" t="s">
        <v>389</v>
      </c>
      <c r="C1322" s="137" t="s">
        <v>185</v>
      </c>
      <c r="D1322" s="81" t="str">
        <f>IFERROR(IF(C1322="No CAS","",INDEX('DEQ Pollutant List'!$C$7:$C$611,MATCH('5. Pollutant Emissions - MB'!C1322,'DEQ Pollutant List'!$B$7:$B$611,0))),"")</f>
        <v>Lead and compounds</v>
      </c>
      <c r="E1322" s="115"/>
      <c r="F1322" s="138">
        <f>1-(1-0.75)*(1-0.992)</f>
        <v>0.998</v>
      </c>
      <c r="G1322" s="139" t="s">
        <v>430</v>
      </c>
      <c r="H1322" s="104" t="s">
        <v>462</v>
      </c>
      <c r="I1322" s="102" t="s">
        <v>214</v>
      </c>
      <c r="J1322" s="105">
        <v>8.2339234560000081E-6</v>
      </c>
      <c r="K1322" s="83">
        <v>8.2339234560000081E-6</v>
      </c>
      <c r="L1322" s="102" t="s">
        <v>214</v>
      </c>
      <c r="M1322" s="105">
        <f t="shared" si="22"/>
        <v>2.2558694400000022E-8</v>
      </c>
      <c r="N1322" s="83">
        <f t="shared" si="23"/>
        <v>2.2558694400000022E-8</v>
      </c>
    </row>
    <row r="1323" spans="1:14" x14ac:dyDescent="0.25">
      <c r="A1323" s="79" t="s">
        <v>386</v>
      </c>
      <c r="B1323" s="133" t="s">
        <v>389</v>
      </c>
      <c r="C1323" s="137" t="s">
        <v>425</v>
      </c>
      <c r="D1323" s="81" t="str">
        <f>IFERROR(IF(C1323="No CAS","",INDEX('DEQ Pollutant List'!$C$7:$C$611,MATCH('5. Pollutant Emissions - MB'!C1323,'DEQ Pollutant List'!$B$7:$B$611,0))),"")</f>
        <v>Isopropyl alcohol</v>
      </c>
      <c r="E1323" s="115"/>
      <c r="F1323" s="138" t="s">
        <v>430</v>
      </c>
      <c r="G1323" s="139" t="s">
        <v>430</v>
      </c>
      <c r="H1323" s="104" t="s">
        <v>462</v>
      </c>
      <c r="I1323" s="102" t="s">
        <v>214</v>
      </c>
      <c r="J1323" s="105">
        <v>30582.974282686726</v>
      </c>
      <c r="K1323" s="83">
        <v>30582.974282686726</v>
      </c>
      <c r="L1323" s="102" t="s">
        <v>214</v>
      </c>
      <c r="M1323" s="105">
        <f t="shared" si="22"/>
        <v>83.788970637497883</v>
      </c>
      <c r="N1323" s="83">
        <f t="shared" si="23"/>
        <v>83.788970637497883</v>
      </c>
    </row>
    <row r="1324" spans="1:14" x14ac:dyDescent="0.25">
      <c r="A1324" s="79" t="s">
        <v>386</v>
      </c>
      <c r="B1324" s="133" t="s">
        <v>389</v>
      </c>
      <c r="C1324" s="137" t="s">
        <v>420</v>
      </c>
      <c r="D1324" s="81" t="str">
        <f>IFERROR(IF(C1324="No CAS","",INDEX('DEQ Pollutant List'!$C$7:$C$611,MATCH('5. Pollutant Emissions - MB'!C1324,'DEQ Pollutant List'!$B$7:$B$611,0))),"")</f>
        <v>Acetone</v>
      </c>
      <c r="E1324" s="115"/>
      <c r="F1324" s="138" t="s">
        <v>430</v>
      </c>
      <c r="G1324" s="139" t="s">
        <v>430</v>
      </c>
      <c r="H1324" s="104" t="s">
        <v>462</v>
      </c>
      <c r="I1324" s="102" t="s">
        <v>214</v>
      </c>
      <c r="J1324" s="105">
        <v>406594.84736188792</v>
      </c>
      <c r="K1324" s="83">
        <v>406594.84736188792</v>
      </c>
      <c r="L1324" s="102" t="s">
        <v>214</v>
      </c>
      <c r="M1324" s="105">
        <f t="shared" si="22"/>
        <v>1113.9584859229806</v>
      </c>
      <c r="N1324" s="83">
        <f t="shared" si="23"/>
        <v>1113.9584859229806</v>
      </c>
    </row>
    <row r="1325" spans="1:14" x14ac:dyDescent="0.25">
      <c r="A1325" s="79" t="s">
        <v>386</v>
      </c>
      <c r="B1325" s="133" t="s">
        <v>389</v>
      </c>
      <c r="C1325" s="137" t="s">
        <v>422</v>
      </c>
      <c r="D1325" s="81" t="str">
        <f>IFERROR(IF(C1325="No CAS","",INDEX('DEQ Pollutant List'!$C$7:$C$611,MATCH('5. Pollutant Emissions - MB'!C1325,'DEQ Pollutant List'!$B$7:$B$611,0))),"")</f>
        <v>Propylene glycol monomethyl ether</v>
      </c>
      <c r="E1325" s="115"/>
      <c r="F1325" s="138" t="s">
        <v>430</v>
      </c>
      <c r="G1325" s="139" t="s">
        <v>430</v>
      </c>
      <c r="H1325" s="104" t="s">
        <v>462</v>
      </c>
      <c r="I1325" s="102" t="s">
        <v>214</v>
      </c>
      <c r="J1325" s="105">
        <v>103021.45194462487</v>
      </c>
      <c r="K1325" s="83">
        <v>103021.45194462487</v>
      </c>
      <c r="L1325" s="102" t="s">
        <v>214</v>
      </c>
      <c r="M1325" s="105">
        <f t="shared" si="22"/>
        <v>282.25055327294484</v>
      </c>
      <c r="N1325" s="83">
        <f t="shared" si="23"/>
        <v>282.25055327294484</v>
      </c>
    </row>
    <row r="1326" spans="1:14" x14ac:dyDescent="0.25">
      <c r="A1326" s="79" t="s">
        <v>386</v>
      </c>
      <c r="B1326" s="133" t="s">
        <v>389</v>
      </c>
      <c r="C1326" s="137" t="s">
        <v>181</v>
      </c>
      <c r="D1326" s="81" t="str">
        <f>IFERROR(IF(C1326="No CAS","",INDEX('DEQ Pollutant List'!$C$7:$C$611,MATCH('5. Pollutant Emissions - MB'!C1326,'DEQ Pollutant List'!$B$7:$B$611,0))),"")</f>
        <v>Cobalt and compounds</v>
      </c>
      <c r="E1326" s="115"/>
      <c r="F1326" s="138">
        <f>1-(1-0.75)*(1-0.992)</f>
        <v>0.998</v>
      </c>
      <c r="G1326" s="139" t="s">
        <v>430</v>
      </c>
      <c r="H1326" s="104" t="s">
        <v>462</v>
      </c>
      <c r="I1326" s="102" t="s">
        <v>214</v>
      </c>
      <c r="J1326" s="105">
        <v>6.1619701893009795</v>
      </c>
      <c r="K1326" s="83">
        <v>6.1619701893009795</v>
      </c>
      <c r="L1326" s="102" t="s">
        <v>214</v>
      </c>
      <c r="M1326" s="105">
        <f t="shared" si="22"/>
        <v>1.6882110107673917E-2</v>
      </c>
      <c r="N1326" s="83">
        <f t="shared" si="23"/>
        <v>1.6882110107673917E-2</v>
      </c>
    </row>
    <row r="1327" spans="1:14" x14ac:dyDescent="0.25">
      <c r="A1327" s="79" t="s">
        <v>386</v>
      </c>
      <c r="B1327" s="133" t="s">
        <v>389</v>
      </c>
      <c r="C1327" s="137" t="s">
        <v>439</v>
      </c>
      <c r="D1327" s="81" t="str">
        <f>IFERROR(IF(C1327="No CAS","",INDEX('DEQ Pollutant List'!$C$7:$C$611,MATCH('5. Pollutant Emissions - MB'!C1327,'DEQ Pollutant List'!$B$7:$B$611,0))),"")</f>
        <v>Sulfuric acid</v>
      </c>
      <c r="E1327" s="115"/>
      <c r="F1327" s="138" t="s">
        <v>430</v>
      </c>
      <c r="G1327" s="139" t="s">
        <v>430</v>
      </c>
      <c r="H1327" s="104" t="s">
        <v>462</v>
      </c>
      <c r="I1327" s="102" t="s">
        <v>214</v>
      </c>
      <c r="J1327" s="105">
        <v>1123.9430400000001</v>
      </c>
      <c r="K1327" s="83">
        <v>1123.9430400000001</v>
      </c>
      <c r="L1327" s="102" t="s">
        <v>214</v>
      </c>
      <c r="M1327" s="105">
        <f t="shared" si="22"/>
        <v>3.0792960000000003</v>
      </c>
      <c r="N1327" s="83">
        <f t="shared" si="23"/>
        <v>3.0792960000000003</v>
      </c>
    </row>
    <row r="1328" spans="1:14" x14ac:dyDescent="0.25">
      <c r="A1328" s="79" t="s">
        <v>386</v>
      </c>
      <c r="B1328" s="133" t="s">
        <v>389</v>
      </c>
      <c r="C1328" s="137" t="s">
        <v>440</v>
      </c>
      <c r="D1328" s="81" t="str">
        <f>IFERROR(IF(C1328="No CAS","",INDEX('DEQ Pollutant List'!$C$7:$C$611,MATCH('5. Pollutant Emissions - MB'!C1328,'DEQ Pollutant List'!$B$7:$B$611,0))),"")</f>
        <v>Hexachlorobenzene</v>
      </c>
      <c r="E1328" s="115"/>
      <c r="F1328" s="138" t="s">
        <v>430</v>
      </c>
      <c r="G1328" s="139" t="s">
        <v>430</v>
      </c>
      <c r="H1328" s="104" t="s">
        <v>462</v>
      </c>
      <c r="I1328" s="102" t="s">
        <v>214</v>
      </c>
      <c r="J1328" s="105">
        <v>0</v>
      </c>
      <c r="K1328" s="83">
        <v>0</v>
      </c>
      <c r="L1328" s="102" t="s">
        <v>214</v>
      </c>
      <c r="M1328" s="105">
        <f t="shared" si="22"/>
        <v>0</v>
      </c>
      <c r="N1328" s="83">
        <f t="shared" si="23"/>
        <v>0</v>
      </c>
    </row>
    <row r="1329" spans="1:14" x14ac:dyDescent="0.25">
      <c r="A1329" s="79" t="s">
        <v>386</v>
      </c>
      <c r="B1329" s="133" t="s">
        <v>389</v>
      </c>
      <c r="C1329" s="137" t="s">
        <v>182</v>
      </c>
      <c r="D1329" s="81" t="str">
        <f>IFERROR(IF(C1329="No CAS","",INDEX('DEQ Pollutant List'!$C$7:$C$611,MATCH('5. Pollutant Emissions - MB'!C1329,'DEQ Pollutant List'!$B$7:$B$611,0))),"")</f>
        <v>Copper and compounds</v>
      </c>
      <c r="E1329" s="115"/>
      <c r="F1329" s="138">
        <f>1-(1-0.75)*(1-0.992)</f>
        <v>0.998</v>
      </c>
      <c r="G1329" s="139" t="s">
        <v>430</v>
      </c>
      <c r="H1329" s="104" t="s">
        <v>462</v>
      </c>
      <c r="I1329" s="102" t="s">
        <v>214</v>
      </c>
      <c r="J1329" s="105">
        <v>0</v>
      </c>
      <c r="K1329" s="83">
        <v>0</v>
      </c>
      <c r="L1329" s="102" t="s">
        <v>214</v>
      </c>
      <c r="M1329" s="105">
        <f t="shared" si="22"/>
        <v>0</v>
      </c>
      <c r="N1329" s="83">
        <f t="shared" si="23"/>
        <v>0</v>
      </c>
    </row>
    <row r="1330" spans="1:14" x14ac:dyDescent="0.25">
      <c r="A1330" s="79" t="s">
        <v>386</v>
      </c>
      <c r="B1330" s="133" t="s">
        <v>389</v>
      </c>
      <c r="C1330" s="137" t="s">
        <v>186</v>
      </c>
      <c r="D1330" s="81" t="str">
        <f>IFERROR(IF(C1330="No CAS","",INDEX('DEQ Pollutant List'!$C$7:$C$611,MATCH('5. Pollutant Emissions - MB'!C1330,'DEQ Pollutant List'!$B$7:$B$611,0))),"")</f>
        <v>Manganese and compounds</v>
      </c>
      <c r="E1330" s="115"/>
      <c r="F1330" s="138">
        <f>1-(1-0.75)*(1-0.992)</f>
        <v>0.998</v>
      </c>
      <c r="G1330" s="139" t="s">
        <v>430</v>
      </c>
      <c r="H1330" s="104" t="s">
        <v>462</v>
      </c>
      <c r="I1330" s="102" t="s">
        <v>214</v>
      </c>
      <c r="J1330" s="105">
        <v>0</v>
      </c>
      <c r="K1330" s="83">
        <v>0</v>
      </c>
      <c r="L1330" s="102" t="s">
        <v>214</v>
      </c>
      <c r="M1330" s="105">
        <f t="shared" si="22"/>
        <v>0</v>
      </c>
      <c r="N1330" s="83">
        <f t="shared" si="23"/>
        <v>0</v>
      </c>
    </row>
    <row r="1331" spans="1:14" x14ac:dyDescent="0.25">
      <c r="A1331" s="79" t="s">
        <v>386</v>
      </c>
      <c r="B1331" s="133" t="s">
        <v>389</v>
      </c>
      <c r="C1331" s="137" t="s">
        <v>441</v>
      </c>
      <c r="D1331" s="81" t="str">
        <f>IFERROR(IF(C1331="No CAS","",INDEX('DEQ Pollutant List'!$C$7:$C$611,MATCH('5. Pollutant Emissions - MB'!C1331,'DEQ Pollutant List'!$B$7:$B$611,0))),"")</f>
        <v>1,2,3-Trimethylbenzene</v>
      </c>
      <c r="E1331" s="115"/>
      <c r="F1331" s="138" t="s">
        <v>430</v>
      </c>
      <c r="G1331" s="139" t="s">
        <v>430</v>
      </c>
      <c r="H1331" s="104" t="s">
        <v>462</v>
      </c>
      <c r="I1331" s="102" t="s">
        <v>214</v>
      </c>
      <c r="J1331" s="105">
        <v>0</v>
      </c>
      <c r="K1331" s="83">
        <v>0</v>
      </c>
      <c r="L1331" s="102" t="s">
        <v>214</v>
      </c>
      <c r="M1331" s="105">
        <f t="shared" si="22"/>
        <v>0</v>
      </c>
      <c r="N1331" s="83">
        <f t="shared" si="23"/>
        <v>0</v>
      </c>
    </row>
    <row r="1332" spans="1:14" x14ac:dyDescent="0.25">
      <c r="A1332" s="79" t="s">
        <v>390</v>
      </c>
      <c r="B1332" s="133" t="s">
        <v>238</v>
      </c>
      <c r="C1332" s="137" t="s">
        <v>436</v>
      </c>
      <c r="D1332" s="81" t="str">
        <f>IFERROR(IF(C1332="No CAS","",INDEX('DEQ Pollutant List'!$C$7:$C$611,MATCH('5. Pollutant Emissions - MB'!C1332,'DEQ Pollutant List'!$B$7:$B$611,0))),"")</f>
        <v>1,2,4-Trimethylbenzene</v>
      </c>
      <c r="E1332" s="115"/>
      <c r="F1332" s="138">
        <v>0</v>
      </c>
      <c r="G1332" s="139">
        <v>7.4899999999999994E-2</v>
      </c>
      <c r="H1332" s="104"/>
      <c r="I1332" s="102" cm="1">
        <f t="array" ref="I1332">((_xlfn.XLOOKUP(B1332,'4. Material Balance Activities'!$C$347:$C$396,'4. Material Balance Activities'!$G$347:$G$396,NA,0,1)-_xlfn.XLOOKUP(B1332,'4. Material Balance Activities'!$C$347:$C$396,'4. Material Balance Activities'!$M$347:$M$396,NA,0,1))*G1332)*(1-F1332)</f>
        <v>6.8733033599999995</v>
      </c>
      <c r="J1332" s="105" t="s">
        <v>214</v>
      </c>
      <c r="K1332" s="83" t="s">
        <v>214</v>
      </c>
      <c r="L1332" s="102" cm="1">
        <f t="array" ref="L1332">((_xlfn.XLOOKUP(B1332,'4. Material Balance Activities'!$C$347:$C$396,'4. Material Balance Activities'!$J$347:$J$396,NA,0,1)-_xlfn.XLOOKUP(B1332,'4. Material Balance Activities'!$C$347:$C$396,'4. Material Balance Activities'!$P$347:$P$396,NA,0,1))*G1332)*(1-F1332)</f>
        <v>2.7714932903225808E-2</v>
      </c>
      <c r="M1332" s="105" t="s">
        <v>214</v>
      </c>
      <c r="N1332" s="83" t="s">
        <v>214</v>
      </c>
    </row>
    <row r="1333" spans="1:14" x14ac:dyDescent="0.25">
      <c r="A1333" s="79" t="s">
        <v>390</v>
      </c>
      <c r="B1333" s="133" t="s">
        <v>240</v>
      </c>
      <c r="C1333" s="137" t="s">
        <v>183</v>
      </c>
      <c r="D1333" s="81" t="str">
        <f>IFERROR(IF(C1333="No CAS","",INDEX('DEQ Pollutant List'!$C$7:$C$611,MATCH('5. Pollutant Emissions - MB'!C1333,'DEQ Pollutant List'!$B$7:$B$611,0))),"")</f>
        <v>Ethyl benzene</v>
      </c>
      <c r="E1333" s="115"/>
      <c r="F1333" s="138">
        <v>0</v>
      </c>
      <c r="G1333" s="139">
        <v>2.3999999999999998E-3</v>
      </c>
      <c r="H1333" s="104"/>
      <c r="I1333" s="102" cm="1">
        <f t="array" ref="I1333">((_xlfn.XLOOKUP(B1333,'4. Material Balance Activities'!$C$347:$C$396,'4. Material Balance Activities'!$G$347:$G$396,NA,0,1)-_xlfn.XLOOKUP(B1333,'4. Material Balance Activities'!$C$347:$C$396,'4. Material Balance Activities'!$M$347:$M$396,NA,0,1))*G1333)*(1-F1333)</f>
        <v>0.61578791999999993</v>
      </c>
      <c r="J1333" s="105" t="s">
        <v>214</v>
      </c>
      <c r="K1333" s="83" t="s">
        <v>214</v>
      </c>
      <c r="L1333" s="102" cm="1">
        <f t="array" ref="L1333">((_xlfn.XLOOKUP(B1333,'4. Material Balance Activities'!$C$347:$C$396,'4. Material Balance Activities'!$J$347:$J$396,NA,0,1)-_xlfn.XLOOKUP(B1333,'4. Material Balance Activities'!$C$347:$C$396,'4. Material Balance Activities'!$P$347:$P$396,NA,0,1))*G1333)*(1-F1333)</f>
        <v>2.4830158064516128E-3</v>
      </c>
      <c r="M1333" s="105" t="s">
        <v>214</v>
      </c>
      <c r="N1333" s="83" t="s">
        <v>214</v>
      </c>
    </row>
    <row r="1334" spans="1:14" x14ac:dyDescent="0.25">
      <c r="A1334" s="79" t="s">
        <v>390</v>
      </c>
      <c r="B1334" s="133" t="s">
        <v>240</v>
      </c>
      <c r="C1334" s="137" t="s">
        <v>428</v>
      </c>
      <c r="D1334" s="81" t="str">
        <f>IFERROR(IF(C1334="No CAS","",INDEX('DEQ Pollutant List'!$C$7:$C$611,MATCH('5. Pollutant Emissions - MB'!C1334,'DEQ Pollutant List'!$B$7:$B$611,0))),"")</f>
        <v>2-Butanone (methyl ethyl ketone)</v>
      </c>
      <c r="E1334" s="115"/>
      <c r="F1334" s="138">
        <v>0</v>
      </c>
      <c r="G1334" s="139">
        <v>6.6199999999999995E-2</v>
      </c>
      <c r="H1334" s="104"/>
      <c r="I1334" s="102" cm="1">
        <f t="array" ref="I1334">((_xlfn.XLOOKUP(B1334,'4. Material Balance Activities'!$C$347:$C$396,'4. Material Balance Activities'!$G$347:$G$396,NA,0,1)-_xlfn.XLOOKUP(B1334,'4. Material Balance Activities'!$C$347:$C$396,'4. Material Balance Activities'!$M$347:$M$396,NA,0,1))*G1334)*(1-F1334)</f>
        <v>16.985483460000001</v>
      </c>
      <c r="J1334" s="105" t="s">
        <v>214</v>
      </c>
      <c r="K1334" s="83" t="s">
        <v>214</v>
      </c>
      <c r="L1334" s="102" cm="1">
        <f t="array" ref="L1334">((_xlfn.XLOOKUP(B1334,'4. Material Balance Activities'!$C$347:$C$396,'4. Material Balance Activities'!$J$347:$J$396,NA,0,1)-_xlfn.XLOOKUP(B1334,'4. Material Balance Activities'!$C$347:$C$396,'4. Material Balance Activities'!$P$347:$P$396,NA,0,1))*G1334)*(1-F1334)</f>
        <v>6.8489852661290318E-2</v>
      </c>
      <c r="M1334" s="105" t="s">
        <v>214</v>
      </c>
      <c r="N1334" s="83" t="s">
        <v>214</v>
      </c>
    </row>
    <row r="1335" spans="1:14" x14ac:dyDescent="0.25">
      <c r="A1335" s="79" t="s">
        <v>390</v>
      </c>
      <c r="B1335" s="133" t="s">
        <v>241</v>
      </c>
      <c r="C1335" s="137" t="s">
        <v>436</v>
      </c>
      <c r="D1335" s="81" t="str">
        <f>IFERROR(IF(C1335="No CAS","",INDEX('DEQ Pollutant List'!$C$7:$C$611,MATCH('5. Pollutant Emissions - MB'!C1335,'DEQ Pollutant List'!$B$7:$B$611,0))),"")</f>
        <v>1,2,4-Trimethylbenzene</v>
      </c>
      <c r="E1335" s="115"/>
      <c r="F1335" s="138">
        <v>0</v>
      </c>
      <c r="G1335" s="139">
        <v>6.0299999999999999E-2</v>
      </c>
      <c r="H1335" s="104"/>
      <c r="I1335" s="102" cm="1">
        <f t="array" ref="I1335">((_xlfn.XLOOKUP(B1335,'4. Material Balance Activities'!$C$347:$C$396,'4. Material Balance Activities'!$G$347:$G$396,NA,0,1)-_xlfn.XLOOKUP(B1335,'4. Material Balance Activities'!$C$347:$C$396,'4. Material Balance Activities'!$M$347:$M$396,NA,0,1))*G1335)*(1-F1335)</f>
        <v>9.3774037499999991</v>
      </c>
      <c r="J1335" s="105" t="s">
        <v>214</v>
      </c>
      <c r="K1335" s="83" t="s">
        <v>214</v>
      </c>
      <c r="L1335" s="102" cm="1">
        <f t="array" ref="L1335">((_xlfn.XLOOKUP(B1335,'4. Material Balance Activities'!$C$347:$C$396,'4. Material Balance Activities'!$J$347:$J$396,NA,0,1)-_xlfn.XLOOKUP(B1335,'4. Material Balance Activities'!$C$347:$C$396,'4. Material Balance Activities'!$P$347:$P$396,NA,0,1))*G1335)*(1-F1335)</f>
        <v>3.7812111895161288E-2</v>
      </c>
      <c r="M1335" s="105" t="s">
        <v>214</v>
      </c>
      <c r="N1335" s="83" t="s">
        <v>214</v>
      </c>
    </row>
    <row r="1336" spans="1:14" x14ac:dyDescent="0.25">
      <c r="A1336" s="79" t="s">
        <v>390</v>
      </c>
      <c r="B1336" s="133" t="s">
        <v>242</v>
      </c>
      <c r="C1336" s="137" t="s">
        <v>420</v>
      </c>
      <c r="D1336" s="81" t="str">
        <f>IFERROR(IF(C1336="No CAS","",INDEX('DEQ Pollutant List'!$C$7:$C$611,MATCH('5. Pollutant Emissions - MB'!C1336,'DEQ Pollutant List'!$B$7:$B$611,0))),"")</f>
        <v>Acetone</v>
      </c>
      <c r="E1336" s="115"/>
      <c r="F1336" s="138">
        <v>0</v>
      </c>
      <c r="G1336" s="139">
        <v>0.253</v>
      </c>
      <c r="H1336" s="104"/>
      <c r="I1336" s="102" cm="1">
        <f t="array" ref="I1336">((_xlfn.XLOOKUP(B1336,'4. Material Balance Activities'!$C$347:$C$396,'4. Material Balance Activities'!$G$347:$G$396,NA,0,1)-_xlfn.XLOOKUP(B1336,'4. Material Balance Activities'!$C$347:$C$396,'4. Material Balance Activities'!$M$347:$M$396,NA,0,1))*G1336)*(1-F1336)</f>
        <v>25.934665680000005</v>
      </c>
      <c r="J1336" s="105" t="s">
        <v>214</v>
      </c>
      <c r="K1336" s="83" t="s">
        <v>214</v>
      </c>
      <c r="L1336" s="102" cm="1">
        <f t="array" ref="L1336">((_xlfn.XLOOKUP(B1336,'4. Material Balance Activities'!$C$347:$C$396,'4. Material Balance Activities'!$J$347:$J$396,NA,0,1)-_xlfn.XLOOKUP(B1336,'4. Material Balance Activities'!$C$347:$C$396,'4. Material Balance Activities'!$P$347:$P$396,NA,0,1))*G1336)*(1-F1336)</f>
        <v>0.1045752648387097</v>
      </c>
      <c r="M1336" s="105" t="s">
        <v>214</v>
      </c>
      <c r="N1336" s="83" t="s">
        <v>214</v>
      </c>
    </row>
    <row r="1337" spans="1:14" x14ac:dyDescent="0.25">
      <c r="A1337" s="79" t="s">
        <v>390</v>
      </c>
      <c r="B1337" s="133" t="s">
        <v>242</v>
      </c>
      <c r="C1337" s="137" t="s">
        <v>422</v>
      </c>
      <c r="D1337" s="81" t="str">
        <f>IFERROR(IF(C1337="No CAS","",INDEX('DEQ Pollutant List'!$C$7:$C$611,MATCH('5. Pollutant Emissions - MB'!C1337,'DEQ Pollutant List'!$B$7:$B$611,0))),"")</f>
        <v>Propylene glycol monomethyl ether</v>
      </c>
      <c r="E1337" s="115"/>
      <c r="F1337" s="138">
        <v>0</v>
      </c>
      <c r="G1337" s="139">
        <v>0.42930000000000001</v>
      </c>
      <c r="H1337" s="104"/>
      <c r="I1337" s="102" cm="1">
        <f t="array" ref="I1337">((_xlfn.XLOOKUP(B1337,'4. Material Balance Activities'!$C$347:$C$396,'4. Material Balance Activities'!$G$347:$G$396,NA,0,1)-_xlfn.XLOOKUP(B1337,'4. Material Balance Activities'!$C$347:$C$396,'4. Material Balance Activities'!$M$347:$M$396,NA,0,1))*G1337)*(1-F1337)</f>
        <v>44.006924808000008</v>
      </c>
      <c r="J1337" s="105" t="s">
        <v>214</v>
      </c>
      <c r="K1337" s="83" t="s">
        <v>214</v>
      </c>
      <c r="L1337" s="102" cm="1">
        <f t="array" ref="L1337">((_xlfn.XLOOKUP(B1337,'4. Material Balance Activities'!$C$347:$C$396,'4. Material Balance Activities'!$J$347:$J$396,NA,0,1)-_xlfn.XLOOKUP(B1337,'4. Material Balance Activities'!$C$347:$C$396,'4. Material Balance Activities'!$P$347:$P$396,NA,0,1))*G1337)*(1-F1337)</f>
        <v>0.17744727745161296</v>
      </c>
      <c r="M1337" s="105" t="s">
        <v>214</v>
      </c>
      <c r="N1337" s="83" t="s">
        <v>214</v>
      </c>
    </row>
    <row r="1338" spans="1:14" x14ac:dyDescent="0.25">
      <c r="A1338" s="79" t="s">
        <v>390</v>
      </c>
      <c r="B1338" s="133" t="s">
        <v>243</v>
      </c>
      <c r="C1338" s="137" t="s">
        <v>436</v>
      </c>
      <c r="D1338" s="81" t="str">
        <f>IFERROR(IF(C1338="No CAS","",INDEX('DEQ Pollutant List'!$C$7:$C$611,MATCH('5. Pollutant Emissions - MB'!C1338,'DEQ Pollutant List'!$B$7:$B$611,0))),"")</f>
        <v>1,2,4-Trimethylbenzene</v>
      </c>
      <c r="E1338" s="115"/>
      <c r="F1338" s="138">
        <v>0</v>
      </c>
      <c r="G1338" s="139">
        <v>6.3E-2</v>
      </c>
      <c r="H1338" s="104"/>
      <c r="I1338" s="102" cm="1">
        <f t="array" ref="I1338">((_xlfn.XLOOKUP(B1338,'4. Material Balance Activities'!$C$347:$C$396,'4. Material Balance Activities'!$G$347:$G$396,NA,0,1)-_xlfn.XLOOKUP(B1338,'4. Material Balance Activities'!$C$347:$C$396,'4. Material Balance Activities'!$M$347:$M$396,NA,0,1))*G1338)*(1-F1338)</f>
        <v>6.5572699500000011</v>
      </c>
      <c r="J1338" s="105" t="s">
        <v>214</v>
      </c>
      <c r="K1338" s="83" t="s">
        <v>214</v>
      </c>
      <c r="L1338" s="102" cm="1">
        <f t="array" ref="L1338">((_xlfn.XLOOKUP(B1338,'4. Material Balance Activities'!$C$347:$C$396,'4. Material Balance Activities'!$J$347:$J$396,NA,0,1)-_xlfn.XLOOKUP(B1338,'4. Material Balance Activities'!$C$347:$C$396,'4. Material Balance Activities'!$P$347:$P$396,NA,0,1))*G1338)*(1-F1338)</f>
        <v>2.6440604637096781E-2</v>
      </c>
      <c r="M1338" s="105" t="s">
        <v>214</v>
      </c>
      <c r="N1338" s="83" t="s">
        <v>214</v>
      </c>
    </row>
    <row r="1339" spans="1:14" x14ac:dyDescent="0.25">
      <c r="A1339" s="79" t="s">
        <v>390</v>
      </c>
      <c r="B1339" s="133" t="s">
        <v>244</v>
      </c>
      <c r="C1339" s="137" t="s">
        <v>437</v>
      </c>
      <c r="D1339" s="81" t="str">
        <f>IFERROR(IF(C1339="No CAS","",INDEX('DEQ Pollutant List'!$C$7:$C$611,MATCH('5. Pollutant Emissions - MB'!C1339,'DEQ Pollutant List'!$B$7:$B$611,0))),"")</f>
        <v>Propylene glycol monomethyl ether acetate</v>
      </c>
      <c r="E1339" s="115"/>
      <c r="F1339" s="138">
        <v>0</v>
      </c>
      <c r="G1339" s="139">
        <v>0.20569999999999999</v>
      </c>
      <c r="H1339" s="104"/>
      <c r="I1339" s="102" cm="1">
        <f t="array" ref="I1339">((_xlfn.XLOOKUP(B1339,'4. Material Balance Activities'!$C$347:$C$396,'4. Material Balance Activities'!$G$347:$G$396,NA,0,1)-_xlfn.XLOOKUP(B1339,'4. Material Balance Activities'!$C$347:$C$396,'4. Material Balance Activities'!$M$347:$M$396,NA,0,1))*G1339)*(1-F1339)</f>
        <v>49.550414759999995</v>
      </c>
      <c r="J1339" s="105" t="s">
        <v>214</v>
      </c>
      <c r="K1339" s="83" t="s">
        <v>214</v>
      </c>
      <c r="L1339" s="102" cm="1">
        <f t="array" ref="L1339">((_xlfn.XLOOKUP(B1339,'4. Material Balance Activities'!$C$347:$C$396,'4. Material Balance Activities'!$J$347:$J$396,NA,0,1)-_xlfn.XLOOKUP(B1339,'4. Material Balance Activities'!$C$347:$C$396,'4. Material Balance Activities'!$P$347:$P$396,NA,0,1))*G1339)*(1-F1339)</f>
        <v>0.199800059516129</v>
      </c>
      <c r="M1339" s="105" t="s">
        <v>214</v>
      </c>
      <c r="N1339" s="83" t="s">
        <v>214</v>
      </c>
    </row>
    <row r="1340" spans="1:14" x14ac:dyDescent="0.25">
      <c r="A1340" s="79" t="s">
        <v>390</v>
      </c>
      <c r="B1340" s="133" t="s">
        <v>244</v>
      </c>
      <c r="C1340" s="137" t="s">
        <v>428</v>
      </c>
      <c r="D1340" s="81" t="str">
        <f>IFERROR(IF(C1340="No CAS","",INDEX('DEQ Pollutant List'!$C$7:$C$611,MATCH('5. Pollutant Emissions - MB'!C1340,'DEQ Pollutant List'!$B$7:$B$611,0))),"")</f>
        <v>2-Butanone (methyl ethyl ketone)</v>
      </c>
      <c r="E1340" s="115"/>
      <c r="F1340" s="138">
        <v>0</v>
      </c>
      <c r="G1340" s="139">
        <v>0.77510000000000001</v>
      </c>
      <c r="H1340" s="104"/>
      <c r="I1340" s="102" cm="1">
        <f t="array" ref="I1340">((_xlfn.XLOOKUP(B1340,'4. Material Balance Activities'!$C$347:$C$396,'4. Material Balance Activities'!$G$347:$G$396,NA,0,1)-_xlfn.XLOOKUP(B1340,'4. Material Balance Activities'!$C$347:$C$396,'4. Material Balance Activities'!$M$347:$M$396,NA,0,1))*G1340)*(1-F1340)</f>
        <v>186.71135867999999</v>
      </c>
      <c r="J1340" s="105" t="s">
        <v>214</v>
      </c>
      <c r="K1340" s="83" t="s">
        <v>214</v>
      </c>
      <c r="L1340" s="102" cm="1">
        <f t="array" ref="L1340">((_xlfn.XLOOKUP(B1340,'4. Material Balance Activities'!$C$347:$C$396,'4. Material Balance Activities'!$J$347:$J$396,NA,0,1)-_xlfn.XLOOKUP(B1340,'4. Material Balance Activities'!$C$347:$C$396,'4. Material Balance Activities'!$P$347:$P$396,NA,0,1))*G1340)*(1-F1340)</f>
        <v>0.75286838177419346</v>
      </c>
      <c r="M1340" s="105" t="s">
        <v>214</v>
      </c>
      <c r="N1340" s="83" t="s">
        <v>214</v>
      </c>
    </row>
    <row r="1341" spans="1:14" x14ac:dyDescent="0.25">
      <c r="A1341" s="79" t="s">
        <v>390</v>
      </c>
      <c r="B1341" s="133" t="s">
        <v>245</v>
      </c>
      <c r="C1341" s="137" t="s">
        <v>181</v>
      </c>
      <c r="D1341" s="81" t="str">
        <f>IFERROR(IF(C1341="No CAS","",INDEX('DEQ Pollutant List'!$C$7:$C$611,MATCH('5. Pollutant Emissions - MB'!C1341,'DEQ Pollutant List'!$B$7:$B$611,0))),"")</f>
        <v>Cobalt and compounds</v>
      </c>
      <c r="E1341" s="115"/>
      <c r="F1341" s="138">
        <f>1-(1-0.75)*(1-0.992)</f>
        <v>0.998</v>
      </c>
      <c r="G1341" s="139">
        <v>1E-3</v>
      </c>
      <c r="H1341" s="104" t="s">
        <v>421</v>
      </c>
      <c r="I1341" s="102" cm="1">
        <f t="array" ref="I1341">((_xlfn.XLOOKUP(B1341,'4. Material Balance Activities'!$C$347:$C$396,'4. Material Balance Activities'!$G$347:$G$396,NA,0,1)-_xlfn.XLOOKUP(B1341,'4. Material Balance Activities'!$C$347:$C$396,'4. Material Balance Activities'!$M$347:$M$396,NA,0,1))*G1341)*(1-F1341)</f>
        <v>6.2663040000000055E-4</v>
      </c>
      <c r="J1341" s="105" t="s">
        <v>214</v>
      </c>
      <c r="K1341" s="83" t="s">
        <v>214</v>
      </c>
      <c r="L1341" s="102" cm="1">
        <f t="array" ref="L1341">((_xlfn.XLOOKUP(B1341,'4. Material Balance Activities'!$C$347:$C$396,'4. Material Balance Activities'!$J$347:$J$396,NA,0,1)-_xlfn.XLOOKUP(B1341,'4. Material Balance Activities'!$C$347:$C$396,'4. Material Balance Activities'!$P$347:$P$396,NA,0,1))*G1341)*(1-F1341)</f>
        <v>2.5267354838709701E-6</v>
      </c>
      <c r="M1341" s="105" t="s">
        <v>214</v>
      </c>
      <c r="N1341" s="83" t="s">
        <v>214</v>
      </c>
    </row>
    <row r="1342" spans="1:14" x14ac:dyDescent="0.25">
      <c r="A1342" s="79" t="s">
        <v>390</v>
      </c>
      <c r="B1342" s="133" t="s">
        <v>246</v>
      </c>
      <c r="C1342" s="137" t="s">
        <v>437</v>
      </c>
      <c r="D1342" s="81" t="str">
        <f>IFERROR(IF(C1342="No CAS","",INDEX('DEQ Pollutant List'!$C$7:$C$611,MATCH('5. Pollutant Emissions - MB'!C1342,'DEQ Pollutant List'!$B$7:$B$611,0))),"")</f>
        <v>Propylene glycol monomethyl ether acetate</v>
      </c>
      <c r="E1342" s="115"/>
      <c r="F1342" s="138">
        <v>0</v>
      </c>
      <c r="G1342" s="139">
        <v>0.02</v>
      </c>
      <c r="H1342" s="104"/>
      <c r="I1342" s="102" cm="1">
        <f t="array" ref="I1342">((_xlfn.XLOOKUP(B1342,'4. Material Balance Activities'!$C$347:$C$396,'4. Material Balance Activities'!$G$347:$G$396,NA,0,1)-_xlfn.XLOOKUP(B1342,'4. Material Balance Activities'!$C$347:$C$396,'4. Material Balance Activities'!$M$347:$M$396,NA,0,1))*G1342)*(1-F1342)</f>
        <v>33.976470000000006</v>
      </c>
      <c r="J1342" s="105" t="s">
        <v>214</v>
      </c>
      <c r="K1342" s="83" t="s">
        <v>214</v>
      </c>
      <c r="L1342" s="102" cm="1">
        <f t="array" ref="L1342">((_xlfn.XLOOKUP(B1342,'4. Material Balance Activities'!$C$347:$C$396,'4. Material Balance Activities'!$J$347:$J$396,NA,0,1)-_xlfn.XLOOKUP(B1342,'4. Material Balance Activities'!$C$347:$C$396,'4. Material Balance Activities'!$P$347:$P$396,NA,0,1))*G1342)*(1-F1342)</f>
        <v>0.13700189516129035</v>
      </c>
      <c r="M1342" s="105" t="s">
        <v>214</v>
      </c>
      <c r="N1342" s="83" t="s">
        <v>214</v>
      </c>
    </row>
    <row r="1343" spans="1:14" x14ac:dyDescent="0.25">
      <c r="A1343" s="79" t="s">
        <v>390</v>
      </c>
      <c r="B1343" s="133" t="s">
        <v>247</v>
      </c>
      <c r="C1343" s="137" t="s">
        <v>437</v>
      </c>
      <c r="D1343" s="81" t="str">
        <f>IFERROR(IF(C1343="No CAS","",INDEX('DEQ Pollutant List'!$C$7:$C$611,MATCH('5. Pollutant Emissions - MB'!C1343,'DEQ Pollutant List'!$B$7:$B$611,0))),"")</f>
        <v>Propylene glycol monomethyl ether acetate</v>
      </c>
      <c r="E1343" s="115"/>
      <c r="F1343" s="138">
        <v>0</v>
      </c>
      <c r="G1343" s="139">
        <v>0.01</v>
      </c>
      <c r="H1343" s="104"/>
      <c r="I1343" s="102" cm="1">
        <f t="array" ref="I1343">((_xlfn.XLOOKUP(B1343,'4. Material Balance Activities'!$C$347:$C$396,'4. Material Balance Activities'!$G$347:$G$396,NA,0,1)-_xlfn.XLOOKUP(B1343,'4. Material Balance Activities'!$C$347:$C$396,'4. Material Balance Activities'!$M$347:$M$396,NA,0,1))*G1343)*(1-F1343)</f>
        <v>6.9347850000000006</v>
      </c>
      <c r="J1343" s="105" t="s">
        <v>214</v>
      </c>
      <c r="K1343" s="83" t="s">
        <v>214</v>
      </c>
      <c r="L1343" s="102" cm="1">
        <f t="array" ref="L1343">((_xlfn.XLOOKUP(B1343,'4. Material Balance Activities'!$C$347:$C$396,'4. Material Balance Activities'!$J$347:$J$396,NA,0,1)-_xlfn.XLOOKUP(B1343,'4. Material Balance Activities'!$C$347:$C$396,'4. Material Balance Activities'!$P$347:$P$396,NA,0,1))*G1343)*(1-F1343)</f>
        <v>2.7962842741935487E-2</v>
      </c>
      <c r="M1343" s="105" t="s">
        <v>214</v>
      </c>
      <c r="N1343" s="83" t="s">
        <v>214</v>
      </c>
    </row>
    <row r="1344" spans="1:14" x14ac:dyDescent="0.25">
      <c r="A1344" s="79" t="s">
        <v>390</v>
      </c>
      <c r="B1344" s="133" t="s">
        <v>247</v>
      </c>
      <c r="C1344" s="137" t="s">
        <v>181</v>
      </c>
      <c r="D1344" s="81" t="str">
        <f>IFERROR(IF(C1344="No CAS","",INDEX('DEQ Pollutant List'!$C$7:$C$611,MATCH('5. Pollutant Emissions - MB'!C1344,'DEQ Pollutant List'!$B$7:$B$611,0))),"")</f>
        <v>Cobalt and compounds</v>
      </c>
      <c r="E1344" s="115"/>
      <c r="F1344" s="138">
        <f>1-(1-0.75)*(1-0.992)</f>
        <v>0.998</v>
      </c>
      <c r="G1344" s="139">
        <v>1E-3</v>
      </c>
      <c r="H1344" s="104" t="s">
        <v>421</v>
      </c>
      <c r="I1344" s="102" cm="1">
        <f t="array" ref="I1344">((_xlfn.XLOOKUP(B1344,'4. Material Balance Activities'!$C$347:$C$396,'4. Material Balance Activities'!$G$347:$G$396,NA,0,1)-_xlfn.XLOOKUP(B1344,'4. Material Balance Activities'!$C$347:$C$396,'4. Material Balance Activities'!$M$347:$M$396,NA,0,1))*G1344)*(1-F1344)</f>
        <v>1.3869570000000014E-3</v>
      </c>
      <c r="J1344" s="105" t="s">
        <v>214</v>
      </c>
      <c r="K1344" s="83" t="s">
        <v>214</v>
      </c>
      <c r="L1344" s="102" cm="1">
        <f t="array" ref="L1344">((_xlfn.XLOOKUP(B1344,'4. Material Balance Activities'!$C$347:$C$396,'4. Material Balance Activities'!$J$347:$J$396,NA,0,1)-_xlfn.XLOOKUP(B1344,'4. Material Balance Activities'!$C$347:$C$396,'4. Material Balance Activities'!$P$347:$P$396,NA,0,1))*G1344)*(1-F1344)</f>
        <v>5.5925685483871028E-6</v>
      </c>
      <c r="M1344" s="105" t="s">
        <v>214</v>
      </c>
      <c r="N1344" s="83" t="s">
        <v>214</v>
      </c>
    </row>
    <row r="1345" spans="1:14" x14ac:dyDescent="0.25">
      <c r="A1345" s="79" t="s">
        <v>390</v>
      </c>
      <c r="B1345" s="133" t="s">
        <v>248</v>
      </c>
      <c r="C1345" s="137" t="s">
        <v>437</v>
      </c>
      <c r="D1345" s="81" t="str">
        <f>IFERROR(IF(C1345="No CAS","",INDEX('DEQ Pollutant List'!$C$7:$C$611,MATCH('5. Pollutant Emissions - MB'!C1345,'DEQ Pollutant List'!$B$7:$B$611,0))),"")</f>
        <v>Propylene glycol monomethyl ether acetate</v>
      </c>
      <c r="E1345" s="115"/>
      <c r="F1345" s="138">
        <v>0</v>
      </c>
      <c r="G1345" s="139">
        <v>0.02</v>
      </c>
      <c r="H1345" s="104"/>
      <c r="I1345" s="102" cm="1">
        <f t="array" ref="I1345">((_xlfn.XLOOKUP(B1345,'4. Material Balance Activities'!$C$347:$C$396,'4. Material Balance Activities'!$G$347:$G$396,NA,0,1)-_xlfn.XLOOKUP(B1345,'4. Material Balance Activities'!$C$347:$C$396,'4. Material Balance Activities'!$M$347:$M$396,NA,0,1))*G1345)*(1-F1345)</f>
        <v>5.2522800000000007</v>
      </c>
      <c r="J1345" s="105" t="s">
        <v>214</v>
      </c>
      <c r="K1345" s="83" t="s">
        <v>214</v>
      </c>
      <c r="L1345" s="102" cm="1">
        <f t="array" ref="L1345">((_xlfn.XLOOKUP(B1345,'4. Material Balance Activities'!$C$347:$C$396,'4. Material Balance Activities'!$J$347:$J$396,NA,0,1)-_xlfn.XLOOKUP(B1345,'4. Material Balance Activities'!$C$347:$C$396,'4. Material Balance Activities'!$P$347:$P$396,NA,0,1))*G1345)*(1-F1345)</f>
        <v>2.1178548387096777E-2</v>
      </c>
      <c r="M1345" s="105" t="s">
        <v>214</v>
      </c>
      <c r="N1345" s="83" t="s">
        <v>214</v>
      </c>
    </row>
    <row r="1346" spans="1:14" x14ac:dyDescent="0.25">
      <c r="A1346" s="79" t="s">
        <v>390</v>
      </c>
      <c r="B1346" s="133" t="s">
        <v>249</v>
      </c>
      <c r="C1346" s="137" t="s">
        <v>437</v>
      </c>
      <c r="D1346" s="81" t="str">
        <f>IFERROR(IF(C1346="No CAS","",INDEX('DEQ Pollutant List'!$C$7:$C$611,MATCH('5. Pollutant Emissions - MB'!C1346,'DEQ Pollutant List'!$B$7:$B$611,0))),"")</f>
        <v>Propylene glycol monomethyl ether acetate</v>
      </c>
      <c r="E1346" s="115"/>
      <c r="F1346" s="138">
        <v>0</v>
      </c>
      <c r="G1346" s="139">
        <v>0.03</v>
      </c>
      <c r="H1346" s="104"/>
      <c r="I1346" s="102" cm="1">
        <f t="array" ref="I1346">((_xlfn.XLOOKUP(B1346,'4. Material Balance Activities'!$C$347:$C$396,'4. Material Balance Activities'!$G$347:$G$396,NA,0,1)-_xlfn.XLOOKUP(B1346,'4. Material Balance Activities'!$C$347:$C$396,'4. Material Balance Activities'!$M$347:$M$396,NA,0,1))*G1346)*(1-F1346)</f>
        <v>8.5016249999999989</v>
      </c>
      <c r="J1346" s="105" t="s">
        <v>214</v>
      </c>
      <c r="K1346" s="83" t="s">
        <v>214</v>
      </c>
      <c r="L1346" s="102" cm="1">
        <f t="array" ref="L1346">((_xlfn.XLOOKUP(B1346,'4. Material Balance Activities'!$C$347:$C$396,'4. Material Balance Activities'!$J$347:$J$396,NA,0,1)-_xlfn.XLOOKUP(B1346,'4. Material Balance Activities'!$C$347:$C$396,'4. Material Balance Activities'!$P$347:$P$396,NA,0,1))*G1346)*(1-F1346)</f>
        <v>3.428074596774193E-2</v>
      </c>
      <c r="M1346" s="105" t="s">
        <v>214</v>
      </c>
      <c r="N1346" s="83" t="s">
        <v>214</v>
      </c>
    </row>
    <row r="1347" spans="1:14" x14ac:dyDescent="0.25">
      <c r="A1347" s="79" t="s">
        <v>390</v>
      </c>
      <c r="B1347" s="133" t="s">
        <v>250</v>
      </c>
      <c r="C1347" s="137" t="s">
        <v>183</v>
      </c>
      <c r="D1347" s="81" t="str">
        <f>IFERROR(IF(C1347="No CAS","",INDEX('DEQ Pollutant List'!$C$7:$C$611,MATCH('5. Pollutant Emissions - MB'!C1347,'DEQ Pollutant List'!$B$7:$B$611,0))),"")</f>
        <v>Ethyl benzene</v>
      </c>
      <c r="E1347" s="115"/>
      <c r="F1347" s="138">
        <v>0</v>
      </c>
      <c r="G1347" s="139">
        <v>1E-3</v>
      </c>
      <c r="H1347" s="104"/>
      <c r="I1347" s="102" cm="1">
        <f t="array" ref="I1347">((_xlfn.XLOOKUP(B1347,'4. Material Balance Activities'!$C$347:$C$396,'4. Material Balance Activities'!$G$347:$G$396,NA,0,1)-_xlfn.XLOOKUP(B1347,'4. Material Balance Activities'!$C$347:$C$396,'4. Material Balance Activities'!$M$347:$M$396,NA,0,1))*G1347)*(1-F1347)</f>
        <v>0.37065600000000004</v>
      </c>
      <c r="J1347" s="105" t="s">
        <v>214</v>
      </c>
      <c r="K1347" s="83" t="s">
        <v>214</v>
      </c>
      <c r="L1347" s="102" cm="1">
        <f t="array" ref="L1347">((_xlfn.XLOOKUP(B1347,'4. Material Balance Activities'!$C$347:$C$396,'4. Material Balance Activities'!$J$347:$J$396,NA,0,1)-_xlfn.XLOOKUP(B1347,'4. Material Balance Activities'!$C$347:$C$396,'4. Material Balance Activities'!$P$347:$P$396,NA,0,1))*G1347)*(1-F1347)</f>
        <v>1.4945806451612904E-3</v>
      </c>
      <c r="M1347" s="105" t="s">
        <v>214</v>
      </c>
      <c r="N1347" s="83" t="s">
        <v>214</v>
      </c>
    </row>
    <row r="1348" spans="1:14" x14ac:dyDescent="0.25">
      <c r="A1348" s="79" t="s">
        <v>390</v>
      </c>
      <c r="B1348" s="133" t="s">
        <v>250</v>
      </c>
      <c r="C1348" s="137" t="s">
        <v>437</v>
      </c>
      <c r="D1348" s="81" t="str">
        <f>IFERROR(IF(C1348="No CAS","",INDEX('DEQ Pollutant List'!$C$7:$C$611,MATCH('5. Pollutant Emissions - MB'!C1348,'DEQ Pollutant List'!$B$7:$B$611,0))),"")</f>
        <v>Propylene glycol monomethyl ether acetate</v>
      </c>
      <c r="E1348" s="115"/>
      <c r="F1348" s="138">
        <v>0</v>
      </c>
      <c r="G1348" s="139">
        <v>0.02</v>
      </c>
      <c r="H1348" s="104"/>
      <c r="I1348" s="102" cm="1">
        <f t="array" ref="I1348">((_xlfn.XLOOKUP(B1348,'4. Material Balance Activities'!$C$347:$C$396,'4. Material Balance Activities'!$G$347:$G$396,NA,0,1)-_xlfn.XLOOKUP(B1348,'4. Material Balance Activities'!$C$347:$C$396,'4. Material Balance Activities'!$M$347:$M$396,NA,0,1))*G1348)*(1-F1348)</f>
        <v>7.4131200000000002</v>
      </c>
      <c r="J1348" s="105" t="s">
        <v>214</v>
      </c>
      <c r="K1348" s="83" t="s">
        <v>214</v>
      </c>
      <c r="L1348" s="102" cm="1">
        <f t="array" ref="L1348">((_xlfn.XLOOKUP(B1348,'4. Material Balance Activities'!$C$347:$C$396,'4. Material Balance Activities'!$J$347:$J$396,NA,0,1)-_xlfn.XLOOKUP(B1348,'4. Material Balance Activities'!$C$347:$C$396,'4. Material Balance Activities'!$P$347:$P$396,NA,0,1))*G1348)*(1-F1348)</f>
        <v>2.9891612903225808E-2</v>
      </c>
      <c r="M1348" s="105" t="s">
        <v>214</v>
      </c>
      <c r="N1348" s="83" t="s">
        <v>214</v>
      </c>
    </row>
    <row r="1349" spans="1:14" x14ac:dyDescent="0.25">
      <c r="A1349" s="79" t="s">
        <v>390</v>
      </c>
      <c r="B1349" s="133" t="s">
        <v>250</v>
      </c>
      <c r="C1349" s="137" t="s">
        <v>181</v>
      </c>
      <c r="D1349" s="81" t="str">
        <f>IFERROR(IF(C1349="No CAS","",INDEX('DEQ Pollutant List'!$C$7:$C$611,MATCH('5. Pollutant Emissions - MB'!C1349,'DEQ Pollutant List'!$B$7:$B$611,0))),"")</f>
        <v>Cobalt and compounds</v>
      </c>
      <c r="E1349" s="115"/>
      <c r="F1349" s="138">
        <f>1-(1-0.75)*(1-0.992)</f>
        <v>0.998</v>
      </c>
      <c r="G1349" s="139">
        <v>1E-3</v>
      </c>
      <c r="H1349" s="104" t="s">
        <v>421</v>
      </c>
      <c r="I1349" s="102" cm="1">
        <f t="array" ref="I1349">((_xlfn.XLOOKUP(B1349,'4. Material Balance Activities'!$C$347:$C$396,'4. Material Balance Activities'!$G$347:$G$396,NA,0,1)-_xlfn.XLOOKUP(B1349,'4. Material Balance Activities'!$C$347:$C$396,'4. Material Balance Activities'!$M$347:$M$396,NA,0,1))*G1349)*(1-F1349)</f>
        <v>7.413120000000007E-4</v>
      </c>
      <c r="J1349" s="105" t="s">
        <v>214</v>
      </c>
      <c r="K1349" s="83" t="s">
        <v>214</v>
      </c>
      <c r="L1349" s="102" cm="1">
        <f t="array" ref="L1349">((_xlfn.XLOOKUP(B1349,'4. Material Balance Activities'!$C$347:$C$396,'4. Material Balance Activities'!$J$347:$J$396,NA,0,1)-_xlfn.XLOOKUP(B1349,'4. Material Balance Activities'!$C$347:$C$396,'4. Material Balance Activities'!$P$347:$P$396,NA,0,1))*G1349)*(1-F1349)</f>
        <v>2.9891612903225833E-6</v>
      </c>
      <c r="M1349" s="105" t="s">
        <v>214</v>
      </c>
      <c r="N1349" s="83" t="s">
        <v>214</v>
      </c>
    </row>
    <row r="1350" spans="1:14" x14ac:dyDescent="0.25">
      <c r="A1350" s="79" t="s">
        <v>390</v>
      </c>
      <c r="B1350" s="133" t="s">
        <v>251</v>
      </c>
      <c r="C1350" s="137" t="s">
        <v>183</v>
      </c>
      <c r="D1350" s="81" t="str">
        <f>IFERROR(IF(C1350="No CAS","",INDEX('DEQ Pollutant List'!$C$7:$C$611,MATCH('5. Pollutant Emissions - MB'!C1350,'DEQ Pollutant List'!$B$7:$B$611,0))),"")</f>
        <v>Ethyl benzene</v>
      </c>
      <c r="E1350" s="115"/>
      <c r="F1350" s="138">
        <v>0</v>
      </c>
      <c r="G1350" s="139">
        <v>1E-3</v>
      </c>
      <c r="H1350" s="104"/>
      <c r="I1350" s="102" cm="1">
        <f t="array" ref="I1350">((_xlfn.XLOOKUP(B1350,'4. Material Balance Activities'!$C$347:$C$396,'4. Material Balance Activities'!$G$347:$G$396,NA,0,1)-_xlfn.XLOOKUP(B1350,'4. Material Balance Activities'!$C$347:$C$396,'4. Material Balance Activities'!$M$347:$M$396,NA,0,1))*G1350)*(1-F1350)</f>
        <v>0.35269080000000003</v>
      </c>
      <c r="J1350" s="105" t="s">
        <v>214</v>
      </c>
      <c r="K1350" s="83" t="s">
        <v>214</v>
      </c>
      <c r="L1350" s="102" cm="1">
        <f t="array" ref="L1350">((_xlfn.XLOOKUP(B1350,'4. Material Balance Activities'!$C$347:$C$396,'4. Material Balance Activities'!$J$347:$J$396,NA,0,1)-_xlfn.XLOOKUP(B1350,'4. Material Balance Activities'!$C$347:$C$396,'4. Material Balance Activities'!$P$347:$P$396,NA,0,1))*G1350)*(1-F1350)</f>
        <v>1.4221403225806453E-3</v>
      </c>
      <c r="M1350" s="105" t="s">
        <v>214</v>
      </c>
      <c r="N1350" s="83" t="s">
        <v>214</v>
      </c>
    </row>
    <row r="1351" spans="1:14" x14ac:dyDescent="0.25">
      <c r="A1351" s="79" t="s">
        <v>390</v>
      </c>
      <c r="B1351" s="133" t="s">
        <v>251</v>
      </c>
      <c r="C1351" s="137" t="s">
        <v>437</v>
      </c>
      <c r="D1351" s="81" t="str">
        <f>IFERROR(IF(C1351="No CAS","",INDEX('DEQ Pollutant List'!$C$7:$C$611,MATCH('5. Pollutant Emissions - MB'!C1351,'DEQ Pollutant List'!$B$7:$B$611,0))),"")</f>
        <v>Propylene glycol monomethyl ether acetate</v>
      </c>
      <c r="E1351" s="115"/>
      <c r="F1351" s="138">
        <v>0</v>
      </c>
      <c r="G1351" s="139">
        <v>0.01</v>
      </c>
      <c r="H1351" s="104"/>
      <c r="I1351" s="102" cm="1">
        <f t="array" ref="I1351">((_xlfn.XLOOKUP(B1351,'4. Material Balance Activities'!$C$347:$C$396,'4. Material Balance Activities'!$G$347:$G$396,NA,0,1)-_xlfn.XLOOKUP(B1351,'4. Material Balance Activities'!$C$347:$C$396,'4. Material Balance Activities'!$M$347:$M$396,NA,0,1))*G1351)*(1-F1351)</f>
        <v>3.5269080000000002</v>
      </c>
      <c r="J1351" s="105" t="s">
        <v>214</v>
      </c>
      <c r="K1351" s="83" t="s">
        <v>214</v>
      </c>
      <c r="L1351" s="102" cm="1">
        <f t="array" ref="L1351">((_xlfn.XLOOKUP(B1351,'4. Material Balance Activities'!$C$347:$C$396,'4. Material Balance Activities'!$J$347:$J$396,NA,0,1)-_xlfn.XLOOKUP(B1351,'4. Material Balance Activities'!$C$347:$C$396,'4. Material Balance Activities'!$P$347:$P$396,NA,0,1))*G1351)*(1-F1351)</f>
        <v>1.4221403225806452E-2</v>
      </c>
      <c r="M1351" s="105" t="s">
        <v>214</v>
      </c>
      <c r="N1351" s="83" t="s">
        <v>214</v>
      </c>
    </row>
    <row r="1352" spans="1:14" x14ac:dyDescent="0.25">
      <c r="A1352" s="79" t="s">
        <v>390</v>
      </c>
      <c r="B1352" s="133" t="s">
        <v>251</v>
      </c>
      <c r="C1352" s="137" t="s">
        <v>181</v>
      </c>
      <c r="D1352" s="81" t="str">
        <f>IFERROR(IF(C1352="No CAS","",INDEX('DEQ Pollutant List'!$C$7:$C$611,MATCH('5. Pollutant Emissions - MB'!C1352,'DEQ Pollutant List'!$B$7:$B$611,0))),"")</f>
        <v>Cobalt and compounds</v>
      </c>
      <c r="E1352" s="115"/>
      <c r="F1352" s="138">
        <f>1-(1-0.75)*(1-0.992)</f>
        <v>0.998</v>
      </c>
      <c r="G1352" s="139">
        <v>1E-3</v>
      </c>
      <c r="H1352" s="104" t="s">
        <v>421</v>
      </c>
      <c r="I1352" s="102" cm="1">
        <f t="array" ref="I1352">((_xlfn.XLOOKUP(B1352,'4. Material Balance Activities'!$C$347:$C$396,'4. Material Balance Activities'!$G$347:$G$396,NA,0,1)-_xlfn.XLOOKUP(B1352,'4. Material Balance Activities'!$C$347:$C$396,'4. Material Balance Activities'!$M$347:$M$396,NA,0,1))*G1352)*(1-F1352)</f>
        <v>7.0538160000000068E-4</v>
      </c>
      <c r="J1352" s="105" t="s">
        <v>214</v>
      </c>
      <c r="K1352" s="83" t="s">
        <v>214</v>
      </c>
      <c r="L1352" s="102" cm="1">
        <f t="array" ref="L1352">((_xlfn.XLOOKUP(B1352,'4. Material Balance Activities'!$C$347:$C$396,'4. Material Balance Activities'!$J$347:$J$396,NA,0,1)-_xlfn.XLOOKUP(B1352,'4. Material Balance Activities'!$C$347:$C$396,'4. Material Balance Activities'!$P$347:$P$396,NA,0,1))*G1352)*(1-F1352)</f>
        <v>2.8442806451612929E-6</v>
      </c>
      <c r="M1352" s="105" t="s">
        <v>214</v>
      </c>
      <c r="N1352" s="83" t="s">
        <v>214</v>
      </c>
    </row>
    <row r="1353" spans="1:14" x14ac:dyDescent="0.25">
      <c r="A1353" s="79" t="s">
        <v>390</v>
      </c>
      <c r="B1353" s="133" t="s">
        <v>252</v>
      </c>
      <c r="C1353" s="137" t="s">
        <v>437</v>
      </c>
      <c r="D1353" s="81" t="str">
        <f>IFERROR(IF(C1353="No CAS","",INDEX('DEQ Pollutant List'!$C$7:$C$611,MATCH('5. Pollutant Emissions - MB'!C1353,'DEQ Pollutant List'!$B$7:$B$611,0))),"")</f>
        <v>Propylene glycol monomethyl ether acetate</v>
      </c>
      <c r="E1353" s="115"/>
      <c r="F1353" s="138">
        <v>0</v>
      </c>
      <c r="G1353" s="139">
        <v>0.01</v>
      </c>
      <c r="H1353" s="104"/>
      <c r="I1353" s="102" cm="1">
        <f t="array" ref="I1353">((_xlfn.XLOOKUP(B1353,'4. Material Balance Activities'!$C$347:$C$396,'4. Material Balance Activities'!$G$347:$G$396,NA,0,1)-_xlfn.XLOOKUP(B1353,'4. Material Balance Activities'!$C$347:$C$396,'4. Material Balance Activities'!$M$347:$M$396,NA,0,1))*G1353)*(1-F1353)</f>
        <v>0.22671000000000002</v>
      </c>
      <c r="J1353" s="105" t="s">
        <v>214</v>
      </c>
      <c r="K1353" s="83" t="s">
        <v>214</v>
      </c>
      <c r="L1353" s="102" cm="1">
        <f t="array" ref="L1353">((_xlfn.XLOOKUP(B1353,'4. Material Balance Activities'!$C$347:$C$396,'4. Material Balance Activities'!$J$347:$J$396,NA,0,1)-_xlfn.XLOOKUP(B1353,'4. Material Balance Activities'!$C$347:$C$396,'4. Material Balance Activities'!$P$347:$P$396,NA,0,1))*G1353)*(1-F1353)</f>
        <v>9.1415322580645178E-4</v>
      </c>
      <c r="M1353" s="105" t="s">
        <v>214</v>
      </c>
      <c r="N1353" s="83" t="s">
        <v>214</v>
      </c>
    </row>
    <row r="1354" spans="1:14" x14ac:dyDescent="0.25">
      <c r="A1354" s="79" t="s">
        <v>390</v>
      </c>
      <c r="B1354" s="133" t="s">
        <v>253</v>
      </c>
      <c r="C1354" s="137" t="s">
        <v>191</v>
      </c>
      <c r="D1354" s="81" t="str">
        <f>IFERROR(IF(C1354="No CAS","",INDEX('DEQ Pollutant List'!$C$7:$C$611,MATCH('5. Pollutant Emissions - MB'!C1354,'DEQ Pollutant List'!$B$7:$B$611,0))),"")</f>
        <v>Toluene</v>
      </c>
      <c r="E1354" s="115"/>
      <c r="F1354" s="138">
        <v>0</v>
      </c>
      <c r="G1354" s="139">
        <v>0.01</v>
      </c>
      <c r="H1354" s="104"/>
      <c r="I1354" s="102" cm="1">
        <f t="array" ref="I1354">((_xlfn.XLOOKUP(B1354,'4. Material Balance Activities'!$C$347:$C$396,'4. Material Balance Activities'!$G$347:$G$396,NA,0,1)-_xlfn.XLOOKUP(B1354,'4. Material Balance Activities'!$C$347:$C$396,'4. Material Balance Activities'!$M$347:$M$396,NA,0,1))*G1354)*(1-F1354)</f>
        <v>4.1289600000000002</v>
      </c>
      <c r="J1354" s="105" t="s">
        <v>214</v>
      </c>
      <c r="K1354" s="83" t="s">
        <v>214</v>
      </c>
      <c r="L1354" s="102" cm="1">
        <f t="array" ref="L1354">((_xlfn.XLOOKUP(B1354,'4. Material Balance Activities'!$C$347:$C$396,'4. Material Balance Activities'!$J$347:$J$396,NA,0,1)-_xlfn.XLOOKUP(B1354,'4. Material Balance Activities'!$C$347:$C$396,'4. Material Balance Activities'!$P$347:$P$396,NA,0,1))*G1354)*(1-F1354)</f>
        <v>1.6649032258064519E-2</v>
      </c>
      <c r="M1354" s="105" t="s">
        <v>214</v>
      </c>
      <c r="N1354" s="83" t="s">
        <v>214</v>
      </c>
    </row>
    <row r="1355" spans="1:14" x14ac:dyDescent="0.25">
      <c r="A1355" s="79" t="s">
        <v>390</v>
      </c>
      <c r="B1355" s="133" t="s">
        <v>253</v>
      </c>
      <c r="C1355" s="137" t="s">
        <v>432</v>
      </c>
      <c r="D1355" s="81" t="str">
        <f>IFERROR(IF(C1355="No CAS","",INDEX('DEQ Pollutant List'!$C$7:$C$611,MATCH('5. Pollutant Emissions - MB'!C1355,'DEQ Pollutant List'!$B$7:$B$611,0))),"")</f>
        <v>Methyl isobutyl ketone (MIBK, hexone)</v>
      </c>
      <c r="E1355" s="115"/>
      <c r="F1355" s="138">
        <v>0</v>
      </c>
      <c r="G1355" s="139">
        <v>1E-3</v>
      </c>
      <c r="H1355" s="104"/>
      <c r="I1355" s="102" cm="1">
        <f t="array" ref="I1355">((_xlfn.XLOOKUP(B1355,'4. Material Balance Activities'!$C$347:$C$396,'4. Material Balance Activities'!$G$347:$G$396,NA,0,1)-_xlfn.XLOOKUP(B1355,'4. Material Balance Activities'!$C$347:$C$396,'4. Material Balance Activities'!$M$347:$M$396,NA,0,1))*G1355)*(1-F1355)</f>
        <v>0.41289600000000004</v>
      </c>
      <c r="J1355" s="105" t="s">
        <v>214</v>
      </c>
      <c r="K1355" s="83" t="s">
        <v>214</v>
      </c>
      <c r="L1355" s="102" cm="1">
        <f t="array" ref="L1355">((_xlfn.XLOOKUP(B1355,'4. Material Balance Activities'!$C$347:$C$396,'4. Material Balance Activities'!$J$347:$J$396,NA,0,1)-_xlfn.XLOOKUP(B1355,'4. Material Balance Activities'!$C$347:$C$396,'4. Material Balance Activities'!$P$347:$P$396,NA,0,1))*G1355)*(1-F1355)</f>
        <v>1.6649032258064518E-3</v>
      </c>
      <c r="M1355" s="105" t="s">
        <v>214</v>
      </c>
      <c r="N1355" s="83" t="s">
        <v>214</v>
      </c>
    </row>
    <row r="1356" spans="1:14" x14ac:dyDescent="0.25">
      <c r="A1356" s="79" t="s">
        <v>390</v>
      </c>
      <c r="B1356" s="133" t="s">
        <v>253</v>
      </c>
      <c r="C1356" s="137" t="s">
        <v>425</v>
      </c>
      <c r="D1356" s="81" t="str">
        <f>IFERROR(IF(C1356="No CAS","",INDEX('DEQ Pollutant List'!$C$7:$C$611,MATCH('5. Pollutant Emissions - MB'!C1356,'DEQ Pollutant List'!$B$7:$B$611,0))),"")</f>
        <v>Isopropyl alcohol</v>
      </c>
      <c r="E1356" s="115"/>
      <c r="F1356" s="138">
        <v>0</v>
      </c>
      <c r="G1356" s="139">
        <v>0.08</v>
      </c>
      <c r="H1356" s="104"/>
      <c r="I1356" s="102" cm="1">
        <f t="array" ref="I1356">((_xlfn.XLOOKUP(B1356,'4. Material Balance Activities'!$C$347:$C$396,'4. Material Balance Activities'!$G$347:$G$396,NA,0,1)-_xlfn.XLOOKUP(B1356,'4. Material Balance Activities'!$C$347:$C$396,'4. Material Balance Activities'!$M$347:$M$396,NA,0,1))*G1356)*(1-F1356)</f>
        <v>33.031680000000001</v>
      </c>
      <c r="J1356" s="105" t="s">
        <v>214</v>
      </c>
      <c r="K1356" s="83" t="s">
        <v>214</v>
      </c>
      <c r="L1356" s="102" cm="1">
        <f t="array" ref="L1356">((_xlfn.XLOOKUP(B1356,'4. Material Balance Activities'!$C$347:$C$396,'4. Material Balance Activities'!$J$347:$J$396,NA,0,1)-_xlfn.XLOOKUP(B1356,'4. Material Balance Activities'!$C$347:$C$396,'4. Material Balance Activities'!$P$347:$P$396,NA,0,1))*G1356)*(1-F1356)</f>
        <v>0.13319225806451615</v>
      </c>
      <c r="M1356" s="105" t="s">
        <v>214</v>
      </c>
      <c r="N1356" s="83" t="s">
        <v>214</v>
      </c>
    </row>
    <row r="1357" spans="1:14" x14ac:dyDescent="0.25">
      <c r="A1357" s="79" t="s">
        <v>390</v>
      </c>
      <c r="B1357" s="133" t="s">
        <v>253</v>
      </c>
      <c r="C1357" s="137" t="s">
        <v>420</v>
      </c>
      <c r="D1357" s="81" t="str">
        <f>IFERROR(IF(C1357="No CAS","",INDEX('DEQ Pollutant List'!$C$7:$C$611,MATCH('5. Pollutant Emissions - MB'!C1357,'DEQ Pollutant List'!$B$7:$B$611,0))),"")</f>
        <v>Acetone</v>
      </c>
      <c r="E1357" s="115"/>
      <c r="F1357" s="138">
        <v>0</v>
      </c>
      <c r="G1357" s="139">
        <v>0.5</v>
      </c>
      <c r="H1357" s="104"/>
      <c r="I1357" s="102" cm="1">
        <f t="array" ref="I1357">((_xlfn.XLOOKUP(B1357,'4. Material Balance Activities'!$C$347:$C$396,'4. Material Balance Activities'!$G$347:$G$396,NA,0,1)-_xlfn.XLOOKUP(B1357,'4. Material Balance Activities'!$C$347:$C$396,'4. Material Balance Activities'!$M$347:$M$396,NA,0,1))*G1357)*(1-F1357)</f>
        <v>206.44800000000001</v>
      </c>
      <c r="J1357" s="105" t="s">
        <v>214</v>
      </c>
      <c r="K1357" s="83" t="s">
        <v>214</v>
      </c>
      <c r="L1357" s="102" cm="1">
        <f t="array" ref="L1357">((_xlfn.XLOOKUP(B1357,'4. Material Balance Activities'!$C$347:$C$396,'4. Material Balance Activities'!$J$347:$J$396,NA,0,1)-_xlfn.XLOOKUP(B1357,'4. Material Balance Activities'!$C$347:$C$396,'4. Material Balance Activities'!$P$347:$P$396,NA,0,1))*G1357)*(1-F1357)</f>
        <v>0.83245161290322589</v>
      </c>
      <c r="M1357" s="105" t="s">
        <v>214</v>
      </c>
      <c r="N1357" s="83" t="s">
        <v>214</v>
      </c>
    </row>
    <row r="1358" spans="1:14" x14ac:dyDescent="0.25">
      <c r="A1358" s="79" t="s">
        <v>390</v>
      </c>
      <c r="B1358" s="133" t="s">
        <v>254</v>
      </c>
      <c r="C1358" s="137" t="s">
        <v>425</v>
      </c>
      <c r="D1358" s="81" t="str">
        <f>IFERROR(IF(C1358="No CAS","",INDEX('DEQ Pollutant List'!$C$7:$C$611,MATCH('5. Pollutant Emissions - MB'!C1358,'DEQ Pollutant List'!$B$7:$B$611,0))),"")</f>
        <v>Isopropyl alcohol</v>
      </c>
      <c r="E1358" s="115"/>
      <c r="F1358" s="138">
        <v>0</v>
      </c>
      <c r="G1358" s="139">
        <v>7.0000000000000007E-2</v>
      </c>
      <c r="H1358" s="104"/>
      <c r="I1358" s="102" cm="1">
        <f t="array" ref="I1358">((_xlfn.XLOOKUP(B1358,'4. Material Balance Activities'!$C$347:$C$396,'4. Material Balance Activities'!$G$347:$G$396,NA,0,1)-_xlfn.XLOOKUP(B1358,'4. Material Balance Activities'!$C$347:$C$396,'4. Material Balance Activities'!$M$347:$M$396,NA,0,1))*G1358)*(1-F1358)</f>
        <v>21.991200000000003</v>
      </c>
      <c r="J1358" s="105" t="s">
        <v>214</v>
      </c>
      <c r="K1358" s="83" t="s">
        <v>214</v>
      </c>
      <c r="L1358" s="102" cm="1">
        <f t="array" ref="L1358">((_xlfn.XLOOKUP(B1358,'4. Material Balance Activities'!$C$347:$C$396,'4. Material Balance Activities'!$J$347:$J$396,NA,0,1)-_xlfn.XLOOKUP(B1358,'4. Material Balance Activities'!$C$347:$C$396,'4. Material Balance Activities'!$P$347:$P$396,NA,0,1))*G1358)*(1-F1358)</f>
        <v>8.8674193548387112E-2</v>
      </c>
      <c r="M1358" s="105" t="s">
        <v>214</v>
      </c>
      <c r="N1358" s="83" t="s">
        <v>214</v>
      </c>
    </row>
    <row r="1359" spans="1:14" x14ac:dyDescent="0.25">
      <c r="A1359" s="79" t="s">
        <v>390</v>
      </c>
      <c r="B1359" s="133" t="s">
        <v>254</v>
      </c>
      <c r="C1359" s="137" t="s">
        <v>420</v>
      </c>
      <c r="D1359" s="81" t="str">
        <f>IFERROR(IF(C1359="No CAS","",INDEX('DEQ Pollutant List'!$C$7:$C$611,MATCH('5. Pollutant Emissions - MB'!C1359,'DEQ Pollutant List'!$B$7:$B$611,0))),"")</f>
        <v>Acetone</v>
      </c>
      <c r="E1359" s="115"/>
      <c r="F1359" s="138">
        <v>0</v>
      </c>
      <c r="G1359" s="139">
        <v>0.53</v>
      </c>
      <c r="H1359" s="104"/>
      <c r="I1359" s="102" cm="1">
        <f t="array" ref="I1359">((_xlfn.XLOOKUP(B1359,'4. Material Balance Activities'!$C$347:$C$396,'4. Material Balance Activities'!$G$347:$G$396,NA,0,1)-_xlfn.XLOOKUP(B1359,'4. Material Balance Activities'!$C$347:$C$396,'4. Material Balance Activities'!$M$347:$M$396,NA,0,1))*G1359)*(1-F1359)</f>
        <v>166.50480000000002</v>
      </c>
      <c r="J1359" s="105" t="s">
        <v>214</v>
      </c>
      <c r="K1359" s="83" t="s">
        <v>214</v>
      </c>
      <c r="L1359" s="102" cm="1">
        <f t="array" ref="L1359">((_xlfn.XLOOKUP(B1359,'4. Material Balance Activities'!$C$347:$C$396,'4. Material Balance Activities'!$J$347:$J$396,NA,0,1)-_xlfn.XLOOKUP(B1359,'4. Material Balance Activities'!$C$347:$C$396,'4. Material Balance Activities'!$P$347:$P$396,NA,0,1))*G1359)*(1-F1359)</f>
        <v>0.67139032258064524</v>
      </c>
      <c r="M1359" s="105" t="s">
        <v>214</v>
      </c>
      <c r="N1359" s="83" t="s">
        <v>214</v>
      </c>
    </row>
    <row r="1360" spans="1:14" x14ac:dyDescent="0.25">
      <c r="A1360" s="79" t="s">
        <v>390</v>
      </c>
      <c r="B1360" s="133" t="s">
        <v>255</v>
      </c>
      <c r="C1360" s="137" t="s">
        <v>425</v>
      </c>
      <c r="D1360" s="81" t="str">
        <f>IFERROR(IF(C1360="No CAS","",INDEX('DEQ Pollutant List'!$C$7:$C$611,MATCH('5. Pollutant Emissions - MB'!C1360,'DEQ Pollutant List'!$B$7:$B$611,0))),"")</f>
        <v>Isopropyl alcohol</v>
      </c>
      <c r="E1360" s="115"/>
      <c r="F1360" s="138">
        <v>0</v>
      </c>
      <c r="G1360" s="139">
        <v>7.0000000000000007E-2</v>
      </c>
      <c r="H1360" s="104"/>
      <c r="I1360" s="102" cm="1">
        <f t="array" ref="I1360">((_xlfn.XLOOKUP(B1360,'4. Material Balance Activities'!$C$347:$C$396,'4. Material Balance Activities'!$G$347:$G$396,NA,0,1)-_xlfn.XLOOKUP(B1360,'4. Material Balance Activities'!$C$347:$C$396,'4. Material Balance Activities'!$M$347:$M$396,NA,0,1))*G1360)*(1-F1360)</f>
        <v>196.86882600000004</v>
      </c>
      <c r="J1360" s="105" t="s">
        <v>214</v>
      </c>
      <c r="K1360" s="83" t="s">
        <v>214</v>
      </c>
      <c r="L1360" s="102" cm="1">
        <f t="array" ref="L1360">((_xlfn.XLOOKUP(B1360,'4. Material Balance Activities'!$C$347:$C$396,'4. Material Balance Activities'!$J$347:$J$396,NA,0,1)-_xlfn.XLOOKUP(B1360,'4. Material Balance Activities'!$C$347:$C$396,'4. Material Balance Activities'!$P$347:$P$396,NA,0,1))*G1360)*(1-F1360)</f>
        <v>0.79382591129032276</v>
      </c>
      <c r="M1360" s="105" t="s">
        <v>214</v>
      </c>
      <c r="N1360" s="83" t="s">
        <v>214</v>
      </c>
    </row>
    <row r="1361" spans="1:14" x14ac:dyDescent="0.25">
      <c r="A1361" s="79" t="s">
        <v>390</v>
      </c>
      <c r="B1361" s="133" t="s">
        <v>255</v>
      </c>
      <c r="C1361" s="137" t="s">
        <v>420</v>
      </c>
      <c r="D1361" s="81" t="str">
        <f>IFERROR(IF(C1361="No CAS","",INDEX('DEQ Pollutant List'!$C$7:$C$611,MATCH('5. Pollutant Emissions - MB'!C1361,'DEQ Pollutant List'!$B$7:$B$611,0))),"")</f>
        <v>Acetone</v>
      </c>
      <c r="E1361" s="115"/>
      <c r="F1361" s="138">
        <v>0</v>
      </c>
      <c r="G1361" s="139">
        <v>0.55000000000000004</v>
      </c>
      <c r="H1361" s="104"/>
      <c r="I1361" s="102" cm="1">
        <f t="array" ref="I1361">((_xlfn.XLOOKUP(B1361,'4. Material Balance Activities'!$C$347:$C$396,'4. Material Balance Activities'!$G$347:$G$396,NA,0,1)-_xlfn.XLOOKUP(B1361,'4. Material Balance Activities'!$C$347:$C$396,'4. Material Balance Activities'!$M$347:$M$396,NA,0,1))*G1361)*(1-F1361)</f>
        <v>1546.8264900000004</v>
      </c>
      <c r="J1361" s="105" t="s">
        <v>214</v>
      </c>
      <c r="K1361" s="83" t="s">
        <v>214</v>
      </c>
      <c r="L1361" s="102" cm="1">
        <f t="array" ref="L1361">((_xlfn.XLOOKUP(B1361,'4. Material Balance Activities'!$C$347:$C$396,'4. Material Balance Activities'!$J$347:$J$396,NA,0,1)-_xlfn.XLOOKUP(B1361,'4. Material Balance Activities'!$C$347:$C$396,'4. Material Balance Activities'!$P$347:$P$396,NA,0,1))*G1361)*(1-F1361)</f>
        <v>6.2372035887096784</v>
      </c>
      <c r="M1361" s="105" t="s">
        <v>214</v>
      </c>
      <c r="N1361" s="83" t="s">
        <v>214</v>
      </c>
    </row>
    <row r="1362" spans="1:14" x14ac:dyDescent="0.25">
      <c r="A1362" s="79" t="s">
        <v>390</v>
      </c>
      <c r="B1362" s="133" t="s">
        <v>256</v>
      </c>
      <c r="C1362" s="137" t="s">
        <v>425</v>
      </c>
      <c r="D1362" s="81" t="str">
        <f>IFERROR(IF(C1362="No CAS","",INDEX('DEQ Pollutant List'!$C$7:$C$611,MATCH('5. Pollutant Emissions - MB'!C1362,'DEQ Pollutant List'!$B$7:$B$611,0))),"")</f>
        <v>Isopropyl alcohol</v>
      </c>
      <c r="E1362" s="115"/>
      <c r="F1362" s="138">
        <v>0</v>
      </c>
      <c r="G1362" s="139">
        <v>7.0000000000000007E-2</v>
      </c>
      <c r="H1362" s="104"/>
      <c r="I1362" s="102" cm="1">
        <f t="array" ref="I1362">((_xlfn.XLOOKUP(B1362,'4. Material Balance Activities'!$C$347:$C$396,'4. Material Balance Activities'!$G$347:$G$396,NA,0,1)-_xlfn.XLOOKUP(B1362,'4. Material Balance Activities'!$C$347:$C$396,'4. Material Balance Activities'!$M$347:$M$396,NA,0,1))*G1362)*(1-F1362)</f>
        <v>88.740960000000015</v>
      </c>
      <c r="J1362" s="105" t="s">
        <v>214</v>
      </c>
      <c r="K1362" s="83" t="s">
        <v>214</v>
      </c>
      <c r="L1362" s="102" cm="1">
        <f t="array" ref="L1362">((_xlfn.XLOOKUP(B1362,'4. Material Balance Activities'!$C$347:$C$396,'4. Material Balance Activities'!$J$347:$J$396,NA,0,1)-_xlfn.XLOOKUP(B1362,'4. Material Balance Activities'!$C$347:$C$396,'4. Material Balance Activities'!$P$347:$P$396,NA,0,1))*G1362)*(1-F1362)</f>
        <v>0.35782645161290327</v>
      </c>
      <c r="M1362" s="105" t="s">
        <v>214</v>
      </c>
      <c r="N1362" s="83" t="s">
        <v>214</v>
      </c>
    </row>
    <row r="1363" spans="1:14" x14ac:dyDescent="0.25">
      <c r="A1363" s="79" t="s">
        <v>390</v>
      </c>
      <c r="B1363" s="133" t="s">
        <v>256</v>
      </c>
      <c r="C1363" s="137" t="s">
        <v>420</v>
      </c>
      <c r="D1363" s="81" t="str">
        <f>IFERROR(IF(C1363="No CAS","",INDEX('DEQ Pollutant List'!$C$7:$C$611,MATCH('5. Pollutant Emissions - MB'!C1363,'DEQ Pollutant List'!$B$7:$B$611,0))),"")</f>
        <v>Acetone</v>
      </c>
      <c r="E1363" s="115"/>
      <c r="F1363" s="138">
        <v>0</v>
      </c>
      <c r="G1363" s="139">
        <v>0.53</v>
      </c>
      <c r="H1363" s="104"/>
      <c r="I1363" s="102" cm="1">
        <f t="array" ref="I1363">((_xlfn.XLOOKUP(B1363,'4. Material Balance Activities'!$C$347:$C$396,'4. Material Balance Activities'!$G$347:$G$396,NA,0,1)-_xlfn.XLOOKUP(B1363,'4. Material Balance Activities'!$C$347:$C$396,'4. Material Balance Activities'!$M$347:$M$396,NA,0,1))*G1363)*(1-F1363)</f>
        <v>671.89584000000002</v>
      </c>
      <c r="J1363" s="105" t="s">
        <v>214</v>
      </c>
      <c r="K1363" s="83" t="s">
        <v>214</v>
      </c>
      <c r="L1363" s="102" cm="1">
        <f t="array" ref="L1363">((_xlfn.XLOOKUP(B1363,'4. Material Balance Activities'!$C$347:$C$396,'4. Material Balance Activities'!$J$347:$J$396,NA,0,1)-_xlfn.XLOOKUP(B1363,'4. Material Balance Activities'!$C$347:$C$396,'4. Material Balance Activities'!$P$347:$P$396,NA,0,1))*G1363)*(1-F1363)</f>
        <v>2.7092574193548389</v>
      </c>
      <c r="M1363" s="105" t="s">
        <v>214</v>
      </c>
      <c r="N1363" s="83" t="s">
        <v>214</v>
      </c>
    </row>
    <row r="1364" spans="1:14" x14ac:dyDescent="0.25">
      <c r="A1364" s="79" t="s">
        <v>390</v>
      </c>
      <c r="B1364" s="133" t="s">
        <v>257</v>
      </c>
      <c r="C1364" s="137" t="s">
        <v>425</v>
      </c>
      <c r="D1364" s="81" t="str">
        <f>IFERROR(IF(C1364="No CAS","",INDEX('DEQ Pollutant List'!$C$7:$C$611,MATCH('5. Pollutant Emissions - MB'!C1364,'DEQ Pollutant List'!$B$7:$B$611,0))),"")</f>
        <v>Isopropyl alcohol</v>
      </c>
      <c r="E1364" s="115"/>
      <c r="F1364" s="138">
        <v>0</v>
      </c>
      <c r="G1364" s="139">
        <v>0.06</v>
      </c>
      <c r="H1364" s="104"/>
      <c r="I1364" s="102" cm="1">
        <f t="array" ref="I1364">((_xlfn.XLOOKUP(B1364,'4. Material Balance Activities'!$C$347:$C$396,'4. Material Balance Activities'!$G$347:$G$396,NA,0,1)-_xlfn.XLOOKUP(B1364,'4. Material Balance Activities'!$C$347:$C$396,'4. Material Balance Activities'!$M$347:$M$396,NA,0,1))*G1364)*(1-F1364)</f>
        <v>17.850888000000001</v>
      </c>
      <c r="J1364" s="105" t="s">
        <v>214</v>
      </c>
      <c r="K1364" s="83" t="s">
        <v>214</v>
      </c>
      <c r="L1364" s="102" cm="1">
        <f t="array" ref="L1364">((_xlfn.XLOOKUP(B1364,'4. Material Balance Activities'!$C$347:$C$396,'4. Material Balance Activities'!$J$347:$J$396,NA,0,1)-_xlfn.XLOOKUP(B1364,'4. Material Balance Activities'!$C$347:$C$396,'4. Material Balance Activities'!$P$347:$P$396,NA,0,1))*G1364)*(1-F1364)</f>
        <v>7.1979387096774192E-2</v>
      </c>
      <c r="M1364" s="105" t="s">
        <v>214</v>
      </c>
      <c r="N1364" s="83" t="s">
        <v>214</v>
      </c>
    </row>
    <row r="1365" spans="1:14" x14ac:dyDescent="0.25">
      <c r="A1365" s="79" t="s">
        <v>390</v>
      </c>
      <c r="B1365" s="133" t="s">
        <v>257</v>
      </c>
      <c r="C1365" s="137" t="s">
        <v>420</v>
      </c>
      <c r="D1365" s="81" t="str">
        <f>IFERROR(IF(C1365="No CAS","",INDEX('DEQ Pollutant List'!$C$7:$C$611,MATCH('5. Pollutant Emissions - MB'!C1365,'DEQ Pollutant List'!$B$7:$B$611,0))),"")</f>
        <v>Acetone</v>
      </c>
      <c r="E1365" s="115"/>
      <c r="F1365" s="138">
        <v>0</v>
      </c>
      <c r="G1365" s="139">
        <v>0.56999999999999995</v>
      </c>
      <c r="H1365" s="104"/>
      <c r="I1365" s="102" cm="1">
        <f t="array" ref="I1365">((_xlfn.XLOOKUP(B1365,'4. Material Balance Activities'!$C$347:$C$396,'4. Material Balance Activities'!$G$347:$G$396,NA,0,1)-_xlfn.XLOOKUP(B1365,'4. Material Balance Activities'!$C$347:$C$396,'4. Material Balance Activities'!$M$347:$M$396,NA,0,1))*G1365)*(1-F1365)</f>
        <v>169.58343600000001</v>
      </c>
      <c r="J1365" s="105" t="s">
        <v>214</v>
      </c>
      <c r="K1365" s="83" t="s">
        <v>214</v>
      </c>
      <c r="L1365" s="102" cm="1">
        <f t="array" ref="L1365">((_xlfn.XLOOKUP(B1365,'4. Material Balance Activities'!$C$347:$C$396,'4. Material Balance Activities'!$J$347:$J$396,NA,0,1)-_xlfn.XLOOKUP(B1365,'4. Material Balance Activities'!$C$347:$C$396,'4. Material Balance Activities'!$P$347:$P$396,NA,0,1))*G1365)*(1-F1365)</f>
        <v>0.68380417741935484</v>
      </c>
      <c r="M1365" s="105" t="s">
        <v>214</v>
      </c>
      <c r="N1365" s="83" t="s">
        <v>214</v>
      </c>
    </row>
    <row r="1366" spans="1:14" x14ac:dyDescent="0.25">
      <c r="A1366" s="79" t="s">
        <v>390</v>
      </c>
      <c r="B1366" s="133" t="s">
        <v>258</v>
      </c>
      <c r="C1366" s="137" t="s">
        <v>425</v>
      </c>
      <c r="D1366" s="81" t="str">
        <f>IFERROR(IF(C1366="No CAS","",INDEX('DEQ Pollutant List'!$C$7:$C$611,MATCH('5. Pollutant Emissions - MB'!C1366,'DEQ Pollutant List'!$B$7:$B$611,0))),"")</f>
        <v>Isopropyl alcohol</v>
      </c>
      <c r="E1366" s="115"/>
      <c r="F1366" s="138">
        <v>0</v>
      </c>
      <c r="G1366" s="139">
        <v>0.06</v>
      </c>
      <c r="H1366" s="104"/>
      <c r="I1366" s="102" cm="1">
        <f t="array" ref="I1366">((_xlfn.XLOOKUP(B1366,'4. Material Balance Activities'!$C$347:$C$396,'4. Material Balance Activities'!$G$347:$G$396,NA,0,1)-_xlfn.XLOOKUP(B1366,'4. Material Balance Activities'!$C$347:$C$396,'4. Material Balance Activities'!$M$347:$M$396,NA,0,1))*G1366)*(1-F1366)</f>
        <v>30.693960000000001</v>
      </c>
      <c r="J1366" s="105" t="s">
        <v>214</v>
      </c>
      <c r="K1366" s="83" t="s">
        <v>214</v>
      </c>
      <c r="L1366" s="102" cm="1">
        <f t="array" ref="L1366">((_xlfn.XLOOKUP(B1366,'4. Material Balance Activities'!$C$347:$C$396,'4. Material Balance Activities'!$J$347:$J$396,NA,0,1)-_xlfn.XLOOKUP(B1366,'4. Material Balance Activities'!$C$347:$C$396,'4. Material Balance Activities'!$P$347:$P$396,NA,0,1))*G1366)*(1-F1366)</f>
        <v>0.12376596774193548</v>
      </c>
      <c r="M1366" s="105" t="s">
        <v>214</v>
      </c>
      <c r="N1366" s="83" t="s">
        <v>214</v>
      </c>
    </row>
    <row r="1367" spans="1:14" x14ac:dyDescent="0.25">
      <c r="A1367" s="79" t="s">
        <v>390</v>
      </c>
      <c r="B1367" s="133" t="s">
        <v>258</v>
      </c>
      <c r="C1367" s="137" t="s">
        <v>420</v>
      </c>
      <c r="D1367" s="81" t="str">
        <f>IFERROR(IF(C1367="No CAS","",INDEX('DEQ Pollutant List'!$C$7:$C$611,MATCH('5. Pollutant Emissions - MB'!C1367,'DEQ Pollutant List'!$B$7:$B$611,0))),"")</f>
        <v>Acetone</v>
      </c>
      <c r="E1367" s="115"/>
      <c r="F1367" s="138">
        <v>0</v>
      </c>
      <c r="G1367" s="139">
        <v>0.6</v>
      </c>
      <c r="H1367" s="104"/>
      <c r="I1367" s="102" cm="1">
        <f t="array" ref="I1367">((_xlfn.XLOOKUP(B1367,'4. Material Balance Activities'!$C$347:$C$396,'4. Material Balance Activities'!$G$347:$G$396,NA,0,1)-_xlfn.XLOOKUP(B1367,'4. Material Balance Activities'!$C$347:$C$396,'4. Material Balance Activities'!$M$347:$M$396,NA,0,1))*G1367)*(1-F1367)</f>
        <v>306.93959999999998</v>
      </c>
      <c r="J1367" s="105" t="s">
        <v>214</v>
      </c>
      <c r="K1367" s="83" t="s">
        <v>214</v>
      </c>
      <c r="L1367" s="102" cm="1">
        <f t="array" ref="L1367">((_xlfn.XLOOKUP(B1367,'4. Material Balance Activities'!$C$347:$C$396,'4. Material Balance Activities'!$J$347:$J$396,NA,0,1)-_xlfn.XLOOKUP(B1367,'4. Material Balance Activities'!$C$347:$C$396,'4. Material Balance Activities'!$P$347:$P$396,NA,0,1))*G1367)*(1-F1367)</f>
        <v>1.2376596774193549</v>
      </c>
      <c r="M1367" s="105" t="s">
        <v>214</v>
      </c>
      <c r="N1367" s="83" t="s">
        <v>214</v>
      </c>
    </row>
    <row r="1368" spans="1:14" x14ac:dyDescent="0.25">
      <c r="A1368" s="79" t="s">
        <v>390</v>
      </c>
      <c r="B1368" s="133" t="s">
        <v>259</v>
      </c>
      <c r="C1368" s="137" t="s">
        <v>180</v>
      </c>
      <c r="D1368" s="81" t="str">
        <f>IFERROR(IF(C1368="No CAS","",INDEX('DEQ Pollutant List'!$C$7:$C$611,MATCH('5. Pollutant Emissions - MB'!C1368,'DEQ Pollutant List'!$B$7:$B$611,0))),"")</f>
        <v>Chromium VI, chromate and dichromate particulate</v>
      </c>
      <c r="E1368" s="115"/>
      <c r="F1368" s="138">
        <f>1-(1-0.75)*(1-0.992)</f>
        <v>0.998</v>
      </c>
      <c r="G1368" s="139">
        <v>3.0000000000000001E-3</v>
      </c>
      <c r="H1368" s="104" t="s">
        <v>421</v>
      </c>
      <c r="I1368" s="102" cm="1">
        <f t="array" ref="I1368">((_xlfn.XLOOKUP(B1368,'4. Material Balance Activities'!$C$347:$C$396,'4. Material Balance Activities'!$G$347:$G$396,NA,0,1)-_xlfn.XLOOKUP(B1368,'4. Material Balance Activities'!$C$347:$C$396,'4. Material Balance Activities'!$M$347:$M$396,NA,0,1))*G1368)*(1-F1368)</f>
        <v>8.4419280000000065E-3</v>
      </c>
      <c r="J1368" s="105" t="s">
        <v>214</v>
      </c>
      <c r="K1368" s="83" t="s">
        <v>214</v>
      </c>
      <c r="L1368" s="102" cm="1">
        <f t="array" ref="L1368">((_xlfn.XLOOKUP(B1368,'4. Material Balance Activities'!$C$347:$C$396,'4. Material Balance Activities'!$J$347:$J$396,NA,0,1)-_xlfn.XLOOKUP(B1368,'4. Material Balance Activities'!$C$347:$C$396,'4. Material Balance Activities'!$P$347:$P$396,NA,0,1))*G1368)*(1-F1368)</f>
        <v>3.4040032258064539E-5</v>
      </c>
      <c r="M1368" s="105" t="s">
        <v>214</v>
      </c>
      <c r="N1368" s="83" t="s">
        <v>214</v>
      </c>
    </row>
    <row r="1369" spans="1:14" x14ac:dyDescent="0.25">
      <c r="A1369" s="79" t="s">
        <v>390</v>
      </c>
      <c r="B1369" s="133" t="s">
        <v>259</v>
      </c>
      <c r="C1369" s="137" t="s">
        <v>425</v>
      </c>
      <c r="D1369" s="81" t="str">
        <f>IFERROR(IF(C1369="No CAS","",INDEX('DEQ Pollutant List'!$C$7:$C$611,MATCH('5. Pollutant Emissions - MB'!C1369,'DEQ Pollutant List'!$B$7:$B$611,0))),"")</f>
        <v>Isopropyl alcohol</v>
      </c>
      <c r="E1369" s="115"/>
      <c r="F1369" s="138">
        <v>0</v>
      </c>
      <c r="G1369" s="139">
        <v>0.09</v>
      </c>
      <c r="H1369" s="104"/>
      <c r="I1369" s="102" cm="1">
        <f t="array" ref="I1369">((_xlfn.XLOOKUP(B1369,'4. Material Balance Activities'!$C$347:$C$396,'4. Material Balance Activities'!$G$347:$G$396,NA,0,1)-_xlfn.XLOOKUP(B1369,'4. Material Balance Activities'!$C$347:$C$396,'4. Material Balance Activities'!$M$347:$M$396,NA,0,1))*G1369)*(1-F1369)</f>
        <v>126.62891999999998</v>
      </c>
      <c r="J1369" s="105" t="s">
        <v>214</v>
      </c>
      <c r="K1369" s="83" t="s">
        <v>214</v>
      </c>
      <c r="L1369" s="102" cm="1">
        <f t="array" ref="L1369">((_xlfn.XLOOKUP(B1369,'4. Material Balance Activities'!$C$347:$C$396,'4. Material Balance Activities'!$J$347:$J$396,NA,0,1)-_xlfn.XLOOKUP(B1369,'4. Material Balance Activities'!$C$347:$C$396,'4. Material Balance Activities'!$P$347:$P$396,NA,0,1))*G1369)*(1-F1369)</f>
        <v>0.51060048387096768</v>
      </c>
      <c r="M1369" s="105" t="s">
        <v>214</v>
      </c>
      <c r="N1369" s="83" t="s">
        <v>214</v>
      </c>
    </row>
    <row r="1370" spans="1:14" x14ac:dyDescent="0.25">
      <c r="A1370" s="79" t="s">
        <v>390</v>
      </c>
      <c r="B1370" s="133" t="s">
        <v>260</v>
      </c>
      <c r="C1370" s="137" t="s">
        <v>437</v>
      </c>
      <c r="D1370" s="81" t="str">
        <f>IFERROR(IF(C1370="No CAS","",INDEX('DEQ Pollutant List'!$C$7:$C$611,MATCH('5. Pollutant Emissions - MB'!C1370,'DEQ Pollutant List'!$B$7:$B$611,0))),"")</f>
        <v>Propylene glycol monomethyl ether acetate</v>
      </c>
      <c r="E1370" s="115"/>
      <c r="F1370" s="138">
        <v>0</v>
      </c>
      <c r="G1370" s="139">
        <v>0.02</v>
      </c>
      <c r="H1370" s="104"/>
      <c r="I1370" s="102" cm="1">
        <f t="array" ref="I1370">((_xlfn.XLOOKUP(B1370,'4. Material Balance Activities'!$C$347:$C$396,'4. Material Balance Activities'!$G$347:$G$396,NA,0,1)-_xlfn.XLOOKUP(B1370,'4. Material Balance Activities'!$C$347:$C$396,'4. Material Balance Activities'!$M$347:$M$396,NA,0,1))*G1370)*(1-F1370)</f>
        <v>2.7601200000000001</v>
      </c>
      <c r="J1370" s="105" t="s">
        <v>214</v>
      </c>
      <c r="K1370" s="83" t="s">
        <v>214</v>
      </c>
      <c r="L1370" s="102" cm="1">
        <f t="array" ref="L1370">((_xlfn.XLOOKUP(B1370,'4. Material Balance Activities'!$C$347:$C$396,'4. Material Balance Activities'!$J$347:$J$396,NA,0,1)-_xlfn.XLOOKUP(B1370,'4. Material Balance Activities'!$C$347:$C$396,'4. Material Balance Activities'!$P$347:$P$396,NA,0,1))*G1370)*(1-F1370)</f>
        <v>1.1129516129032258E-2</v>
      </c>
      <c r="M1370" s="105" t="s">
        <v>214</v>
      </c>
      <c r="N1370" s="83" t="s">
        <v>214</v>
      </c>
    </row>
    <row r="1371" spans="1:14" x14ac:dyDescent="0.25">
      <c r="A1371" s="79" t="s">
        <v>390</v>
      </c>
      <c r="B1371" s="133" t="s">
        <v>260</v>
      </c>
      <c r="C1371" s="137" t="s">
        <v>425</v>
      </c>
      <c r="D1371" s="81" t="str">
        <f>IFERROR(IF(C1371="No CAS","",INDEX('DEQ Pollutant List'!$C$7:$C$611,MATCH('5. Pollutant Emissions - MB'!C1371,'DEQ Pollutant List'!$B$7:$B$611,0))),"")</f>
        <v>Isopropyl alcohol</v>
      </c>
      <c r="E1371" s="115"/>
      <c r="F1371" s="138">
        <v>0</v>
      </c>
      <c r="G1371" s="139">
        <v>7.0000000000000007E-2</v>
      </c>
      <c r="H1371" s="104"/>
      <c r="I1371" s="102" cm="1">
        <f t="array" ref="I1371">((_xlfn.XLOOKUP(B1371,'4. Material Balance Activities'!$C$347:$C$396,'4. Material Balance Activities'!$G$347:$G$396,NA,0,1)-_xlfn.XLOOKUP(B1371,'4. Material Balance Activities'!$C$347:$C$396,'4. Material Balance Activities'!$M$347:$M$396,NA,0,1))*G1371)*(1-F1371)</f>
        <v>9.6604200000000002</v>
      </c>
      <c r="J1371" s="105" t="s">
        <v>214</v>
      </c>
      <c r="K1371" s="83" t="s">
        <v>214</v>
      </c>
      <c r="L1371" s="102" cm="1">
        <f t="array" ref="L1371">((_xlfn.XLOOKUP(B1371,'4. Material Balance Activities'!$C$347:$C$396,'4. Material Balance Activities'!$J$347:$J$396,NA,0,1)-_xlfn.XLOOKUP(B1371,'4. Material Balance Activities'!$C$347:$C$396,'4. Material Balance Activities'!$P$347:$P$396,NA,0,1))*G1371)*(1-F1371)</f>
        <v>3.8953306451612907E-2</v>
      </c>
      <c r="M1371" s="105" t="s">
        <v>214</v>
      </c>
      <c r="N1371" s="83" t="s">
        <v>214</v>
      </c>
    </row>
    <row r="1372" spans="1:14" x14ac:dyDescent="0.25">
      <c r="A1372" s="79" t="s">
        <v>390</v>
      </c>
      <c r="B1372" s="133" t="s">
        <v>260</v>
      </c>
      <c r="C1372" s="137" t="s">
        <v>420</v>
      </c>
      <c r="D1372" s="81" t="str">
        <f>IFERROR(IF(C1372="No CAS","",INDEX('DEQ Pollutant List'!$C$7:$C$611,MATCH('5. Pollutant Emissions - MB'!C1372,'DEQ Pollutant List'!$B$7:$B$611,0))),"")</f>
        <v>Acetone</v>
      </c>
      <c r="E1372" s="115"/>
      <c r="F1372" s="138">
        <v>0</v>
      </c>
      <c r="G1372" s="139">
        <v>0.51</v>
      </c>
      <c r="H1372" s="104"/>
      <c r="I1372" s="102" cm="1">
        <f t="array" ref="I1372">((_xlfn.XLOOKUP(B1372,'4. Material Balance Activities'!$C$347:$C$396,'4. Material Balance Activities'!$G$347:$G$396,NA,0,1)-_xlfn.XLOOKUP(B1372,'4. Material Balance Activities'!$C$347:$C$396,'4. Material Balance Activities'!$M$347:$M$396,NA,0,1))*G1372)*(1-F1372)</f>
        <v>70.38306</v>
      </c>
      <c r="J1372" s="105" t="s">
        <v>214</v>
      </c>
      <c r="K1372" s="83" t="s">
        <v>214</v>
      </c>
      <c r="L1372" s="102" cm="1">
        <f t="array" ref="L1372">((_xlfn.XLOOKUP(B1372,'4. Material Balance Activities'!$C$347:$C$396,'4. Material Balance Activities'!$J$347:$J$396,NA,0,1)-_xlfn.XLOOKUP(B1372,'4. Material Balance Activities'!$C$347:$C$396,'4. Material Balance Activities'!$P$347:$P$396,NA,0,1))*G1372)*(1-F1372)</f>
        <v>0.28380266129032256</v>
      </c>
      <c r="M1372" s="105" t="s">
        <v>214</v>
      </c>
      <c r="N1372" s="83" t="s">
        <v>214</v>
      </c>
    </row>
    <row r="1373" spans="1:14" x14ac:dyDescent="0.25">
      <c r="A1373" s="79" t="s">
        <v>390</v>
      </c>
      <c r="B1373" s="133" t="s">
        <v>261</v>
      </c>
      <c r="C1373" s="137" t="s">
        <v>183</v>
      </c>
      <c r="D1373" s="81" t="str">
        <f>IFERROR(IF(C1373="No CAS","",INDEX('DEQ Pollutant List'!$C$7:$C$611,MATCH('5. Pollutant Emissions - MB'!C1373,'DEQ Pollutant List'!$B$7:$B$611,0))),"")</f>
        <v>Ethyl benzene</v>
      </c>
      <c r="E1373" s="115"/>
      <c r="F1373" s="138">
        <v>0</v>
      </c>
      <c r="G1373" s="139">
        <v>1E-3</v>
      </c>
      <c r="H1373" s="104"/>
      <c r="I1373" s="102" cm="1">
        <f t="array" ref="I1373">((_xlfn.XLOOKUP(B1373,'4. Material Balance Activities'!$C$347:$C$396,'4. Material Balance Activities'!$G$347:$G$396,NA,0,1)-_xlfn.XLOOKUP(B1373,'4. Material Balance Activities'!$C$347:$C$396,'4. Material Balance Activities'!$M$347:$M$396,NA,0,1))*G1373)*(1-F1373)</f>
        <v>0.14500199999999999</v>
      </c>
      <c r="J1373" s="105" t="s">
        <v>214</v>
      </c>
      <c r="K1373" s="83" t="s">
        <v>214</v>
      </c>
      <c r="L1373" s="102" cm="1">
        <f t="array" ref="L1373">((_xlfn.XLOOKUP(B1373,'4. Material Balance Activities'!$C$347:$C$396,'4. Material Balance Activities'!$J$347:$J$396,NA,0,1)-_xlfn.XLOOKUP(B1373,'4. Material Balance Activities'!$C$347:$C$396,'4. Material Balance Activities'!$P$347:$P$396,NA,0,1))*G1373)*(1-F1373)</f>
        <v>5.8468548387096764E-4</v>
      </c>
      <c r="M1373" s="105" t="s">
        <v>214</v>
      </c>
      <c r="N1373" s="83" t="s">
        <v>214</v>
      </c>
    </row>
    <row r="1374" spans="1:14" x14ac:dyDescent="0.25">
      <c r="A1374" s="79" t="s">
        <v>390</v>
      </c>
      <c r="B1374" s="133" t="s">
        <v>261</v>
      </c>
      <c r="C1374" s="137" t="s">
        <v>185</v>
      </c>
      <c r="D1374" s="81" t="str">
        <f>IFERROR(IF(C1374="No CAS","",INDEX('DEQ Pollutant List'!$C$7:$C$611,MATCH('5. Pollutant Emissions - MB'!C1374,'DEQ Pollutant List'!$B$7:$B$611,0))),"")</f>
        <v>Lead and compounds</v>
      </c>
      <c r="E1374" s="115"/>
      <c r="F1374" s="138">
        <f>1-(1-0.75)*(1-0.992)</f>
        <v>0.998</v>
      </c>
      <c r="G1374" s="139">
        <v>3.9999999999999998E-7</v>
      </c>
      <c r="H1374" s="104" t="s">
        <v>421</v>
      </c>
      <c r="I1374" s="102" cm="1">
        <f t="array" ref="I1374">((_xlfn.XLOOKUP(B1374,'4. Material Balance Activities'!$C$347:$C$396,'4. Material Balance Activities'!$G$347:$G$396,NA,0,1)-_xlfn.XLOOKUP(B1374,'4. Material Balance Activities'!$C$347:$C$396,'4. Material Balance Activities'!$M$347:$M$396,NA,0,1))*G1374)*(1-F1374)</f>
        <v>1.1600160000000008E-7</v>
      </c>
      <c r="J1374" s="105" t="s">
        <v>214</v>
      </c>
      <c r="K1374" s="83" t="s">
        <v>214</v>
      </c>
      <c r="L1374" s="102" cm="1">
        <f t="array" ref="L1374">((_xlfn.XLOOKUP(B1374,'4. Material Balance Activities'!$C$347:$C$396,'4. Material Balance Activities'!$J$347:$J$396,NA,0,1)-_xlfn.XLOOKUP(B1374,'4. Material Balance Activities'!$C$347:$C$396,'4. Material Balance Activities'!$P$347:$P$396,NA,0,1))*G1374)*(1-F1374)</f>
        <v>4.6774838709677454E-10</v>
      </c>
      <c r="M1374" s="105" t="s">
        <v>214</v>
      </c>
      <c r="N1374" s="83" t="s">
        <v>214</v>
      </c>
    </row>
    <row r="1375" spans="1:14" x14ac:dyDescent="0.25">
      <c r="A1375" s="79" t="s">
        <v>390</v>
      </c>
      <c r="B1375" s="133" t="s">
        <v>261</v>
      </c>
      <c r="C1375" s="137" t="s">
        <v>181</v>
      </c>
      <c r="D1375" s="81" t="str">
        <f>IFERROR(IF(C1375="No CAS","",INDEX('DEQ Pollutant List'!$C$7:$C$611,MATCH('5. Pollutant Emissions - MB'!C1375,'DEQ Pollutant List'!$B$7:$B$611,0))),"")</f>
        <v>Cobalt and compounds</v>
      </c>
      <c r="E1375" s="115"/>
      <c r="F1375" s="138">
        <f>1-(1-0.75)*(1-0.992)</f>
        <v>0.998</v>
      </c>
      <c r="G1375" s="139">
        <v>1E-3</v>
      </c>
      <c r="H1375" s="104" t="s">
        <v>421</v>
      </c>
      <c r="I1375" s="102" cm="1">
        <f t="array" ref="I1375">((_xlfn.XLOOKUP(B1375,'4. Material Balance Activities'!$C$347:$C$396,'4. Material Balance Activities'!$G$347:$G$396,NA,0,1)-_xlfn.XLOOKUP(B1375,'4. Material Balance Activities'!$C$347:$C$396,'4. Material Balance Activities'!$M$347:$M$396,NA,0,1))*G1375)*(1-F1375)</f>
        <v>2.9000400000000023E-4</v>
      </c>
      <c r="J1375" s="105" t="s">
        <v>214</v>
      </c>
      <c r="K1375" s="83" t="s">
        <v>214</v>
      </c>
      <c r="L1375" s="102" cm="1">
        <f t="array" ref="L1375">((_xlfn.XLOOKUP(B1375,'4. Material Balance Activities'!$C$347:$C$396,'4. Material Balance Activities'!$J$347:$J$396,NA,0,1)-_xlfn.XLOOKUP(B1375,'4. Material Balance Activities'!$C$347:$C$396,'4. Material Balance Activities'!$P$347:$P$396,NA,0,1))*G1375)*(1-F1375)</f>
        <v>1.1693709677419363E-6</v>
      </c>
      <c r="M1375" s="105" t="s">
        <v>214</v>
      </c>
      <c r="N1375" s="83" t="s">
        <v>214</v>
      </c>
    </row>
    <row r="1376" spans="1:14" x14ac:dyDescent="0.25">
      <c r="A1376" s="79" t="s">
        <v>390</v>
      </c>
      <c r="B1376" s="133" t="s">
        <v>262</v>
      </c>
      <c r="C1376" s="137" t="s">
        <v>193</v>
      </c>
      <c r="D1376" s="81" t="str">
        <f>IFERROR(IF(C1376="No CAS","",INDEX('DEQ Pollutant List'!$C$7:$C$611,MATCH('5. Pollutant Emissions - MB'!C1376,'DEQ Pollutant List'!$B$7:$B$611,0))),"")</f>
        <v>Xylene (mixture), including m-xylene, o-xylene, p-xylene</v>
      </c>
      <c r="E1376" s="115"/>
      <c r="F1376" s="138">
        <v>0</v>
      </c>
      <c r="G1376" s="139">
        <v>1.2999999999999999E-2</v>
      </c>
      <c r="H1376" s="104"/>
      <c r="I1376" s="102" cm="1">
        <f t="array" ref="I1376">((_xlfn.XLOOKUP(B1376,'4. Material Balance Activities'!$C$347:$C$396,'4. Material Balance Activities'!$G$347:$G$396,NA,0,1)-_xlfn.XLOOKUP(B1376,'4. Material Balance Activities'!$C$347:$C$396,'4. Material Balance Activities'!$M$347:$M$396,NA,0,1))*G1376)*(1-F1376)</f>
        <v>2.1949012800000003</v>
      </c>
      <c r="J1376" s="105" t="s">
        <v>214</v>
      </c>
      <c r="K1376" s="83" t="s">
        <v>214</v>
      </c>
      <c r="L1376" s="102" cm="1">
        <f t="array" ref="L1376">((_xlfn.XLOOKUP(B1376,'4. Material Balance Activities'!$C$347:$C$396,'4. Material Balance Activities'!$J$347:$J$396,NA,0,1)-_xlfn.XLOOKUP(B1376,'4. Material Balance Activities'!$C$347:$C$396,'4. Material Balance Activities'!$P$347:$P$396,NA,0,1))*G1376)*(1-F1376)</f>
        <v>8.8504083870967754E-3</v>
      </c>
      <c r="M1376" s="105" t="s">
        <v>214</v>
      </c>
      <c r="N1376" s="83" t="s">
        <v>214</v>
      </c>
    </row>
    <row r="1377" spans="1:14" x14ac:dyDescent="0.25">
      <c r="A1377" s="79" t="s">
        <v>390</v>
      </c>
      <c r="B1377" s="133" t="s">
        <v>262</v>
      </c>
      <c r="C1377" s="137" t="s">
        <v>183</v>
      </c>
      <c r="D1377" s="81" t="str">
        <f>IFERROR(IF(C1377="No CAS","",INDEX('DEQ Pollutant List'!$C$7:$C$611,MATCH('5. Pollutant Emissions - MB'!C1377,'DEQ Pollutant List'!$B$7:$B$611,0))),"")</f>
        <v>Ethyl benzene</v>
      </c>
      <c r="E1377" s="115"/>
      <c r="F1377" s="138">
        <v>0</v>
      </c>
      <c r="G1377" s="139">
        <v>3.3E-3</v>
      </c>
      <c r="H1377" s="104"/>
      <c r="I1377" s="102" cm="1">
        <f t="array" ref="I1377">((_xlfn.XLOOKUP(B1377,'4. Material Balance Activities'!$C$347:$C$396,'4. Material Balance Activities'!$G$347:$G$396,NA,0,1)-_xlfn.XLOOKUP(B1377,'4. Material Balance Activities'!$C$347:$C$396,'4. Material Balance Activities'!$M$347:$M$396,NA,0,1))*G1377)*(1-F1377)</f>
        <v>0.55716724800000006</v>
      </c>
      <c r="J1377" s="105" t="s">
        <v>214</v>
      </c>
      <c r="K1377" s="83" t="s">
        <v>214</v>
      </c>
      <c r="L1377" s="102" cm="1">
        <f t="array" ref="L1377">((_xlfn.XLOOKUP(B1377,'4. Material Balance Activities'!$C$347:$C$396,'4. Material Balance Activities'!$J$347:$J$396,NA,0,1)-_xlfn.XLOOKUP(B1377,'4. Material Balance Activities'!$C$347:$C$396,'4. Material Balance Activities'!$P$347:$P$396,NA,0,1))*G1377)*(1-F1377)</f>
        <v>2.2466421290322585E-3</v>
      </c>
      <c r="M1377" s="105" t="s">
        <v>214</v>
      </c>
      <c r="N1377" s="83" t="s">
        <v>214</v>
      </c>
    </row>
    <row r="1378" spans="1:14" x14ac:dyDescent="0.25">
      <c r="A1378" s="79" t="s">
        <v>390</v>
      </c>
      <c r="B1378" s="133" t="s">
        <v>262</v>
      </c>
      <c r="C1378" s="137" t="s">
        <v>437</v>
      </c>
      <c r="D1378" s="81" t="str">
        <f>IFERROR(IF(C1378="No CAS","",INDEX('DEQ Pollutant List'!$C$7:$C$611,MATCH('5. Pollutant Emissions - MB'!C1378,'DEQ Pollutant List'!$B$7:$B$611,0))),"")</f>
        <v>Propylene glycol monomethyl ether acetate</v>
      </c>
      <c r="E1378" s="115"/>
      <c r="F1378" s="138">
        <v>0</v>
      </c>
      <c r="G1378" s="139">
        <v>1.11E-2</v>
      </c>
      <c r="H1378" s="104"/>
      <c r="I1378" s="102" cm="1">
        <f t="array" ref="I1378">((_xlfn.XLOOKUP(B1378,'4. Material Balance Activities'!$C$347:$C$396,'4. Material Balance Activities'!$G$347:$G$396,NA,0,1)-_xlfn.XLOOKUP(B1378,'4. Material Balance Activities'!$C$347:$C$396,'4. Material Balance Activities'!$M$347:$M$396,NA,0,1))*G1378)*(1-F1378)</f>
        <v>1.8741080160000003</v>
      </c>
      <c r="J1378" s="105" t="s">
        <v>214</v>
      </c>
      <c r="K1378" s="83" t="s">
        <v>214</v>
      </c>
      <c r="L1378" s="102" cm="1">
        <f t="array" ref="L1378">((_xlfn.XLOOKUP(B1378,'4. Material Balance Activities'!$C$347:$C$396,'4. Material Balance Activities'!$J$347:$J$396,NA,0,1)-_xlfn.XLOOKUP(B1378,'4. Material Balance Activities'!$C$347:$C$396,'4. Material Balance Activities'!$P$347:$P$396,NA,0,1))*G1378)*(1-F1378)</f>
        <v>7.5568871612903248E-3</v>
      </c>
      <c r="M1378" s="105" t="s">
        <v>214</v>
      </c>
      <c r="N1378" s="83" t="s">
        <v>214</v>
      </c>
    </row>
    <row r="1379" spans="1:14" x14ac:dyDescent="0.25">
      <c r="A1379" s="79" t="s">
        <v>390</v>
      </c>
      <c r="B1379" s="133" t="s">
        <v>262</v>
      </c>
      <c r="C1379" s="137" t="s">
        <v>428</v>
      </c>
      <c r="D1379" s="81" t="str">
        <f>IFERROR(IF(C1379="No CAS","",INDEX('DEQ Pollutant List'!$C$7:$C$611,MATCH('5. Pollutant Emissions - MB'!C1379,'DEQ Pollutant List'!$B$7:$B$611,0))),"")</f>
        <v>2-Butanone (methyl ethyl ketone)</v>
      </c>
      <c r="E1379" s="115"/>
      <c r="F1379" s="138">
        <v>0</v>
      </c>
      <c r="G1379" s="139">
        <v>8.1000000000000003E-2</v>
      </c>
      <c r="H1379" s="104"/>
      <c r="I1379" s="102" cm="1">
        <f t="array" ref="I1379">((_xlfn.XLOOKUP(B1379,'4. Material Balance Activities'!$C$347:$C$396,'4. Material Balance Activities'!$G$347:$G$396,NA,0,1)-_xlfn.XLOOKUP(B1379,'4. Material Balance Activities'!$C$347:$C$396,'4. Material Balance Activities'!$M$347:$M$396,NA,0,1))*G1379)*(1-F1379)</f>
        <v>13.675923360000002</v>
      </c>
      <c r="J1379" s="105" t="s">
        <v>214</v>
      </c>
      <c r="K1379" s="83" t="s">
        <v>214</v>
      </c>
      <c r="L1379" s="102" cm="1">
        <f t="array" ref="L1379">((_xlfn.XLOOKUP(B1379,'4. Material Balance Activities'!$C$347:$C$396,'4. Material Balance Activities'!$J$347:$J$396,NA,0,1)-_xlfn.XLOOKUP(B1379,'4. Material Balance Activities'!$C$347:$C$396,'4. Material Balance Activities'!$P$347:$P$396,NA,0,1))*G1379)*(1-F1379)</f>
        <v>5.5144852258064529E-2</v>
      </c>
      <c r="M1379" s="105" t="s">
        <v>214</v>
      </c>
      <c r="N1379" s="83" t="s">
        <v>214</v>
      </c>
    </row>
    <row r="1380" spans="1:14" x14ac:dyDescent="0.25">
      <c r="A1380" s="79" t="s">
        <v>390</v>
      </c>
      <c r="B1380" s="133" t="s">
        <v>262</v>
      </c>
      <c r="C1380" s="137" t="s">
        <v>420</v>
      </c>
      <c r="D1380" s="81" t="str">
        <f>IFERROR(IF(C1380="No CAS","",INDEX('DEQ Pollutant List'!$C$7:$C$611,MATCH('5. Pollutant Emissions - MB'!C1380,'DEQ Pollutant List'!$B$7:$B$611,0))),"")</f>
        <v>Acetone</v>
      </c>
      <c r="E1380" s="115"/>
      <c r="F1380" s="138">
        <v>0</v>
      </c>
      <c r="G1380" s="139">
        <v>1.0500000000000001E-2</v>
      </c>
      <c r="H1380" s="104"/>
      <c r="I1380" s="102" cm="1">
        <f t="array" ref="I1380">((_xlfn.XLOOKUP(B1380,'4. Material Balance Activities'!$C$347:$C$396,'4. Material Balance Activities'!$G$347:$G$396,NA,0,1)-_xlfn.XLOOKUP(B1380,'4. Material Balance Activities'!$C$347:$C$396,'4. Material Balance Activities'!$M$347:$M$396,NA,0,1))*G1380)*(1-F1380)</f>
        <v>1.7728048800000005</v>
      </c>
      <c r="J1380" s="105" t="s">
        <v>214</v>
      </c>
      <c r="K1380" s="83" t="s">
        <v>214</v>
      </c>
      <c r="L1380" s="102" cm="1">
        <f t="array" ref="L1380">((_xlfn.XLOOKUP(B1380,'4. Material Balance Activities'!$C$347:$C$396,'4. Material Balance Activities'!$J$347:$J$396,NA,0,1)-_xlfn.XLOOKUP(B1380,'4. Material Balance Activities'!$C$347:$C$396,'4. Material Balance Activities'!$P$347:$P$396,NA,0,1))*G1380)*(1-F1380)</f>
        <v>7.1484067741935499E-3</v>
      </c>
      <c r="M1380" s="105" t="s">
        <v>214</v>
      </c>
      <c r="N1380" s="83" t="s">
        <v>214</v>
      </c>
    </row>
    <row r="1381" spans="1:14" x14ac:dyDescent="0.25">
      <c r="A1381" s="79" t="s">
        <v>390</v>
      </c>
      <c r="B1381" s="133" t="s">
        <v>263</v>
      </c>
      <c r="C1381" s="137" t="s">
        <v>193</v>
      </c>
      <c r="D1381" s="81" t="str">
        <f>IFERROR(IF(C1381="No CAS","",INDEX('DEQ Pollutant List'!$C$7:$C$611,MATCH('5. Pollutant Emissions - MB'!C1381,'DEQ Pollutant List'!$B$7:$B$611,0))),"")</f>
        <v>Xylene (mixture), including m-xylene, o-xylene, p-xylene</v>
      </c>
      <c r="E1381" s="115"/>
      <c r="F1381" s="138">
        <v>0</v>
      </c>
      <c r="G1381" s="139">
        <v>0.01</v>
      </c>
      <c r="H1381" s="104"/>
      <c r="I1381" s="102" cm="1">
        <f t="array" ref="I1381">((_xlfn.XLOOKUP(B1381,'4. Material Balance Activities'!$C$347:$C$396,'4. Material Balance Activities'!$G$347:$G$396,NA,0,1)-_xlfn.XLOOKUP(B1381,'4. Material Balance Activities'!$C$347:$C$396,'4. Material Balance Activities'!$M$347:$M$396,NA,0,1))*G1381)*(1-F1381)</f>
        <v>1.76715</v>
      </c>
      <c r="J1381" s="105" t="s">
        <v>214</v>
      </c>
      <c r="K1381" s="83" t="s">
        <v>214</v>
      </c>
      <c r="L1381" s="102" cm="1">
        <f t="array" ref="L1381">((_xlfn.XLOOKUP(B1381,'4. Material Balance Activities'!$C$347:$C$396,'4. Material Balance Activities'!$J$347:$J$396,NA,0,1)-_xlfn.XLOOKUP(B1381,'4. Material Balance Activities'!$C$347:$C$396,'4. Material Balance Activities'!$P$347:$P$396,NA,0,1))*G1381)*(1-F1381)</f>
        <v>7.125604838709677E-3</v>
      </c>
      <c r="M1381" s="105" t="s">
        <v>214</v>
      </c>
      <c r="N1381" s="83" t="s">
        <v>214</v>
      </c>
    </row>
    <row r="1382" spans="1:14" x14ac:dyDescent="0.25">
      <c r="A1382" s="79" t="s">
        <v>390</v>
      </c>
      <c r="B1382" s="133" t="s">
        <v>263</v>
      </c>
      <c r="C1382" s="137" t="s">
        <v>183</v>
      </c>
      <c r="D1382" s="81" t="str">
        <f>IFERROR(IF(C1382="No CAS","",INDEX('DEQ Pollutant List'!$C$7:$C$611,MATCH('5. Pollutant Emissions - MB'!C1382,'DEQ Pollutant List'!$B$7:$B$611,0))),"")</f>
        <v>Ethyl benzene</v>
      </c>
      <c r="E1382" s="115"/>
      <c r="F1382" s="138">
        <v>0</v>
      </c>
      <c r="G1382" s="139">
        <v>1E-3</v>
      </c>
      <c r="H1382" s="104"/>
      <c r="I1382" s="102" cm="1">
        <f t="array" ref="I1382">((_xlfn.XLOOKUP(B1382,'4. Material Balance Activities'!$C$347:$C$396,'4. Material Balance Activities'!$G$347:$G$396,NA,0,1)-_xlfn.XLOOKUP(B1382,'4. Material Balance Activities'!$C$347:$C$396,'4. Material Balance Activities'!$M$347:$M$396,NA,0,1))*G1382)*(1-F1382)</f>
        <v>0.17671500000000001</v>
      </c>
      <c r="J1382" s="105" t="s">
        <v>214</v>
      </c>
      <c r="K1382" s="83" t="s">
        <v>214</v>
      </c>
      <c r="L1382" s="102" cm="1">
        <f t="array" ref="L1382">((_xlfn.XLOOKUP(B1382,'4. Material Balance Activities'!$C$347:$C$396,'4. Material Balance Activities'!$J$347:$J$396,NA,0,1)-_xlfn.XLOOKUP(B1382,'4. Material Balance Activities'!$C$347:$C$396,'4. Material Balance Activities'!$P$347:$P$396,NA,0,1))*G1382)*(1-F1382)</f>
        <v>7.125604838709677E-4</v>
      </c>
      <c r="M1382" s="105" t="s">
        <v>214</v>
      </c>
      <c r="N1382" s="83" t="s">
        <v>214</v>
      </c>
    </row>
    <row r="1383" spans="1:14" x14ac:dyDescent="0.25">
      <c r="A1383" s="79" t="s">
        <v>390</v>
      </c>
      <c r="B1383" s="133" t="s">
        <v>263</v>
      </c>
      <c r="C1383" s="137" t="s">
        <v>191</v>
      </c>
      <c r="D1383" s="81" t="str">
        <f>IFERROR(IF(C1383="No CAS","",INDEX('DEQ Pollutant List'!$C$7:$C$611,MATCH('5. Pollutant Emissions - MB'!C1383,'DEQ Pollutant List'!$B$7:$B$611,0))),"")</f>
        <v>Toluene</v>
      </c>
      <c r="E1383" s="115"/>
      <c r="F1383" s="138">
        <v>0</v>
      </c>
      <c r="G1383" s="139">
        <v>0.01</v>
      </c>
      <c r="H1383" s="104"/>
      <c r="I1383" s="102" cm="1">
        <f t="array" ref="I1383">((_xlfn.XLOOKUP(B1383,'4. Material Balance Activities'!$C$347:$C$396,'4. Material Balance Activities'!$G$347:$G$396,NA,0,1)-_xlfn.XLOOKUP(B1383,'4. Material Balance Activities'!$C$347:$C$396,'4. Material Balance Activities'!$M$347:$M$396,NA,0,1))*G1383)*(1-F1383)</f>
        <v>1.76715</v>
      </c>
      <c r="J1383" s="105" t="s">
        <v>214</v>
      </c>
      <c r="K1383" s="83" t="s">
        <v>214</v>
      </c>
      <c r="L1383" s="102" cm="1">
        <f t="array" ref="L1383">((_xlfn.XLOOKUP(B1383,'4. Material Balance Activities'!$C$347:$C$396,'4. Material Balance Activities'!$J$347:$J$396,NA,0,1)-_xlfn.XLOOKUP(B1383,'4. Material Balance Activities'!$C$347:$C$396,'4. Material Balance Activities'!$P$347:$P$396,NA,0,1))*G1383)*(1-F1383)</f>
        <v>7.125604838709677E-3</v>
      </c>
      <c r="M1383" s="105" t="s">
        <v>214</v>
      </c>
      <c r="N1383" s="83" t="s">
        <v>214</v>
      </c>
    </row>
    <row r="1384" spans="1:14" x14ac:dyDescent="0.25">
      <c r="A1384" s="79" t="s">
        <v>390</v>
      </c>
      <c r="B1384" s="133" t="s">
        <v>263</v>
      </c>
      <c r="C1384" s="137" t="s">
        <v>428</v>
      </c>
      <c r="D1384" s="81" t="str">
        <f>IFERROR(IF(C1384="No CAS","",INDEX('DEQ Pollutant List'!$C$7:$C$611,MATCH('5. Pollutant Emissions - MB'!C1384,'DEQ Pollutant List'!$B$7:$B$611,0))),"")</f>
        <v>2-Butanone (methyl ethyl ketone)</v>
      </c>
      <c r="E1384" s="115"/>
      <c r="F1384" s="138">
        <v>0</v>
      </c>
      <c r="G1384" s="139">
        <v>0.04</v>
      </c>
      <c r="H1384" s="104"/>
      <c r="I1384" s="102" cm="1">
        <f t="array" ref="I1384">((_xlfn.XLOOKUP(B1384,'4. Material Balance Activities'!$C$347:$C$396,'4. Material Balance Activities'!$G$347:$G$396,NA,0,1)-_xlfn.XLOOKUP(B1384,'4. Material Balance Activities'!$C$347:$C$396,'4. Material Balance Activities'!$M$347:$M$396,NA,0,1))*G1384)*(1-F1384)</f>
        <v>7.0686</v>
      </c>
      <c r="J1384" s="105" t="s">
        <v>214</v>
      </c>
      <c r="K1384" s="83" t="s">
        <v>214</v>
      </c>
      <c r="L1384" s="102" cm="1">
        <f t="array" ref="L1384">((_xlfn.XLOOKUP(B1384,'4. Material Balance Activities'!$C$347:$C$396,'4. Material Balance Activities'!$J$347:$J$396,NA,0,1)-_xlfn.XLOOKUP(B1384,'4. Material Balance Activities'!$C$347:$C$396,'4. Material Balance Activities'!$P$347:$P$396,NA,0,1))*G1384)*(1-F1384)</f>
        <v>2.8502419354838708E-2</v>
      </c>
      <c r="M1384" s="105" t="s">
        <v>214</v>
      </c>
      <c r="N1384" s="83" t="s">
        <v>214</v>
      </c>
    </row>
    <row r="1385" spans="1:14" x14ac:dyDescent="0.25">
      <c r="A1385" s="79" t="s">
        <v>390</v>
      </c>
      <c r="B1385" s="133" t="s">
        <v>263</v>
      </c>
      <c r="C1385" s="137" t="s">
        <v>425</v>
      </c>
      <c r="D1385" s="81" t="str">
        <f>IFERROR(IF(C1385="No CAS","",INDEX('DEQ Pollutant List'!$C$7:$C$611,MATCH('5. Pollutant Emissions - MB'!C1385,'DEQ Pollutant List'!$B$7:$B$611,0))),"")</f>
        <v>Isopropyl alcohol</v>
      </c>
      <c r="E1385" s="115"/>
      <c r="F1385" s="138">
        <v>0</v>
      </c>
      <c r="G1385" s="139">
        <v>0.03</v>
      </c>
      <c r="H1385" s="104"/>
      <c r="I1385" s="102" cm="1">
        <f t="array" ref="I1385">((_xlfn.XLOOKUP(B1385,'4. Material Balance Activities'!$C$347:$C$396,'4. Material Balance Activities'!$G$347:$G$396,NA,0,1)-_xlfn.XLOOKUP(B1385,'4. Material Balance Activities'!$C$347:$C$396,'4. Material Balance Activities'!$M$347:$M$396,NA,0,1))*G1385)*(1-F1385)</f>
        <v>5.30145</v>
      </c>
      <c r="J1385" s="105" t="s">
        <v>214</v>
      </c>
      <c r="K1385" s="83" t="s">
        <v>214</v>
      </c>
      <c r="L1385" s="102" cm="1">
        <f t="array" ref="L1385">((_xlfn.XLOOKUP(B1385,'4. Material Balance Activities'!$C$347:$C$396,'4. Material Balance Activities'!$J$347:$J$396,NA,0,1)-_xlfn.XLOOKUP(B1385,'4. Material Balance Activities'!$C$347:$C$396,'4. Material Balance Activities'!$P$347:$P$396,NA,0,1))*G1385)*(1-F1385)</f>
        <v>2.1376814516129029E-2</v>
      </c>
      <c r="M1385" s="105" t="s">
        <v>214</v>
      </c>
      <c r="N1385" s="83" t="s">
        <v>214</v>
      </c>
    </row>
    <row r="1386" spans="1:14" x14ac:dyDescent="0.25">
      <c r="A1386" s="79" t="s">
        <v>390</v>
      </c>
      <c r="B1386" s="133" t="s">
        <v>263</v>
      </c>
      <c r="C1386" s="137" t="s">
        <v>420</v>
      </c>
      <c r="D1386" s="81" t="str">
        <f>IFERROR(IF(C1386="No CAS","",INDEX('DEQ Pollutant List'!$C$7:$C$611,MATCH('5. Pollutant Emissions - MB'!C1386,'DEQ Pollutant List'!$B$7:$B$611,0))),"")</f>
        <v>Acetone</v>
      </c>
      <c r="E1386" s="115"/>
      <c r="F1386" s="138">
        <v>0</v>
      </c>
      <c r="G1386" s="139">
        <v>0.55000000000000004</v>
      </c>
      <c r="H1386" s="104"/>
      <c r="I1386" s="102" cm="1">
        <f t="array" ref="I1386">((_xlfn.XLOOKUP(B1386,'4. Material Balance Activities'!$C$347:$C$396,'4. Material Balance Activities'!$G$347:$G$396,NA,0,1)-_xlfn.XLOOKUP(B1386,'4. Material Balance Activities'!$C$347:$C$396,'4. Material Balance Activities'!$M$347:$M$396,NA,0,1))*G1386)*(1-F1386)</f>
        <v>97.193250000000006</v>
      </c>
      <c r="J1386" s="105" t="s">
        <v>214</v>
      </c>
      <c r="K1386" s="83" t="s">
        <v>214</v>
      </c>
      <c r="L1386" s="102" cm="1">
        <f t="array" ref="L1386">((_xlfn.XLOOKUP(B1386,'4. Material Balance Activities'!$C$347:$C$396,'4. Material Balance Activities'!$J$347:$J$396,NA,0,1)-_xlfn.XLOOKUP(B1386,'4. Material Balance Activities'!$C$347:$C$396,'4. Material Balance Activities'!$P$347:$P$396,NA,0,1))*G1386)*(1-F1386)</f>
        <v>0.39190826612903229</v>
      </c>
      <c r="M1386" s="105" t="s">
        <v>214</v>
      </c>
      <c r="N1386" s="83" t="s">
        <v>214</v>
      </c>
    </row>
    <row r="1387" spans="1:14" x14ac:dyDescent="0.25">
      <c r="A1387" s="79" t="s">
        <v>390</v>
      </c>
      <c r="B1387" s="133" t="s">
        <v>264</v>
      </c>
      <c r="C1387" s="137" t="s">
        <v>183</v>
      </c>
      <c r="D1387" s="81" t="str">
        <f>IFERROR(IF(C1387="No CAS","",INDEX('DEQ Pollutant List'!$C$7:$C$611,MATCH('5. Pollutant Emissions - MB'!C1387,'DEQ Pollutant List'!$B$7:$B$611,0))),"")</f>
        <v>Ethyl benzene</v>
      </c>
      <c r="E1387" s="115"/>
      <c r="F1387" s="138">
        <v>0</v>
      </c>
      <c r="G1387" s="139">
        <v>1E-3</v>
      </c>
      <c r="H1387" s="104"/>
      <c r="I1387" s="102" cm="1">
        <f t="array" ref="I1387">((_xlfn.XLOOKUP(B1387,'4. Material Balance Activities'!$C$347:$C$396,'4. Material Balance Activities'!$G$347:$G$396,NA,0,1)-_xlfn.XLOOKUP(B1387,'4. Material Balance Activities'!$C$347:$C$396,'4. Material Balance Activities'!$M$347:$M$396,NA,0,1))*G1387)*(1-F1387)</f>
        <v>3.29406</v>
      </c>
      <c r="J1387" s="105" t="s">
        <v>214</v>
      </c>
      <c r="K1387" s="83" t="s">
        <v>214</v>
      </c>
      <c r="L1387" s="102" cm="1">
        <f t="array" ref="L1387">((_xlfn.XLOOKUP(B1387,'4. Material Balance Activities'!$C$347:$C$396,'4. Material Balance Activities'!$J$347:$J$396,NA,0,1)-_xlfn.XLOOKUP(B1387,'4. Material Balance Activities'!$C$347:$C$396,'4. Material Balance Activities'!$P$347:$P$396,NA,0,1))*G1387)*(1-F1387)</f>
        <v>1.3282500000000001E-2</v>
      </c>
      <c r="M1387" s="105" t="s">
        <v>214</v>
      </c>
      <c r="N1387" s="83" t="s">
        <v>214</v>
      </c>
    </row>
    <row r="1388" spans="1:14" x14ac:dyDescent="0.25">
      <c r="A1388" s="79" t="s">
        <v>390</v>
      </c>
      <c r="B1388" s="133" t="s">
        <v>264</v>
      </c>
      <c r="C1388" s="137" t="s">
        <v>191</v>
      </c>
      <c r="D1388" s="81" t="str">
        <f>IFERROR(IF(C1388="No CAS","",INDEX('DEQ Pollutant List'!$C$7:$C$611,MATCH('5. Pollutant Emissions - MB'!C1388,'DEQ Pollutant List'!$B$7:$B$611,0))),"")</f>
        <v>Toluene</v>
      </c>
      <c r="E1388" s="115"/>
      <c r="F1388" s="138">
        <v>0</v>
      </c>
      <c r="G1388" s="139">
        <v>0.01</v>
      </c>
      <c r="H1388" s="104"/>
      <c r="I1388" s="102" cm="1">
        <f t="array" ref="I1388">((_xlfn.XLOOKUP(B1388,'4. Material Balance Activities'!$C$347:$C$396,'4. Material Balance Activities'!$G$347:$G$396,NA,0,1)-_xlfn.XLOOKUP(B1388,'4. Material Balance Activities'!$C$347:$C$396,'4. Material Balance Activities'!$M$347:$M$396,NA,0,1))*G1388)*(1-F1388)</f>
        <v>32.940600000000003</v>
      </c>
      <c r="J1388" s="105" t="s">
        <v>214</v>
      </c>
      <c r="K1388" s="83" t="s">
        <v>214</v>
      </c>
      <c r="L1388" s="102" cm="1">
        <f t="array" ref="L1388">((_xlfn.XLOOKUP(B1388,'4. Material Balance Activities'!$C$347:$C$396,'4. Material Balance Activities'!$J$347:$J$396,NA,0,1)-_xlfn.XLOOKUP(B1388,'4. Material Balance Activities'!$C$347:$C$396,'4. Material Balance Activities'!$P$347:$P$396,NA,0,1))*G1388)*(1-F1388)</f>
        <v>0.132825</v>
      </c>
      <c r="M1388" s="105" t="s">
        <v>214</v>
      </c>
      <c r="N1388" s="83" t="s">
        <v>214</v>
      </c>
    </row>
    <row r="1389" spans="1:14" x14ac:dyDescent="0.25">
      <c r="A1389" s="79" t="s">
        <v>390</v>
      </c>
      <c r="B1389" s="133" t="s">
        <v>264</v>
      </c>
      <c r="C1389" s="137" t="s">
        <v>428</v>
      </c>
      <c r="D1389" s="81" t="str">
        <f>IFERROR(IF(C1389="No CAS","",INDEX('DEQ Pollutant List'!$C$7:$C$611,MATCH('5. Pollutant Emissions - MB'!C1389,'DEQ Pollutant List'!$B$7:$B$611,0))),"")</f>
        <v>2-Butanone (methyl ethyl ketone)</v>
      </c>
      <c r="E1389" s="115"/>
      <c r="F1389" s="138">
        <v>0</v>
      </c>
      <c r="G1389" s="139">
        <v>0.04</v>
      </c>
      <c r="H1389" s="104"/>
      <c r="I1389" s="102" cm="1">
        <f t="array" ref="I1389">((_xlfn.XLOOKUP(B1389,'4. Material Balance Activities'!$C$347:$C$396,'4. Material Balance Activities'!$G$347:$G$396,NA,0,1)-_xlfn.XLOOKUP(B1389,'4. Material Balance Activities'!$C$347:$C$396,'4. Material Balance Activities'!$M$347:$M$396,NA,0,1))*G1389)*(1-F1389)</f>
        <v>131.76240000000001</v>
      </c>
      <c r="J1389" s="105" t="s">
        <v>214</v>
      </c>
      <c r="K1389" s="83" t="s">
        <v>214</v>
      </c>
      <c r="L1389" s="102" cm="1">
        <f t="array" ref="L1389">((_xlfn.XLOOKUP(B1389,'4. Material Balance Activities'!$C$347:$C$396,'4. Material Balance Activities'!$J$347:$J$396,NA,0,1)-_xlfn.XLOOKUP(B1389,'4. Material Balance Activities'!$C$347:$C$396,'4. Material Balance Activities'!$P$347:$P$396,NA,0,1))*G1389)*(1-F1389)</f>
        <v>0.53129999999999999</v>
      </c>
      <c r="M1389" s="105" t="s">
        <v>214</v>
      </c>
      <c r="N1389" s="83" t="s">
        <v>214</v>
      </c>
    </row>
    <row r="1390" spans="1:14" x14ac:dyDescent="0.25">
      <c r="A1390" s="79" t="s">
        <v>390</v>
      </c>
      <c r="B1390" s="133" t="s">
        <v>264</v>
      </c>
      <c r="C1390" s="137" t="s">
        <v>425</v>
      </c>
      <c r="D1390" s="81" t="str">
        <f>IFERROR(IF(C1390="No CAS","",INDEX('DEQ Pollutant List'!$C$7:$C$611,MATCH('5. Pollutant Emissions - MB'!C1390,'DEQ Pollutant List'!$B$7:$B$611,0))),"")</f>
        <v>Isopropyl alcohol</v>
      </c>
      <c r="E1390" s="115"/>
      <c r="F1390" s="138">
        <v>0</v>
      </c>
      <c r="G1390" s="139">
        <v>0.03</v>
      </c>
      <c r="H1390" s="104"/>
      <c r="I1390" s="102" cm="1">
        <f t="array" ref="I1390">((_xlfn.XLOOKUP(B1390,'4. Material Balance Activities'!$C$347:$C$396,'4. Material Balance Activities'!$G$347:$G$396,NA,0,1)-_xlfn.XLOOKUP(B1390,'4. Material Balance Activities'!$C$347:$C$396,'4. Material Balance Activities'!$M$347:$M$396,NA,0,1))*G1390)*(1-F1390)</f>
        <v>98.821799999999996</v>
      </c>
      <c r="J1390" s="105" t="s">
        <v>214</v>
      </c>
      <c r="K1390" s="83" t="s">
        <v>214</v>
      </c>
      <c r="L1390" s="102" cm="1">
        <f t="array" ref="L1390">((_xlfn.XLOOKUP(B1390,'4. Material Balance Activities'!$C$347:$C$396,'4. Material Balance Activities'!$J$347:$J$396,NA,0,1)-_xlfn.XLOOKUP(B1390,'4. Material Balance Activities'!$C$347:$C$396,'4. Material Balance Activities'!$P$347:$P$396,NA,0,1))*G1390)*(1-F1390)</f>
        <v>0.39847500000000002</v>
      </c>
      <c r="M1390" s="105" t="s">
        <v>214</v>
      </c>
      <c r="N1390" s="83" t="s">
        <v>214</v>
      </c>
    </row>
    <row r="1391" spans="1:14" x14ac:dyDescent="0.25">
      <c r="A1391" s="79" t="s">
        <v>390</v>
      </c>
      <c r="B1391" s="133" t="s">
        <v>264</v>
      </c>
      <c r="C1391" s="137" t="s">
        <v>420</v>
      </c>
      <c r="D1391" s="81" t="str">
        <f>IFERROR(IF(C1391="No CAS","",INDEX('DEQ Pollutant List'!$C$7:$C$611,MATCH('5. Pollutant Emissions - MB'!C1391,'DEQ Pollutant List'!$B$7:$B$611,0))),"")</f>
        <v>Acetone</v>
      </c>
      <c r="E1391" s="115"/>
      <c r="F1391" s="138">
        <v>0</v>
      </c>
      <c r="G1391" s="139">
        <v>0.55000000000000004</v>
      </c>
      <c r="H1391" s="104"/>
      <c r="I1391" s="102" cm="1">
        <f t="array" ref="I1391">((_xlfn.XLOOKUP(B1391,'4. Material Balance Activities'!$C$347:$C$396,'4. Material Balance Activities'!$G$347:$G$396,NA,0,1)-_xlfn.XLOOKUP(B1391,'4. Material Balance Activities'!$C$347:$C$396,'4. Material Balance Activities'!$M$347:$M$396,NA,0,1))*G1391)*(1-F1391)</f>
        <v>1811.7330000000002</v>
      </c>
      <c r="J1391" s="105" t="s">
        <v>214</v>
      </c>
      <c r="K1391" s="83" t="s">
        <v>214</v>
      </c>
      <c r="L1391" s="102" cm="1">
        <f t="array" ref="L1391">((_xlfn.XLOOKUP(B1391,'4. Material Balance Activities'!$C$347:$C$396,'4. Material Balance Activities'!$J$347:$J$396,NA,0,1)-_xlfn.XLOOKUP(B1391,'4. Material Balance Activities'!$C$347:$C$396,'4. Material Balance Activities'!$P$347:$P$396,NA,0,1))*G1391)*(1-F1391)</f>
        <v>7.3053750000000006</v>
      </c>
      <c r="M1391" s="105" t="s">
        <v>214</v>
      </c>
      <c r="N1391" s="83" t="s">
        <v>214</v>
      </c>
    </row>
    <row r="1392" spans="1:14" x14ac:dyDescent="0.25">
      <c r="A1392" s="79" t="s">
        <v>390</v>
      </c>
      <c r="B1392" s="133" t="s">
        <v>265</v>
      </c>
      <c r="C1392" s="137" t="s">
        <v>193</v>
      </c>
      <c r="D1392" s="81" t="str">
        <f>IFERROR(IF(C1392="No CAS","",INDEX('DEQ Pollutant List'!$C$7:$C$611,MATCH('5. Pollutant Emissions - MB'!C1392,'DEQ Pollutant List'!$B$7:$B$611,0))),"")</f>
        <v>Xylene (mixture), including m-xylene, o-xylene, p-xylene</v>
      </c>
      <c r="E1392" s="115"/>
      <c r="F1392" s="138">
        <v>0</v>
      </c>
      <c r="G1392" s="139">
        <v>0.01</v>
      </c>
      <c r="H1392" s="104"/>
      <c r="I1392" s="102" cm="1">
        <f t="array" ref="I1392">((_xlfn.XLOOKUP(B1392,'4. Material Balance Activities'!$C$347:$C$396,'4. Material Balance Activities'!$G$347:$G$396,NA,0,1)-_xlfn.XLOOKUP(B1392,'4. Material Balance Activities'!$C$347:$C$396,'4. Material Balance Activities'!$M$347:$M$396,NA,0,1))*G1392)*(1-F1392)</f>
        <v>6.7983300000000009</v>
      </c>
      <c r="J1392" s="105" t="s">
        <v>214</v>
      </c>
      <c r="K1392" s="83" t="s">
        <v>214</v>
      </c>
      <c r="L1392" s="102" cm="1">
        <f t="array" ref="L1392">((_xlfn.XLOOKUP(B1392,'4. Material Balance Activities'!$C$347:$C$396,'4. Material Balance Activities'!$J$347:$J$396,NA,0,1)-_xlfn.XLOOKUP(B1392,'4. Material Balance Activities'!$C$347:$C$396,'4. Material Balance Activities'!$P$347:$P$396,NA,0,1))*G1392)*(1-F1392)</f>
        <v>2.7412620967741941E-2</v>
      </c>
      <c r="M1392" s="105" t="s">
        <v>214</v>
      </c>
      <c r="N1392" s="83" t="s">
        <v>214</v>
      </c>
    </row>
    <row r="1393" spans="1:14" x14ac:dyDescent="0.25">
      <c r="A1393" s="79" t="s">
        <v>390</v>
      </c>
      <c r="B1393" s="133" t="s">
        <v>265</v>
      </c>
      <c r="C1393" s="137" t="s">
        <v>183</v>
      </c>
      <c r="D1393" s="81" t="str">
        <f>IFERROR(IF(C1393="No CAS","",INDEX('DEQ Pollutant List'!$C$7:$C$611,MATCH('5. Pollutant Emissions - MB'!C1393,'DEQ Pollutant List'!$B$7:$B$611,0))),"")</f>
        <v>Ethyl benzene</v>
      </c>
      <c r="E1393" s="115"/>
      <c r="F1393" s="138">
        <v>0</v>
      </c>
      <c r="G1393" s="139">
        <v>3.0000000000000001E-3</v>
      </c>
      <c r="H1393" s="104"/>
      <c r="I1393" s="102" cm="1">
        <f t="array" ref="I1393">((_xlfn.XLOOKUP(B1393,'4. Material Balance Activities'!$C$347:$C$396,'4. Material Balance Activities'!$G$347:$G$396,NA,0,1)-_xlfn.XLOOKUP(B1393,'4. Material Balance Activities'!$C$347:$C$396,'4. Material Balance Activities'!$M$347:$M$396,NA,0,1))*G1393)*(1-F1393)</f>
        <v>2.0394990000000002</v>
      </c>
      <c r="J1393" s="105" t="s">
        <v>214</v>
      </c>
      <c r="K1393" s="83" t="s">
        <v>214</v>
      </c>
      <c r="L1393" s="102" cm="1">
        <f t="array" ref="L1393">((_xlfn.XLOOKUP(B1393,'4. Material Balance Activities'!$C$347:$C$396,'4. Material Balance Activities'!$J$347:$J$396,NA,0,1)-_xlfn.XLOOKUP(B1393,'4. Material Balance Activities'!$C$347:$C$396,'4. Material Balance Activities'!$P$347:$P$396,NA,0,1))*G1393)*(1-F1393)</f>
        <v>8.2237862903225822E-3</v>
      </c>
      <c r="M1393" s="105" t="s">
        <v>214</v>
      </c>
      <c r="N1393" s="83" t="s">
        <v>214</v>
      </c>
    </row>
    <row r="1394" spans="1:14" x14ac:dyDescent="0.25">
      <c r="A1394" s="79" t="s">
        <v>390</v>
      </c>
      <c r="B1394" s="133" t="s">
        <v>265</v>
      </c>
      <c r="C1394" s="137" t="s">
        <v>191</v>
      </c>
      <c r="D1394" s="81" t="str">
        <f>IFERROR(IF(C1394="No CAS","",INDEX('DEQ Pollutant List'!$C$7:$C$611,MATCH('5. Pollutant Emissions - MB'!C1394,'DEQ Pollutant List'!$B$7:$B$611,0))),"")</f>
        <v>Toluene</v>
      </c>
      <c r="E1394" s="115"/>
      <c r="F1394" s="138">
        <v>0</v>
      </c>
      <c r="G1394" s="139">
        <v>0.02</v>
      </c>
      <c r="H1394" s="104"/>
      <c r="I1394" s="102" cm="1">
        <f t="array" ref="I1394">((_xlfn.XLOOKUP(B1394,'4. Material Balance Activities'!$C$347:$C$396,'4. Material Balance Activities'!$G$347:$G$396,NA,0,1)-_xlfn.XLOOKUP(B1394,'4. Material Balance Activities'!$C$347:$C$396,'4. Material Balance Activities'!$M$347:$M$396,NA,0,1))*G1394)*(1-F1394)</f>
        <v>13.596660000000002</v>
      </c>
      <c r="J1394" s="105" t="s">
        <v>214</v>
      </c>
      <c r="K1394" s="83" t="s">
        <v>214</v>
      </c>
      <c r="L1394" s="102" cm="1">
        <f t="array" ref="L1394">((_xlfn.XLOOKUP(B1394,'4. Material Balance Activities'!$C$347:$C$396,'4. Material Balance Activities'!$J$347:$J$396,NA,0,1)-_xlfn.XLOOKUP(B1394,'4. Material Balance Activities'!$C$347:$C$396,'4. Material Balance Activities'!$P$347:$P$396,NA,0,1))*G1394)*(1-F1394)</f>
        <v>5.4825241935483882E-2</v>
      </c>
      <c r="M1394" s="105" t="s">
        <v>214</v>
      </c>
      <c r="N1394" s="83" t="s">
        <v>214</v>
      </c>
    </row>
    <row r="1395" spans="1:14" x14ac:dyDescent="0.25">
      <c r="A1395" s="79" t="s">
        <v>390</v>
      </c>
      <c r="B1395" s="133" t="s">
        <v>265</v>
      </c>
      <c r="C1395" s="137" t="s">
        <v>428</v>
      </c>
      <c r="D1395" s="81" t="str">
        <f>IFERROR(IF(C1395="No CAS","",INDEX('DEQ Pollutant List'!$C$7:$C$611,MATCH('5. Pollutant Emissions - MB'!C1395,'DEQ Pollutant List'!$B$7:$B$611,0))),"")</f>
        <v>2-Butanone (methyl ethyl ketone)</v>
      </c>
      <c r="E1395" s="115"/>
      <c r="F1395" s="138">
        <v>0</v>
      </c>
      <c r="G1395" s="139">
        <v>0.08</v>
      </c>
      <c r="H1395" s="104"/>
      <c r="I1395" s="102" cm="1">
        <f t="array" ref="I1395">((_xlfn.XLOOKUP(B1395,'4. Material Balance Activities'!$C$347:$C$396,'4. Material Balance Activities'!$G$347:$G$396,NA,0,1)-_xlfn.XLOOKUP(B1395,'4. Material Balance Activities'!$C$347:$C$396,'4. Material Balance Activities'!$M$347:$M$396,NA,0,1))*G1395)*(1-F1395)</f>
        <v>54.386640000000007</v>
      </c>
      <c r="J1395" s="105" t="s">
        <v>214</v>
      </c>
      <c r="K1395" s="83" t="s">
        <v>214</v>
      </c>
      <c r="L1395" s="102" cm="1">
        <f t="array" ref="L1395">((_xlfn.XLOOKUP(B1395,'4. Material Balance Activities'!$C$347:$C$396,'4. Material Balance Activities'!$J$347:$J$396,NA,0,1)-_xlfn.XLOOKUP(B1395,'4. Material Balance Activities'!$C$347:$C$396,'4. Material Balance Activities'!$P$347:$P$396,NA,0,1))*G1395)*(1-F1395)</f>
        <v>0.21930096774193553</v>
      </c>
      <c r="M1395" s="105" t="s">
        <v>214</v>
      </c>
      <c r="N1395" s="83" t="s">
        <v>214</v>
      </c>
    </row>
    <row r="1396" spans="1:14" x14ac:dyDescent="0.25">
      <c r="A1396" s="79" t="s">
        <v>390</v>
      </c>
      <c r="B1396" s="133" t="s">
        <v>265</v>
      </c>
      <c r="C1396" s="137" t="s">
        <v>425</v>
      </c>
      <c r="D1396" s="81" t="str">
        <f>IFERROR(IF(C1396="No CAS","",INDEX('DEQ Pollutant List'!$C$7:$C$611,MATCH('5. Pollutant Emissions - MB'!C1396,'DEQ Pollutant List'!$B$7:$B$611,0))),"")</f>
        <v>Isopropyl alcohol</v>
      </c>
      <c r="E1396" s="115"/>
      <c r="F1396" s="138">
        <v>0</v>
      </c>
      <c r="G1396" s="139">
        <v>0.02</v>
      </c>
      <c r="H1396" s="104"/>
      <c r="I1396" s="102" cm="1">
        <f t="array" ref="I1396">((_xlfn.XLOOKUP(B1396,'4. Material Balance Activities'!$C$347:$C$396,'4. Material Balance Activities'!$G$347:$G$396,NA,0,1)-_xlfn.XLOOKUP(B1396,'4. Material Balance Activities'!$C$347:$C$396,'4. Material Balance Activities'!$M$347:$M$396,NA,0,1))*G1396)*(1-F1396)</f>
        <v>13.596660000000002</v>
      </c>
      <c r="J1396" s="105" t="s">
        <v>214</v>
      </c>
      <c r="K1396" s="83" t="s">
        <v>214</v>
      </c>
      <c r="L1396" s="102" cm="1">
        <f t="array" ref="L1396">((_xlfn.XLOOKUP(B1396,'4. Material Balance Activities'!$C$347:$C$396,'4. Material Balance Activities'!$J$347:$J$396,NA,0,1)-_xlfn.XLOOKUP(B1396,'4. Material Balance Activities'!$C$347:$C$396,'4. Material Balance Activities'!$P$347:$P$396,NA,0,1))*G1396)*(1-F1396)</f>
        <v>5.4825241935483882E-2</v>
      </c>
      <c r="M1396" s="105" t="s">
        <v>214</v>
      </c>
      <c r="N1396" s="83" t="s">
        <v>214</v>
      </c>
    </row>
    <row r="1397" spans="1:14" x14ac:dyDescent="0.25">
      <c r="A1397" s="79" t="s">
        <v>390</v>
      </c>
      <c r="B1397" s="133" t="s">
        <v>265</v>
      </c>
      <c r="C1397" s="137" t="s">
        <v>420</v>
      </c>
      <c r="D1397" s="81" t="str">
        <f>IFERROR(IF(C1397="No CAS","",INDEX('DEQ Pollutant List'!$C$7:$C$611,MATCH('5. Pollutant Emissions - MB'!C1397,'DEQ Pollutant List'!$B$7:$B$611,0))),"")</f>
        <v>Acetone</v>
      </c>
      <c r="E1397" s="115"/>
      <c r="F1397" s="138">
        <v>0</v>
      </c>
      <c r="G1397" s="139">
        <v>0.34</v>
      </c>
      <c r="H1397" s="104"/>
      <c r="I1397" s="102" cm="1">
        <f t="array" ref="I1397">((_xlfn.XLOOKUP(B1397,'4. Material Balance Activities'!$C$347:$C$396,'4. Material Balance Activities'!$G$347:$G$396,NA,0,1)-_xlfn.XLOOKUP(B1397,'4. Material Balance Activities'!$C$347:$C$396,'4. Material Balance Activities'!$M$347:$M$396,NA,0,1))*G1397)*(1-F1397)</f>
        <v>231.14322000000004</v>
      </c>
      <c r="J1397" s="105" t="s">
        <v>214</v>
      </c>
      <c r="K1397" s="83" t="s">
        <v>214</v>
      </c>
      <c r="L1397" s="102" cm="1">
        <f t="array" ref="L1397">((_xlfn.XLOOKUP(B1397,'4. Material Balance Activities'!$C$347:$C$396,'4. Material Balance Activities'!$J$347:$J$396,NA,0,1)-_xlfn.XLOOKUP(B1397,'4. Material Balance Activities'!$C$347:$C$396,'4. Material Balance Activities'!$P$347:$P$396,NA,0,1))*G1397)*(1-F1397)</f>
        <v>0.93202911290322599</v>
      </c>
      <c r="M1397" s="105" t="s">
        <v>214</v>
      </c>
      <c r="N1397" s="83" t="s">
        <v>214</v>
      </c>
    </row>
    <row r="1398" spans="1:14" x14ac:dyDescent="0.25">
      <c r="A1398" s="79" t="s">
        <v>390</v>
      </c>
      <c r="B1398" s="133" t="s">
        <v>266</v>
      </c>
      <c r="C1398" s="137" t="s">
        <v>193</v>
      </c>
      <c r="D1398" s="81" t="str">
        <f>IFERROR(IF(C1398="No CAS","",INDEX('DEQ Pollutant List'!$C$7:$C$611,MATCH('5. Pollutant Emissions - MB'!C1398,'DEQ Pollutant List'!$B$7:$B$611,0))),"")</f>
        <v>Xylene (mixture), including m-xylene, o-xylene, p-xylene</v>
      </c>
      <c r="E1398" s="115"/>
      <c r="F1398" s="138">
        <v>0</v>
      </c>
      <c r="G1398" s="139">
        <v>0.01</v>
      </c>
      <c r="H1398" s="104"/>
      <c r="I1398" s="102" cm="1">
        <f t="array" ref="I1398">((_xlfn.XLOOKUP(B1398,'4. Material Balance Activities'!$C$347:$C$396,'4. Material Balance Activities'!$G$347:$G$396,NA,0,1)-_xlfn.XLOOKUP(B1398,'4. Material Balance Activities'!$C$347:$C$396,'4. Material Balance Activities'!$M$347:$M$396,NA,0,1))*G1398)*(1-F1398)</f>
        <v>0.11550000000000001</v>
      </c>
      <c r="J1398" s="105" t="s">
        <v>214</v>
      </c>
      <c r="K1398" s="83" t="s">
        <v>214</v>
      </c>
      <c r="L1398" s="102" cm="1">
        <f t="array" ref="L1398">((_xlfn.XLOOKUP(B1398,'4. Material Balance Activities'!$C$347:$C$396,'4. Material Balance Activities'!$J$347:$J$396,NA,0,1)-_xlfn.XLOOKUP(B1398,'4. Material Balance Activities'!$C$347:$C$396,'4. Material Balance Activities'!$P$347:$P$396,NA,0,1))*G1398)*(1-F1398)</f>
        <v>4.6572580645161296E-4</v>
      </c>
      <c r="M1398" s="105" t="s">
        <v>214</v>
      </c>
      <c r="N1398" s="83" t="s">
        <v>214</v>
      </c>
    </row>
    <row r="1399" spans="1:14" x14ac:dyDescent="0.25">
      <c r="A1399" s="79" t="s">
        <v>390</v>
      </c>
      <c r="B1399" s="133" t="s">
        <v>266</v>
      </c>
      <c r="C1399" s="137" t="s">
        <v>183</v>
      </c>
      <c r="D1399" s="81" t="str">
        <f>IFERROR(IF(C1399="No CAS","",INDEX('DEQ Pollutant List'!$C$7:$C$611,MATCH('5. Pollutant Emissions - MB'!C1399,'DEQ Pollutant List'!$B$7:$B$611,0))),"")</f>
        <v>Ethyl benzene</v>
      </c>
      <c r="E1399" s="115"/>
      <c r="F1399" s="138">
        <v>0</v>
      </c>
      <c r="G1399" s="139">
        <v>2E-3</v>
      </c>
      <c r="H1399" s="104"/>
      <c r="I1399" s="102" cm="1">
        <f t="array" ref="I1399">((_xlfn.XLOOKUP(B1399,'4. Material Balance Activities'!$C$347:$C$396,'4. Material Balance Activities'!$G$347:$G$396,NA,0,1)-_xlfn.XLOOKUP(B1399,'4. Material Balance Activities'!$C$347:$C$396,'4. Material Balance Activities'!$M$347:$M$396,NA,0,1))*G1399)*(1-F1399)</f>
        <v>2.3100000000000002E-2</v>
      </c>
      <c r="J1399" s="105" t="s">
        <v>214</v>
      </c>
      <c r="K1399" s="83" t="s">
        <v>214</v>
      </c>
      <c r="L1399" s="102" cm="1">
        <f t="array" ref="L1399">((_xlfn.XLOOKUP(B1399,'4. Material Balance Activities'!$C$347:$C$396,'4. Material Balance Activities'!$J$347:$J$396,NA,0,1)-_xlfn.XLOOKUP(B1399,'4. Material Balance Activities'!$C$347:$C$396,'4. Material Balance Activities'!$P$347:$P$396,NA,0,1))*G1399)*(1-F1399)</f>
        <v>9.3145161290322586E-5</v>
      </c>
      <c r="M1399" s="105" t="s">
        <v>214</v>
      </c>
      <c r="N1399" s="83" t="s">
        <v>214</v>
      </c>
    </row>
    <row r="1400" spans="1:14" x14ac:dyDescent="0.25">
      <c r="A1400" s="79" t="s">
        <v>390</v>
      </c>
      <c r="B1400" s="133" t="s">
        <v>266</v>
      </c>
      <c r="C1400" s="137" t="s">
        <v>191</v>
      </c>
      <c r="D1400" s="81" t="str">
        <f>IFERROR(IF(C1400="No CAS","",INDEX('DEQ Pollutant List'!$C$7:$C$611,MATCH('5. Pollutant Emissions - MB'!C1400,'DEQ Pollutant List'!$B$7:$B$611,0))),"")</f>
        <v>Toluene</v>
      </c>
      <c r="E1400" s="115"/>
      <c r="F1400" s="138">
        <v>0</v>
      </c>
      <c r="G1400" s="139">
        <v>0.03</v>
      </c>
      <c r="H1400" s="104"/>
      <c r="I1400" s="102" cm="1">
        <f t="array" ref="I1400">((_xlfn.XLOOKUP(B1400,'4. Material Balance Activities'!$C$347:$C$396,'4. Material Balance Activities'!$G$347:$G$396,NA,0,1)-_xlfn.XLOOKUP(B1400,'4. Material Balance Activities'!$C$347:$C$396,'4. Material Balance Activities'!$M$347:$M$396,NA,0,1))*G1400)*(1-F1400)</f>
        <v>0.34650000000000003</v>
      </c>
      <c r="J1400" s="105" t="s">
        <v>214</v>
      </c>
      <c r="K1400" s="83" t="s">
        <v>214</v>
      </c>
      <c r="L1400" s="102" cm="1">
        <f t="array" ref="L1400">((_xlfn.XLOOKUP(B1400,'4. Material Balance Activities'!$C$347:$C$396,'4. Material Balance Activities'!$J$347:$J$396,NA,0,1)-_xlfn.XLOOKUP(B1400,'4. Material Balance Activities'!$C$347:$C$396,'4. Material Balance Activities'!$P$347:$P$396,NA,0,1))*G1400)*(1-F1400)</f>
        <v>1.3971774193548387E-3</v>
      </c>
      <c r="M1400" s="105" t="s">
        <v>214</v>
      </c>
      <c r="N1400" s="83" t="s">
        <v>214</v>
      </c>
    </row>
    <row r="1401" spans="1:14" x14ac:dyDescent="0.25">
      <c r="A1401" s="79" t="s">
        <v>390</v>
      </c>
      <c r="B1401" s="133" t="s">
        <v>266</v>
      </c>
      <c r="C1401" s="137" t="s">
        <v>428</v>
      </c>
      <c r="D1401" s="81" t="str">
        <f>IFERROR(IF(C1401="No CAS","",INDEX('DEQ Pollutant List'!$C$7:$C$611,MATCH('5. Pollutant Emissions - MB'!C1401,'DEQ Pollutant List'!$B$7:$B$611,0))),"")</f>
        <v>2-Butanone (methyl ethyl ketone)</v>
      </c>
      <c r="E1401" s="115"/>
      <c r="F1401" s="138">
        <v>0</v>
      </c>
      <c r="G1401" s="139">
        <v>0.03</v>
      </c>
      <c r="H1401" s="104"/>
      <c r="I1401" s="102" cm="1">
        <f t="array" ref="I1401">((_xlfn.XLOOKUP(B1401,'4. Material Balance Activities'!$C$347:$C$396,'4. Material Balance Activities'!$G$347:$G$396,NA,0,1)-_xlfn.XLOOKUP(B1401,'4. Material Balance Activities'!$C$347:$C$396,'4. Material Balance Activities'!$M$347:$M$396,NA,0,1))*G1401)*(1-F1401)</f>
        <v>0.34650000000000003</v>
      </c>
      <c r="J1401" s="105" t="s">
        <v>214</v>
      </c>
      <c r="K1401" s="83" t="s">
        <v>214</v>
      </c>
      <c r="L1401" s="102" cm="1">
        <f t="array" ref="L1401">((_xlfn.XLOOKUP(B1401,'4. Material Balance Activities'!$C$347:$C$396,'4. Material Balance Activities'!$J$347:$J$396,NA,0,1)-_xlfn.XLOOKUP(B1401,'4. Material Balance Activities'!$C$347:$C$396,'4. Material Balance Activities'!$P$347:$P$396,NA,0,1))*G1401)*(1-F1401)</f>
        <v>1.3971774193548387E-3</v>
      </c>
      <c r="M1401" s="105" t="s">
        <v>214</v>
      </c>
      <c r="N1401" s="83" t="s">
        <v>214</v>
      </c>
    </row>
    <row r="1402" spans="1:14" x14ac:dyDescent="0.25">
      <c r="A1402" s="79" t="s">
        <v>390</v>
      </c>
      <c r="B1402" s="133" t="s">
        <v>266</v>
      </c>
      <c r="C1402" s="137" t="s">
        <v>425</v>
      </c>
      <c r="D1402" s="81" t="str">
        <f>IFERROR(IF(C1402="No CAS","",INDEX('DEQ Pollutant List'!$C$7:$C$611,MATCH('5. Pollutant Emissions - MB'!C1402,'DEQ Pollutant List'!$B$7:$B$611,0))),"")</f>
        <v>Isopropyl alcohol</v>
      </c>
      <c r="E1402" s="115"/>
      <c r="F1402" s="138">
        <v>0</v>
      </c>
      <c r="G1402" s="139">
        <v>0.06</v>
      </c>
      <c r="H1402" s="104"/>
      <c r="I1402" s="102" cm="1">
        <f t="array" ref="I1402">((_xlfn.XLOOKUP(B1402,'4. Material Balance Activities'!$C$347:$C$396,'4. Material Balance Activities'!$G$347:$G$396,NA,0,1)-_xlfn.XLOOKUP(B1402,'4. Material Balance Activities'!$C$347:$C$396,'4. Material Balance Activities'!$M$347:$M$396,NA,0,1))*G1402)*(1-F1402)</f>
        <v>0.69300000000000006</v>
      </c>
      <c r="J1402" s="105" t="s">
        <v>214</v>
      </c>
      <c r="K1402" s="83" t="s">
        <v>214</v>
      </c>
      <c r="L1402" s="102" cm="1">
        <f t="array" ref="L1402">((_xlfn.XLOOKUP(B1402,'4. Material Balance Activities'!$C$347:$C$396,'4. Material Balance Activities'!$J$347:$J$396,NA,0,1)-_xlfn.XLOOKUP(B1402,'4. Material Balance Activities'!$C$347:$C$396,'4. Material Balance Activities'!$P$347:$P$396,NA,0,1))*G1402)*(1-F1402)</f>
        <v>2.7943548387096774E-3</v>
      </c>
      <c r="M1402" s="105" t="s">
        <v>214</v>
      </c>
      <c r="N1402" s="83" t="s">
        <v>214</v>
      </c>
    </row>
    <row r="1403" spans="1:14" x14ac:dyDescent="0.25">
      <c r="A1403" s="79" t="s">
        <v>390</v>
      </c>
      <c r="B1403" s="133" t="s">
        <v>266</v>
      </c>
      <c r="C1403" s="137" t="s">
        <v>420</v>
      </c>
      <c r="D1403" s="81" t="str">
        <f>IFERROR(IF(C1403="No CAS","",INDEX('DEQ Pollutant List'!$C$7:$C$611,MATCH('5. Pollutant Emissions - MB'!C1403,'DEQ Pollutant List'!$B$7:$B$611,0))),"")</f>
        <v>Acetone</v>
      </c>
      <c r="E1403" s="115"/>
      <c r="F1403" s="138">
        <v>0</v>
      </c>
      <c r="G1403" s="139">
        <v>0.45</v>
      </c>
      <c r="H1403" s="104"/>
      <c r="I1403" s="102" cm="1">
        <f t="array" ref="I1403">((_xlfn.XLOOKUP(B1403,'4. Material Balance Activities'!$C$347:$C$396,'4. Material Balance Activities'!$G$347:$G$396,NA,0,1)-_xlfn.XLOOKUP(B1403,'4. Material Balance Activities'!$C$347:$C$396,'4. Material Balance Activities'!$M$347:$M$396,NA,0,1))*G1403)*(1-F1403)</f>
        <v>5.1975000000000007</v>
      </c>
      <c r="J1403" s="105" t="s">
        <v>214</v>
      </c>
      <c r="K1403" s="83" t="s">
        <v>214</v>
      </c>
      <c r="L1403" s="102" cm="1">
        <f t="array" ref="L1403">((_xlfn.XLOOKUP(B1403,'4. Material Balance Activities'!$C$347:$C$396,'4. Material Balance Activities'!$J$347:$J$396,NA,0,1)-_xlfn.XLOOKUP(B1403,'4. Material Balance Activities'!$C$347:$C$396,'4. Material Balance Activities'!$P$347:$P$396,NA,0,1))*G1403)*(1-F1403)</f>
        <v>2.0957661290322584E-2</v>
      </c>
      <c r="M1403" s="105" t="s">
        <v>214</v>
      </c>
      <c r="N1403" s="83" t="s">
        <v>214</v>
      </c>
    </row>
    <row r="1404" spans="1:14" x14ac:dyDescent="0.25">
      <c r="A1404" s="79" t="s">
        <v>390</v>
      </c>
      <c r="B1404" s="133" t="s">
        <v>267</v>
      </c>
      <c r="C1404" s="137" t="s">
        <v>193</v>
      </c>
      <c r="D1404" s="81" t="str">
        <f>IFERROR(IF(C1404="No CAS","",INDEX('DEQ Pollutant List'!$C$7:$C$611,MATCH('5. Pollutant Emissions - MB'!C1404,'DEQ Pollutant List'!$B$7:$B$611,0))),"")</f>
        <v>Xylene (mixture), including m-xylene, o-xylene, p-xylene</v>
      </c>
      <c r="E1404" s="115"/>
      <c r="F1404" s="138">
        <v>0</v>
      </c>
      <c r="G1404" s="139">
        <v>0.02</v>
      </c>
      <c r="H1404" s="104"/>
      <c r="I1404" s="102" cm="1">
        <f t="array" ref="I1404">((_xlfn.XLOOKUP(B1404,'4. Material Balance Activities'!$C$347:$C$396,'4. Material Balance Activities'!$G$347:$G$396,NA,0,1)-_xlfn.XLOOKUP(B1404,'4. Material Balance Activities'!$C$347:$C$396,'4. Material Balance Activities'!$M$347:$M$396,NA,0,1))*G1404)*(1-F1404)</f>
        <v>11.07414</v>
      </c>
      <c r="J1404" s="105" t="s">
        <v>214</v>
      </c>
      <c r="K1404" s="83" t="s">
        <v>214</v>
      </c>
      <c r="L1404" s="102" cm="1">
        <f t="array" ref="L1404">((_xlfn.XLOOKUP(B1404,'4. Material Balance Activities'!$C$347:$C$396,'4. Material Balance Activities'!$J$347:$J$396,NA,0,1)-_xlfn.XLOOKUP(B1404,'4. Material Balance Activities'!$C$347:$C$396,'4. Material Balance Activities'!$P$347:$P$396,NA,0,1))*G1404)*(1-F1404)</f>
        <v>4.4653790322580642E-2</v>
      </c>
      <c r="M1404" s="105" t="s">
        <v>214</v>
      </c>
      <c r="N1404" s="83" t="s">
        <v>214</v>
      </c>
    </row>
    <row r="1405" spans="1:14" x14ac:dyDescent="0.25">
      <c r="A1405" s="79" t="s">
        <v>390</v>
      </c>
      <c r="B1405" s="133" t="s">
        <v>267</v>
      </c>
      <c r="C1405" s="137" t="s">
        <v>183</v>
      </c>
      <c r="D1405" s="81" t="str">
        <f>IFERROR(IF(C1405="No CAS","",INDEX('DEQ Pollutant List'!$C$7:$C$611,MATCH('5. Pollutant Emissions - MB'!C1405,'DEQ Pollutant List'!$B$7:$B$611,0))),"")</f>
        <v>Ethyl benzene</v>
      </c>
      <c r="E1405" s="115"/>
      <c r="F1405" s="138">
        <v>0</v>
      </c>
      <c r="G1405" s="139">
        <v>3.0000000000000001E-3</v>
      </c>
      <c r="H1405" s="104"/>
      <c r="I1405" s="102" cm="1">
        <f t="array" ref="I1405">((_xlfn.XLOOKUP(B1405,'4. Material Balance Activities'!$C$347:$C$396,'4. Material Balance Activities'!$G$347:$G$396,NA,0,1)-_xlfn.XLOOKUP(B1405,'4. Material Balance Activities'!$C$347:$C$396,'4. Material Balance Activities'!$M$347:$M$396,NA,0,1))*G1405)*(1-F1405)</f>
        <v>1.6611210000000001</v>
      </c>
      <c r="J1405" s="105" t="s">
        <v>214</v>
      </c>
      <c r="K1405" s="83" t="s">
        <v>214</v>
      </c>
      <c r="L1405" s="102" cm="1">
        <f t="array" ref="L1405">((_xlfn.XLOOKUP(B1405,'4. Material Balance Activities'!$C$347:$C$396,'4. Material Balance Activities'!$J$347:$J$396,NA,0,1)-_xlfn.XLOOKUP(B1405,'4. Material Balance Activities'!$C$347:$C$396,'4. Material Balance Activities'!$P$347:$P$396,NA,0,1))*G1405)*(1-F1405)</f>
        <v>6.6980685483870967E-3</v>
      </c>
      <c r="M1405" s="105" t="s">
        <v>214</v>
      </c>
      <c r="N1405" s="83" t="s">
        <v>214</v>
      </c>
    </row>
    <row r="1406" spans="1:14" x14ac:dyDescent="0.25">
      <c r="A1406" s="79" t="s">
        <v>390</v>
      </c>
      <c r="B1406" s="133" t="s">
        <v>267</v>
      </c>
      <c r="C1406" s="137" t="s">
        <v>191</v>
      </c>
      <c r="D1406" s="81" t="str">
        <f>IFERROR(IF(C1406="No CAS","",INDEX('DEQ Pollutant List'!$C$7:$C$611,MATCH('5. Pollutant Emissions - MB'!C1406,'DEQ Pollutant List'!$B$7:$B$611,0))),"")</f>
        <v>Toluene</v>
      </c>
      <c r="E1406" s="115"/>
      <c r="F1406" s="138">
        <v>0</v>
      </c>
      <c r="G1406" s="139">
        <v>0.03</v>
      </c>
      <c r="H1406" s="104"/>
      <c r="I1406" s="102" cm="1">
        <f t="array" ref="I1406">((_xlfn.XLOOKUP(B1406,'4. Material Balance Activities'!$C$347:$C$396,'4. Material Balance Activities'!$G$347:$G$396,NA,0,1)-_xlfn.XLOOKUP(B1406,'4. Material Balance Activities'!$C$347:$C$396,'4. Material Balance Activities'!$M$347:$M$396,NA,0,1))*G1406)*(1-F1406)</f>
        <v>16.61121</v>
      </c>
      <c r="J1406" s="105" t="s">
        <v>214</v>
      </c>
      <c r="K1406" s="83" t="s">
        <v>214</v>
      </c>
      <c r="L1406" s="102" cm="1">
        <f t="array" ref="L1406">((_xlfn.XLOOKUP(B1406,'4. Material Balance Activities'!$C$347:$C$396,'4. Material Balance Activities'!$J$347:$J$396,NA,0,1)-_xlfn.XLOOKUP(B1406,'4. Material Balance Activities'!$C$347:$C$396,'4. Material Balance Activities'!$P$347:$P$396,NA,0,1))*G1406)*(1-F1406)</f>
        <v>6.6980685483870955E-2</v>
      </c>
      <c r="M1406" s="105" t="s">
        <v>214</v>
      </c>
      <c r="N1406" s="83" t="s">
        <v>214</v>
      </c>
    </row>
    <row r="1407" spans="1:14" x14ac:dyDescent="0.25">
      <c r="A1407" s="79" t="s">
        <v>390</v>
      </c>
      <c r="B1407" s="133" t="s">
        <v>267</v>
      </c>
      <c r="C1407" s="137" t="s">
        <v>428</v>
      </c>
      <c r="D1407" s="81" t="str">
        <f>IFERROR(IF(C1407="No CAS","",INDEX('DEQ Pollutant List'!$C$7:$C$611,MATCH('5. Pollutant Emissions - MB'!C1407,'DEQ Pollutant List'!$B$7:$B$611,0))),"")</f>
        <v>2-Butanone (methyl ethyl ketone)</v>
      </c>
      <c r="E1407" s="115"/>
      <c r="F1407" s="138">
        <v>0</v>
      </c>
      <c r="G1407" s="139">
        <v>0.11</v>
      </c>
      <c r="H1407" s="104"/>
      <c r="I1407" s="102" cm="1">
        <f t="array" ref="I1407">((_xlfn.XLOOKUP(B1407,'4. Material Balance Activities'!$C$347:$C$396,'4. Material Balance Activities'!$G$347:$G$396,NA,0,1)-_xlfn.XLOOKUP(B1407,'4. Material Balance Activities'!$C$347:$C$396,'4. Material Balance Activities'!$M$347:$M$396,NA,0,1))*G1407)*(1-F1407)</f>
        <v>60.907769999999999</v>
      </c>
      <c r="J1407" s="105" t="s">
        <v>214</v>
      </c>
      <c r="K1407" s="83" t="s">
        <v>214</v>
      </c>
      <c r="L1407" s="102" cm="1">
        <f t="array" ref="L1407">((_xlfn.XLOOKUP(B1407,'4. Material Balance Activities'!$C$347:$C$396,'4. Material Balance Activities'!$J$347:$J$396,NA,0,1)-_xlfn.XLOOKUP(B1407,'4. Material Balance Activities'!$C$347:$C$396,'4. Material Balance Activities'!$P$347:$P$396,NA,0,1))*G1407)*(1-F1407)</f>
        <v>0.24559584677419352</v>
      </c>
      <c r="M1407" s="105" t="s">
        <v>214</v>
      </c>
      <c r="N1407" s="83" t="s">
        <v>214</v>
      </c>
    </row>
    <row r="1408" spans="1:14" x14ac:dyDescent="0.25">
      <c r="A1408" s="79" t="s">
        <v>390</v>
      </c>
      <c r="B1408" s="133" t="s">
        <v>267</v>
      </c>
      <c r="C1408" s="137" t="s">
        <v>425</v>
      </c>
      <c r="D1408" s="81" t="str">
        <f>IFERROR(IF(C1408="No CAS","",INDEX('DEQ Pollutant List'!$C$7:$C$611,MATCH('5. Pollutant Emissions - MB'!C1408,'DEQ Pollutant List'!$B$7:$B$611,0))),"")</f>
        <v>Isopropyl alcohol</v>
      </c>
      <c r="E1408" s="115"/>
      <c r="F1408" s="138">
        <v>0</v>
      </c>
      <c r="G1408" s="139">
        <v>0.01</v>
      </c>
      <c r="H1408" s="104"/>
      <c r="I1408" s="102" cm="1">
        <f t="array" ref="I1408">((_xlfn.XLOOKUP(B1408,'4. Material Balance Activities'!$C$347:$C$396,'4. Material Balance Activities'!$G$347:$G$396,NA,0,1)-_xlfn.XLOOKUP(B1408,'4. Material Balance Activities'!$C$347:$C$396,'4. Material Balance Activities'!$M$347:$M$396,NA,0,1))*G1408)*(1-F1408)</f>
        <v>5.5370699999999999</v>
      </c>
      <c r="J1408" s="105" t="s">
        <v>214</v>
      </c>
      <c r="K1408" s="83" t="s">
        <v>214</v>
      </c>
      <c r="L1408" s="102" cm="1">
        <f t="array" ref="L1408">((_xlfn.XLOOKUP(B1408,'4. Material Balance Activities'!$C$347:$C$396,'4. Material Balance Activities'!$J$347:$J$396,NA,0,1)-_xlfn.XLOOKUP(B1408,'4. Material Balance Activities'!$C$347:$C$396,'4. Material Balance Activities'!$P$347:$P$396,NA,0,1))*G1408)*(1-F1408)</f>
        <v>2.2326895161290321E-2</v>
      </c>
      <c r="M1408" s="105" t="s">
        <v>214</v>
      </c>
      <c r="N1408" s="83" t="s">
        <v>214</v>
      </c>
    </row>
    <row r="1409" spans="1:14" x14ac:dyDescent="0.25">
      <c r="A1409" s="79" t="s">
        <v>390</v>
      </c>
      <c r="B1409" s="133" t="s">
        <v>267</v>
      </c>
      <c r="C1409" s="137" t="s">
        <v>420</v>
      </c>
      <c r="D1409" s="81" t="str">
        <f>IFERROR(IF(C1409="No CAS","",INDEX('DEQ Pollutant List'!$C$7:$C$611,MATCH('5. Pollutant Emissions - MB'!C1409,'DEQ Pollutant List'!$B$7:$B$611,0))),"")</f>
        <v>Acetone</v>
      </c>
      <c r="E1409" s="115"/>
      <c r="F1409" s="138">
        <v>0</v>
      </c>
      <c r="G1409" s="139">
        <v>0.21</v>
      </c>
      <c r="H1409" s="104"/>
      <c r="I1409" s="102" cm="1">
        <f t="array" ref="I1409">((_xlfn.XLOOKUP(B1409,'4. Material Balance Activities'!$C$347:$C$396,'4. Material Balance Activities'!$G$347:$G$396,NA,0,1)-_xlfn.XLOOKUP(B1409,'4. Material Balance Activities'!$C$347:$C$396,'4. Material Balance Activities'!$M$347:$M$396,NA,0,1))*G1409)*(1-F1409)</f>
        <v>116.27847</v>
      </c>
      <c r="J1409" s="105" t="s">
        <v>214</v>
      </c>
      <c r="K1409" s="83" t="s">
        <v>214</v>
      </c>
      <c r="L1409" s="102" cm="1">
        <f t="array" ref="L1409">((_xlfn.XLOOKUP(B1409,'4. Material Balance Activities'!$C$347:$C$396,'4. Material Balance Activities'!$J$347:$J$396,NA,0,1)-_xlfn.XLOOKUP(B1409,'4. Material Balance Activities'!$C$347:$C$396,'4. Material Balance Activities'!$P$347:$P$396,NA,0,1))*G1409)*(1-F1409)</f>
        <v>0.46886479838709672</v>
      </c>
      <c r="M1409" s="105" t="s">
        <v>214</v>
      </c>
      <c r="N1409" s="83" t="s">
        <v>214</v>
      </c>
    </row>
    <row r="1410" spans="1:14" x14ac:dyDescent="0.25">
      <c r="A1410" s="79" t="s">
        <v>390</v>
      </c>
      <c r="B1410" s="133" t="s">
        <v>268</v>
      </c>
      <c r="C1410" s="137" t="s">
        <v>180</v>
      </c>
      <c r="D1410" s="81" t="str">
        <f>IFERROR(IF(C1410="No CAS","",INDEX('DEQ Pollutant List'!$C$7:$C$611,MATCH('5. Pollutant Emissions - MB'!C1410,'DEQ Pollutant List'!$B$7:$B$611,0))),"")</f>
        <v>Chromium VI, chromate and dichromate particulate</v>
      </c>
      <c r="E1410" s="115"/>
      <c r="F1410" s="138">
        <f>1-(1-0.75)*(1-0.992)</f>
        <v>0.998</v>
      </c>
      <c r="G1410" s="139">
        <v>2E-3</v>
      </c>
      <c r="H1410" s="104" t="s">
        <v>421</v>
      </c>
      <c r="I1410" s="102" cm="1">
        <f t="array" ref="I1410">((_xlfn.XLOOKUP(B1410,'4. Material Balance Activities'!$C$347:$C$396,'4. Material Balance Activities'!$G$347:$G$396,NA,0,1)-_xlfn.XLOOKUP(B1410,'4. Material Balance Activities'!$C$347:$C$396,'4. Material Balance Activities'!$M$347:$M$396,NA,0,1))*G1410)*(1-F1410)</f>
        <v>1.3266000000000013E-4</v>
      </c>
      <c r="J1410" s="105" t="s">
        <v>214</v>
      </c>
      <c r="K1410" s="83" t="s">
        <v>214</v>
      </c>
      <c r="L1410" s="102" cm="1">
        <f t="array" ref="L1410">((_xlfn.XLOOKUP(B1410,'4. Material Balance Activities'!$C$347:$C$396,'4. Material Balance Activities'!$J$347:$J$396,NA,0,1)-_xlfn.XLOOKUP(B1410,'4. Material Balance Activities'!$C$347:$C$396,'4. Material Balance Activities'!$P$347:$P$396,NA,0,1))*G1410)*(1-F1410)</f>
        <v>5.3491935483871017E-7</v>
      </c>
      <c r="M1410" s="105" t="s">
        <v>214</v>
      </c>
      <c r="N1410" s="83" t="s">
        <v>214</v>
      </c>
    </row>
    <row r="1411" spans="1:14" x14ac:dyDescent="0.25">
      <c r="A1411" s="79" t="s">
        <v>390</v>
      </c>
      <c r="B1411" s="133" t="s">
        <v>268</v>
      </c>
      <c r="C1411" s="137" t="s">
        <v>420</v>
      </c>
      <c r="D1411" s="81" t="str">
        <f>IFERROR(IF(C1411="No CAS","",INDEX('DEQ Pollutant List'!$C$7:$C$611,MATCH('5. Pollutant Emissions - MB'!C1411,'DEQ Pollutant List'!$B$7:$B$611,0))),"")</f>
        <v>Acetone</v>
      </c>
      <c r="E1411" s="115"/>
      <c r="F1411" s="138">
        <v>0</v>
      </c>
      <c r="G1411" s="139">
        <v>0.78</v>
      </c>
      <c r="H1411" s="104"/>
      <c r="I1411" s="102" cm="1">
        <f t="array" ref="I1411">((_xlfn.XLOOKUP(B1411,'4. Material Balance Activities'!$C$347:$C$396,'4. Material Balance Activities'!$G$347:$G$396,NA,0,1)-_xlfn.XLOOKUP(B1411,'4. Material Balance Activities'!$C$347:$C$396,'4. Material Balance Activities'!$M$347:$M$396,NA,0,1))*G1411)*(1-F1411)</f>
        <v>25.8687</v>
      </c>
      <c r="J1411" s="105" t="s">
        <v>214</v>
      </c>
      <c r="K1411" s="83" t="s">
        <v>214</v>
      </c>
      <c r="L1411" s="102" cm="1">
        <f t="array" ref="L1411">((_xlfn.XLOOKUP(B1411,'4. Material Balance Activities'!$C$347:$C$396,'4. Material Balance Activities'!$J$347:$J$396,NA,0,1)-_xlfn.XLOOKUP(B1411,'4. Material Balance Activities'!$C$347:$C$396,'4. Material Balance Activities'!$P$347:$P$396,NA,0,1))*G1411)*(1-F1411)</f>
        <v>0.10430927419354839</v>
      </c>
      <c r="M1411" s="105" t="s">
        <v>214</v>
      </c>
      <c r="N1411" s="83" t="s">
        <v>214</v>
      </c>
    </row>
    <row r="1412" spans="1:14" x14ac:dyDescent="0.25">
      <c r="A1412" s="79" t="s">
        <v>390</v>
      </c>
      <c r="B1412" s="133" t="s">
        <v>268</v>
      </c>
      <c r="C1412" s="137" t="s">
        <v>422</v>
      </c>
      <c r="D1412" s="81" t="str">
        <f>IFERROR(IF(C1412="No CAS","",INDEX('DEQ Pollutant List'!$C$7:$C$611,MATCH('5. Pollutant Emissions - MB'!C1412,'DEQ Pollutant List'!$B$7:$B$611,0))),"")</f>
        <v>Propylene glycol monomethyl ether</v>
      </c>
      <c r="E1412" s="115"/>
      <c r="F1412" s="138">
        <v>0</v>
      </c>
      <c r="G1412" s="139">
        <v>0.06</v>
      </c>
      <c r="H1412" s="104"/>
      <c r="I1412" s="102" cm="1">
        <f t="array" ref="I1412">((_xlfn.XLOOKUP(B1412,'4. Material Balance Activities'!$C$347:$C$396,'4. Material Balance Activities'!$G$347:$G$396,NA,0,1)-_xlfn.XLOOKUP(B1412,'4. Material Balance Activities'!$C$347:$C$396,'4. Material Balance Activities'!$M$347:$M$396,NA,0,1))*G1412)*(1-F1412)</f>
        <v>1.9898999999999998</v>
      </c>
      <c r="J1412" s="105" t="s">
        <v>214</v>
      </c>
      <c r="K1412" s="83" t="s">
        <v>214</v>
      </c>
      <c r="L1412" s="102" cm="1">
        <f t="array" ref="L1412">((_xlfn.XLOOKUP(B1412,'4. Material Balance Activities'!$C$347:$C$396,'4. Material Balance Activities'!$J$347:$J$396,NA,0,1)-_xlfn.XLOOKUP(B1412,'4. Material Balance Activities'!$C$347:$C$396,'4. Material Balance Activities'!$P$347:$P$396,NA,0,1))*G1412)*(1-F1412)</f>
        <v>8.0237903225806456E-3</v>
      </c>
      <c r="M1412" s="105" t="s">
        <v>214</v>
      </c>
      <c r="N1412" s="83" t="s">
        <v>214</v>
      </c>
    </row>
    <row r="1413" spans="1:14" x14ac:dyDescent="0.25">
      <c r="A1413" s="79" t="s">
        <v>390</v>
      </c>
      <c r="B1413" s="133" t="s">
        <v>268</v>
      </c>
      <c r="C1413" s="137" t="s">
        <v>181</v>
      </c>
      <c r="D1413" s="81" t="str">
        <f>IFERROR(IF(C1413="No CAS","",INDEX('DEQ Pollutant List'!$C$7:$C$611,MATCH('5. Pollutant Emissions - MB'!C1413,'DEQ Pollutant List'!$B$7:$B$611,0))),"")</f>
        <v>Cobalt and compounds</v>
      </c>
      <c r="E1413" s="115"/>
      <c r="F1413" s="138">
        <f>1-(1-0.75)*(1-0.992)</f>
        <v>0.998</v>
      </c>
      <c r="G1413" s="139">
        <v>2E-3</v>
      </c>
      <c r="H1413" s="104" t="s">
        <v>421</v>
      </c>
      <c r="I1413" s="102" cm="1">
        <f t="array" ref="I1413">((_xlfn.XLOOKUP(B1413,'4. Material Balance Activities'!$C$347:$C$396,'4. Material Balance Activities'!$G$347:$G$396,NA,0,1)-_xlfn.XLOOKUP(B1413,'4. Material Balance Activities'!$C$347:$C$396,'4. Material Balance Activities'!$M$347:$M$396,NA,0,1))*G1413)*(1-F1413)</f>
        <v>1.3266000000000013E-4</v>
      </c>
      <c r="J1413" s="105" t="s">
        <v>214</v>
      </c>
      <c r="K1413" s="83" t="s">
        <v>214</v>
      </c>
      <c r="L1413" s="102" cm="1">
        <f t="array" ref="L1413">((_xlfn.XLOOKUP(B1413,'4. Material Balance Activities'!$C$347:$C$396,'4. Material Balance Activities'!$J$347:$J$396,NA,0,1)-_xlfn.XLOOKUP(B1413,'4. Material Balance Activities'!$C$347:$C$396,'4. Material Balance Activities'!$P$347:$P$396,NA,0,1))*G1413)*(1-F1413)</f>
        <v>5.3491935483871017E-7</v>
      </c>
      <c r="M1413" s="105" t="s">
        <v>214</v>
      </c>
      <c r="N1413" s="83" t="s">
        <v>214</v>
      </c>
    </row>
    <row r="1414" spans="1:14" x14ac:dyDescent="0.25">
      <c r="A1414" s="79" t="s">
        <v>390</v>
      </c>
      <c r="B1414" s="133" t="s">
        <v>269</v>
      </c>
      <c r="C1414" s="137" t="s">
        <v>193</v>
      </c>
      <c r="D1414" s="81" t="str">
        <f>IFERROR(IF(C1414="No CAS","",INDEX('DEQ Pollutant List'!$C$7:$C$611,MATCH('5. Pollutant Emissions - MB'!C1414,'DEQ Pollutant List'!$B$7:$B$611,0))),"")</f>
        <v>Xylene (mixture), including m-xylene, o-xylene, p-xylene</v>
      </c>
      <c r="E1414" s="115"/>
      <c r="F1414" s="138">
        <v>0</v>
      </c>
      <c r="G1414" s="139">
        <v>0.01</v>
      </c>
      <c r="H1414" s="104"/>
      <c r="I1414" s="102" cm="1">
        <f t="array" ref="I1414">((_xlfn.XLOOKUP(B1414,'4. Material Balance Activities'!$C$347:$C$396,'4. Material Balance Activities'!$G$347:$G$396,NA,0,1)-_xlfn.XLOOKUP(B1414,'4. Material Balance Activities'!$C$347:$C$396,'4. Material Balance Activities'!$M$347:$M$396,NA,0,1))*G1414)*(1-F1414)</f>
        <v>1.6452150000000001</v>
      </c>
      <c r="J1414" s="105" t="s">
        <v>214</v>
      </c>
      <c r="K1414" s="83" t="s">
        <v>214</v>
      </c>
      <c r="L1414" s="102" cm="1">
        <f t="array" ref="L1414">((_xlfn.XLOOKUP(B1414,'4. Material Balance Activities'!$C$347:$C$396,'4. Material Balance Activities'!$J$347:$J$396,NA,0,1)-_xlfn.XLOOKUP(B1414,'4. Material Balance Activities'!$C$347:$C$396,'4. Material Balance Activities'!$P$347:$P$396,NA,0,1))*G1414)*(1-F1414)</f>
        <v>6.6339314516129034E-3</v>
      </c>
      <c r="M1414" s="105" t="s">
        <v>214</v>
      </c>
      <c r="N1414" s="83" t="s">
        <v>214</v>
      </c>
    </row>
    <row r="1415" spans="1:14" x14ac:dyDescent="0.25">
      <c r="A1415" s="79" t="s">
        <v>390</v>
      </c>
      <c r="B1415" s="133" t="s">
        <v>269</v>
      </c>
      <c r="C1415" s="137" t="s">
        <v>183</v>
      </c>
      <c r="D1415" s="81" t="str">
        <f>IFERROR(IF(C1415="No CAS","",INDEX('DEQ Pollutant List'!$C$7:$C$611,MATCH('5. Pollutant Emissions - MB'!C1415,'DEQ Pollutant List'!$B$7:$B$611,0))),"")</f>
        <v>Ethyl benzene</v>
      </c>
      <c r="E1415" s="115"/>
      <c r="F1415" s="138">
        <v>0</v>
      </c>
      <c r="G1415" s="139">
        <v>3.0000000000000001E-3</v>
      </c>
      <c r="H1415" s="104"/>
      <c r="I1415" s="102" cm="1">
        <f t="array" ref="I1415">((_xlfn.XLOOKUP(B1415,'4. Material Balance Activities'!$C$347:$C$396,'4. Material Balance Activities'!$G$347:$G$396,NA,0,1)-_xlfn.XLOOKUP(B1415,'4. Material Balance Activities'!$C$347:$C$396,'4. Material Balance Activities'!$M$347:$M$396,NA,0,1))*G1415)*(1-F1415)</f>
        <v>0.49356450000000002</v>
      </c>
      <c r="J1415" s="105" t="s">
        <v>214</v>
      </c>
      <c r="K1415" s="83" t="s">
        <v>214</v>
      </c>
      <c r="L1415" s="102" cm="1">
        <f t="array" ref="L1415">((_xlfn.XLOOKUP(B1415,'4. Material Balance Activities'!$C$347:$C$396,'4. Material Balance Activities'!$J$347:$J$396,NA,0,1)-_xlfn.XLOOKUP(B1415,'4. Material Balance Activities'!$C$347:$C$396,'4. Material Balance Activities'!$P$347:$P$396,NA,0,1))*G1415)*(1-F1415)</f>
        <v>1.9901794354838711E-3</v>
      </c>
      <c r="M1415" s="105" t="s">
        <v>214</v>
      </c>
      <c r="N1415" s="83" t="s">
        <v>214</v>
      </c>
    </row>
    <row r="1416" spans="1:14" x14ac:dyDescent="0.25">
      <c r="A1416" s="79" t="s">
        <v>390</v>
      </c>
      <c r="B1416" s="133" t="s">
        <v>269</v>
      </c>
      <c r="C1416" s="137" t="s">
        <v>191</v>
      </c>
      <c r="D1416" s="81" t="str">
        <f>IFERROR(IF(C1416="No CAS","",INDEX('DEQ Pollutant List'!$C$7:$C$611,MATCH('5. Pollutant Emissions - MB'!C1416,'DEQ Pollutant List'!$B$7:$B$611,0))),"")</f>
        <v>Toluene</v>
      </c>
      <c r="E1416" s="115"/>
      <c r="F1416" s="138">
        <v>0</v>
      </c>
      <c r="G1416" s="139">
        <v>0.03</v>
      </c>
      <c r="H1416" s="104"/>
      <c r="I1416" s="102" cm="1">
        <f t="array" ref="I1416">((_xlfn.XLOOKUP(B1416,'4. Material Balance Activities'!$C$347:$C$396,'4. Material Balance Activities'!$G$347:$G$396,NA,0,1)-_xlfn.XLOOKUP(B1416,'4. Material Balance Activities'!$C$347:$C$396,'4. Material Balance Activities'!$M$347:$M$396,NA,0,1))*G1416)*(1-F1416)</f>
        <v>4.9356450000000001</v>
      </c>
      <c r="J1416" s="105" t="s">
        <v>214</v>
      </c>
      <c r="K1416" s="83" t="s">
        <v>214</v>
      </c>
      <c r="L1416" s="102" cm="1">
        <f t="array" ref="L1416">((_xlfn.XLOOKUP(B1416,'4. Material Balance Activities'!$C$347:$C$396,'4. Material Balance Activities'!$J$347:$J$396,NA,0,1)-_xlfn.XLOOKUP(B1416,'4. Material Balance Activities'!$C$347:$C$396,'4. Material Balance Activities'!$P$347:$P$396,NA,0,1))*G1416)*(1-F1416)</f>
        <v>1.9901794354838711E-2</v>
      </c>
      <c r="M1416" s="105" t="s">
        <v>214</v>
      </c>
      <c r="N1416" s="83" t="s">
        <v>214</v>
      </c>
    </row>
    <row r="1417" spans="1:14" x14ac:dyDescent="0.25">
      <c r="A1417" s="79" t="s">
        <v>390</v>
      </c>
      <c r="B1417" s="133" t="s">
        <v>269</v>
      </c>
      <c r="C1417" s="137" t="s">
        <v>432</v>
      </c>
      <c r="D1417" s="81" t="str">
        <f>IFERROR(IF(C1417="No CAS","",INDEX('DEQ Pollutant List'!$C$7:$C$611,MATCH('5. Pollutant Emissions - MB'!C1417,'DEQ Pollutant List'!$B$7:$B$611,0))),"")</f>
        <v>Methyl isobutyl ketone (MIBK, hexone)</v>
      </c>
      <c r="E1417" s="115"/>
      <c r="F1417" s="138">
        <v>0</v>
      </c>
      <c r="G1417" s="139">
        <v>1E-3</v>
      </c>
      <c r="H1417" s="104"/>
      <c r="I1417" s="102" cm="1">
        <f t="array" ref="I1417">((_xlfn.XLOOKUP(B1417,'4. Material Balance Activities'!$C$347:$C$396,'4. Material Balance Activities'!$G$347:$G$396,NA,0,1)-_xlfn.XLOOKUP(B1417,'4. Material Balance Activities'!$C$347:$C$396,'4. Material Balance Activities'!$M$347:$M$396,NA,0,1))*G1417)*(1-F1417)</f>
        <v>0.16452150000000001</v>
      </c>
      <c r="J1417" s="105" t="s">
        <v>214</v>
      </c>
      <c r="K1417" s="83" t="s">
        <v>214</v>
      </c>
      <c r="L1417" s="102" cm="1">
        <f t="array" ref="L1417">((_xlfn.XLOOKUP(B1417,'4. Material Balance Activities'!$C$347:$C$396,'4. Material Balance Activities'!$J$347:$J$396,NA,0,1)-_xlfn.XLOOKUP(B1417,'4. Material Balance Activities'!$C$347:$C$396,'4. Material Balance Activities'!$P$347:$P$396,NA,0,1))*G1417)*(1-F1417)</f>
        <v>6.6339314516129029E-4</v>
      </c>
      <c r="M1417" s="105" t="s">
        <v>214</v>
      </c>
      <c r="N1417" s="83" t="s">
        <v>214</v>
      </c>
    </row>
    <row r="1418" spans="1:14" x14ac:dyDescent="0.25">
      <c r="A1418" s="79" t="s">
        <v>390</v>
      </c>
      <c r="B1418" s="133" t="s">
        <v>269</v>
      </c>
      <c r="C1418" s="137" t="s">
        <v>428</v>
      </c>
      <c r="D1418" s="81" t="str">
        <f>IFERROR(IF(C1418="No CAS","",INDEX('DEQ Pollutant List'!$C$7:$C$611,MATCH('5. Pollutant Emissions - MB'!C1418,'DEQ Pollutant List'!$B$7:$B$611,0))),"")</f>
        <v>2-Butanone (methyl ethyl ketone)</v>
      </c>
      <c r="E1418" s="115"/>
      <c r="F1418" s="138">
        <v>0</v>
      </c>
      <c r="G1418" s="139">
        <v>0.09</v>
      </c>
      <c r="H1418" s="104"/>
      <c r="I1418" s="102" cm="1">
        <f t="array" ref="I1418">((_xlfn.XLOOKUP(B1418,'4. Material Balance Activities'!$C$347:$C$396,'4. Material Balance Activities'!$G$347:$G$396,NA,0,1)-_xlfn.XLOOKUP(B1418,'4. Material Balance Activities'!$C$347:$C$396,'4. Material Balance Activities'!$M$347:$M$396,NA,0,1))*G1418)*(1-F1418)</f>
        <v>14.806934999999999</v>
      </c>
      <c r="J1418" s="105" t="s">
        <v>214</v>
      </c>
      <c r="K1418" s="83" t="s">
        <v>214</v>
      </c>
      <c r="L1418" s="102" cm="1">
        <f t="array" ref="L1418">((_xlfn.XLOOKUP(B1418,'4. Material Balance Activities'!$C$347:$C$396,'4. Material Balance Activities'!$J$347:$J$396,NA,0,1)-_xlfn.XLOOKUP(B1418,'4. Material Balance Activities'!$C$347:$C$396,'4. Material Balance Activities'!$P$347:$P$396,NA,0,1))*G1418)*(1-F1418)</f>
        <v>5.9705383064516129E-2</v>
      </c>
      <c r="M1418" s="105" t="s">
        <v>214</v>
      </c>
      <c r="N1418" s="83" t="s">
        <v>214</v>
      </c>
    </row>
    <row r="1419" spans="1:14" x14ac:dyDescent="0.25">
      <c r="A1419" s="79" t="s">
        <v>390</v>
      </c>
      <c r="B1419" s="133" t="s">
        <v>269</v>
      </c>
      <c r="C1419" s="137" t="s">
        <v>425</v>
      </c>
      <c r="D1419" s="81" t="str">
        <f>IFERROR(IF(C1419="No CAS","",INDEX('DEQ Pollutant List'!$C$7:$C$611,MATCH('5. Pollutant Emissions - MB'!C1419,'DEQ Pollutant List'!$B$7:$B$611,0))),"")</f>
        <v>Isopropyl alcohol</v>
      </c>
      <c r="E1419" s="115"/>
      <c r="F1419" s="138">
        <v>0</v>
      </c>
      <c r="G1419" s="139">
        <v>0.02</v>
      </c>
      <c r="H1419" s="104"/>
      <c r="I1419" s="102" cm="1">
        <f t="array" ref="I1419">((_xlfn.XLOOKUP(B1419,'4. Material Balance Activities'!$C$347:$C$396,'4. Material Balance Activities'!$G$347:$G$396,NA,0,1)-_xlfn.XLOOKUP(B1419,'4. Material Balance Activities'!$C$347:$C$396,'4. Material Balance Activities'!$M$347:$M$396,NA,0,1))*G1419)*(1-F1419)</f>
        <v>3.2904300000000002</v>
      </c>
      <c r="J1419" s="105" t="s">
        <v>214</v>
      </c>
      <c r="K1419" s="83" t="s">
        <v>214</v>
      </c>
      <c r="L1419" s="102" cm="1">
        <f t="array" ref="L1419">((_xlfn.XLOOKUP(B1419,'4. Material Balance Activities'!$C$347:$C$396,'4. Material Balance Activities'!$J$347:$J$396,NA,0,1)-_xlfn.XLOOKUP(B1419,'4. Material Balance Activities'!$C$347:$C$396,'4. Material Balance Activities'!$P$347:$P$396,NA,0,1))*G1419)*(1-F1419)</f>
        <v>1.3267862903225807E-2</v>
      </c>
      <c r="M1419" s="105" t="s">
        <v>214</v>
      </c>
      <c r="N1419" s="83" t="s">
        <v>214</v>
      </c>
    </row>
    <row r="1420" spans="1:14" x14ac:dyDescent="0.25">
      <c r="A1420" s="79" t="s">
        <v>390</v>
      </c>
      <c r="B1420" s="133" t="s">
        <v>269</v>
      </c>
      <c r="C1420" s="137" t="s">
        <v>420</v>
      </c>
      <c r="D1420" s="81" t="str">
        <f>IFERROR(IF(C1420="No CAS","",INDEX('DEQ Pollutant List'!$C$7:$C$611,MATCH('5. Pollutant Emissions - MB'!C1420,'DEQ Pollutant List'!$B$7:$B$611,0))),"")</f>
        <v>Acetone</v>
      </c>
      <c r="E1420" s="115"/>
      <c r="F1420" s="138">
        <v>0</v>
      </c>
      <c r="G1420" s="139">
        <v>0.28999999999999998</v>
      </c>
      <c r="H1420" s="104"/>
      <c r="I1420" s="102" cm="1">
        <f t="array" ref="I1420">((_xlfn.XLOOKUP(B1420,'4. Material Balance Activities'!$C$347:$C$396,'4. Material Balance Activities'!$G$347:$G$396,NA,0,1)-_xlfn.XLOOKUP(B1420,'4. Material Balance Activities'!$C$347:$C$396,'4. Material Balance Activities'!$M$347:$M$396,NA,0,1))*G1420)*(1-F1420)</f>
        <v>47.711234999999995</v>
      </c>
      <c r="J1420" s="105" t="s">
        <v>214</v>
      </c>
      <c r="K1420" s="83" t="s">
        <v>214</v>
      </c>
      <c r="L1420" s="102" cm="1">
        <f t="array" ref="L1420">((_xlfn.XLOOKUP(B1420,'4. Material Balance Activities'!$C$347:$C$396,'4. Material Balance Activities'!$J$347:$J$396,NA,0,1)-_xlfn.XLOOKUP(B1420,'4. Material Balance Activities'!$C$347:$C$396,'4. Material Balance Activities'!$P$347:$P$396,NA,0,1))*G1420)*(1-F1420)</f>
        <v>0.19238401209677419</v>
      </c>
      <c r="M1420" s="105" t="s">
        <v>214</v>
      </c>
      <c r="N1420" s="83" t="s">
        <v>214</v>
      </c>
    </row>
    <row r="1421" spans="1:14" x14ac:dyDescent="0.25">
      <c r="A1421" s="79" t="s">
        <v>390</v>
      </c>
      <c r="B1421" s="133" t="s">
        <v>270</v>
      </c>
      <c r="C1421" s="137" t="s">
        <v>193</v>
      </c>
      <c r="D1421" s="81" t="str">
        <f>IFERROR(IF(C1421="No CAS","",INDEX('DEQ Pollutant List'!$C$7:$C$611,MATCH('5. Pollutant Emissions - MB'!C1421,'DEQ Pollutant List'!$B$7:$B$611,0))),"")</f>
        <v>Xylene (mixture), including m-xylene, o-xylene, p-xylene</v>
      </c>
      <c r="E1421" s="115"/>
      <c r="F1421" s="138">
        <v>0</v>
      </c>
      <c r="G1421" s="139">
        <v>0.02</v>
      </c>
      <c r="H1421" s="104"/>
      <c r="I1421" s="102" cm="1">
        <f t="array" ref="I1421">((_xlfn.XLOOKUP(B1421,'4. Material Balance Activities'!$C$347:$C$396,'4. Material Balance Activities'!$G$347:$G$396,NA,0,1)-_xlfn.XLOOKUP(B1421,'4. Material Balance Activities'!$C$347:$C$396,'4. Material Balance Activities'!$M$347:$M$396,NA,0,1))*G1421)*(1-F1421)</f>
        <v>10.810799999999999</v>
      </c>
      <c r="J1421" s="105" t="s">
        <v>214</v>
      </c>
      <c r="K1421" s="83" t="s">
        <v>214</v>
      </c>
      <c r="L1421" s="102" cm="1">
        <f t="array" ref="L1421">((_xlfn.XLOOKUP(B1421,'4. Material Balance Activities'!$C$347:$C$396,'4. Material Balance Activities'!$J$347:$J$396,NA,0,1)-_xlfn.XLOOKUP(B1421,'4. Material Balance Activities'!$C$347:$C$396,'4. Material Balance Activities'!$P$347:$P$396,NA,0,1))*G1421)*(1-F1421)</f>
        <v>4.3591935483870962E-2</v>
      </c>
      <c r="M1421" s="105" t="s">
        <v>214</v>
      </c>
      <c r="N1421" s="83" t="s">
        <v>214</v>
      </c>
    </row>
    <row r="1422" spans="1:14" x14ac:dyDescent="0.25">
      <c r="A1422" s="79" t="s">
        <v>390</v>
      </c>
      <c r="B1422" s="133" t="s">
        <v>270</v>
      </c>
      <c r="C1422" s="137" t="s">
        <v>183</v>
      </c>
      <c r="D1422" s="81" t="str">
        <f>IFERROR(IF(C1422="No CAS","",INDEX('DEQ Pollutant List'!$C$7:$C$611,MATCH('5. Pollutant Emissions - MB'!C1422,'DEQ Pollutant List'!$B$7:$B$611,0))),"")</f>
        <v>Ethyl benzene</v>
      </c>
      <c r="E1422" s="115"/>
      <c r="F1422" s="138">
        <v>0</v>
      </c>
      <c r="G1422" s="139">
        <v>3.0000000000000001E-3</v>
      </c>
      <c r="H1422" s="104"/>
      <c r="I1422" s="102" cm="1">
        <f t="array" ref="I1422">((_xlfn.XLOOKUP(B1422,'4. Material Balance Activities'!$C$347:$C$396,'4. Material Balance Activities'!$G$347:$G$396,NA,0,1)-_xlfn.XLOOKUP(B1422,'4. Material Balance Activities'!$C$347:$C$396,'4. Material Balance Activities'!$M$347:$M$396,NA,0,1))*G1422)*(1-F1422)</f>
        <v>1.6216199999999998</v>
      </c>
      <c r="J1422" s="105" t="s">
        <v>214</v>
      </c>
      <c r="K1422" s="83" t="s">
        <v>214</v>
      </c>
      <c r="L1422" s="102" cm="1">
        <f t="array" ref="L1422">((_xlfn.XLOOKUP(B1422,'4. Material Balance Activities'!$C$347:$C$396,'4. Material Balance Activities'!$J$347:$J$396,NA,0,1)-_xlfn.XLOOKUP(B1422,'4. Material Balance Activities'!$C$347:$C$396,'4. Material Balance Activities'!$P$347:$P$396,NA,0,1))*G1422)*(1-F1422)</f>
        <v>6.5387903225806445E-3</v>
      </c>
      <c r="M1422" s="105" t="s">
        <v>214</v>
      </c>
      <c r="N1422" s="83" t="s">
        <v>214</v>
      </c>
    </row>
    <row r="1423" spans="1:14" x14ac:dyDescent="0.25">
      <c r="A1423" s="79" t="s">
        <v>390</v>
      </c>
      <c r="B1423" s="133" t="s">
        <v>270</v>
      </c>
      <c r="C1423" s="137" t="s">
        <v>191</v>
      </c>
      <c r="D1423" s="81" t="str">
        <f>IFERROR(IF(C1423="No CAS","",INDEX('DEQ Pollutant List'!$C$7:$C$611,MATCH('5. Pollutant Emissions - MB'!C1423,'DEQ Pollutant List'!$B$7:$B$611,0))),"")</f>
        <v>Toluene</v>
      </c>
      <c r="E1423" s="115"/>
      <c r="F1423" s="138">
        <v>0</v>
      </c>
      <c r="G1423" s="139">
        <v>0.03</v>
      </c>
      <c r="H1423" s="104"/>
      <c r="I1423" s="102" cm="1">
        <f t="array" ref="I1423">((_xlfn.XLOOKUP(B1423,'4. Material Balance Activities'!$C$347:$C$396,'4. Material Balance Activities'!$G$347:$G$396,NA,0,1)-_xlfn.XLOOKUP(B1423,'4. Material Balance Activities'!$C$347:$C$396,'4. Material Balance Activities'!$M$347:$M$396,NA,0,1))*G1423)*(1-F1423)</f>
        <v>16.216199999999997</v>
      </c>
      <c r="J1423" s="105" t="s">
        <v>214</v>
      </c>
      <c r="K1423" s="83" t="s">
        <v>214</v>
      </c>
      <c r="L1423" s="102" cm="1">
        <f t="array" ref="L1423">((_xlfn.XLOOKUP(B1423,'4. Material Balance Activities'!$C$347:$C$396,'4. Material Balance Activities'!$J$347:$J$396,NA,0,1)-_xlfn.XLOOKUP(B1423,'4. Material Balance Activities'!$C$347:$C$396,'4. Material Balance Activities'!$P$347:$P$396,NA,0,1))*G1423)*(1-F1423)</f>
        <v>6.538790322580644E-2</v>
      </c>
      <c r="M1423" s="105" t="s">
        <v>214</v>
      </c>
      <c r="N1423" s="83" t="s">
        <v>214</v>
      </c>
    </row>
    <row r="1424" spans="1:14" x14ac:dyDescent="0.25">
      <c r="A1424" s="79" t="s">
        <v>390</v>
      </c>
      <c r="B1424" s="133" t="s">
        <v>270</v>
      </c>
      <c r="C1424" s="137" t="s">
        <v>428</v>
      </c>
      <c r="D1424" s="81" t="str">
        <f>IFERROR(IF(C1424="No CAS","",INDEX('DEQ Pollutant List'!$C$7:$C$611,MATCH('5. Pollutant Emissions - MB'!C1424,'DEQ Pollutant List'!$B$7:$B$611,0))),"")</f>
        <v>2-Butanone (methyl ethyl ketone)</v>
      </c>
      <c r="E1424" s="115"/>
      <c r="F1424" s="138">
        <v>0</v>
      </c>
      <c r="G1424" s="139">
        <v>0.1</v>
      </c>
      <c r="H1424" s="104"/>
      <c r="I1424" s="102" cm="1">
        <f t="array" ref="I1424">((_xlfn.XLOOKUP(B1424,'4. Material Balance Activities'!$C$347:$C$396,'4. Material Balance Activities'!$G$347:$G$396,NA,0,1)-_xlfn.XLOOKUP(B1424,'4. Material Balance Activities'!$C$347:$C$396,'4. Material Balance Activities'!$M$347:$M$396,NA,0,1))*G1424)*(1-F1424)</f>
        <v>54.054000000000002</v>
      </c>
      <c r="J1424" s="105" t="s">
        <v>214</v>
      </c>
      <c r="K1424" s="83" t="s">
        <v>214</v>
      </c>
      <c r="L1424" s="102" cm="1">
        <f t="array" ref="L1424">((_xlfn.XLOOKUP(B1424,'4. Material Balance Activities'!$C$347:$C$396,'4. Material Balance Activities'!$J$347:$J$396,NA,0,1)-_xlfn.XLOOKUP(B1424,'4. Material Balance Activities'!$C$347:$C$396,'4. Material Balance Activities'!$P$347:$P$396,NA,0,1))*G1424)*(1-F1424)</f>
        <v>0.21795967741935482</v>
      </c>
      <c r="M1424" s="105" t="s">
        <v>214</v>
      </c>
      <c r="N1424" s="83" t="s">
        <v>214</v>
      </c>
    </row>
    <row r="1425" spans="1:14" x14ac:dyDescent="0.25">
      <c r="A1425" s="79" t="s">
        <v>390</v>
      </c>
      <c r="B1425" s="133" t="s">
        <v>270</v>
      </c>
      <c r="C1425" s="137" t="s">
        <v>425</v>
      </c>
      <c r="D1425" s="81" t="str">
        <f>IFERROR(IF(C1425="No CAS","",INDEX('DEQ Pollutant List'!$C$7:$C$611,MATCH('5. Pollutant Emissions - MB'!C1425,'DEQ Pollutant List'!$B$7:$B$611,0))),"")</f>
        <v>Isopropyl alcohol</v>
      </c>
      <c r="E1425" s="115"/>
      <c r="F1425" s="138">
        <v>0</v>
      </c>
      <c r="G1425" s="139">
        <v>0.01</v>
      </c>
      <c r="H1425" s="104"/>
      <c r="I1425" s="102" cm="1">
        <f t="array" ref="I1425">((_xlfn.XLOOKUP(B1425,'4. Material Balance Activities'!$C$347:$C$396,'4. Material Balance Activities'!$G$347:$G$396,NA,0,1)-_xlfn.XLOOKUP(B1425,'4. Material Balance Activities'!$C$347:$C$396,'4. Material Balance Activities'!$M$347:$M$396,NA,0,1))*G1425)*(1-F1425)</f>
        <v>5.4053999999999993</v>
      </c>
      <c r="J1425" s="105" t="s">
        <v>214</v>
      </c>
      <c r="K1425" s="83" t="s">
        <v>214</v>
      </c>
      <c r="L1425" s="102" cm="1">
        <f t="array" ref="L1425">((_xlfn.XLOOKUP(B1425,'4. Material Balance Activities'!$C$347:$C$396,'4. Material Balance Activities'!$J$347:$J$396,NA,0,1)-_xlfn.XLOOKUP(B1425,'4. Material Balance Activities'!$C$347:$C$396,'4. Material Balance Activities'!$P$347:$P$396,NA,0,1))*G1425)*(1-F1425)</f>
        <v>2.1795967741935481E-2</v>
      </c>
      <c r="M1425" s="105" t="s">
        <v>214</v>
      </c>
      <c r="N1425" s="83" t="s">
        <v>214</v>
      </c>
    </row>
    <row r="1426" spans="1:14" x14ac:dyDescent="0.25">
      <c r="A1426" s="79" t="s">
        <v>390</v>
      </c>
      <c r="B1426" s="133" t="s">
        <v>270</v>
      </c>
      <c r="C1426" s="137" t="s">
        <v>420</v>
      </c>
      <c r="D1426" s="81" t="str">
        <f>IFERROR(IF(C1426="No CAS","",INDEX('DEQ Pollutant List'!$C$7:$C$611,MATCH('5. Pollutant Emissions - MB'!C1426,'DEQ Pollutant List'!$B$7:$B$611,0))),"")</f>
        <v>Acetone</v>
      </c>
      <c r="E1426" s="115"/>
      <c r="F1426" s="138">
        <v>0</v>
      </c>
      <c r="G1426" s="139">
        <v>0.27</v>
      </c>
      <c r="H1426" s="104"/>
      <c r="I1426" s="102" cm="1">
        <f t="array" ref="I1426">((_xlfn.XLOOKUP(B1426,'4. Material Balance Activities'!$C$347:$C$396,'4. Material Balance Activities'!$G$347:$G$396,NA,0,1)-_xlfn.XLOOKUP(B1426,'4. Material Balance Activities'!$C$347:$C$396,'4. Material Balance Activities'!$M$347:$M$396,NA,0,1))*G1426)*(1-F1426)</f>
        <v>145.94579999999999</v>
      </c>
      <c r="J1426" s="105" t="s">
        <v>214</v>
      </c>
      <c r="K1426" s="83" t="s">
        <v>214</v>
      </c>
      <c r="L1426" s="102" cm="1">
        <f t="array" ref="L1426">((_xlfn.XLOOKUP(B1426,'4. Material Balance Activities'!$C$347:$C$396,'4. Material Balance Activities'!$J$347:$J$396,NA,0,1)-_xlfn.XLOOKUP(B1426,'4. Material Balance Activities'!$C$347:$C$396,'4. Material Balance Activities'!$P$347:$P$396,NA,0,1))*G1426)*(1-F1426)</f>
        <v>0.58849112903225798</v>
      </c>
      <c r="M1426" s="105" t="s">
        <v>214</v>
      </c>
      <c r="N1426" s="83" t="s">
        <v>214</v>
      </c>
    </row>
    <row r="1427" spans="1:14" x14ac:dyDescent="0.25">
      <c r="A1427" s="79" t="s">
        <v>390</v>
      </c>
      <c r="B1427" s="133" t="s">
        <v>271</v>
      </c>
      <c r="C1427" s="137" t="s">
        <v>193</v>
      </c>
      <c r="D1427" s="81" t="str">
        <f>IFERROR(IF(C1427="No CAS","",INDEX('DEQ Pollutant List'!$C$7:$C$611,MATCH('5. Pollutant Emissions - MB'!C1427,'DEQ Pollutant List'!$B$7:$B$611,0))),"")</f>
        <v>Xylene (mixture), including m-xylene, o-xylene, p-xylene</v>
      </c>
      <c r="E1427" s="115"/>
      <c r="F1427" s="138">
        <v>0</v>
      </c>
      <c r="G1427" s="139">
        <v>0.01</v>
      </c>
      <c r="H1427" s="104"/>
      <c r="I1427" s="102" cm="1">
        <f t="array" ref="I1427">((_xlfn.XLOOKUP(B1427,'4. Material Balance Activities'!$C$347:$C$396,'4. Material Balance Activities'!$G$347:$G$396,NA,0,1)-_xlfn.XLOOKUP(B1427,'4. Material Balance Activities'!$C$347:$C$396,'4. Material Balance Activities'!$M$347:$M$396,NA,0,1))*G1427)*(1-F1427)</f>
        <v>3.4326600000000003</v>
      </c>
      <c r="J1427" s="105" t="s">
        <v>214</v>
      </c>
      <c r="K1427" s="83" t="s">
        <v>214</v>
      </c>
      <c r="L1427" s="102" cm="1">
        <f t="array" ref="L1427">((_xlfn.XLOOKUP(B1427,'4. Material Balance Activities'!$C$347:$C$396,'4. Material Balance Activities'!$J$347:$J$396,NA,0,1)-_xlfn.XLOOKUP(B1427,'4. Material Balance Activities'!$C$347:$C$396,'4. Material Balance Activities'!$P$347:$P$396,NA,0,1))*G1427)*(1-F1427)</f>
        <v>1.3841370967741937E-2</v>
      </c>
      <c r="M1427" s="105" t="s">
        <v>214</v>
      </c>
      <c r="N1427" s="83" t="s">
        <v>214</v>
      </c>
    </row>
    <row r="1428" spans="1:14" x14ac:dyDescent="0.25">
      <c r="A1428" s="79" t="s">
        <v>390</v>
      </c>
      <c r="B1428" s="133" t="s">
        <v>271</v>
      </c>
      <c r="C1428" s="137" t="s">
        <v>183</v>
      </c>
      <c r="D1428" s="81" t="str">
        <f>IFERROR(IF(C1428="No CAS","",INDEX('DEQ Pollutant List'!$C$7:$C$611,MATCH('5. Pollutant Emissions - MB'!C1428,'DEQ Pollutant List'!$B$7:$B$611,0))),"")</f>
        <v>Ethyl benzene</v>
      </c>
      <c r="E1428" s="115"/>
      <c r="F1428" s="138">
        <v>0</v>
      </c>
      <c r="G1428" s="139">
        <v>2E-3</v>
      </c>
      <c r="H1428" s="104"/>
      <c r="I1428" s="102" cm="1">
        <f t="array" ref="I1428">((_xlfn.XLOOKUP(B1428,'4. Material Balance Activities'!$C$347:$C$396,'4. Material Balance Activities'!$G$347:$G$396,NA,0,1)-_xlfn.XLOOKUP(B1428,'4. Material Balance Activities'!$C$347:$C$396,'4. Material Balance Activities'!$M$347:$M$396,NA,0,1))*G1428)*(1-F1428)</f>
        <v>0.68653200000000003</v>
      </c>
      <c r="J1428" s="105" t="s">
        <v>214</v>
      </c>
      <c r="K1428" s="83" t="s">
        <v>214</v>
      </c>
      <c r="L1428" s="102" cm="1">
        <f t="array" ref="L1428">((_xlfn.XLOOKUP(B1428,'4. Material Balance Activities'!$C$347:$C$396,'4. Material Balance Activities'!$J$347:$J$396,NA,0,1)-_xlfn.XLOOKUP(B1428,'4. Material Balance Activities'!$C$347:$C$396,'4. Material Balance Activities'!$P$347:$P$396,NA,0,1))*G1428)*(1-F1428)</f>
        <v>2.7682741935483876E-3</v>
      </c>
      <c r="M1428" s="105" t="s">
        <v>214</v>
      </c>
      <c r="N1428" s="83" t="s">
        <v>214</v>
      </c>
    </row>
    <row r="1429" spans="1:14" x14ac:dyDescent="0.25">
      <c r="A1429" s="79" t="s">
        <v>390</v>
      </c>
      <c r="B1429" s="133" t="s">
        <v>271</v>
      </c>
      <c r="C1429" s="137" t="s">
        <v>191</v>
      </c>
      <c r="D1429" s="81" t="str">
        <f>IFERROR(IF(C1429="No CAS","",INDEX('DEQ Pollutant List'!$C$7:$C$611,MATCH('5. Pollutant Emissions - MB'!C1429,'DEQ Pollutant List'!$B$7:$B$611,0))),"")</f>
        <v>Toluene</v>
      </c>
      <c r="E1429" s="115"/>
      <c r="F1429" s="138">
        <v>0</v>
      </c>
      <c r="G1429" s="139">
        <v>0.02</v>
      </c>
      <c r="H1429" s="104"/>
      <c r="I1429" s="102" cm="1">
        <f t="array" ref="I1429">((_xlfn.XLOOKUP(B1429,'4. Material Balance Activities'!$C$347:$C$396,'4. Material Balance Activities'!$G$347:$G$396,NA,0,1)-_xlfn.XLOOKUP(B1429,'4. Material Balance Activities'!$C$347:$C$396,'4. Material Balance Activities'!$M$347:$M$396,NA,0,1))*G1429)*(1-F1429)</f>
        <v>6.8653200000000005</v>
      </c>
      <c r="J1429" s="105" t="s">
        <v>214</v>
      </c>
      <c r="K1429" s="83" t="s">
        <v>214</v>
      </c>
      <c r="L1429" s="102" cm="1">
        <f t="array" ref="L1429">((_xlfn.XLOOKUP(B1429,'4. Material Balance Activities'!$C$347:$C$396,'4. Material Balance Activities'!$J$347:$J$396,NA,0,1)-_xlfn.XLOOKUP(B1429,'4. Material Balance Activities'!$C$347:$C$396,'4. Material Balance Activities'!$P$347:$P$396,NA,0,1))*G1429)*(1-F1429)</f>
        <v>2.7682741935483875E-2</v>
      </c>
      <c r="M1429" s="105" t="s">
        <v>214</v>
      </c>
      <c r="N1429" s="83" t="s">
        <v>214</v>
      </c>
    </row>
    <row r="1430" spans="1:14" x14ac:dyDescent="0.25">
      <c r="A1430" s="79" t="s">
        <v>390</v>
      </c>
      <c r="B1430" s="133" t="s">
        <v>271</v>
      </c>
      <c r="C1430" s="137" t="s">
        <v>432</v>
      </c>
      <c r="D1430" s="81" t="str">
        <f>IFERROR(IF(C1430="No CAS","",INDEX('DEQ Pollutant List'!$C$7:$C$611,MATCH('5. Pollutant Emissions - MB'!C1430,'DEQ Pollutant List'!$B$7:$B$611,0))),"")</f>
        <v>Methyl isobutyl ketone (MIBK, hexone)</v>
      </c>
      <c r="E1430" s="115"/>
      <c r="F1430" s="138">
        <v>0</v>
      </c>
      <c r="G1430" s="139">
        <v>1E-3</v>
      </c>
      <c r="H1430" s="104"/>
      <c r="I1430" s="102" cm="1">
        <f t="array" ref="I1430">((_xlfn.XLOOKUP(B1430,'4. Material Balance Activities'!$C$347:$C$396,'4. Material Balance Activities'!$G$347:$G$396,NA,0,1)-_xlfn.XLOOKUP(B1430,'4. Material Balance Activities'!$C$347:$C$396,'4. Material Balance Activities'!$M$347:$M$396,NA,0,1))*G1430)*(1-F1430)</f>
        <v>0.34326600000000002</v>
      </c>
      <c r="J1430" s="105" t="s">
        <v>214</v>
      </c>
      <c r="K1430" s="83" t="s">
        <v>214</v>
      </c>
      <c r="L1430" s="102" cm="1">
        <f t="array" ref="L1430">((_xlfn.XLOOKUP(B1430,'4. Material Balance Activities'!$C$347:$C$396,'4. Material Balance Activities'!$J$347:$J$396,NA,0,1)-_xlfn.XLOOKUP(B1430,'4. Material Balance Activities'!$C$347:$C$396,'4. Material Balance Activities'!$P$347:$P$396,NA,0,1))*G1430)*(1-F1430)</f>
        <v>1.3841370967741938E-3</v>
      </c>
      <c r="M1430" s="105" t="s">
        <v>214</v>
      </c>
      <c r="N1430" s="83" t="s">
        <v>214</v>
      </c>
    </row>
    <row r="1431" spans="1:14" x14ac:dyDescent="0.25">
      <c r="A1431" s="79" t="s">
        <v>390</v>
      </c>
      <c r="B1431" s="133" t="s">
        <v>271</v>
      </c>
      <c r="C1431" s="137" t="s">
        <v>428</v>
      </c>
      <c r="D1431" s="81" t="str">
        <f>IFERROR(IF(C1431="No CAS","",INDEX('DEQ Pollutant List'!$C$7:$C$611,MATCH('5. Pollutant Emissions - MB'!C1431,'DEQ Pollutant List'!$B$7:$B$611,0))),"")</f>
        <v>2-Butanone (methyl ethyl ketone)</v>
      </c>
      <c r="E1431" s="115"/>
      <c r="F1431" s="138">
        <v>0</v>
      </c>
      <c r="G1431" s="139">
        <v>7.0000000000000007E-2</v>
      </c>
      <c r="H1431" s="104"/>
      <c r="I1431" s="102" cm="1">
        <f t="array" ref="I1431">((_xlfn.XLOOKUP(B1431,'4. Material Balance Activities'!$C$347:$C$396,'4. Material Balance Activities'!$G$347:$G$396,NA,0,1)-_xlfn.XLOOKUP(B1431,'4. Material Balance Activities'!$C$347:$C$396,'4. Material Balance Activities'!$M$347:$M$396,NA,0,1))*G1431)*(1-F1431)</f>
        <v>24.028620000000004</v>
      </c>
      <c r="J1431" s="105" t="s">
        <v>214</v>
      </c>
      <c r="K1431" s="83" t="s">
        <v>214</v>
      </c>
      <c r="L1431" s="102" cm="1">
        <f t="array" ref="L1431">((_xlfn.XLOOKUP(B1431,'4. Material Balance Activities'!$C$347:$C$396,'4. Material Balance Activities'!$J$347:$J$396,NA,0,1)-_xlfn.XLOOKUP(B1431,'4. Material Balance Activities'!$C$347:$C$396,'4. Material Balance Activities'!$P$347:$P$396,NA,0,1))*G1431)*(1-F1431)</f>
        <v>9.6889596774193565E-2</v>
      </c>
      <c r="M1431" s="105" t="s">
        <v>214</v>
      </c>
      <c r="N1431" s="83" t="s">
        <v>214</v>
      </c>
    </row>
    <row r="1432" spans="1:14" x14ac:dyDescent="0.25">
      <c r="A1432" s="79" t="s">
        <v>390</v>
      </c>
      <c r="B1432" s="133" t="s">
        <v>271</v>
      </c>
      <c r="C1432" s="137" t="s">
        <v>425</v>
      </c>
      <c r="D1432" s="81" t="str">
        <f>IFERROR(IF(C1432="No CAS","",INDEX('DEQ Pollutant List'!$C$7:$C$611,MATCH('5. Pollutant Emissions - MB'!C1432,'DEQ Pollutant List'!$B$7:$B$611,0))),"")</f>
        <v>Isopropyl alcohol</v>
      </c>
      <c r="E1432" s="115"/>
      <c r="F1432" s="138">
        <v>0</v>
      </c>
      <c r="G1432" s="139">
        <v>0.02</v>
      </c>
      <c r="H1432" s="104"/>
      <c r="I1432" s="102" cm="1">
        <f t="array" ref="I1432">((_xlfn.XLOOKUP(B1432,'4. Material Balance Activities'!$C$347:$C$396,'4. Material Balance Activities'!$G$347:$G$396,NA,0,1)-_xlfn.XLOOKUP(B1432,'4. Material Balance Activities'!$C$347:$C$396,'4. Material Balance Activities'!$M$347:$M$396,NA,0,1))*G1432)*(1-F1432)</f>
        <v>6.8653200000000005</v>
      </c>
      <c r="J1432" s="105" t="s">
        <v>214</v>
      </c>
      <c r="K1432" s="83" t="s">
        <v>214</v>
      </c>
      <c r="L1432" s="102" cm="1">
        <f t="array" ref="L1432">((_xlfn.XLOOKUP(B1432,'4. Material Balance Activities'!$C$347:$C$396,'4. Material Balance Activities'!$J$347:$J$396,NA,0,1)-_xlfn.XLOOKUP(B1432,'4. Material Balance Activities'!$C$347:$C$396,'4. Material Balance Activities'!$P$347:$P$396,NA,0,1))*G1432)*(1-F1432)</f>
        <v>2.7682741935483875E-2</v>
      </c>
      <c r="M1432" s="105" t="s">
        <v>214</v>
      </c>
      <c r="N1432" s="83" t="s">
        <v>214</v>
      </c>
    </row>
    <row r="1433" spans="1:14" x14ac:dyDescent="0.25">
      <c r="A1433" s="79" t="s">
        <v>390</v>
      </c>
      <c r="B1433" s="133" t="s">
        <v>271</v>
      </c>
      <c r="C1433" s="137" t="s">
        <v>420</v>
      </c>
      <c r="D1433" s="81" t="str">
        <f>IFERROR(IF(C1433="No CAS","",INDEX('DEQ Pollutant List'!$C$7:$C$611,MATCH('5. Pollutant Emissions - MB'!C1433,'DEQ Pollutant List'!$B$7:$B$611,0))),"")</f>
        <v>Acetone</v>
      </c>
      <c r="E1433" s="115"/>
      <c r="F1433" s="138">
        <v>0</v>
      </c>
      <c r="G1433" s="139">
        <v>0.41</v>
      </c>
      <c r="H1433" s="104"/>
      <c r="I1433" s="102" cm="1">
        <f t="array" ref="I1433">((_xlfn.XLOOKUP(B1433,'4. Material Balance Activities'!$C$347:$C$396,'4. Material Balance Activities'!$G$347:$G$396,NA,0,1)-_xlfn.XLOOKUP(B1433,'4. Material Balance Activities'!$C$347:$C$396,'4. Material Balance Activities'!$M$347:$M$396,NA,0,1))*G1433)*(1-F1433)</f>
        <v>140.73905999999999</v>
      </c>
      <c r="J1433" s="105" t="s">
        <v>214</v>
      </c>
      <c r="K1433" s="83" t="s">
        <v>214</v>
      </c>
      <c r="L1433" s="102" cm="1">
        <f t="array" ref="L1433">((_xlfn.XLOOKUP(B1433,'4. Material Balance Activities'!$C$347:$C$396,'4. Material Balance Activities'!$J$347:$J$396,NA,0,1)-_xlfn.XLOOKUP(B1433,'4. Material Balance Activities'!$C$347:$C$396,'4. Material Balance Activities'!$P$347:$P$396,NA,0,1))*G1433)*(1-F1433)</f>
        <v>0.56749620967741943</v>
      </c>
      <c r="M1433" s="105" t="s">
        <v>214</v>
      </c>
      <c r="N1433" s="83" t="s">
        <v>214</v>
      </c>
    </row>
    <row r="1434" spans="1:14" x14ac:dyDescent="0.25">
      <c r="A1434" s="79" t="s">
        <v>390</v>
      </c>
      <c r="B1434" s="133" t="s">
        <v>272</v>
      </c>
      <c r="C1434" s="137" t="s">
        <v>193</v>
      </c>
      <c r="D1434" s="81" t="str">
        <f>IFERROR(IF(C1434="No CAS","",INDEX('DEQ Pollutant List'!$C$7:$C$611,MATCH('5. Pollutant Emissions - MB'!C1434,'DEQ Pollutant List'!$B$7:$B$611,0))),"")</f>
        <v>Xylene (mixture), including m-xylene, o-xylene, p-xylene</v>
      </c>
      <c r="E1434" s="115"/>
      <c r="F1434" s="138">
        <v>0</v>
      </c>
      <c r="G1434" s="139">
        <v>0.02</v>
      </c>
      <c r="H1434" s="104"/>
      <c r="I1434" s="102" cm="1">
        <f t="array" ref="I1434">((_xlfn.XLOOKUP(B1434,'4. Material Balance Activities'!$C$347:$C$396,'4. Material Balance Activities'!$G$347:$G$396,NA,0,1)-_xlfn.XLOOKUP(B1434,'4. Material Balance Activities'!$C$347:$C$396,'4. Material Balance Activities'!$M$347:$M$396,NA,0,1))*G1434)*(1-F1434)</f>
        <v>13.887060000000002</v>
      </c>
      <c r="J1434" s="105" t="s">
        <v>214</v>
      </c>
      <c r="K1434" s="83" t="s">
        <v>214</v>
      </c>
      <c r="L1434" s="102" cm="1">
        <f t="array" ref="L1434">((_xlfn.XLOOKUP(B1434,'4. Material Balance Activities'!$C$347:$C$396,'4. Material Balance Activities'!$J$347:$J$396,NA,0,1)-_xlfn.XLOOKUP(B1434,'4. Material Balance Activities'!$C$347:$C$396,'4. Material Balance Activities'!$P$347:$P$396,NA,0,1))*G1434)*(1-F1434)</f>
        <v>5.5996209677419362E-2</v>
      </c>
      <c r="M1434" s="105" t="s">
        <v>214</v>
      </c>
      <c r="N1434" s="83" t="s">
        <v>214</v>
      </c>
    </row>
    <row r="1435" spans="1:14" x14ac:dyDescent="0.25">
      <c r="A1435" s="79" t="s">
        <v>390</v>
      </c>
      <c r="B1435" s="133" t="s">
        <v>272</v>
      </c>
      <c r="C1435" s="137" t="s">
        <v>183</v>
      </c>
      <c r="D1435" s="81" t="str">
        <f>IFERROR(IF(C1435="No CAS","",INDEX('DEQ Pollutant List'!$C$7:$C$611,MATCH('5. Pollutant Emissions - MB'!C1435,'DEQ Pollutant List'!$B$7:$B$611,0))),"")</f>
        <v>Ethyl benzene</v>
      </c>
      <c r="E1435" s="115"/>
      <c r="F1435" s="138">
        <v>0</v>
      </c>
      <c r="G1435" s="139">
        <v>3.0000000000000001E-3</v>
      </c>
      <c r="H1435" s="104"/>
      <c r="I1435" s="102" cm="1">
        <f t="array" ref="I1435">((_xlfn.XLOOKUP(B1435,'4. Material Balance Activities'!$C$347:$C$396,'4. Material Balance Activities'!$G$347:$G$396,NA,0,1)-_xlfn.XLOOKUP(B1435,'4. Material Balance Activities'!$C$347:$C$396,'4. Material Balance Activities'!$M$347:$M$396,NA,0,1))*G1435)*(1-F1435)</f>
        <v>2.0830590000000004</v>
      </c>
      <c r="J1435" s="105" t="s">
        <v>214</v>
      </c>
      <c r="K1435" s="83" t="s">
        <v>214</v>
      </c>
      <c r="L1435" s="102" cm="1">
        <f t="array" ref="L1435">((_xlfn.XLOOKUP(B1435,'4. Material Balance Activities'!$C$347:$C$396,'4. Material Balance Activities'!$J$347:$J$396,NA,0,1)-_xlfn.XLOOKUP(B1435,'4. Material Balance Activities'!$C$347:$C$396,'4. Material Balance Activities'!$P$347:$P$396,NA,0,1))*G1435)*(1-F1435)</f>
        <v>8.3994314516129039E-3</v>
      </c>
      <c r="M1435" s="105" t="s">
        <v>214</v>
      </c>
      <c r="N1435" s="83" t="s">
        <v>214</v>
      </c>
    </row>
    <row r="1436" spans="1:14" x14ac:dyDescent="0.25">
      <c r="A1436" s="79" t="s">
        <v>390</v>
      </c>
      <c r="B1436" s="133" t="s">
        <v>272</v>
      </c>
      <c r="C1436" s="137" t="s">
        <v>191</v>
      </c>
      <c r="D1436" s="81" t="str">
        <f>IFERROR(IF(C1436="No CAS","",INDEX('DEQ Pollutant List'!$C$7:$C$611,MATCH('5. Pollutant Emissions - MB'!C1436,'DEQ Pollutant List'!$B$7:$B$611,0))),"")</f>
        <v>Toluene</v>
      </c>
      <c r="E1436" s="115"/>
      <c r="F1436" s="138">
        <v>0</v>
      </c>
      <c r="G1436" s="139">
        <v>0.03</v>
      </c>
      <c r="H1436" s="104"/>
      <c r="I1436" s="102" cm="1">
        <f t="array" ref="I1436">((_xlfn.XLOOKUP(B1436,'4. Material Balance Activities'!$C$347:$C$396,'4. Material Balance Activities'!$G$347:$G$396,NA,0,1)-_xlfn.XLOOKUP(B1436,'4. Material Balance Activities'!$C$347:$C$396,'4. Material Balance Activities'!$M$347:$M$396,NA,0,1))*G1436)*(1-F1436)</f>
        <v>20.830590000000001</v>
      </c>
      <c r="J1436" s="105" t="s">
        <v>214</v>
      </c>
      <c r="K1436" s="83" t="s">
        <v>214</v>
      </c>
      <c r="L1436" s="102" cm="1">
        <f t="array" ref="L1436">((_xlfn.XLOOKUP(B1436,'4. Material Balance Activities'!$C$347:$C$396,'4. Material Balance Activities'!$J$347:$J$396,NA,0,1)-_xlfn.XLOOKUP(B1436,'4. Material Balance Activities'!$C$347:$C$396,'4. Material Balance Activities'!$P$347:$P$396,NA,0,1))*G1436)*(1-F1436)</f>
        <v>8.3994314516129043E-2</v>
      </c>
      <c r="M1436" s="105" t="s">
        <v>214</v>
      </c>
      <c r="N1436" s="83" t="s">
        <v>214</v>
      </c>
    </row>
    <row r="1437" spans="1:14" x14ac:dyDescent="0.25">
      <c r="A1437" s="79" t="s">
        <v>390</v>
      </c>
      <c r="B1437" s="133" t="s">
        <v>272</v>
      </c>
      <c r="C1437" s="137" t="s">
        <v>428</v>
      </c>
      <c r="D1437" s="81" t="str">
        <f>IFERROR(IF(C1437="No CAS","",INDEX('DEQ Pollutant List'!$C$7:$C$611,MATCH('5. Pollutant Emissions - MB'!C1437,'DEQ Pollutant List'!$B$7:$B$611,0))),"")</f>
        <v>2-Butanone (methyl ethyl ketone)</v>
      </c>
      <c r="E1437" s="115"/>
      <c r="F1437" s="138">
        <v>0</v>
      </c>
      <c r="G1437" s="139">
        <v>0.11</v>
      </c>
      <c r="H1437" s="104"/>
      <c r="I1437" s="102" cm="1">
        <f t="array" ref="I1437">((_xlfn.XLOOKUP(B1437,'4. Material Balance Activities'!$C$347:$C$396,'4. Material Balance Activities'!$G$347:$G$396,NA,0,1)-_xlfn.XLOOKUP(B1437,'4. Material Balance Activities'!$C$347:$C$396,'4. Material Balance Activities'!$M$347:$M$396,NA,0,1))*G1437)*(1-F1437)</f>
        <v>76.378830000000008</v>
      </c>
      <c r="J1437" s="105" t="s">
        <v>214</v>
      </c>
      <c r="K1437" s="83" t="s">
        <v>214</v>
      </c>
      <c r="L1437" s="102" cm="1">
        <f t="array" ref="L1437">((_xlfn.XLOOKUP(B1437,'4. Material Balance Activities'!$C$347:$C$396,'4. Material Balance Activities'!$J$347:$J$396,NA,0,1)-_xlfn.XLOOKUP(B1437,'4. Material Balance Activities'!$C$347:$C$396,'4. Material Balance Activities'!$P$347:$P$396,NA,0,1))*G1437)*(1-F1437)</f>
        <v>0.30797915322580649</v>
      </c>
      <c r="M1437" s="105" t="s">
        <v>214</v>
      </c>
      <c r="N1437" s="83" t="s">
        <v>214</v>
      </c>
    </row>
    <row r="1438" spans="1:14" x14ac:dyDescent="0.25">
      <c r="A1438" s="79" t="s">
        <v>390</v>
      </c>
      <c r="B1438" s="133" t="s">
        <v>272</v>
      </c>
      <c r="C1438" s="137" t="s">
        <v>425</v>
      </c>
      <c r="D1438" s="81" t="str">
        <f>IFERROR(IF(C1438="No CAS","",INDEX('DEQ Pollutant List'!$C$7:$C$611,MATCH('5. Pollutant Emissions - MB'!C1438,'DEQ Pollutant List'!$B$7:$B$611,0))),"")</f>
        <v>Isopropyl alcohol</v>
      </c>
      <c r="E1438" s="115"/>
      <c r="F1438" s="138">
        <v>0</v>
      </c>
      <c r="G1438" s="139">
        <v>0.01</v>
      </c>
      <c r="H1438" s="104"/>
      <c r="I1438" s="102" cm="1">
        <f t="array" ref="I1438">((_xlfn.XLOOKUP(B1438,'4. Material Balance Activities'!$C$347:$C$396,'4. Material Balance Activities'!$G$347:$G$396,NA,0,1)-_xlfn.XLOOKUP(B1438,'4. Material Balance Activities'!$C$347:$C$396,'4. Material Balance Activities'!$M$347:$M$396,NA,0,1))*G1438)*(1-F1438)</f>
        <v>6.9435300000000009</v>
      </c>
      <c r="J1438" s="105" t="s">
        <v>214</v>
      </c>
      <c r="K1438" s="83" t="s">
        <v>214</v>
      </c>
      <c r="L1438" s="102" cm="1">
        <f t="array" ref="L1438">((_xlfn.XLOOKUP(B1438,'4. Material Balance Activities'!$C$347:$C$396,'4. Material Balance Activities'!$J$347:$J$396,NA,0,1)-_xlfn.XLOOKUP(B1438,'4. Material Balance Activities'!$C$347:$C$396,'4. Material Balance Activities'!$P$347:$P$396,NA,0,1))*G1438)*(1-F1438)</f>
        <v>2.7998104838709681E-2</v>
      </c>
      <c r="M1438" s="105" t="s">
        <v>214</v>
      </c>
      <c r="N1438" s="83" t="s">
        <v>214</v>
      </c>
    </row>
    <row r="1439" spans="1:14" x14ac:dyDescent="0.25">
      <c r="A1439" s="79" t="s">
        <v>390</v>
      </c>
      <c r="B1439" s="133" t="s">
        <v>272</v>
      </c>
      <c r="C1439" s="137" t="s">
        <v>420</v>
      </c>
      <c r="D1439" s="81" t="str">
        <f>IFERROR(IF(C1439="No CAS","",INDEX('DEQ Pollutant List'!$C$7:$C$611,MATCH('5. Pollutant Emissions - MB'!C1439,'DEQ Pollutant List'!$B$7:$B$611,0))),"")</f>
        <v>Acetone</v>
      </c>
      <c r="E1439" s="115"/>
      <c r="F1439" s="138">
        <v>0</v>
      </c>
      <c r="G1439" s="139">
        <v>0.23</v>
      </c>
      <c r="H1439" s="104"/>
      <c r="I1439" s="102" cm="1">
        <f t="array" ref="I1439">((_xlfn.XLOOKUP(B1439,'4. Material Balance Activities'!$C$347:$C$396,'4. Material Balance Activities'!$G$347:$G$396,NA,0,1)-_xlfn.XLOOKUP(B1439,'4. Material Balance Activities'!$C$347:$C$396,'4. Material Balance Activities'!$M$347:$M$396,NA,0,1))*G1439)*(1-F1439)</f>
        <v>159.70119000000003</v>
      </c>
      <c r="J1439" s="105" t="s">
        <v>214</v>
      </c>
      <c r="K1439" s="83" t="s">
        <v>214</v>
      </c>
      <c r="L1439" s="102" cm="1">
        <f t="array" ref="L1439">((_xlfn.XLOOKUP(B1439,'4. Material Balance Activities'!$C$347:$C$396,'4. Material Balance Activities'!$J$347:$J$396,NA,0,1)-_xlfn.XLOOKUP(B1439,'4. Material Balance Activities'!$C$347:$C$396,'4. Material Balance Activities'!$P$347:$P$396,NA,0,1))*G1439)*(1-F1439)</f>
        <v>0.64395641129032266</v>
      </c>
      <c r="M1439" s="105" t="s">
        <v>214</v>
      </c>
      <c r="N1439" s="83" t="s">
        <v>214</v>
      </c>
    </row>
    <row r="1440" spans="1:14" x14ac:dyDescent="0.25">
      <c r="A1440" s="79" t="s">
        <v>390</v>
      </c>
      <c r="B1440" s="133" t="s">
        <v>273</v>
      </c>
      <c r="C1440" s="137" t="s">
        <v>437</v>
      </c>
      <c r="D1440" s="81" t="str">
        <f>IFERROR(IF(C1440="No CAS","",INDEX('DEQ Pollutant List'!$C$7:$C$611,MATCH('5. Pollutant Emissions - MB'!C1440,'DEQ Pollutant List'!$B$7:$B$611,0))),"")</f>
        <v>Propylene glycol monomethyl ether acetate</v>
      </c>
      <c r="E1440" s="115"/>
      <c r="F1440" s="138">
        <v>0</v>
      </c>
      <c r="G1440" s="139">
        <v>0.28999999999999998</v>
      </c>
      <c r="H1440" s="104"/>
      <c r="I1440" s="102" cm="1">
        <f t="array" ref="I1440">((_xlfn.XLOOKUP(B1440,'4. Material Balance Activities'!$C$347:$C$396,'4. Material Balance Activities'!$G$347:$G$396,NA,0,1)-_xlfn.XLOOKUP(B1440,'4. Material Balance Activities'!$C$347:$C$396,'4. Material Balance Activities'!$M$347:$M$396,NA,0,1))*G1440)*(1-F1440)</f>
        <v>1.806816</v>
      </c>
      <c r="J1440" s="105" t="s">
        <v>214</v>
      </c>
      <c r="K1440" s="83" t="s">
        <v>214</v>
      </c>
      <c r="L1440" s="102" cm="1">
        <f t="array" ref="L1440">((_xlfn.XLOOKUP(B1440,'4. Material Balance Activities'!$C$347:$C$396,'4. Material Balance Activities'!$J$347:$J$396,NA,0,1)-_xlfn.XLOOKUP(B1440,'4. Material Balance Activities'!$C$347:$C$396,'4. Material Balance Activities'!$P$347:$P$396,NA,0,1))*G1440)*(1-F1440)</f>
        <v>7.2855483870967741E-3</v>
      </c>
      <c r="M1440" s="105" t="s">
        <v>214</v>
      </c>
      <c r="N1440" s="83" t="s">
        <v>214</v>
      </c>
    </row>
    <row r="1441" spans="1:14" x14ac:dyDescent="0.25">
      <c r="A1441" s="79" t="s">
        <v>390</v>
      </c>
      <c r="B1441" s="133" t="s">
        <v>275</v>
      </c>
      <c r="C1441" s="137" t="s">
        <v>437</v>
      </c>
      <c r="D1441" s="81" t="str">
        <f>IFERROR(IF(C1441="No CAS","",INDEX('DEQ Pollutant List'!$C$7:$C$611,MATCH('5. Pollutant Emissions - MB'!C1441,'DEQ Pollutant List'!$B$7:$B$611,0))),"")</f>
        <v>Propylene glycol monomethyl ether acetate</v>
      </c>
      <c r="E1441" s="115"/>
      <c r="F1441" s="138">
        <v>0</v>
      </c>
      <c r="G1441" s="139">
        <v>0.32</v>
      </c>
      <c r="H1441" s="104"/>
      <c r="I1441" s="102" cm="1">
        <f t="array" ref="I1441">((_xlfn.XLOOKUP(B1441,'4. Material Balance Activities'!$C$347:$C$396,'4. Material Balance Activities'!$G$347:$G$396,NA,0,1)-_xlfn.XLOOKUP(B1441,'4. Material Balance Activities'!$C$347:$C$396,'4. Material Balance Activities'!$M$347:$M$396,NA,0,1))*G1441)*(1-F1441)</f>
        <v>1.9198080000000002</v>
      </c>
      <c r="J1441" s="105" t="s">
        <v>214</v>
      </c>
      <c r="K1441" s="83" t="s">
        <v>214</v>
      </c>
      <c r="L1441" s="102" cm="1">
        <f t="array" ref="L1441">((_xlfn.XLOOKUP(B1441,'4. Material Balance Activities'!$C$347:$C$396,'4. Material Balance Activities'!$J$347:$J$396,NA,0,1)-_xlfn.XLOOKUP(B1441,'4. Material Balance Activities'!$C$347:$C$396,'4. Material Balance Activities'!$P$347:$P$396,NA,0,1))*G1441)*(1-F1441)</f>
        <v>7.7411612903225818E-3</v>
      </c>
      <c r="M1441" s="105" t="s">
        <v>214</v>
      </c>
      <c r="N1441" s="83" t="s">
        <v>214</v>
      </c>
    </row>
    <row r="1442" spans="1:14" x14ac:dyDescent="0.25">
      <c r="A1442" s="79" t="s">
        <v>390</v>
      </c>
      <c r="B1442" s="133" t="s">
        <v>275</v>
      </c>
      <c r="C1442" s="137" t="s">
        <v>182</v>
      </c>
      <c r="D1442" s="81" t="str">
        <f>IFERROR(IF(C1442="No CAS","",INDEX('DEQ Pollutant List'!$C$7:$C$611,MATCH('5. Pollutant Emissions - MB'!C1442,'DEQ Pollutant List'!$B$7:$B$611,0))),"")</f>
        <v>Copper and compounds</v>
      </c>
      <c r="E1442" s="115"/>
      <c r="F1442" s="138">
        <f>1-(1-0.75)*(1-0.992)</f>
        <v>0.998</v>
      </c>
      <c r="G1442" s="139">
        <v>0.03</v>
      </c>
      <c r="H1442" s="104" t="s">
        <v>421</v>
      </c>
      <c r="I1442" s="102" cm="1">
        <f t="array" ref="I1442">((_xlfn.XLOOKUP(B1442,'4. Material Balance Activities'!$C$347:$C$396,'4. Material Balance Activities'!$G$347:$G$396,NA,0,1)-_xlfn.XLOOKUP(B1442,'4. Material Balance Activities'!$C$347:$C$396,'4. Material Balance Activities'!$M$347:$M$396,NA,0,1))*G1442)*(1-F1442)</f>
        <v>3.5996400000000032E-4</v>
      </c>
      <c r="J1442" s="105" t="s">
        <v>214</v>
      </c>
      <c r="K1442" s="83" t="s">
        <v>214</v>
      </c>
      <c r="L1442" s="102" cm="1">
        <f t="array" ref="L1442">((_xlfn.XLOOKUP(B1442,'4. Material Balance Activities'!$C$347:$C$396,'4. Material Balance Activities'!$J$347:$J$396,NA,0,1)-_xlfn.XLOOKUP(B1442,'4. Material Balance Activities'!$C$347:$C$396,'4. Material Balance Activities'!$P$347:$P$396,NA,0,1))*G1442)*(1-F1442)</f>
        <v>1.4514677419354852E-6</v>
      </c>
      <c r="M1442" s="105" t="s">
        <v>214</v>
      </c>
      <c r="N1442" s="83" t="s">
        <v>214</v>
      </c>
    </row>
    <row r="1443" spans="1:14" x14ac:dyDescent="0.25">
      <c r="A1443" s="79" t="s">
        <v>390</v>
      </c>
      <c r="B1443" s="133" t="s">
        <v>276</v>
      </c>
      <c r="C1443" s="137" t="s">
        <v>437</v>
      </c>
      <c r="D1443" s="81" t="str">
        <f>IFERROR(IF(C1443="No CAS","",INDEX('DEQ Pollutant List'!$C$7:$C$611,MATCH('5. Pollutant Emissions - MB'!C1443,'DEQ Pollutant List'!$B$7:$B$611,0))),"")</f>
        <v>Propylene glycol monomethyl ether acetate</v>
      </c>
      <c r="E1443" s="115"/>
      <c r="F1443" s="138">
        <v>0</v>
      </c>
      <c r="G1443" s="139">
        <v>0.14000000000000001</v>
      </c>
      <c r="H1443" s="104"/>
      <c r="I1443" s="102" cm="1">
        <f t="array" ref="I1443">((_xlfn.XLOOKUP(B1443,'4. Material Balance Activities'!$C$347:$C$396,'4. Material Balance Activities'!$G$347:$G$396,NA,0,1)-_xlfn.XLOOKUP(B1443,'4. Material Balance Activities'!$C$347:$C$396,'4. Material Balance Activities'!$M$347:$M$396,NA,0,1))*G1443)*(1-F1443)</f>
        <v>4.43058</v>
      </c>
      <c r="J1443" s="105" t="s">
        <v>214</v>
      </c>
      <c r="K1443" s="83" t="s">
        <v>214</v>
      </c>
      <c r="L1443" s="102" cm="1">
        <f t="array" ref="L1443">((_xlfn.XLOOKUP(B1443,'4. Material Balance Activities'!$C$347:$C$396,'4. Material Balance Activities'!$J$347:$J$396,NA,0,1)-_xlfn.XLOOKUP(B1443,'4. Material Balance Activities'!$C$347:$C$396,'4. Material Balance Activities'!$P$347:$P$396,NA,0,1))*G1443)*(1-F1443)</f>
        <v>1.7865241935483871E-2</v>
      </c>
      <c r="M1443" s="105" t="s">
        <v>214</v>
      </c>
      <c r="N1443" s="83" t="s">
        <v>214</v>
      </c>
    </row>
    <row r="1444" spans="1:14" x14ac:dyDescent="0.25">
      <c r="A1444" s="79" t="s">
        <v>390</v>
      </c>
      <c r="B1444" s="133" t="s">
        <v>277</v>
      </c>
      <c r="C1444" s="137" t="s">
        <v>437</v>
      </c>
      <c r="D1444" s="81" t="str">
        <f>IFERROR(IF(C1444="No CAS","",INDEX('DEQ Pollutant List'!$C$7:$C$611,MATCH('5. Pollutant Emissions - MB'!C1444,'DEQ Pollutant List'!$B$7:$B$611,0))),"")</f>
        <v>Propylene glycol monomethyl ether acetate</v>
      </c>
      <c r="E1444" s="115"/>
      <c r="F1444" s="138">
        <v>0</v>
      </c>
      <c r="G1444" s="139">
        <v>0.28000000000000003</v>
      </c>
      <c r="H1444" s="104"/>
      <c r="I1444" s="102" cm="1">
        <f t="array" ref="I1444">((_xlfn.XLOOKUP(B1444,'4. Material Balance Activities'!$C$347:$C$396,'4. Material Balance Activities'!$G$347:$G$396,NA,0,1)-_xlfn.XLOOKUP(B1444,'4. Material Balance Activities'!$C$347:$C$396,'4. Material Balance Activities'!$M$347:$M$396,NA,0,1))*G1444)*(1-F1444)</f>
        <v>7.7255640000000012</v>
      </c>
      <c r="J1444" s="105" t="s">
        <v>214</v>
      </c>
      <c r="K1444" s="83" t="s">
        <v>214</v>
      </c>
      <c r="L1444" s="102" cm="1">
        <f t="array" ref="L1444">((_xlfn.XLOOKUP(B1444,'4. Material Balance Activities'!$C$347:$C$396,'4. Material Balance Activities'!$J$347:$J$396,NA,0,1)-_xlfn.XLOOKUP(B1444,'4. Material Balance Activities'!$C$347:$C$396,'4. Material Balance Activities'!$P$347:$P$396,NA,0,1))*G1444)*(1-F1444)</f>
        <v>3.1151467741935487E-2</v>
      </c>
      <c r="M1444" s="105" t="s">
        <v>214</v>
      </c>
      <c r="N1444" s="83" t="s">
        <v>214</v>
      </c>
    </row>
    <row r="1445" spans="1:14" x14ac:dyDescent="0.25">
      <c r="A1445" s="79" t="s">
        <v>390</v>
      </c>
      <c r="B1445" s="133" t="s">
        <v>277</v>
      </c>
      <c r="C1445" s="137" t="s">
        <v>185</v>
      </c>
      <c r="D1445" s="81" t="str">
        <f>IFERROR(IF(C1445="No CAS","",INDEX('DEQ Pollutant List'!$C$7:$C$611,MATCH('5. Pollutant Emissions - MB'!C1445,'DEQ Pollutant List'!$B$7:$B$611,0))),"")</f>
        <v>Lead and compounds</v>
      </c>
      <c r="E1445" s="115"/>
      <c r="F1445" s="138">
        <f>1-(1-0.75)*(1-0.992)</f>
        <v>0.998</v>
      </c>
      <c r="G1445" s="139">
        <v>4.0000000000000001E-8</v>
      </c>
      <c r="H1445" s="104" t="s">
        <v>421</v>
      </c>
      <c r="I1445" s="102" cm="1">
        <f t="array" ref="I1445">((_xlfn.XLOOKUP(B1445,'4. Material Balance Activities'!$C$347:$C$396,'4. Material Balance Activities'!$G$347:$G$396,NA,0,1)-_xlfn.XLOOKUP(B1445,'4. Material Balance Activities'!$C$347:$C$396,'4. Material Balance Activities'!$M$347:$M$396,NA,0,1))*G1445)*(1-F1445)</f>
        <v>2.2073040000000021E-9</v>
      </c>
      <c r="J1445" s="105" t="s">
        <v>214</v>
      </c>
      <c r="K1445" s="83" t="s">
        <v>214</v>
      </c>
      <c r="L1445" s="102" cm="1">
        <f t="array" ref="L1445">((_xlfn.XLOOKUP(B1445,'4. Material Balance Activities'!$C$347:$C$396,'4. Material Balance Activities'!$J$347:$J$396,NA,0,1)-_xlfn.XLOOKUP(B1445,'4. Material Balance Activities'!$C$347:$C$396,'4. Material Balance Activities'!$P$347:$P$396,NA,0,1))*G1445)*(1-F1445)</f>
        <v>8.9004193548387168E-12</v>
      </c>
      <c r="M1445" s="105" t="s">
        <v>214</v>
      </c>
      <c r="N1445" s="83" t="s">
        <v>214</v>
      </c>
    </row>
    <row r="1446" spans="1:14" x14ac:dyDescent="0.25">
      <c r="A1446" s="79" t="s">
        <v>390</v>
      </c>
      <c r="B1446" s="133" t="s">
        <v>278</v>
      </c>
      <c r="C1446" s="137" t="s">
        <v>437</v>
      </c>
      <c r="D1446" s="81" t="str">
        <f>IFERROR(IF(C1446="No CAS","",INDEX('DEQ Pollutant List'!$C$7:$C$611,MATCH('5. Pollutant Emissions - MB'!C1446,'DEQ Pollutant List'!$B$7:$B$611,0))),"")</f>
        <v>Propylene glycol monomethyl ether acetate</v>
      </c>
      <c r="E1446" s="115"/>
      <c r="F1446" s="138">
        <v>0</v>
      </c>
      <c r="G1446" s="139">
        <v>0.13</v>
      </c>
      <c r="H1446" s="104"/>
      <c r="I1446" s="102" cm="1">
        <f t="array" ref="I1446">((_xlfn.XLOOKUP(B1446,'4. Material Balance Activities'!$C$347:$C$396,'4. Material Balance Activities'!$G$347:$G$396,NA,0,1)-_xlfn.XLOOKUP(B1446,'4. Material Balance Activities'!$C$347:$C$396,'4. Material Balance Activities'!$M$347:$M$396,NA,0,1))*G1446)*(1-F1446)</f>
        <v>6.3359010000000007</v>
      </c>
      <c r="J1446" s="105" t="s">
        <v>214</v>
      </c>
      <c r="K1446" s="83" t="s">
        <v>214</v>
      </c>
      <c r="L1446" s="102" cm="1">
        <f t="array" ref="L1446">((_xlfn.XLOOKUP(B1446,'4. Material Balance Activities'!$C$347:$C$396,'4. Material Balance Activities'!$J$347:$J$396,NA,0,1)-_xlfn.XLOOKUP(B1446,'4. Material Balance Activities'!$C$347:$C$396,'4. Material Balance Activities'!$P$347:$P$396,NA,0,1))*G1446)*(1-F1446)</f>
        <v>2.5547987903225808E-2</v>
      </c>
      <c r="M1446" s="105" t="s">
        <v>214</v>
      </c>
      <c r="N1446" s="83" t="s">
        <v>214</v>
      </c>
    </row>
    <row r="1447" spans="1:14" x14ac:dyDescent="0.25">
      <c r="A1447" s="79" t="s">
        <v>390</v>
      </c>
      <c r="B1447" s="133" t="s">
        <v>278</v>
      </c>
      <c r="C1447" s="137" t="s">
        <v>187</v>
      </c>
      <c r="D1447" s="81" t="str">
        <f>IFERROR(IF(C1447="No CAS","",INDEX('DEQ Pollutant List'!$C$7:$C$611,MATCH('5. Pollutant Emissions - MB'!C1447,'DEQ Pollutant List'!$B$7:$B$611,0))),"")</f>
        <v>Mercury and compounds</v>
      </c>
      <c r="E1447" s="115"/>
      <c r="F1447" s="138">
        <f>1-(1-0.75)*(1-0.992)</f>
        <v>0.998</v>
      </c>
      <c r="G1447" s="139">
        <v>1.0000000000000001E-9</v>
      </c>
      <c r="H1447" s="104" t="s">
        <v>421</v>
      </c>
      <c r="I1447" s="102" cm="1">
        <f t="array" ref="I1447">((_xlfn.XLOOKUP(B1447,'4. Material Balance Activities'!$C$347:$C$396,'4. Material Balance Activities'!$G$347:$G$396,NA,0,1)-_xlfn.XLOOKUP(B1447,'4. Material Balance Activities'!$C$347:$C$396,'4. Material Balance Activities'!$M$347:$M$396,NA,0,1))*G1447)*(1-F1447)</f>
        <v>9.7475400000000093E-11</v>
      </c>
      <c r="J1447" s="105" t="s">
        <v>214</v>
      </c>
      <c r="K1447" s="83" t="s">
        <v>214</v>
      </c>
      <c r="L1447" s="102" cm="1">
        <f t="array" ref="L1447">((_xlfn.XLOOKUP(B1447,'4. Material Balance Activities'!$C$347:$C$396,'4. Material Balance Activities'!$J$347:$J$396,NA,0,1)-_xlfn.XLOOKUP(B1447,'4. Material Balance Activities'!$C$347:$C$396,'4. Material Balance Activities'!$P$347:$P$396,NA,0,1))*G1447)*(1-F1447)</f>
        <v>3.9304596774193585E-13</v>
      </c>
      <c r="M1447" s="105" t="s">
        <v>214</v>
      </c>
      <c r="N1447" s="83" t="s">
        <v>214</v>
      </c>
    </row>
    <row r="1448" spans="1:14" x14ac:dyDescent="0.25">
      <c r="A1448" s="79" t="s">
        <v>390</v>
      </c>
      <c r="B1448" s="133" t="s">
        <v>278</v>
      </c>
      <c r="C1448" s="137" t="s">
        <v>185</v>
      </c>
      <c r="D1448" s="81" t="str">
        <f>IFERROR(IF(C1448="No CAS","",INDEX('DEQ Pollutant List'!$C$7:$C$611,MATCH('5. Pollutant Emissions - MB'!C1448,'DEQ Pollutant List'!$B$7:$B$611,0))),"")</f>
        <v>Lead and compounds</v>
      </c>
      <c r="E1448" s="115"/>
      <c r="F1448" s="138">
        <f>1-(1-0.75)*(1-0.992)</f>
        <v>0.998</v>
      </c>
      <c r="G1448" s="139">
        <v>1E-8</v>
      </c>
      <c r="H1448" s="104" t="s">
        <v>421</v>
      </c>
      <c r="I1448" s="102" cm="1">
        <f t="array" ref="I1448">((_xlfn.XLOOKUP(B1448,'4. Material Balance Activities'!$C$347:$C$396,'4. Material Balance Activities'!$G$347:$G$396,NA,0,1)-_xlfn.XLOOKUP(B1448,'4. Material Balance Activities'!$C$347:$C$396,'4. Material Balance Activities'!$M$347:$M$396,NA,0,1))*G1448)*(1-F1448)</f>
        <v>9.7475400000000104E-10</v>
      </c>
      <c r="J1448" s="105" t="s">
        <v>214</v>
      </c>
      <c r="K1448" s="83" t="s">
        <v>214</v>
      </c>
      <c r="L1448" s="102" cm="1">
        <f t="array" ref="L1448">((_xlfn.XLOOKUP(B1448,'4. Material Balance Activities'!$C$347:$C$396,'4. Material Balance Activities'!$J$347:$J$396,NA,0,1)-_xlfn.XLOOKUP(B1448,'4. Material Balance Activities'!$C$347:$C$396,'4. Material Balance Activities'!$P$347:$P$396,NA,0,1))*G1448)*(1-F1448)</f>
        <v>3.9304596774193587E-12</v>
      </c>
      <c r="M1448" s="105" t="s">
        <v>214</v>
      </c>
      <c r="N1448" s="83" t="s">
        <v>214</v>
      </c>
    </row>
    <row r="1449" spans="1:14" x14ac:dyDescent="0.25">
      <c r="A1449" s="79" t="s">
        <v>390</v>
      </c>
      <c r="B1449" s="133" t="s">
        <v>279</v>
      </c>
      <c r="C1449" s="137" t="s">
        <v>437</v>
      </c>
      <c r="D1449" s="81" t="str">
        <f>IFERROR(IF(C1449="No CAS","",INDEX('DEQ Pollutant List'!$C$7:$C$611,MATCH('5. Pollutant Emissions - MB'!C1449,'DEQ Pollutant List'!$B$7:$B$611,0))),"")</f>
        <v>Propylene glycol monomethyl ether acetate</v>
      </c>
      <c r="E1449" s="115"/>
      <c r="F1449" s="138">
        <v>0</v>
      </c>
      <c r="G1449" s="139">
        <v>0.12</v>
      </c>
      <c r="H1449" s="104"/>
      <c r="I1449" s="102" cm="1">
        <f t="array" ref="I1449">((_xlfn.XLOOKUP(B1449,'4. Material Balance Activities'!$C$347:$C$396,'4. Material Balance Activities'!$G$347:$G$396,NA,0,1)-_xlfn.XLOOKUP(B1449,'4. Material Balance Activities'!$C$347:$C$396,'4. Material Balance Activities'!$M$347:$M$396,NA,0,1))*G1449)*(1-F1449)</f>
        <v>0.35521200000000003</v>
      </c>
      <c r="J1449" s="105" t="s">
        <v>214</v>
      </c>
      <c r="K1449" s="83" t="s">
        <v>214</v>
      </c>
      <c r="L1449" s="102" cm="1">
        <f t="array" ref="L1449">((_xlfn.XLOOKUP(B1449,'4. Material Balance Activities'!$C$347:$C$396,'4. Material Balance Activities'!$J$347:$J$396,NA,0,1)-_xlfn.XLOOKUP(B1449,'4. Material Balance Activities'!$C$347:$C$396,'4. Material Balance Activities'!$P$347:$P$396,NA,0,1))*G1449)*(1-F1449)</f>
        <v>1.4323064516129033E-3</v>
      </c>
      <c r="M1449" s="105" t="s">
        <v>214</v>
      </c>
      <c r="N1449" s="83" t="s">
        <v>214</v>
      </c>
    </row>
    <row r="1450" spans="1:14" x14ac:dyDescent="0.25">
      <c r="A1450" s="79" t="s">
        <v>390</v>
      </c>
      <c r="B1450" s="133" t="s">
        <v>279</v>
      </c>
      <c r="C1450" s="137" t="s">
        <v>187</v>
      </c>
      <c r="D1450" s="81" t="str">
        <f>IFERROR(IF(C1450="No CAS","",INDEX('DEQ Pollutant List'!$C$7:$C$611,MATCH('5. Pollutant Emissions - MB'!C1450,'DEQ Pollutant List'!$B$7:$B$611,0))),"")</f>
        <v>Mercury and compounds</v>
      </c>
      <c r="E1450" s="115"/>
      <c r="F1450" s="138">
        <f>1-(1-0.75)*(1-0.992)</f>
        <v>0.998</v>
      </c>
      <c r="G1450" s="139">
        <v>3.9999999999999998E-6</v>
      </c>
      <c r="H1450" s="104" t="s">
        <v>421</v>
      </c>
      <c r="I1450" s="102" cm="1">
        <f t="array" ref="I1450">((_xlfn.XLOOKUP(B1450,'4. Material Balance Activities'!$C$347:$C$396,'4. Material Balance Activities'!$G$347:$G$396,NA,0,1)-_xlfn.XLOOKUP(B1450,'4. Material Balance Activities'!$C$347:$C$396,'4. Material Balance Activities'!$M$347:$M$396,NA,0,1))*G1450)*(1-F1450)</f>
        <v>2.3680800000000021E-8</v>
      </c>
      <c r="J1450" s="105" t="s">
        <v>214</v>
      </c>
      <c r="K1450" s="83" t="s">
        <v>214</v>
      </c>
      <c r="L1450" s="102" cm="1">
        <f t="array" ref="L1450">((_xlfn.XLOOKUP(B1450,'4. Material Balance Activities'!$C$347:$C$396,'4. Material Balance Activities'!$J$347:$J$396,NA,0,1)-_xlfn.XLOOKUP(B1450,'4. Material Balance Activities'!$C$347:$C$396,'4. Material Balance Activities'!$P$347:$P$396,NA,0,1))*G1450)*(1-F1450)</f>
        <v>9.5487096774193634E-11</v>
      </c>
      <c r="M1450" s="105" t="s">
        <v>214</v>
      </c>
      <c r="N1450" s="83" t="s">
        <v>214</v>
      </c>
    </row>
    <row r="1451" spans="1:14" x14ac:dyDescent="0.25">
      <c r="A1451" s="79" t="s">
        <v>390</v>
      </c>
      <c r="B1451" s="133" t="s">
        <v>279</v>
      </c>
      <c r="C1451" s="137" t="s">
        <v>185</v>
      </c>
      <c r="D1451" s="81" t="str">
        <f>IFERROR(IF(C1451="No CAS","",INDEX('DEQ Pollutant List'!$C$7:$C$611,MATCH('5. Pollutant Emissions - MB'!C1451,'DEQ Pollutant List'!$B$7:$B$611,0))),"")</f>
        <v>Lead and compounds</v>
      </c>
      <c r="E1451" s="115"/>
      <c r="F1451" s="138">
        <f>1-(1-0.75)*(1-0.992)</f>
        <v>0.998</v>
      </c>
      <c r="G1451" s="139">
        <v>3.9999999999999998E-6</v>
      </c>
      <c r="H1451" s="104" t="s">
        <v>421</v>
      </c>
      <c r="I1451" s="102" cm="1">
        <f t="array" ref="I1451">((_xlfn.XLOOKUP(B1451,'4. Material Balance Activities'!$C$347:$C$396,'4. Material Balance Activities'!$G$347:$G$396,NA,0,1)-_xlfn.XLOOKUP(B1451,'4. Material Balance Activities'!$C$347:$C$396,'4. Material Balance Activities'!$M$347:$M$396,NA,0,1))*G1451)*(1-F1451)</f>
        <v>2.3680800000000021E-8</v>
      </c>
      <c r="J1451" s="105" t="s">
        <v>214</v>
      </c>
      <c r="K1451" s="83" t="s">
        <v>214</v>
      </c>
      <c r="L1451" s="102" cm="1">
        <f t="array" ref="L1451">((_xlfn.XLOOKUP(B1451,'4. Material Balance Activities'!$C$347:$C$396,'4. Material Balance Activities'!$J$347:$J$396,NA,0,1)-_xlfn.XLOOKUP(B1451,'4. Material Balance Activities'!$C$347:$C$396,'4. Material Balance Activities'!$P$347:$P$396,NA,0,1))*G1451)*(1-F1451)</f>
        <v>9.5487096774193634E-11</v>
      </c>
      <c r="M1451" s="105" t="s">
        <v>214</v>
      </c>
      <c r="N1451" s="83" t="s">
        <v>214</v>
      </c>
    </row>
    <row r="1452" spans="1:14" x14ac:dyDescent="0.25">
      <c r="A1452" s="79" t="s">
        <v>390</v>
      </c>
      <c r="B1452" s="133" t="s">
        <v>279</v>
      </c>
      <c r="C1452" s="137" t="s">
        <v>440</v>
      </c>
      <c r="D1452" s="81" t="str">
        <f>IFERROR(IF(C1452="No CAS","",INDEX('DEQ Pollutant List'!$C$7:$C$611,MATCH('5. Pollutant Emissions - MB'!C1452,'DEQ Pollutant List'!$B$7:$B$611,0))),"")</f>
        <v>Hexachlorobenzene</v>
      </c>
      <c r="E1452" s="115"/>
      <c r="F1452" s="138">
        <v>0</v>
      </c>
      <c r="G1452" s="139">
        <v>8.9999999999999996E-7</v>
      </c>
      <c r="H1452" s="104"/>
      <c r="I1452" s="102" cm="1">
        <f t="array" ref="I1452">((_xlfn.XLOOKUP(B1452,'4. Material Balance Activities'!$C$347:$C$396,'4. Material Balance Activities'!$G$347:$G$396,NA,0,1)-_xlfn.XLOOKUP(B1452,'4. Material Balance Activities'!$C$347:$C$396,'4. Material Balance Activities'!$M$347:$M$396,NA,0,1))*G1452)*(1-F1452)</f>
        <v>2.6640900000000002E-6</v>
      </c>
      <c r="J1452" s="105" t="s">
        <v>214</v>
      </c>
      <c r="K1452" s="83" t="s">
        <v>214</v>
      </c>
      <c r="L1452" s="102" cm="1">
        <f t="array" ref="L1452">((_xlfn.XLOOKUP(B1452,'4. Material Balance Activities'!$C$347:$C$396,'4. Material Balance Activities'!$J$347:$J$396,NA,0,1)-_xlfn.XLOOKUP(B1452,'4. Material Balance Activities'!$C$347:$C$396,'4. Material Balance Activities'!$P$347:$P$396,NA,0,1))*G1452)*(1-F1452)</f>
        <v>1.0742298387096774E-8</v>
      </c>
      <c r="M1452" s="105" t="s">
        <v>214</v>
      </c>
      <c r="N1452" s="83" t="s">
        <v>214</v>
      </c>
    </row>
    <row r="1453" spans="1:14" x14ac:dyDescent="0.25">
      <c r="A1453" s="79" t="s">
        <v>390</v>
      </c>
      <c r="B1453" s="133" t="s">
        <v>280</v>
      </c>
      <c r="C1453" s="137" t="s">
        <v>437</v>
      </c>
      <c r="D1453" s="81" t="str">
        <f>IFERROR(IF(C1453="No CAS","",INDEX('DEQ Pollutant List'!$C$7:$C$611,MATCH('5. Pollutant Emissions - MB'!C1453,'DEQ Pollutant List'!$B$7:$B$611,0))),"")</f>
        <v>Propylene glycol monomethyl ether acetate</v>
      </c>
      <c r="E1453" s="115"/>
      <c r="F1453" s="138">
        <v>0</v>
      </c>
      <c r="G1453" s="139">
        <v>0.21</v>
      </c>
      <c r="H1453" s="104"/>
      <c r="I1453" s="102" cm="1">
        <f t="array" ref="I1453">((_xlfn.XLOOKUP(B1453,'4. Material Balance Activities'!$C$347:$C$396,'4. Material Balance Activities'!$G$347:$G$396,NA,0,1)-_xlfn.XLOOKUP(B1453,'4. Material Balance Activities'!$C$347:$C$396,'4. Material Balance Activities'!$M$347:$M$396,NA,0,1))*G1453)*(1-F1453)</f>
        <v>2.5925129999999998</v>
      </c>
      <c r="J1453" s="105" t="s">
        <v>214</v>
      </c>
      <c r="K1453" s="83" t="s">
        <v>214</v>
      </c>
      <c r="L1453" s="102" cm="1">
        <f t="array" ref="L1453">((_xlfn.XLOOKUP(B1453,'4. Material Balance Activities'!$C$347:$C$396,'4. Material Balance Activities'!$J$347:$J$396,NA,0,1)-_xlfn.XLOOKUP(B1453,'4. Material Balance Activities'!$C$347:$C$396,'4. Material Balance Activities'!$P$347:$P$396,NA,0,1))*G1453)*(1-F1453)</f>
        <v>1.0453681451612903E-2</v>
      </c>
      <c r="M1453" s="105" t="s">
        <v>214</v>
      </c>
      <c r="N1453" s="83" t="s">
        <v>214</v>
      </c>
    </row>
    <row r="1454" spans="1:14" x14ac:dyDescent="0.25">
      <c r="A1454" s="79" t="s">
        <v>390</v>
      </c>
      <c r="B1454" s="133" t="s">
        <v>280</v>
      </c>
      <c r="C1454" s="137" t="s">
        <v>187</v>
      </c>
      <c r="D1454" s="81" t="str">
        <f>IFERROR(IF(C1454="No CAS","",INDEX('DEQ Pollutant List'!$C$7:$C$611,MATCH('5. Pollutant Emissions - MB'!C1454,'DEQ Pollutant List'!$B$7:$B$611,0))),"")</f>
        <v>Mercury and compounds</v>
      </c>
      <c r="E1454" s="115"/>
      <c r="F1454" s="138">
        <f>1-(1-0.75)*(1-0.992)</f>
        <v>0.998</v>
      </c>
      <c r="G1454" s="139">
        <v>4.9999999999999998E-8</v>
      </c>
      <c r="H1454" s="104" t="s">
        <v>421</v>
      </c>
      <c r="I1454" s="102" cm="1">
        <f t="array" ref="I1454">((_xlfn.XLOOKUP(B1454,'4. Material Balance Activities'!$C$347:$C$396,'4. Material Balance Activities'!$G$347:$G$396,NA,0,1)-_xlfn.XLOOKUP(B1454,'4. Material Balance Activities'!$C$347:$C$396,'4. Material Balance Activities'!$M$347:$M$396,NA,0,1))*G1454)*(1-F1454)</f>
        <v>1.2345300000000011E-9</v>
      </c>
      <c r="J1454" s="105" t="s">
        <v>214</v>
      </c>
      <c r="K1454" s="83" t="s">
        <v>214</v>
      </c>
      <c r="L1454" s="102" cm="1">
        <f t="array" ref="L1454">((_xlfn.XLOOKUP(B1454,'4. Material Balance Activities'!$C$347:$C$396,'4. Material Balance Activities'!$J$347:$J$396,NA,0,1)-_xlfn.XLOOKUP(B1454,'4. Material Balance Activities'!$C$347:$C$396,'4. Material Balance Activities'!$P$347:$P$396,NA,0,1))*G1454)*(1-F1454)</f>
        <v>4.9779435483871009E-12</v>
      </c>
      <c r="M1454" s="105" t="s">
        <v>214</v>
      </c>
      <c r="N1454" s="83" t="s">
        <v>214</v>
      </c>
    </row>
    <row r="1455" spans="1:14" x14ac:dyDescent="0.25">
      <c r="A1455" s="79" t="s">
        <v>390</v>
      </c>
      <c r="B1455" s="133" t="s">
        <v>280</v>
      </c>
      <c r="C1455" s="137" t="s">
        <v>185</v>
      </c>
      <c r="D1455" s="81" t="str">
        <f>IFERROR(IF(C1455="No CAS","",INDEX('DEQ Pollutant List'!$C$7:$C$611,MATCH('5. Pollutant Emissions - MB'!C1455,'DEQ Pollutant List'!$B$7:$B$611,0))),"")</f>
        <v>Lead and compounds</v>
      </c>
      <c r="E1455" s="115"/>
      <c r="F1455" s="138">
        <f>1-(1-0.75)*(1-0.992)</f>
        <v>0.998</v>
      </c>
      <c r="G1455" s="139">
        <v>5.0000000000000004E-6</v>
      </c>
      <c r="H1455" s="104" t="s">
        <v>421</v>
      </c>
      <c r="I1455" s="102" cm="1">
        <f t="array" ref="I1455">((_xlfn.XLOOKUP(B1455,'4. Material Balance Activities'!$C$347:$C$396,'4. Material Balance Activities'!$G$347:$G$396,NA,0,1)-_xlfn.XLOOKUP(B1455,'4. Material Balance Activities'!$C$347:$C$396,'4. Material Balance Activities'!$M$347:$M$396,NA,0,1))*G1455)*(1-F1455)</f>
        <v>1.2345300000000012E-7</v>
      </c>
      <c r="J1455" s="105" t="s">
        <v>214</v>
      </c>
      <c r="K1455" s="83" t="s">
        <v>214</v>
      </c>
      <c r="L1455" s="102" cm="1">
        <f t="array" ref="L1455">((_xlfn.XLOOKUP(B1455,'4. Material Balance Activities'!$C$347:$C$396,'4. Material Balance Activities'!$J$347:$J$396,NA,0,1)-_xlfn.XLOOKUP(B1455,'4. Material Balance Activities'!$C$347:$C$396,'4. Material Balance Activities'!$P$347:$P$396,NA,0,1))*G1455)*(1-F1455)</f>
        <v>4.9779435483871018E-10</v>
      </c>
      <c r="M1455" s="105" t="s">
        <v>214</v>
      </c>
      <c r="N1455" s="83" t="s">
        <v>214</v>
      </c>
    </row>
    <row r="1456" spans="1:14" x14ac:dyDescent="0.25">
      <c r="A1456" s="79" t="s">
        <v>390</v>
      </c>
      <c r="B1456" s="133" t="s">
        <v>281</v>
      </c>
      <c r="C1456" s="137" t="s">
        <v>193</v>
      </c>
      <c r="D1456" s="81" t="str">
        <f>IFERROR(IF(C1456="No CAS","",INDEX('DEQ Pollutant List'!$C$7:$C$611,MATCH('5. Pollutant Emissions - MB'!C1456,'DEQ Pollutant List'!$B$7:$B$611,0))),"")</f>
        <v>Xylene (mixture), including m-xylene, o-xylene, p-xylene</v>
      </c>
      <c r="E1456" s="115"/>
      <c r="F1456" s="138">
        <v>0</v>
      </c>
      <c r="G1456" s="139">
        <v>0.03</v>
      </c>
      <c r="H1456" s="104"/>
      <c r="I1456" s="102" cm="1">
        <f t="array" ref="I1456">((_xlfn.XLOOKUP(B1456,'4. Material Balance Activities'!$C$347:$C$396,'4. Material Balance Activities'!$G$347:$G$396,NA,0,1)-_xlfn.XLOOKUP(B1456,'4. Material Balance Activities'!$C$347:$C$396,'4. Material Balance Activities'!$M$347:$M$396,NA,0,1))*G1456)*(1-F1456)</f>
        <v>0.42768000000000006</v>
      </c>
      <c r="J1456" s="105" t="s">
        <v>214</v>
      </c>
      <c r="K1456" s="83" t="s">
        <v>214</v>
      </c>
      <c r="L1456" s="102" cm="1">
        <f t="array" ref="L1456">((_xlfn.XLOOKUP(B1456,'4. Material Balance Activities'!$C$347:$C$396,'4. Material Balance Activities'!$J$347:$J$396,NA,0,1)-_xlfn.XLOOKUP(B1456,'4. Material Balance Activities'!$C$347:$C$396,'4. Material Balance Activities'!$P$347:$P$396,NA,0,1))*G1456)*(1-F1456)</f>
        <v>1.7245161290322581E-3</v>
      </c>
      <c r="M1456" s="105" t="s">
        <v>214</v>
      </c>
      <c r="N1456" s="83" t="s">
        <v>214</v>
      </c>
    </row>
    <row r="1457" spans="1:14" x14ac:dyDescent="0.25">
      <c r="A1457" s="79" t="s">
        <v>390</v>
      </c>
      <c r="B1457" s="133" t="s">
        <v>281</v>
      </c>
      <c r="C1457" s="137" t="s">
        <v>183</v>
      </c>
      <c r="D1457" s="81" t="str">
        <f>IFERROR(IF(C1457="No CAS","",INDEX('DEQ Pollutant List'!$C$7:$C$611,MATCH('5. Pollutant Emissions - MB'!C1457,'DEQ Pollutant List'!$B$7:$B$611,0))),"")</f>
        <v>Ethyl benzene</v>
      </c>
      <c r="E1457" s="115"/>
      <c r="F1457" s="138">
        <v>0</v>
      </c>
      <c r="G1457" s="139">
        <v>5.0000000000000001E-3</v>
      </c>
      <c r="H1457" s="104"/>
      <c r="I1457" s="102" cm="1">
        <f t="array" ref="I1457">((_xlfn.XLOOKUP(B1457,'4. Material Balance Activities'!$C$347:$C$396,'4. Material Balance Activities'!$G$347:$G$396,NA,0,1)-_xlfn.XLOOKUP(B1457,'4. Material Balance Activities'!$C$347:$C$396,'4. Material Balance Activities'!$M$347:$M$396,NA,0,1))*G1457)*(1-F1457)</f>
        <v>7.128000000000001E-2</v>
      </c>
      <c r="J1457" s="105" t="s">
        <v>214</v>
      </c>
      <c r="K1457" s="83" t="s">
        <v>214</v>
      </c>
      <c r="L1457" s="102" cm="1">
        <f t="array" ref="L1457">((_xlfn.XLOOKUP(B1457,'4. Material Balance Activities'!$C$347:$C$396,'4. Material Balance Activities'!$J$347:$J$396,NA,0,1)-_xlfn.XLOOKUP(B1457,'4. Material Balance Activities'!$C$347:$C$396,'4. Material Balance Activities'!$P$347:$P$396,NA,0,1))*G1457)*(1-F1457)</f>
        <v>2.8741935483870971E-4</v>
      </c>
      <c r="M1457" s="105" t="s">
        <v>214</v>
      </c>
      <c r="N1457" s="83" t="s">
        <v>214</v>
      </c>
    </row>
    <row r="1458" spans="1:14" x14ac:dyDescent="0.25">
      <c r="A1458" s="79" t="s">
        <v>390</v>
      </c>
      <c r="B1458" s="133" t="s">
        <v>281</v>
      </c>
      <c r="C1458" s="137" t="s">
        <v>191</v>
      </c>
      <c r="D1458" s="81" t="str">
        <f>IFERROR(IF(C1458="No CAS","",INDEX('DEQ Pollutant List'!$C$7:$C$611,MATCH('5. Pollutant Emissions - MB'!C1458,'DEQ Pollutant List'!$B$7:$B$611,0))),"")</f>
        <v>Toluene</v>
      </c>
      <c r="E1458" s="115"/>
      <c r="F1458" s="138">
        <v>0</v>
      </c>
      <c r="G1458" s="139">
        <v>0.04</v>
      </c>
      <c r="H1458" s="104"/>
      <c r="I1458" s="102" cm="1">
        <f t="array" ref="I1458">((_xlfn.XLOOKUP(B1458,'4. Material Balance Activities'!$C$347:$C$396,'4. Material Balance Activities'!$G$347:$G$396,NA,0,1)-_xlfn.XLOOKUP(B1458,'4. Material Balance Activities'!$C$347:$C$396,'4. Material Balance Activities'!$M$347:$M$396,NA,0,1))*G1458)*(1-F1458)</f>
        <v>0.57024000000000008</v>
      </c>
      <c r="J1458" s="105" t="s">
        <v>214</v>
      </c>
      <c r="K1458" s="83" t="s">
        <v>214</v>
      </c>
      <c r="L1458" s="102" cm="1">
        <f t="array" ref="L1458">((_xlfn.XLOOKUP(B1458,'4. Material Balance Activities'!$C$347:$C$396,'4. Material Balance Activities'!$J$347:$J$396,NA,0,1)-_xlfn.XLOOKUP(B1458,'4. Material Balance Activities'!$C$347:$C$396,'4. Material Balance Activities'!$P$347:$P$396,NA,0,1))*G1458)*(1-F1458)</f>
        <v>2.2993548387096776E-3</v>
      </c>
      <c r="M1458" s="105" t="s">
        <v>214</v>
      </c>
      <c r="N1458" s="83" t="s">
        <v>214</v>
      </c>
    </row>
    <row r="1459" spans="1:14" x14ac:dyDescent="0.25">
      <c r="A1459" s="79" t="s">
        <v>390</v>
      </c>
      <c r="B1459" s="133" t="s">
        <v>281</v>
      </c>
      <c r="C1459" s="137" t="s">
        <v>428</v>
      </c>
      <c r="D1459" s="81" t="str">
        <f>IFERROR(IF(C1459="No CAS","",INDEX('DEQ Pollutant List'!$C$7:$C$611,MATCH('5. Pollutant Emissions - MB'!C1459,'DEQ Pollutant List'!$B$7:$B$611,0))),"")</f>
        <v>2-Butanone (methyl ethyl ketone)</v>
      </c>
      <c r="E1459" s="115"/>
      <c r="F1459" s="138">
        <v>0</v>
      </c>
      <c r="G1459" s="139">
        <v>0.15</v>
      </c>
      <c r="H1459" s="104"/>
      <c r="I1459" s="102" cm="1">
        <f t="array" ref="I1459">((_xlfn.XLOOKUP(B1459,'4. Material Balance Activities'!$C$347:$C$396,'4. Material Balance Activities'!$G$347:$G$396,NA,0,1)-_xlfn.XLOOKUP(B1459,'4. Material Balance Activities'!$C$347:$C$396,'4. Material Balance Activities'!$M$347:$M$396,NA,0,1))*G1459)*(1-F1459)</f>
        <v>2.1384000000000003</v>
      </c>
      <c r="J1459" s="105" t="s">
        <v>214</v>
      </c>
      <c r="K1459" s="83" t="s">
        <v>214</v>
      </c>
      <c r="L1459" s="102" cm="1">
        <f t="array" ref="L1459">((_xlfn.XLOOKUP(B1459,'4. Material Balance Activities'!$C$347:$C$396,'4. Material Balance Activities'!$J$347:$J$396,NA,0,1)-_xlfn.XLOOKUP(B1459,'4. Material Balance Activities'!$C$347:$C$396,'4. Material Balance Activities'!$P$347:$P$396,NA,0,1))*G1459)*(1-F1459)</f>
        <v>8.6225806451612902E-3</v>
      </c>
      <c r="M1459" s="105" t="s">
        <v>214</v>
      </c>
      <c r="N1459" s="83" t="s">
        <v>214</v>
      </c>
    </row>
    <row r="1460" spans="1:14" x14ac:dyDescent="0.25">
      <c r="A1460" s="79" t="s">
        <v>390</v>
      </c>
      <c r="B1460" s="133" t="s">
        <v>281</v>
      </c>
      <c r="C1460" s="137" t="s">
        <v>187</v>
      </c>
      <c r="D1460" s="81" t="str">
        <f>IFERROR(IF(C1460="No CAS","",INDEX('DEQ Pollutant List'!$C$7:$C$611,MATCH('5. Pollutant Emissions - MB'!C1460,'DEQ Pollutant List'!$B$7:$B$611,0))),"")</f>
        <v>Mercury and compounds</v>
      </c>
      <c r="E1460" s="115"/>
      <c r="F1460" s="138">
        <f>1-(1-0.75)*(1-0.992)</f>
        <v>0.998</v>
      </c>
      <c r="G1460" s="139">
        <v>5.9999999999999995E-8</v>
      </c>
      <c r="H1460" s="104" t="s">
        <v>421</v>
      </c>
      <c r="I1460" s="102" cm="1">
        <f t="array" ref="I1460">((_xlfn.XLOOKUP(B1460,'4. Material Balance Activities'!$C$347:$C$396,'4. Material Balance Activities'!$G$347:$G$396,NA,0,1)-_xlfn.XLOOKUP(B1460,'4. Material Balance Activities'!$C$347:$C$396,'4. Material Balance Activities'!$M$347:$M$396,NA,0,1))*G1460)*(1-F1460)</f>
        <v>1.7107200000000017E-9</v>
      </c>
      <c r="J1460" s="105" t="s">
        <v>214</v>
      </c>
      <c r="K1460" s="83" t="s">
        <v>214</v>
      </c>
      <c r="L1460" s="102" cm="1">
        <f t="array" ref="L1460">((_xlfn.XLOOKUP(B1460,'4. Material Balance Activities'!$C$347:$C$396,'4. Material Balance Activities'!$J$347:$J$396,NA,0,1)-_xlfn.XLOOKUP(B1460,'4. Material Balance Activities'!$C$347:$C$396,'4. Material Balance Activities'!$P$347:$P$396,NA,0,1))*G1460)*(1-F1460)</f>
        <v>6.8980645161290388E-12</v>
      </c>
      <c r="M1460" s="105" t="s">
        <v>214</v>
      </c>
      <c r="N1460" s="83" t="s">
        <v>214</v>
      </c>
    </row>
    <row r="1461" spans="1:14" x14ac:dyDescent="0.25">
      <c r="A1461" s="79" t="s">
        <v>390</v>
      </c>
      <c r="B1461" s="133" t="s">
        <v>281</v>
      </c>
      <c r="C1461" s="137" t="s">
        <v>185</v>
      </c>
      <c r="D1461" s="81" t="str">
        <f>IFERROR(IF(C1461="No CAS","",INDEX('DEQ Pollutant List'!$C$7:$C$611,MATCH('5. Pollutant Emissions - MB'!C1461,'DEQ Pollutant List'!$B$7:$B$611,0))),"")</f>
        <v>Lead and compounds</v>
      </c>
      <c r="E1461" s="115"/>
      <c r="F1461" s="138">
        <f>1-(1-0.75)*(1-0.992)</f>
        <v>0.998</v>
      </c>
      <c r="G1461" s="139">
        <v>1.9999999999999999E-7</v>
      </c>
      <c r="H1461" s="104" t="s">
        <v>421</v>
      </c>
      <c r="I1461" s="102" cm="1">
        <f t="array" ref="I1461">((_xlfn.XLOOKUP(B1461,'4. Material Balance Activities'!$C$347:$C$396,'4. Material Balance Activities'!$G$347:$G$396,NA,0,1)-_xlfn.XLOOKUP(B1461,'4. Material Balance Activities'!$C$347:$C$396,'4. Material Balance Activities'!$M$347:$M$396,NA,0,1))*G1461)*(1-F1461)</f>
        <v>5.7024000000000055E-9</v>
      </c>
      <c r="J1461" s="105" t="s">
        <v>214</v>
      </c>
      <c r="K1461" s="83" t="s">
        <v>214</v>
      </c>
      <c r="L1461" s="102" cm="1">
        <f t="array" ref="L1461">((_xlfn.XLOOKUP(B1461,'4. Material Balance Activities'!$C$347:$C$396,'4. Material Balance Activities'!$J$347:$J$396,NA,0,1)-_xlfn.XLOOKUP(B1461,'4. Material Balance Activities'!$C$347:$C$396,'4. Material Balance Activities'!$P$347:$P$396,NA,0,1))*G1461)*(1-F1461)</f>
        <v>2.2993548387096796E-11</v>
      </c>
      <c r="M1461" s="105" t="s">
        <v>214</v>
      </c>
      <c r="N1461" s="83" t="s">
        <v>214</v>
      </c>
    </row>
    <row r="1462" spans="1:14" x14ac:dyDescent="0.25">
      <c r="A1462" s="79" t="s">
        <v>390</v>
      </c>
      <c r="B1462" s="133" t="s">
        <v>282</v>
      </c>
      <c r="C1462" s="137" t="s">
        <v>180</v>
      </c>
      <c r="D1462" s="81" t="str">
        <f>IFERROR(IF(C1462="No CAS","",INDEX('DEQ Pollutant List'!$C$7:$C$611,MATCH('5. Pollutant Emissions - MB'!C1462,'DEQ Pollutant List'!$B$7:$B$611,0))),"")</f>
        <v>Chromium VI, chromate and dichromate particulate</v>
      </c>
      <c r="E1462" s="115"/>
      <c r="F1462" s="138">
        <f>1-(1-0.75)*(1-0.992)</f>
        <v>0.998</v>
      </c>
      <c r="G1462" s="139">
        <v>7.0000000000000001E-3</v>
      </c>
      <c r="H1462" s="104" t="s">
        <v>421</v>
      </c>
      <c r="I1462" s="102" cm="1">
        <f t="array" ref="I1462">((_xlfn.XLOOKUP(B1462,'4. Material Balance Activities'!$C$347:$C$396,'4. Material Balance Activities'!$G$347:$G$396,NA,0,1)-_xlfn.XLOOKUP(B1462,'4. Material Balance Activities'!$C$347:$C$396,'4. Material Balance Activities'!$M$347:$M$396,NA,0,1))*G1462)*(1-F1462)</f>
        <v>1.6484160000000014E-4</v>
      </c>
      <c r="J1462" s="105" t="s">
        <v>214</v>
      </c>
      <c r="K1462" s="83" t="s">
        <v>214</v>
      </c>
      <c r="L1462" s="102" cm="1">
        <f t="array" ref="L1462">((_xlfn.XLOOKUP(B1462,'4. Material Balance Activities'!$C$347:$C$396,'4. Material Balance Activities'!$J$347:$J$396,NA,0,1)-_xlfn.XLOOKUP(B1462,'4. Material Balance Activities'!$C$347:$C$396,'4. Material Balance Activities'!$P$347:$P$396,NA,0,1))*G1462)*(1-F1462)</f>
        <v>6.6468387096774256E-7</v>
      </c>
      <c r="M1462" s="105" t="s">
        <v>214</v>
      </c>
      <c r="N1462" s="83" t="s">
        <v>214</v>
      </c>
    </row>
    <row r="1463" spans="1:14" x14ac:dyDescent="0.25">
      <c r="A1463" s="79" t="s">
        <v>390</v>
      </c>
      <c r="B1463" s="133" t="s">
        <v>282</v>
      </c>
      <c r="C1463" s="137" t="s">
        <v>422</v>
      </c>
      <c r="D1463" s="81" t="str">
        <f>IFERROR(IF(C1463="No CAS","",INDEX('DEQ Pollutant List'!$C$7:$C$611,MATCH('5. Pollutant Emissions - MB'!C1463,'DEQ Pollutant List'!$B$7:$B$611,0))),"")</f>
        <v>Propylene glycol monomethyl ether</v>
      </c>
      <c r="E1463" s="115"/>
      <c r="F1463" s="138">
        <v>0</v>
      </c>
      <c r="G1463" s="139">
        <v>0.64</v>
      </c>
      <c r="H1463" s="104"/>
      <c r="I1463" s="102" cm="1">
        <f t="array" ref="I1463">((_xlfn.XLOOKUP(B1463,'4. Material Balance Activities'!$C$347:$C$396,'4. Material Balance Activities'!$G$347:$G$396,NA,0,1)-_xlfn.XLOOKUP(B1463,'4. Material Balance Activities'!$C$347:$C$396,'4. Material Balance Activities'!$M$347:$M$396,NA,0,1))*G1463)*(1-F1463)</f>
        <v>7.5356160000000001</v>
      </c>
      <c r="J1463" s="105" t="s">
        <v>214</v>
      </c>
      <c r="K1463" s="83" t="s">
        <v>214</v>
      </c>
      <c r="L1463" s="102" cm="1">
        <f t="array" ref="L1463">((_xlfn.XLOOKUP(B1463,'4. Material Balance Activities'!$C$347:$C$396,'4. Material Balance Activities'!$J$347:$J$396,NA,0,1)-_xlfn.XLOOKUP(B1463,'4. Material Balance Activities'!$C$347:$C$396,'4. Material Balance Activities'!$P$347:$P$396,NA,0,1))*G1463)*(1-F1463)</f>
        <v>3.0385548387096773E-2</v>
      </c>
      <c r="M1463" s="105" t="s">
        <v>214</v>
      </c>
      <c r="N1463" s="83" t="s">
        <v>214</v>
      </c>
    </row>
    <row r="1464" spans="1:14" x14ac:dyDescent="0.25">
      <c r="A1464" s="79" t="s">
        <v>390</v>
      </c>
      <c r="B1464" s="133" t="s">
        <v>283</v>
      </c>
      <c r="C1464" s="137" t="s">
        <v>180</v>
      </c>
      <c r="D1464" s="81" t="str">
        <f>IFERROR(IF(C1464="No CAS","",INDEX('DEQ Pollutant List'!$C$7:$C$611,MATCH('5. Pollutant Emissions - MB'!C1464,'DEQ Pollutant List'!$B$7:$B$611,0))),"")</f>
        <v>Chromium VI, chromate and dichromate particulate</v>
      </c>
      <c r="E1464" s="115"/>
      <c r="F1464" s="138">
        <f>1-(1-0.75)*(1-0.992)</f>
        <v>0.998</v>
      </c>
      <c r="G1464" s="139">
        <v>6.0000000000000001E-3</v>
      </c>
      <c r="H1464" s="104" t="s">
        <v>421</v>
      </c>
      <c r="I1464" s="102" cm="1">
        <f t="array" ref="I1464">((_xlfn.XLOOKUP(B1464,'4. Material Balance Activities'!$C$347:$C$396,'4. Material Balance Activities'!$G$347:$G$396,NA,0,1)-_xlfn.XLOOKUP(B1464,'4. Material Balance Activities'!$C$347:$C$396,'4. Material Balance Activities'!$M$347:$M$396,NA,0,1))*G1464)*(1-F1464)</f>
        <v>3.5640000000000038E-5</v>
      </c>
      <c r="J1464" s="105" t="s">
        <v>214</v>
      </c>
      <c r="K1464" s="83" t="s">
        <v>214</v>
      </c>
      <c r="L1464" s="102" cm="1">
        <f t="array" ref="L1464">((_xlfn.XLOOKUP(B1464,'4. Material Balance Activities'!$C$347:$C$396,'4. Material Balance Activities'!$J$347:$J$396,NA,0,1)-_xlfn.XLOOKUP(B1464,'4. Material Balance Activities'!$C$347:$C$396,'4. Material Balance Activities'!$P$347:$P$396,NA,0,1))*G1464)*(1-F1464)</f>
        <v>1.4370967741935497E-7</v>
      </c>
      <c r="M1464" s="105" t="s">
        <v>214</v>
      </c>
      <c r="N1464" s="83" t="s">
        <v>214</v>
      </c>
    </row>
    <row r="1465" spans="1:14" x14ac:dyDescent="0.25">
      <c r="A1465" s="79" t="s">
        <v>390</v>
      </c>
      <c r="B1465" s="133" t="s">
        <v>283</v>
      </c>
      <c r="C1465" s="137" t="s">
        <v>422</v>
      </c>
      <c r="D1465" s="81" t="str">
        <f>IFERROR(IF(C1465="No CAS","",INDEX('DEQ Pollutant List'!$C$7:$C$611,MATCH('5. Pollutant Emissions - MB'!C1465,'DEQ Pollutant List'!$B$7:$B$611,0))),"")</f>
        <v>Propylene glycol monomethyl ether</v>
      </c>
      <c r="E1465" s="115"/>
      <c r="F1465" s="138">
        <v>0</v>
      </c>
      <c r="G1465" s="139">
        <v>0.21</v>
      </c>
      <c r="H1465" s="104"/>
      <c r="I1465" s="102" cm="1">
        <f t="array" ref="I1465">((_xlfn.XLOOKUP(B1465,'4. Material Balance Activities'!$C$347:$C$396,'4. Material Balance Activities'!$G$347:$G$396,NA,0,1)-_xlfn.XLOOKUP(B1465,'4. Material Balance Activities'!$C$347:$C$396,'4. Material Balance Activities'!$M$347:$M$396,NA,0,1))*G1465)*(1-F1465)</f>
        <v>0.62370000000000003</v>
      </c>
      <c r="J1465" s="105" t="s">
        <v>214</v>
      </c>
      <c r="K1465" s="83" t="s">
        <v>214</v>
      </c>
      <c r="L1465" s="102" cm="1">
        <f t="array" ref="L1465">((_xlfn.XLOOKUP(B1465,'4. Material Balance Activities'!$C$347:$C$396,'4. Material Balance Activities'!$J$347:$J$396,NA,0,1)-_xlfn.XLOOKUP(B1465,'4. Material Balance Activities'!$C$347:$C$396,'4. Material Balance Activities'!$P$347:$P$396,NA,0,1))*G1465)*(1-F1465)</f>
        <v>2.5149193548387096E-3</v>
      </c>
      <c r="M1465" s="105" t="s">
        <v>214</v>
      </c>
      <c r="N1465" s="83" t="s">
        <v>214</v>
      </c>
    </row>
    <row r="1466" spans="1:14" x14ac:dyDescent="0.25">
      <c r="A1466" s="79" t="s">
        <v>390</v>
      </c>
      <c r="B1466" s="133" t="s">
        <v>284</v>
      </c>
      <c r="C1466" s="137" t="s">
        <v>181</v>
      </c>
      <c r="D1466" s="81" t="str">
        <f>IFERROR(IF(C1466="No CAS","",INDEX('DEQ Pollutant List'!$C$7:$C$611,MATCH('5. Pollutant Emissions - MB'!C1466,'DEQ Pollutant List'!$B$7:$B$611,0))),"")</f>
        <v>Cobalt and compounds</v>
      </c>
      <c r="E1466" s="115"/>
      <c r="F1466" s="138">
        <f>1-(1-0.75)*(1-0.992)</f>
        <v>0.998</v>
      </c>
      <c r="G1466" s="139">
        <v>0.01</v>
      </c>
      <c r="H1466" s="104" t="s">
        <v>421</v>
      </c>
      <c r="I1466" s="102" cm="1">
        <f t="array" ref="I1466">((_xlfn.XLOOKUP(B1466,'4. Material Balance Activities'!$C$347:$C$396,'4. Material Balance Activities'!$G$347:$G$396,NA,0,1)-_xlfn.XLOOKUP(B1466,'4. Material Balance Activities'!$C$347:$C$396,'4. Material Balance Activities'!$M$347:$M$396,NA,0,1))*G1466)*(1-F1466)</f>
        <v>5.8080000000000061E-5</v>
      </c>
      <c r="J1466" s="105" t="s">
        <v>214</v>
      </c>
      <c r="K1466" s="83" t="s">
        <v>214</v>
      </c>
      <c r="L1466" s="102" cm="1">
        <f t="array" ref="L1466">((_xlfn.XLOOKUP(B1466,'4. Material Balance Activities'!$C$347:$C$396,'4. Material Balance Activities'!$J$347:$J$396,NA,0,1)-_xlfn.XLOOKUP(B1466,'4. Material Balance Activities'!$C$347:$C$396,'4. Material Balance Activities'!$P$347:$P$396,NA,0,1))*G1466)*(1-F1466)</f>
        <v>2.3419354838709704E-7</v>
      </c>
      <c r="M1466" s="105" t="s">
        <v>214</v>
      </c>
      <c r="N1466" s="83" t="s">
        <v>214</v>
      </c>
    </row>
    <row r="1467" spans="1:14" x14ac:dyDescent="0.25">
      <c r="A1467" s="79" t="s">
        <v>390</v>
      </c>
      <c r="B1467" s="133" t="s">
        <v>285</v>
      </c>
      <c r="C1467" s="137" t="s">
        <v>180</v>
      </c>
      <c r="D1467" s="81" t="str">
        <f>IFERROR(IF(C1467="No CAS","",INDEX('DEQ Pollutant List'!$C$7:$C$611,MATCH('5. Pollutant Emissions - MB'!C1467,'DEQ Pollutant List'!$B$7:$B$611,0))),"")</f>
        <v>Chromium VI, chromate and dichromate particulate</v>
      </c>
      <c r="E1467" s="115"/>
      <c r="F1467" s="138">
        <f>1-(1-0.75)*(1-0.992)</f>
        <v>0.998</v>
      </c>
      <c r="G1467" s="139">
        <v>8.9999999999999993E-3</v>
      </c>
      <c r="H1467" s="104" t="s">
        <v>421</v>
      </c>
      <c r="I1467" s="102" cm="1">
        <f t="array" ref="I1467">((_xlfn.XLOOKUP(B1467,'4. Material Balance Activities'!$C$347:$C$396,'4. Material Balance Activities'!$G$347:$G$396,NA,0,1)-_xlfn.XLOOKUP(B1467,'4. Material Balance Activities'!$C$347:$C$396,'4. Material Balance Activities'!$M$347:$M$396,NA,0,1))*G1467)*(1-F1467)</f>
        <v>4.9599000000000045E-5</v>
      </c>
      <c r="J1467" s="105" t="s">
        <v>214</v>
      </c>
      <c r="K1467" s="83" t="s">
        <v>214</v>
      </c>
      <c r="L1467" s="102" cm="1">
        <f t="array" ref="L1467">((_xlfn.XLOOKUP(B1467,'4. Material Balance Activities'!$C$347:$C$396,'4. Material Balance Activities'!$J$347:$J$396,NA,0,1)-_xlfn.XLOOKUP(B1467,'4. Material Balance Activities'!$C$347:$C$396,'4. Material Balance Activities'!$P$347:$P$396,NA,0,1))*G1467)*(1-F1467)</f>
        <v>1.9999596774193567E-7</v>
      </c>
      <c r="M1467" s="105" t="s">
        <v>214</v>
      </c>
      <c r="N1467" s="83" t="s">
        <v>214</v>
      </c>
    </row>
    <row r="1468" spans="1:14" x14ac:dyDescent="0.25">
      <c r="A1468" s="79" t="s">
        <v>390</v>
      </c>
      <c r="B1468" s="133" t="s">
        <v>229</v>
      </c>
      <c r="C1468" s="137" t="s">
        <v>428</v>
      </c>
      <c r="D1468" s="81" t="str">
        <f>IFERROR(IF(C1468="No CAS","",INDEX('DEQ Pollutant List'!$C$7:$C$611,MATCH('5. Pollutant Emissions - MB'!C1468,'DEQ Pollutant List'!$B$7:$B$611,0))),"")</f>
        <v>2-Butanone (methyl ethyl ketone)</v>
      </c>
      <c r="E1468" s="115"/>
      <c r="F1468" s="138">
        <v>0</v>
      </c>
      <c r="G1468" s="139">
        <v>1</v>
      </c>
      <c r="H1468" s="104"/>
      <c r="I1468" s="102" cm="1">
        <f t="array" ref="I1468">((_xlfn.XLOOKUP(B1468,'4. Material Balance Activities'!$C$347:$C$396,'4. Material Balance Activities'!$G$347:$G$396,NA,0,1)-_xlfn.XLOOKUP(B1468,'4. Material Balance Activities'!$C$347:$C$396,'4. Material Balance Activities'!$M$347:$M$396,NA,0,1))*G1468)*(1-F1468)</f>
        <v>15.4308</v>
      </c>
      <c r="J1468" s="105" t="s">
        <v>214</v>
      </c>
      <c r="K1468" s="83" t="s">
        <v>214</v>
      </c>
      <c r="L1468" s="102" cm="1">
        <f t="array" ref="L1468">((_xlfn.XLOOKUP(B1468,'4. Material Balance Activities'!$C$347:$C$396,'4. Material Balance Activities'!$J$347:$J$396,NA,0,1)-_xlfn.XLOOKUP(B1468,'4. Material Balance Activities'!$C$347:$C$396,'4. Material Balance Activities'!$P$347:$P$396,NA,0,1))*G1468)*(1-F1468)</f>
        <v>6.222096774193548E-2</v>
      </c>
      <c r="M1468" s="105" t="s">
        <v>214</v>
      </c>
      <c r="N1468" s="83" t="s">
        <v>214</v>
      </c>
    </row>
    <row r="1469" spans="1:14" x14ac:dyDescent="0.25">
      <c r="A1469" s="79" t="s">
        <v>390</v>
      </c>
      <c r="B1469" s="133" t="s">
        <v>231</v>
      </c>
      <c r="C1469" s="137" t="s">
        <v>420</v>
      </c>
      <c r="D1469" s="81" t="str">
        <f>IFERROR(IF(C1469="No CAS","",INDEX('DEQ Pollutant List'!$C$7:$C$611,MATCH('5. Pollutant Emissions - MB'!C1469,'DEQ Pollutant List'!$B$7:$B$611,0))),"")</f>
        <v>Acetone</v>
      </c>
      <c r="E1469" s="115"/>
      <c r="F1469" s="138">
        <v>0</v>
      </c>
      <c r="G1469" s="139">
        <v>1</v>
      </c>
      <c r="H1469" s="104"/>
      <c r="I1469" s="102" cm="1">
        <f t="array" ref="I1469">((_xlfn.XLOOKUP(B1469,'4. Material Balance Activities'!$C$347:$C$396,'4. Material Balance Activities'!$G$347:$G$396,NA,0,1)-_xlfn.XLOOKUP(B1469,'4. Material Balance Activities'!$C$347:$C$396,'4. Material Balance Activities'!$M$347:$M$396,NA,0,1))*G1469)*(1-F1469)</f>
        <v>293.58450000000005</v>
      </c>
      <c r="J1469" s="105" t="s">
        <v>214</v>
      </c>
      <c r="K1469" s="83" t="s">
        <v>214</v>
      </c>
      <c r="L1469" s="102" cm="1">
        <f t="array" ref="L1469">((_xlfn.XLOOKUP(B1469,'4. Material Balance Activities'!$C$347:$C$396,'4. Material Balance Activities'!$J$347:$J$396,NA,0,1)-_xlfn.XLOOKUP(B1469,'4. Material Balance Activities'!$C$347:$C$396,'4. Material Balance Activities'!$P$347:$P$396,NA,0,1))*G1469)*(1-F1469)</f>
        <v>1.1838084677419356</v>
      </c>
      <c r="M1469" s="105" t="s">
        <v>214</v>
      </c>
      <c r="N1469" s="83" t="s">
        <v>214</v>
      </c>
    </row>
    <row r="1470" spans="1:14" x14ac:dyDescent="0.25">
      <c r="A1470" s="79" t="s">
        <v>390</v>
      </c>
      <c r="B1470" s="133" t="s">
        <v>232</v>
      </c>
      <c r="C1470" s="137" t="s">
        <v>420</v>
      </c>
      <c r="D1470" s="81" t="str">
        <f>IFERROR(IF(C1470="No CAS","",INDEX('DEQ Pollutant List'!$C$7:$C$611,MATCH('5. Pollutant Emissions - MB'!C1470,'DEQ Pollutant List'!$B$7:$B$611,0))),"")</f>
        <v>Acetone</v>
      </c>
      <c r="E1470" s="115"/>
      <c r="F1470" s="138">
        <v>0</v>
      </c>
      <c r="G1470" s="139">
        <v>1</v>
      </c>
      <c r="H1470" s="104"/>
      <c r="I1470" s="102" cm="1">
        <f t="array" ref="I1470">((_xlfn.XLOOKUP(B1470,'4. Material Balance Activities'!$C$347:$C$396,'4. Material Balance Activities'!$G$347:$G$396,NA,0,1)-_xlfn.XLOOKUP(B1470,'4. Material Balance Activities'!$C$347:$C$396,'4. Material Balance Activities'!$M$347:$M$396,NA,0,1))*G1470)*(1-F1470)</f>
        <v>5516.7789599999996</v>
      </c>
      <c r="J1470" s="105" t="s">
        <v>214</v>
      </c>
      <c r="K1470" s="83" t="s">
        <v>214</v>
      </c>
      <c r="L1470" s="102" cm="1">
        <f t="array" ref="L1470">((_xlfn.XLOOKUP(B1470,'4. Material Balance Activities'!$C$347:$C$396,'4. Material Balance Activities'!$J$347:$J$396,NA,0,1)-_xlfn.XLOOKUP(B1470,'4. Material Balance Activities'!$C$347:$C$396,'4. Material Balance Activities'!$P$347:$P$396,NA,0,1))*G1470)*(1-F1470)</f>
        <v>22.245076451612903</v>
      </c>
      <c r="M1470" s="105" t="s">
        <v>214</v>
      </c>
      <c r="N1470" s="83" t="s">
        <v>214</v>
      </c>
    </row>
    <row r="1471" spans="1:14" x14ac:dyDescent="0.25">
      <c r="A1471" s="79" t="s">
        <v>390</v>
      </c>
      <c r="B1471" s="133" t="s">
        <v>233</v>
      </c>
      <c r="C1471" s="137" t="s">
        <v>425</v>
      </c>
      <c r="D1471" s="81" t="str">
        <f>IFERROR(IF(C1471="No CAS","",INDEX('DEQ Pollutant List'!$C$7:$C$611,MATCH('5. Pollutant Emissions - MB'!C1471,'DEQ Pollutant List'!$B$7:$B$611,0))),"")</f>
        <v>Isopropyl alcohol</v>
      </c>
      <c r="E1471" s="115"/>
      <c r="F1471" s="138">
        <v>0</v>
      </c>
      <c r="G1471" s="139">
        <v>0.15</v>
      </c>
      <c r="H1471" s="104"/>
      <c r="I1471" s="102" cm="1">
        <f t="array" ref="I1471">((_xlfn.XLOOKUP(B1471,'4. Material Balance Activities'!$C$347:$C$396,'4. Material Balance Activities'!$G$347:$G$396,NA,0,1)-_xlfn.XLOOKUP(B1471,'4. Material Balance Activities'!$C$347:$C$396,'4. Material Balance Activities'!$M$347:$M$396,NA,0,1))*G1471)*(1-F1471)</f>
        <v>1.0157399999999999</v>
      </c>
      <c r="J1471" s="105" t="s">
        <v>214</v>
      </c>
      <c r="K1471" s="83" t="s">
        <v>214</v>
      </c>
      <c r="L1471" s="102" cm="1">
        <f t="array" ref="L1471">((_xlfn.XLOOKUP(B1471,'4. Material Balance Activities'!$C$347:$C$396,'4. Material Balance Activities'!$J$347:$J$396,NA,0,1)-_xlfn.XLOOKUP(B1471,'4. Material Balance Activities'!$C$347:$C$396,'4. Material Balance Activities'!$P$347:$P$396,NA,0,1))*G1471)*(1-F1471)</f>
        <v>4.0957258064516118E-3</v>
      </c>
      <c r="M1471" s="105" t="s">
        <v>214</v>
      </c>
      <c r="N1471" s="83" t="s">
        <v>214</v>
      </c>
    </row>
    <row r="1472" spans="1:14" x14ac:dyDescent="0.25">
      <c r="A1472" s="79" t="s">
        <v>390</v>
      </c>
      <c r="B1472" s="133" t="s">
        <v>233</v>
      </c>
      <c r="C1472" s="137" t="s">
        <v>420</v>
      </c>
      <c r="D1472" s="81" t="str">
        <f>IFERROR(IF(C1472="No CAS","",INDEX('DEQ Pollutant List'!$C$7:$C$611,MATCH('5. Pollutant Emissions - MB'!C1472,'DEQ Pollutant List'!$B$7:$B$611,0))),"")</f>
        <v>Acetone</v>
      </c>
      <c r="E1472" s="115"/>
      <c r="F1472" s="138">
        <v>0</v>
      </c>
      <c r="G1472" s="139">
        <v>0.14000000000000001</v>
      </c>
      <c r="H1472" s="104"/>
      <c r="I1472" s="102" cm="1">
        <f t="array" ref="I1472">((_xlfn.XLOOKUP(B1472,'4. Material Balance Activities'!$C$347:$C$396,'4. Material Balance Activities'!$G$347:$G$396,NA,0,1)-_xlfn.XLOOKUP(B1472,'4. Material Balance Activities'!$C$347:$C$396,'4. Material Balance Activities'!$M$347:$M$396,NA,0,1))*G1472)*(1-F1472)</f>
        <v>0.94802399999999998</v>
      </c>
      <c r="J1472" s="105" t="s">
        <v>214</v>
      </c>
      <c r="K1472" s="83" t="s">
        <v>214</v>
      </c>
      <c r="L1472" s="102" cm="1">
        <f t="array" ref="L1472">((_xlfn.XLOOKUP(B1472,'4. Material Balance Activities'!$C$347:$C$396,'4. Material Balance Activities'!$J$347:$J$396,NA,0,1)-_xlfn.XLOOKUP(B1472,'4. Material Balance Activities'!$C$347:$C$396,'4. Material Balance Activities'!$P$347:$P$396,NA,0,1))*G1472)*(1-F1472)</f>
        <v>3.8226774193548386E-3</v>
      </c>
      <c r="M1472" s="105" t="s">
        <v>214</v>
      </c>
      <c r="N1472" s="83" t="s">
        <v>214</v>
      </c>
    </row>
    <row r="1473" spans="1:14" x14ac:dyDescent="0.25">
      <c r="A1473" s="79" t="s">
        <v>390</v>
      </c>
      <c r="B1473" s="133" t="s">
        <v>393</v>
      </c>
      <c r="C1473" s="137" t="s">
        <v>193</v>
      </c>
      <c r="D1473" s="81" t="str">
        <f>IFERROR(IF(C1473="No CAS","",INDEX('DEQ Pollutant List'!$C$7:$C$611,MATCH('5. Pollutant Emissions - MB'!C1473,'DEQ Pollutant List'!$B$7:$B$611,0))),"")</f>
        <v>Xylene (mixture), including m-xylene, o-xylene, p-xylene</v>
      </c>
      <c r="E1473" s="115"/>
      <c r="F1473" s="138" t="s">
        <v>430</v>
      </c>
      <c r="G1473" s="139" t="s">
        <v>430</v>
      </c>
      <c r="H1473" s="104" t="s">
        <v>463</v>
      </c>
      <c r="I1473" s="102" t="s">
        <v>214</v>
      </c>
      <c r="J1473" s="105">
        <v>12011.945878426699</v>
      </c>
      <c r="K1473" s="83">
        <v>12011.945878426699</v>
      </c>
      <c r="L1473" s="102" t="s">
        <v>214</v>
      </c>
      <c r="M1473" s="105">
        <f>J1473/365</f>
        <v>32.909440762812871</v>
      </c>
      <c r="N1473" s="83">
        <f>K1473/365</f>
        <v>32.909440762812871</v>
      </c>
    </row>
    <row r="1474" spans="1:14" x14ac:dyDescent="0.25">
      <c r="A1474" s="79" t="s">
        <v>390</v>
      </c>
      <c r="B1474" s="133" t="s">
        <v>393</v>
      </c>
      <c r="C1474" s="137" t="s">
        <v>183</v>
      </c>
      <c r="D1474" s="81" t="str">
        <f>IFERROR(IF(C1474="No CAS","",INDEX('DEQ Pollutant List'!$C$7:$C$611,MATCH('5. Pollutant Emissions - MB'!C1474,'DEQ Pollutant List'!$B$7:$B$611,0))),"")</f>
        <v>Ethyl benzene</v>
      </c>
      <c r="E1474" s="115"/>
      <c r="F1474" s="138" t="s">
        <v>430</v>
      </c>
      <c r="G1474" s="139" t="s">
        <v>430</v>
      </c>
      <c r="H1474" s="104" t="s">
        <v>463</v>
      </c>
      <c r="I1474" s="102" t="s">
        <v>214</v>
      </c>
      <c r="J1474" s="105">
        <v>2001.9909797377832</v>
      </c>
      <c r="K1474" s="83">
        <v>2001.9909797377832</v>
      </c>
      <c r="L1474" s="102" t="s">
        <v>214</v>
      </c>
      <c r="M1474" s="105">
        <f t="shared" ref="M1474:M1497" si="24">J1474/365</f>
        <v>5.4849067938021454</v>
      </c>
      <c r="N1474" s="83">
        <f t="shared" ref="N1474:N1497" si="25">K1474/365</f>
        <v>5.4849067938021454</v>
      </c>
    </row>
    <row r="1475" spans="1:14" x14ac:dyDescent="0.25">
      <c r="A1475" s="79" t="s">
        <v>390</v>
      </c>
      <c r="B1475" s="133" t="s">
        <v>393</v>
      </c>
      <c r="C1475" s="137" t="s">
        <v>191</v>
      </c>
      <c r="D1475" s="81" t="str">
        <f>IFERROR(IF(C1475="No CAS","",INDEX('DEQ Pollutant List'!$C$7:$C$611,MATCH('5. Pollutant Emissions - MB'!C1475,'DEQ Pollutant List'!$B$7:$B$611,0))),"")</f>
        <v>Toluene</v>
      </c>
      <c r="E1475" s="115"/>
      <c r="F1475" s="138" t="s">
        <v>430</v>
      </c>
      <c r="G1475" s="139" t="s">
        <v>430</v>
      </c>
      <c r="H1475" s="104" t="s">
        <v>463</v>
      </c>
      <c r="I1475" s="102" t="s">
        <v>214</v>
      </c>
      <c r="J1475" s="105">
        <v>16015.927837902265</v>
      </c>
      <c r="K1475" s="83">
        <v>16015.927837902265</v>
      </c>
      <c r="L1475" s="102" t="s">
        <v>214</v>
      </c>
      <c r="M1475" s="105">
        <f t="shared" si="24"/>
        <v>43.879254350417163</v>
      </c>
      <c r="N1475" s="83">
        <f t="shared" si="25"/>
        <v>43.879254350417163</v>
      </c>
    </row>
    <row r="1476" spans="1:14" x14ac:dyDescent="0.25">
      <c r="A1476" s="79" t="s">
        <v>390</v>
      </c>
      <c r="B1476" s="133" t="s">
        <v>393</v>
      </c>
      <c r="C1476" s="137" t="s">
        <v>432</v>
      </c>
      <c r="D1476" s="81" t="str">
        <f>IFERROR(IF(C1476="No CAS","",INDEX('DEQ Pollutant List'!$C$7:$C$611,MATCH('5. Pollutant Emissions - MB'!C1476,'DEQ Pollutant List'!$B$7:$B$611,0))),"")</f>
        <v>Methyl isobutyl ketone (MIBK, hexone)</v>
      </c>
      <c r="E1476" s="115"/>
      <c r="F1476" s="138" t="s">
        <v>430</v>
      </c>
      <c r="G1476" s="139" t="s">
        <v>430</v>
      </c>
      <c r="H1476" s="104" t="s">
        <v>463</v>
      </c>
      <c r="I1476" s="102" t="s">
        <v>214</v>
      </c>
      <c r="J1476" s="105">
        <v>497.18400328149039</v>
      </c>
      <c r="K1476" s="83">
        <v>497.18400328149039</v>
      </c>
      <c r="L1476" s="102" t="s">
        <v>214</v>
      </c>
      <c r="M1476" s="105">
        <f t="shared" si="24"/>
        <v>1.3621479541958641</v>
      </c>
      <c r="N1476" s="83">
        <f t="shared" si="25"/>
        <v>1.3621479541958641</v>
      </c>
    </row>
    <row r="1477" spans="1:14" x14ac:dyDescent="0.25">
      <c r="A1477" s="79" t="s">
        <v>390</v>
      </c>
      <c r="B1477" s="133" t="s">
        <v>393</v>
      </c>
      <c r="C1477" s="137" t="s">
        <v>189</v>
      </c>
      <c r="D1477" s="81" t="str">
        <f>IFERROR(IF(C1477="No CAS","",INDEX('DEQ Pollutant List'!$C$7:$C$611,MATCH('5. Pollutant Emissions - MB'!C1477,'DEQ Pollutant List'!$B$7:$B$611,0))),"")</f>
        <v>Naphthalene</v>
      </c>
      <c r="E1477" s="115"/>
      <c r="F1477" s="138" t="s">
        <v>430</v>
      </c>
      <c r="G1477" s="139" t="s">
        <v>430</v>
      </c>
      <c r="H1477" s="104" t="s">
        <v>463</v>
      </c>
      <c r="I1477" s="102" t="s">
        <v>214</v>
      </c>
      <c r="J1477" s="105">
        <v>0.58184140983763466</v>
      </c>
      <c r="K1477" s="83">
        <v>0.58184140983763466</v>
      </c>
      <c r="L1477" s="102" t="s">
        <v>214</v>
      </c>
      <c r="M1477" s="105">
        <f t="shared" si="24"/>
        <v>1.594086054349684E-3</v>
      </c>
      <c r="N1477" s="83">
        <f t="shared" si="25"/>
        <v>1.594086054349684E-3</v>
      </c>
    </row>
    <row r="1478" spans="1:14" x14ac:dyDescent="0.25">
      <c r="A1478" s="79" t="s">
        <v>390</v>
      </c>
      <c r="B1478" s="133" t="s">
        <v>393</v>
      </c>
      <c r="C1478" s="137" t="s">
        <v>433</v>
      </c>
      <c r="D1478" s="81" t="str">
        <f>IFERROR(IF(C1478="No CAS","",INDEX('DEQ Pollutant List'!$C$7:$C$611,MATCH('5. Pollutant Emissions - MB'!C1478,'DEQ Pollutant List'!$B$7:$B$611,0))),"")</f>
        <v>Isopropylbenzene (cumene)</v>
      </c>
      <c r="E1478" s="115"/>
      <c r="F1478" s="138" t="s">
        <v>430</v>
      </c>
      <c r="G1478" s="139" t="s">
        <v>430</v>
      </c>
      <c r="H1478" s="104" t="s">
        <v>463</v>
      </c>
      <c r="I1478" s="102" t="s">
        <v>214</v>
      </c>
      <c r="J1478" s="105">
        <v>0</v>
      </c>
      <c r="K1478" s="83">
        <v>0</v>
      </c>
      <c r="L1478" s="102" t="s">
        <v>214</v>
      </c>
      <c r="M1478" s="105">
        <f t="shared" si="24"/>
        <v>0</v>
      </c>
      <c r="N1478" s="83">
        <f t="shared" si="25"/>
        <v>0</v>
      </c>
    </row>
    <row r="1479" spans="1:14" x14ac:dyDescent="0.25">
      <c r="A1479" s="79" t="s">
        <v>390</v>
      </c>
      <c r="B1479" s="133" t="s">
        <v>393</v>
      </c>
      <c r="C1479" s="137" t="s">
        <v>161</v>
      </c>
      <c r="D1479" s="81" t="str">
        <f>IFERROR(IF(C1479="No CAS","",INDEX('DEQ Pollutant List'!$C$7:$C$611,MATCH('5. Pollutant Emissions - MB'!C1479,'DEQ Pollutant List'!$B$7:$B$611,0))),"")</f>
        <v>Formaldehyde</v>
      </c>
      <c r="E1479" s="115"/>
      <c r="F1479" s="138" t="s">
        <v>430</v>
      </c>
      <c r="G1479" s="139" t="s">
        <v>430</v>
      </c>
      <c r="H1479" s="104" t="s">
        <v>463</v>
      </c>
      <c r="I1479" s="102" t="s">
        <v>214</v>
      </c>
      <c r="J1479" s="105">
        <v>0</v>
      </c>
      <c r="K1479" s="83">
        <v>0</v>
      </c>
      <c r="L1479" s="102" t="s">
        <v>214</v>
      </c>
      <c r="M1479" s="105">
        <f t="shared" si="24"/>
        <v>0</v>
      </c>
      <c r="N1479" s="83">
        <f t="shared" si="25"/>
        <v>0</v>
      </c>
    </row>
    <row r="1480" spans="1:14" x14ac:dyDescent="0.25">
      <c r="A1480" s="79" t="s">
        <v>390</v>
      </c>
      <c r="B1480" s="133" t="s">
        <v>393</v>
      </c>
      <c r="C1480" s="137" t="s">
        <v>434</v>
      </c>
      <c r="D1480" s="81" t="str">
        <f>IFERROR(IF(C1480="No CAS","",INDEX('DEQ Pollutant List'!$C$7:$C$611,MATCH('5. Pollutant Emissions - MB'!C1480,'DEQ Pollutant List'!$B$7:$B$611,0))),"")</f>
        <v>Ethylene glycol monobutyl ether</v>
      </c>
      <c r="E1480" s="115"/>
      <c r="F1480" s="138" t="s">
        <v>430</v>
      </c>
      <c r="G1480" s="139" t="s">
        <v>430</v>
      </c>
      <c r="H1480" s="104" t="s">
        <v>463</v>
      </c>
      <c r="I1480" s="102" t="s">
        <v>214</v>
      </c>
      <c r="J1480" s="105">
        <v>0</v>
      </c>
      <c r="K1480" s="83">
        <v>0</v>
      </c>
      <c r="L1480" s="102" t="s">
        <v>214</v>
      </c>
      <c r="M1480" s="105">
        <f t="shared" si="24"/>
        <v>0</v>
      </c>
      <c r="N1480" s="83">
        <f t="shared" si="25"/>
        <v>0</v>
      </c>
    </row>
    <row r="1481" spans="1:14" x14ac:dyDescent="0.25">
      <c r="A1481" s="79" t="s">
        <v>390</v>
      </c>
      <c r="B1481" s="133" t="s">
        <v>393</v>
      </c>
      <c r="C1481" s="137" t="s">
        <v>435</v>
      </c>
      <c r="D1481" s="81" t="str">
        <f>IFERROR(IF(C1481="No CAS","",INDEX('DEQ Pollutant List'!$C$7:$C$611,MATCH('5. Pollutant Emissions - MB'!C1481,'DEQ Pollutant List'!$B$7:$B$611,0))),"")</f>
        <v>n-Butyl alcohol</v>
      </c>
      <c r="E1481" s="115"/>
      <c r="F1481" s="138" t="s">
        <v>430</v>
      </c>
      <c r="G1481" s="139" t="s">
        <v>430</v>
      </c>
      <c r="H1481" s="104" t="s">
        <v>463</v>
      </c>
      <c r="I1481" s="102" t="s">
        <v>214</v>
      </c>
      <c r="J1481" s="105">
        <v>0</v>
      </c>
      <c r="K1481" s="83">
        <v>0</v>
      </c>
      <c r="L1481" s="102" t="s">
        <v>214</v>
      </c>
      <c r="M1481" s="105">
        <f t="shared" si="24"/>
        <v>0</v>
      </c>
      <c r="N1481" s="83">
        <f t="shared" si="25"/>
        <v>0</v>
      </c>
    </row>
    <row r="1482" spans="1:14" x14ac:dyDescent="0.25">
      <c r="A1482" s="79" t="s">
        <v>390</v>
      </c>
      <c r="B1482" s="133" t="s">
        <v>393</v>
      </c>
      <c r="C1482" s="137" t="s">
        <v>436</v>
      </c>
      <c r="D1482" s="81" t="str">
        <f>IFERROR(IF(C1482="No CAS","",INDEX('DEQ Pollutant List'!$C$7:$C$611,MATCH('5. Pollutant Emissions - MB'!C1482,'DEQ Pollutant List'!$B$7:$B$611,0))),"")</f>
        <v>1,2,4-Trimethylbenzene</v>
      </c>
      <c r="E1482" s="115"/>
      <c r="F1482" s="138" t="s">
        <v>430</v>
      </c>
      <c r="G1482" s="139" t="s">
        <v>430</v>
      </c>
      <c r="H1482" s="104" t="s">
        <v>463</v>
      </c>
      <c r="I1482" s="102" t="s">
        <v>214</v>
      </c>
      <c r="J1482" s="105">
        <v>4518.1719285120007</v>
      </c>
      <c r="K1482" s="83">
        <v>4518.1719285120007</v>
      </c>
      <c r="L1482" s="102" t="s">
        <v>214</v>
      </c>
      <c r="M1482" s="105">
        <f t="shared" si="24"/>
        <v>12.378553228800001</v>
      </c>
      <c r="N1482" s="83">
        <f t="shared" si="25"/>
        <v>12.378553228800001</v>
      </c>
    </row>
    <row r="1483" spans="1:14" x14ac:dyDescent="0.25">
      <c r="A1483" s="79" t="s">
        <v>390</v>
      </c>
      <c r="B1483" s="133" t="s">
        <v>393</v>
      </c>
      <c r="C1483" s="137" t="s">
        <v>437</v>
      </c>
      <c r="D1483" s="81" t="str">
        <f>IFERROR(IF(C1483="No CAS","",INDEX('DEQ Pollutant List'!$C$7:$C$611,MATCH('5. Pollutant Emissions - MB'!C1483,'DEQ Pollutant List'!$B$7:$B$611,0))),"")</f>
        <v>Propylene glycol monomethyl ether acetate</v>
      </c>
      <c r="E1483" s="115"/>
      <c r="F1483" s="138" t="s">
        <v>430</v>
      </c>
      <c r="G1483" s="139" t="s">
        <v>430</v>
      </c>
      <c r="H1483" s="104" t="s">
        <v>463</v>
      </c>
      <c r="I1483" s="102" t="s">
        <v>214</v>
      </c>
      <c r="J1483" s="105">
        <v>134800.72596901073</v>
      </c>
      <c r="K1483" s="83">
        <v>134800.72596901073</v>
      </c>
      <c r="L1483" s="102" t="s">
        <v>214</v>
      </c>
      <c r="M1483" s="105">
        <f t="shared" si="24"/>
        <v>369.31705744934447</v>
      </c>
      <c r="N1483" s="83">
        <f t="shared" si="25"/>
        <v>369.31705744934447</v>
      </c>
    </row>
    <row r="1484" spans="1:14" x14ac:dyDescent="0.25">
      <c r="A1484" s="79" t="s">
        <v>390</v>
      </c>
      <c r="B1484" s="133" t="s">
        <v>393</v>
      </c>
      <c r="C1484" s="137" t="s">
        <v>180</v>
      </c>
      <c r="D1484" s="81" t="str">
        <f>IFERROR(IF(C1484="No CAS","",INDEX('DEQ Pollutant List'!$C$7:$C$611,MATCH('5. Pollutant Emissions - MB'!C1484,'DEQ Pollutant List'!$B$7:$B$611,0))),"")</f>
        <v>Chromium VI, chromate and dichromate particulate</v>
      </c>
      <c r="E1484" s="115"/>
      <c r="F1484" s="138">
        <f>1-(1-0.75)*(1-0.992)</f>
        <v>0.998</v>
      </c>
      <c r="G1484" s="139" t="s">
        <v>430</v>
      </c>
      <c r="H1484" s="104" t="s">
        <v>463</v>
      </c>
      <c r="I1484" s="102" t="s">
        <v>214</v>
      </c>
      <c r="J1484" s="105">
        <v>150.14932348033386</v>
      </c>
      <c r="K1484" s="83">
        <v>150.14932348033386</v>
      </c>
      <c r="L1484" s="102" t="s">
        <v>214</v>
      </c>
      <c r="M1484" s="105">
        <f t="shared" si="24"/>
        <v>0.41136800953516128</v>
      </c>
      <c r="N1484" s="83">
        <f t="shared" si="25"/>
        <v>0.41136800953516128</v>
      </c>
    </row>
    <row r="1485" spans="1:14" x14ac:dyDescent="0.25">
      <c r="A1485" s="79" t="s">
        <v>390</v>
      </c>
      <c r="B1485" s="133" t="s">
        <v>393</v>
      </c>
      <c r="C1485" s="137" t="s">
        <v>428</v>
      </c>
      <c r="D1485" s="81" t="str">
        <f>IFERROR(IF(C1485="No CAS","",INDEX('DEQ Pollutant List'!$C$7:$C$611,MATCH('5. Pollutant Emissions - MB'!C1485,'DEQ Pollutant List'!$B$7:$B$611,0))),"")</f>
        <v>2-Butanone (methyl ethyl ketone)</v>
      </c>
      <c r="E1485" s="115"/>
      <c r="F1485" s="138" t="s">
        <v>430</v>
      </c>
      <c r="G1485" s="139" t="s">
        <v>430</v>
      </c>
      <c r="H1485" s="104" t="s">
        <v>463</v>
      </c>
      <c r="I1485" s="102" t="s">
        <v>214</v>
      </c>
      <c r="J1485" s="105">
        <v>349310.54395394109</v>
      </c>
      <c r="K1485" s="83">
        <v>349310.54395394109</v>
      </c>
      <c r="L1485" s="102" t="s">
        <v>214</v>
      </c>
      <c r="M1485" s="105">
        <f t="shared" si="24"/>
        <v>957.01518891490707</v>
      </c>
      <c r="N1485" s="83">
        <f t="shared" si="25"/>
        <v>957.01518891490707</v>
      </c>
    </row>
    <row r="1486" spans="1:14" x14ac:dyDescent="0.25">
      <c r="A1486" s="79" t="s">
        <v>390</v>
      </c>
      <c r="B1486" s="133" t="s">
        <v>393</v>
      </c>
      <c r="C1486" s="137" t="s">
        <v>438</v>
      </c>
      <c r="D1486" s="81" t="str">
        <f>IFERROR(IF(C1486="No CAS","",INDEX('DEQ Pollutant List'!$C$7:$C$611,MATCH('5. Pollutant Emissions - MB'!C1486,'DEQ Pollutant List'!$B$7:$B$611,0))),"")</f>
        <v>t-Butyl acetate</v>
      </c>
      <c r="E1486" s="115"/>
      <c r="F1486" s="138" t="s">
        <v>430</v>
      </c>
      <c r="G1486" s="139" t="s">
        <v>430</v>
      </c>
      <c r="H1486" s="104" t="s">
        <v>463</v>
      </c>
      <c r="I1486" s="102" t="s">
        <v>214</v>
      </c>
      <c r="J1486" s="105">
        <v>0</v>
      </c>
      <c r="K1486" s="83">
        <v>0</v>
      </c>
      <c r="L1486" s="102" t="s">
        <v>214</v>
      </c>
      <c r="M1486" s="105">
        <f t="shared" si="24"/>
        <v>0</v>
      </c>
      <c r="N1486" s="83">
        <f t="shared" si="25"/>
        <v>0</v>
      </c>
    </row>
    <row r="1487" spans="1:14" x14ac:dyDescent="0.25">
      <c r="A1487" s="79" t="s">
        <v>390</v>
      </c>
      <c r="B1487" s="133" t="s">
        <v>393</v>
      </c>
      <c r="C1487" s="137" t="s">
        <v>187</v>
      </c>
      <c r="D1487" s="81" t="str">
        <f>IFERROR(IF(C1487="No CAS","",INDEX('DEQ Pollutant List'!$C$7:$C$611,MATCH('5. Pollutant Emissions - MB'!C1487,'DEQ Pollutant List'!$B$7:$B$611,0))),"")</f>
        <v>Mercury and compounds</v>
      </c>
      <c r="E1487" s="115"/>
      <c r="F1487" s="138">
        <f>1-(1-0.75)*(1-0.992)</f>
        <v>0.998</v>
      </c>
      <c r="G1487" s="139" t="s">
        <v>430</v>
      </c>
      <c r="H1487" s="104" t="s">
        <v>463</v>
      </c>
      <c r="I1487" s="102" t="s">
        <v>214</v>
      </c>
      <c r="J1487" s="105">
        <v>3.3255294607866534E-3</v>
      </c>
      <c r="K1487" s="83">
        <v>3.3255294607866534E-3</v>
      </c>
      <c r="L1487" s="102" t="s">
        <v>214</v>
      </c>
      <c r="M1487" s="105">
        <f t="shared" si="24"/>
        <v>9.1110396185935702E-6</v>
      </c>
      <c r="N1487" s="83">
        <f t="shared" si="25"/>
        <v>9.1110396185935702E-6</v>
      </c>
    </row>
    <row r="1488" spans="1:14" x14ac:dyDescent="0.25">
      <c r="A1488" s="79" t="s">
        <v>390</v>
      </c>
      <c r="B1488" s="133" t="s">
        <v>393</v>
      </c>
      <c r="C1488" s="137" t="s">
        <v>185</v>
      </c>
      <c r="D1488" s="81" t="str">
        <f>IFERROR(IF(C1488="No CAS","",INDEX('DEQ Pollutant List'!$C$7:$C$611,MATCH('5. Pollutant Emissions - MB'!C1488,'DEQ Pollutant List'!$B$7:$B$611,0))),"")</f>
        <v>Lead and compounds</v>
      </c>
      <c r="E1488" s="115"/>
      <c r="F1488" s="138">
        <f>1-(1-0.75)*(1-0.992)</f>
        <v>0.998</v>
      </c>
      <c r="G1488" s="139" t="s">
        <v>430</v>
      </c>
      <c r="H1488" s="104" t="s">
        <v>463</v>
      </c>
      <c r="I1488" s="102" t="s">
        <v>214</v>
      </c>
      <c r="J1488" s="105">
        <v>5.7788952586412456E-3</v>
      </c>
      <c r="K1488" s="83">
        <v>5.7788952586412456E-3</v>
      </c>
      <c r="L1488" s="102" t="s">
        <v>214</v>
      </c>
      <c r="M1488" s="105">
        <f t="shared" si="24"/>
        <v>1.5832589749702043E-5</v>
      </c>
      <c r="N1488" s="83">
        <f t="shared" si="25"/>
        <v>1.5832589749702043E-5</v>
      </c>
    </row>
    <row r="1489" spans="1:14" x14ac:dyDescent="0.25">
      <c r="A1489" s="79" t="s">
        <v>390</v>
      </c>
      <c r="B1489" s="133" t="s">
        <v>393</v>
      </c>
      <c r="C1489" s="137" t="s">
        <v>425</v>
      </c>
      <c r="D1489" s="81" t="str">
        <f>IFERROR(IF(C1489="No CAS","",INDEX('DEQ Pollutant List'!$C$7:$C$611,MATCH('5. Pollutant Emissions - MB'!C1489,'DEQ Pollutant List'!$B$7:$B$611,0))),"")</f>
        <v>Isopropyl alcohol</v>
      </c>
      <c r="E1489" s="115"/>
      <c r="F1489" s="138" t="s">
        <v>430</v>
      </c>
      <c r="G1489" s="139" t="s">
        <v>430</v>
      </c>
      <c r="H1489" s="104" t="s">
        <v>463</v>
      </c>
      <c r="I1489" s="102" t="s">
        <v>214</v>
      </c>
      <c r="J1489" s="105">
        <v>39671.005216202357</v>
      </c>
      <c r="K1489" s="83">
        <v>39671.005216202357</v>
      </c>
      <c r="L1489" s="102" t="s">
        <v>214</v>
      </c>
      <c r="M1489" s="105">
        <f t="shared" si="24"/>
        <v>108.68768552384208</v>
      </c>
      <c r="N1489" s="83">
        <f t="shared" si="25"/>
        <v>108.68768552384208</v>
      </c>
    </row>
    <row r="1490" spans="1:14" x14ac:dyDescent="0.25">
      <c r="A1490" s="79" t="s">
        <v>390</v>
      </c>
      <c r="B1490" s="133" t="s">
        <v>393</v>
      </c>
      <c r="C1490" s="137" t="s">
        <v>420</v>
      </c>
      <c r="D1490" s="81" t="str">
        <f>IFERROR(IF(C1490="No CAS","",INDEX('DEQ Pollutant List'!$C$7:$C$611,MATCH('5. Pollutant Emissions - MB'!C1490,'DEQ Pollutant List'!$B$7:$B$611,0))),"")</f>
        <v>Acetone</v>
      </c>
      <c r="E1490" s="115"/>
      <c r="F1490" s="138" t="s">
        <v>430</v>
      </c>
      <c r="G1490" s="139" t="s">
        <v>430</v>
      </c>
      <c r="H1490" s="104" t="s">
        <v>463</v>
      </c>
      <c r="I1490" s="102" t="s">
        <v>214</v>
      </c>
      <c r="J1490" s="105">
        <v>338759.27003247314</v>
      </c>
      <c r="K1490" s="83">
        <v>338759.27003247314</v>
      </c>
      <c r="L1490" s="102" t="s">
        <v>214</v>
      </c>
      <c r="M1490" s="105">
        <f t="shared" si="24"/>
        <v>928.10758913006339</v>
      </c>
      <c r="N1490" s="83">
        <f t="shared" si="25"/>
        <v>928.10758913006339</v>
      </c>
    </row>
    <row r="1491" spans="1:14" x14ac:dyDescent="0.25">
      <c r="A1491" s="79" t="s">
        <v>390</v>
      </c>
      <c r="B1491" s="133" t="s">
        <v>393</v>
      </c>
      <c r="C1491" s="137" t="s">
        <v>422</v>
      </c>
      <c r="D1491" s="81" t="str">
        <f>IFERROR(IF(C1491="No CAS","",INDEX('DEQ Pollutant List'!$C$7:$C$611,MATCH('5. Pollutant Emissions - MB'!C1491,'DEQ Pollutant List'!$B$7:$B$611,0))),"")</f>
        <v>Propylene glycol monomethyl ether</v>
      </c>
      <c r="E1491" s="115"/>
      <c r="F1491" s="138" t="s">
        <v>430</v>
      </c>
      <c r="G1491" s="139" t="s">
        <v>430</v>
      </c>
      <c r="H1491" s="104" t="s">
        <v>463</v>
      </c>
      <c r="I1491" s="102" t="s">
        <v>214</v>
      </c>
      <c r="J1491" s="105">
        <v>264559.40058164479</v>
      </c>
      <c r="K1491" s="83">
        <v>264559.40058164479</v>
      </c>
      <c r="L1491" s="102" t="s">
        <v>214</v>
      </c>
      <c r="M1491" s="105">
        <f t="shared" si="24"/>
        <v>724.82027556615014</v>
      </c>
      <c r="N1491" s="83">
        <f t="shared" si="25"/>
        <v>724.82027556615014</v>
      </c>
    </row>
    <row r="1492" spans="1:14" x14ac:dyDescent="0.25">
      <c r="A1492" s="79" t="s">
        <v>390</v>
      </c>
      <c r="B1492" s="133" t="s">
        <v>393</v>
      </c>
      <c r="C1492" s="137" t="s">
        <v>181</v>
      </c>
      <c r="D1492" s="81" t="str">
        <f>IFERROR(IF(C1492="No CAS","",INDEX('DEQ Pollutant List'!$C$7:$C$611,MATCH('5. Pollutant Emissions - MB'!C1492,'DEQ Pollutant List'!$B$7:$B$611,0))),"")</f>
        <v>Cobalt and compounds</v>
      </c>
      <c r="E1492" s="115"/>
      <c r="F1492" s="138">
        <f>1-(1-0.75)*(1-0.992)</f>
        <v>0.998</v>
      </c>
      <c r="G1492" s="139" t="s">
        <v>430</v>
      </c>
      <c r="H1492" s="104" t="s">
        <v>463</v>
      </c>
      <c r="I1492" s="102" t="s">
        <v>214</v>
      </c>
      <c r="J1492" s="105">
        <v>212.06274822407647</v>
      </c>
      <c r="K1492" s="83">
        <v>212.06274822407647</v>
      </c>
      <c r="L1492" s="102" t="s">
        <v>214</v>
      </c>
      <c r="M1492" s="105">
        <f t="shared" si="24"/>
        <v>0.58099383075089439</v>
      </c>
      <c r="N1492" s="83">
        <f t="shared" si="25"/>
        <v>0.58099383075089439</v>
      </c>
    </row>
    <row r="1493" spans="1:14" x14ac:dyDescent="0.25">
      <c r="A1493" s="79" t="s">
        <v>390</v>
      </c>
      <c r="B1493" s="133" t="s">
        <v>393</v>
      </c>
      <c r="C1493" s="137" t="s">
        <v>439</v>
      </c>
      <c r="D1493" s="81" t="str">
        <f>IFERROR(IF(C1493="No CAS","",INDEX('DEQ Pollutant List'!$C$7:$C$611,MATCH('5. Pollutant Emissions - MB'!C1493,'DEQ Pollutant List'!$B$7:$B$611,0))),"")</f>
        <v>Sulfuric acid</v>
      </c>
      <c r="E1493" s="115"/>
      <c r="F1493" s="138" t="s">
        <v>430</v>
      </c>
      <c r="G1493" s="139" t="s">
        <v>430</v>
      </c>
      <c r="H1493" s="104" t="s">
        <v>463</v>
      </c>
      <c r="I1493" s="102" t="s">
        <v>214</v>
      </c>
      <c r="J1493" s="105">
        <v>0</v>
      </c>
      <c r="K1493" s="83">
        <v>0</v>
      </c>
      <c r="L1493" s="102" t="s">
        <v>214</v>
      </c>
      <c r="M1493" s="105">
        <f t="shared" si="24"/>
        <v>0</v>
      </c>
      <c r="N1493" s="83">
        <f t="shared" si="25"/>
        <v>0</v>
      </c>
    </row>
    <row r="1494" spans="1:14" x14ac:dyDescent="0.25">
      <c r="A1494" s="79" t="s">
        <v>390</v>
      </c>
      <c r="B1494" s="133" t="s">
        <v>393</v>
      </c>
      <c r="C1494" s="137" t="s">
        <v>440</v>
      </c>
      <c r="D1494" s="81" t="str">
        <f>IFERROR(IF(C1494="No CAS","",INDEX('DEQ Pollutant List'!$C$7:$C$611,MATCH('5. Pollutant Emissions - MB'!C1494,'DEQ Pollutant List'!$B$7:$B$611,0))),"")</f>
        <v>Hexachlorobenzene</v>
      </c>
      <c r="E1494" s="115"/>
      <c r="F1494" s="138" t="s">
        <v>430</v>
      </c>
      <c r="G1494" s="139" t="s">
        <v>430</v>
      </c>
      <c r="H1494" s="104" t="s">
        <v>463</v>
      </c>
      <c r="I1494" s="102" t="s">
        <v>214</v>
      </c>
      <c r="J1494" s="105">
        <v>0.37412206433849821</v>
      </c>
      <c r="K1494" s="83">
        <v>0.37412206433849821</v>
      </c>
      <c r="L1494" s="102" t="s">
        <v>214</v>
      </c>
      <c r="M1494" s="105">
        <f t="shared" si="24"/>
        <v>1.0249919570917759E-3</v>
      </c>
      <c r="N1494" s="83">
        <f t="shared" si="25"/>
        <v>1.0249919570917759E-3</v>
      </c>
    </row>
    <row r="1495" spans="1:14" x14ac:dyDescent="0.25">
      <c r="A1495" s="79" t="s">
        <v>390</v>
      </c>
      <c r="B1495" s="133" t="s">
        <v>393</v>
      </c>
      <c r="C1495" s="137" t="s">
        <v>182</v>
      </c>
      <c r="D1495" s="81" t="str">
        <f>IFERROR(IF(C1495="No CAS","",INDEX('DEQ Pollutant List'!$C$7:$C$611,MATCH('5. Pollutant Emissions - MB'!C1495,'DEQ Pollutant List'!$B$7:$B$611,0))),"")</f>
        <v>Copper and compounds</v>
      </c>
      <c r="E1495" s="115"/>
      <c r="F1495" s="138">
        <f>1-(1-0.75)*(1-0.992)</f>
        <v>0.998</v>
      </c>
      <c r="G1495" s="139" t="s">
        <v>430</v>
      </c>
      <c r="H1495" s="104" t="s">
        <v>463</v>
      </c>
      <c r="I1495" s="102" t="s">
        <v>214</v>
      </c>
      <c r="J1495" s="105">
        <v>25.275136119189529</v>
      </c>
      <c r="K1495" s="83">
        <v>25.275136119189529</v>
      </c>
      <c r="L1495" s="102" t="s">
        <v>214</v>
      </c>
      <c r="M1495" s="105">
        <f t="shared" si="24"/>
        <v>6.9246948271752137E-2</v>
      </c>
      <c r="N1495" s="83">
        <f t="shared" si="25"/>
        <v>6.9246948271752137E-2</v>
      </c>
    </row>
    <row r="1496" spans="1:14" x14ac:dyDescent="0.25">
      <c r="A1496" s="79" t="s">
        <v>390</v>
      </c>
      <c r="B1496" s="133" t="s">
        <v>393</v>
      </c>
      <c r="C1496" s="137" t="s">
        <v>186</v>
      </c>
      <c r="D1496" s="81" t="str">
        <f>IFERROR(IF(C1496="No CAS","",INDEX('DEQ Pollutant List'!$C$7:$C$611,MATCH('5. Pollutant Emissions - MB'!C1496,'DEQ Pollutant List'!$B$7:$B$611,0))),"")</f>
        <v>Manganese and compounds</v>
      </c>
      <c r="E1496" s="115"/>
      <c r="F1496" s="138">
        <f>1-(1-0.75)*(1-0.992)</f>
        <v>0.998</v>
      </c>
      <c r="G1496" s="139" t="s">
        <v>430</v>
      </c>
      <c r="H1496" s="104" t="s">
        <v>463</v>
      </c>
      <c r="I1496" s="102" t="s">
        <v>214</v>
      </c>
      <c r="J1496" s="105">
        <v>0</v>
      </c>
      <c r="K1496" s="83">
        <v>0</v>
      </c>
      <c r="L1496" s="102" t="s">
        <v>214</v>
      </c>
      <c r="M1496" s="105">
        <f t="shared" si="24"/>
        <v>0</v>
      </c>
      <c r="N1496" s="83">
        <f t="shared" si="25"/>
        <v>0</v>
      </c>
    </row>
    <row r="1497" spans="1:14" x14ac:dyDescent="0.25">
      <c r="A1497" s="79" t="s">
        <v>390</v>
      </c>
      <c r="B1497" s="133" t="s">
        <v>393</v>
      </c>
      <c r="C1497" s="137" t="s">
        <v>441</v>
      </c>
      <c r="D1497" s="81" t="str">
        <f>IFERROR(IF(C1497="No CAS","",INDEX('DEQ Pollutant List'!$C$7:$C$611,MATCH('5. Pollutant Emissions - MB'!C1497,'DEQ Pollutant List'!$B$7:$B$611,0))),"")</f>
        <v>1,2,3-Trimethylbenzene</v>
      </c>
      <c r="E1497" s="115"/>
      <c r="F1497" s="138" t="s">
        <v>430</v>
      </c>
      <c r="G1497" s="139" t="s">
        <v>430</v>
      </c>
      <c r="H1497" s="104" t="s">
        <v>463</v>
      </c>
      <c r="I1497" s="102" t="s">
        <v>214</v>
      </c>
      <c r="J1497" s="105">
        <v>0</v>
      </c>
      <c r="K1497" s="83">
        <v>0</v>
      </c>
      <c r="L1497" s="102" t="s">
        <v>214</v>
      </c>
      <c r="M1497" s="105">
        <f t="shared" si="24"/>
        <v>0</v>
      </c>
      <c r="N1497" s="83">
        <f t="shared" si="25"/>
        <v>0</v>
      </c>
    </row>
    <row r="1498" spans="1:14" x14ac:dyDescent="0.25">
      <c r="A1498" s="79" t="s">
        <v>394</v>
      </c>
      <c r="B1498" s="133" t="s">
        <v>293</v>
      </c>
      <c r="C1498" s="137" t="s">
        <v>193</v>
      </c>
      <c r="D1498" s="81" t="str">
        <f>IFERROR(IF(C1498="No CAS","",INDEX('DEQ Pollutant List'!$C$7:$C$611,MATCH('5. Pollutant Emissions - MB'!C1498,'DEQ Pollutant List'!$B$7:$B$611,0))),"")</f>
        <v>Xylene (mixture), including m-xylene, o-xylene, p-xylene</v>
      </c>
      <c r="E1498" s="115"/>
      <c r="F1498" s="138">
        <v>0</v>
      </c>
      <c r="G1498" s="139">
        <v>0.02</v>
      </c>
      <c r="H1498" s="104"/>
      <c r="I1498" s="102" cm="1">
        <f t="array" ref="I1498">((_xlfn.XLOOKUP(B1498,'4. Material Balance Activities'!$C$398:$C$446,'4. Material Balance Activities'!$G$398:$G$446,NA,0,1)-_xlfn.XLOOKUP(B1498,'4. Material Balance Activities'!$C$398:$C$446,'4. Material Balance Activities'!$M$398:$M$446,NA,0,1))*G1498)*(1-F1498)</f>
        <v>11.802648000000001</v>
      </c>
      <c r="J1498" s="105" t="s">
        <v>214</v>
      </c>
      <c r="K1498" s="83" t="s">
        <v>214</v>
      </c>
      <c r="L1498" s="102" cm="1">
        <f t="array" ref="L1498">((_xlfn.XLOOKUP(B1498,'4. Material Balance Activities'!$C$398:$C$446,'4. Material Balance Activities'!$J$398:$J$446,NA,0,1)-_xlfn.XLOOKUP(B1498,'4. Material Balance Activities'!$C$398:$C$446,'4. Material Balance Activities'!$P$398:$P$446,NA,0,1))*G1498)*(1-F1498)</f>
        <v>4.7591322580645169E-2</v>
      </c>
      <c r="M1498" s="105" t="s">
        <v>214</v>
      </c>
      <c r="N1498" s="83" t="s">
        <v>214</v>
      </c>
    </row>
    <row r="1499" spans="1:14" x14ac:dyDescent="0.25">
      <c r="A1499" s="79" t="s">
        <v>394</v>
      </c>
      <c r="B1499" s="133" t="s">
        <v>293</v>
      </c>
      <c r="C1499" s="137" t="s">
        <v>183</v>
      </c>
      <c r="D1499" s="81" t="str">
        <f>IFERROR(IF(C1499="No CAS","",INDEX('DEQ Pollutant List'!$C$7:$C$611,MATCH('5. Pollutant Emissions - MB'!C1499,'DEQ Pollutant List'!$B$7:$B$611,0))),"")</f>
        <v>Ethyl benzene</v>
      </c>
      <c r="E1499" s="115"/>
      <c r="F1499" s="138">
        <v>0</v>
      </c>
      <c r="G1499" s="139">
        <v>3.0000000000000001E-3</v>
      </c>
      <c r="H1499" s="104"/>
      <c r="I1499" s="102" cm="1">
        <f t="array" ref="I1499">((_xlfn.XLOOKUP(B1499,'4. Material Balance Activities'!$C$398:$C$446,'4. Material Balance Activities'!$G$398:$G$446,NA,0,1)-_xlfn.XLOOKUP(B1499,'4. Material Balance Activities'!$C$398:$C$446,'4. Material Balance Activities'!$M$398:$M$446,NA,0,1))*G1499)*(1-F1499)</f>
        <v>1.7703972000000003</v>
      </c>
      <c r="J1499" s="105" t="s">
        <v>214</v>
      </c>
      <c r="K1499" s="83" t="s">
        <v>214</v>
      </c>
      <c r="L1499" s="102" cm="1">
        <f t="array" ref="L1499">((_xlfn.XLOOKUP(B1499,'4. Material Balance Activities'!$C$398:$C$446,'4. Material Balance Activities'!$J$398:$J$446,NA,0,1)-_xlfn.XLOOKUP(B1499,'4. Material Balance Activities'!$C$398:$C$446,'4. Material Balance Activities'!$P$398:$P$446,NA,0,1))*G1499)*(1-F1499)</f>
        <v>7.1386983870967754E-3</v>
      </c>
      <c r="M1499" s="105" t="s">
        <v>214</v>
      </c>
      <c r="N1499" s="83" t="s">
        <v>214</v>
      </c>
    </row>
    <row r="1500" spans="1:14" x14ac:dyDescent="0.25">
      <c r="A1500" s="79" t="s">
        <v>394</v>
      </c>
      <c r="B1500" s="133" t="s">
        <v>293</v>
      </c>
      <c r="C1500" s="137" t="s">
        <v>433</v>
      </c>
      <c r="D1500" s="81" t="str">
        <f>IFERROR(IF(C1500="No CAS","",INDEX('DEQ Pollutant List'!$C$7:$C$611,MATCH('5. Pollutant Emissions - MB'!C1500,'DEQ Pollutant List'!$B$7:$B$611,0))),"")</f>
        <v>Isopropylbenzene (cumene)</v>
      </c>
      <c r="E1500" s="115"/>
      <c r="F1500" s="138">
        <v>0</v>
      </c>
      <c r="G1500" s="139">
        <v>1E-3</v>
      </c>
      <c r="H1500" s="104"/>
      <c r="I1500" s="102" cm="1">
        <f t="array" ref="I1500">((_xlfn.XLOOKUP(B1500,'4. Material Balance Activities'!$C$398:$C$446,'4. Material Balance Activities'!$G$398:$G$446,NA,0,1)-_xlfn.XLOOKUP(B1500,'4. Material Balance Activities'!$C$398:$C$446,'4. Material Balance Activities'!$M$398:$M$446,NA,0,1))*G1500)*(1-F1500)</f>
        <v>0.59013240000000011</v>
      </c>
      <c r="J1500" s="105" t="s">
        <v>214</v>
      </c>
      <c r="K1500" s="83" t="s">
        <v>214</v>
      </c>
      <c r="L1500" s="102" cm="1">
        <f t="array" ref="L1500">((_xlfn.XLOOKUP(B1500,'4. Material Balance Activities'!$C$398:$C$446,'4. Material Balance Activities'!$J$398:$J$446,NA,0,1)-_xlfn.XLOOKUP(B1500,'4. Material Balance Activities'!$C$398:$C$446,'4. Material Balance Activities'!$P$398:$P$446,NA,0,1))*G1500)*(1-F1500)</f>
        <v>2.3795661290322585E-3</v>
      </c>
      <c r="M1500" s="105" t="s">
        <v>214</v>
      </c>
      <c r="N1500" s="83" t="s">
        <v>214</v>
      </c>
    </row>
    <row r="1501" spans="1:14" x14ac:dyDescent="0.25">
      <c r="A1501" s="79" t="s">
        <v>394</v>
      </c>
      <c r="B1501" s="133" t="s">
        <v>293</v>
      </c>
      <c r="C1501" s="137" t="s">
        <v>435</v>
      </c>
      <c r="D1501" s="81" t="str">
        <f>IFERROR(IF(C1501="No CAS","",INDEX('DEQ Pollutant List'!$C$7:$C$611,MATCH('5. Pollutant Emissions - MB'!C1501,'DEQ Pollutant List'!$B$7:$B$611,0))),"")</f>
        <v>n-Butyl alcohol</v>
      </c>
      <c r="E1501" s="115"/>
      <c r="F1501" s="138">
        <v>0</v>
      </c>
      <c r="G1501" s="139">
        <v>0.06</v>
      </c>
      <c r="H1501" s="104"/>
      <c r="I1501" s="102" cm="1">
        <f t="array" ref="I1501">((_xlfn.XLOOKUP(B1501,'4. Material Balance Activities'!$C$398:$C$446,'4. Material Balance Activities'!$G$398:$G$446,NA,0,1)-_xlfn.XLOOKUP(B1501,'4. Material Balance Activities'!$C$398:$C$446,'4. Material Balance Activities'!$M$398:$M$446,NA,0,1))*G1501)*(1-F1501)</f>
        <v>35.407944000000001</v>
      </c>
      <c r="J1501" s="105" t="s">
        <v>214</v>
      </c>
      <c r="K1501" s="83" t="s">
        <v>214</v>
      </c>
      <c r="L1501" s="102" cm="1">
        <f t="array" ref="L1501">((_xlfn.XLOOKUP(B1501,'4. Material Balance Activities'!$C$398:$C$446,'4. Material Balance Activities'!$J$398:$J$446,NA,0,1)-_xlfn.XLOOKUP(B1501,'4. Material Balance Activities'!$C$398:$C$446,'4. Material Balance Activities'!$P$398:$P$446,NA,0,1))*G1501)*(1-F1501)</f>
        <v>0.14277396774193549</v>
      </c>
      <c r="M1501" s="105" t="s">
        <v>214</v>
      </c>
      <c r="N1501" s="83" t="s">
        <v>214</v>
      </c>
    </row>
    <row r="1502" spans="1:14" x14ac:dyDescent="0.25">
      <c r="A1502" s="79" t="s">
        <v>394</v>
      </c>
      <c r="B1502" s="133" t="s">
        <v>293</v>
      </c>
      <c r="C1502" s="137" t="s">
        <v>441</v>
      </c>
      <c r="D1502" s="81" t="str">
        <f>IFERROR(IF(C1502="No CAS","",INDEX('DEQ Pollutant List'!$C$7:$C$611,MATCH('5. Pollutant Emissions - MB'!C1502,'DEQ Pollutant List'!$B$7:$B$611,0))),"")</f>
        <v>1,2,3-Trimethylbenzene</v>
      </c>
      <c r="E1502" s="115"/>
      <c r="F1502" s="138">
        <v>0</v>
      </c>
      <c r="G1502" s="139">
        <v>0.01</v>
      </c>
      <c r="H1502" s="104"/>
      <c r="I1502" s="102" cm="1">
        <f t="array" ref="I1502">((_xlfn.XLOOKUP(B1502,'4. Material Balance Activities'!$C$398:$C$446,'4. Material Balance Activities'!$G$398:$G$446,NA,0,1)-_xlfn.XLOOKUP(B1502,'4. Material Balance Activities'!$C$398:$C$446,'4. Material Balance Activities'!$M$398:$M$446,NA,0,1))*G1502)*(1-F1502)</f>
        <v>5.9013240000000007</v>
      </c>
      <c r="J1502" s="105" t="s">
        <v>214</v>
      </c>
      <c r="K1502" s="83" t="s">
        <v>214</v>
      </c>
      <c r="L1502" s="102" cm="1">
        <f t="array" ref="L1502">((_xlfn.XLOOKUP(B1502,'4. Material Balance Activities'!$C$398:$C$446,'4. Material Balance Activities'!$J$398:$J$446,NA,0,1)-_xlfn.XLOOKUP(B1502,'4. Material Balance Activities'!$C$398:$C$446,'4. Material Balance Activities'!$P$398:$P$446,NA,0,1))*G1502)*(1-F1502)</f>
        <v>2.3795661290322585E-2</v>
      </c>
      <c r="M1502" s="105" t="s">
        <v>214</v>
      </c>
      <c r="N1502" s="83" t="s">
        <v>214</v>
      </c>
    </row>
    <row r="1503" spans="1:14" x14ac:dyDescent="0.25">
      <c r="A1503" s="79" t="s">
        <v>394</v>
      </c>
      <c r="B1503" s="133" t="s">
        <v>295</v>
      </c>
      <c r="C1503" s="137" t="s">
        <v>193</v>
      </c>
      <c r="D1503" s="81" t="str">
        <f>IFERROR(IF(C1503="No CAS","",INDEX('DEQ Pollutant List'!$C$7:$C$611,MATCH('5. Pollutant Emissions - MB'!C1503,'DEQ Pollutant List'!$B$7:$B$611,0))),"")</f>
        <v>Xylene (mixture), including m-xylene, o-xylene, p-xylene</v>
      </c>
      <c r="E1503" s="115"/>
      <c r="F1503" s="138">
        <v>0</v>
      </c>
      <c r="G1503" s="139">
        <v>0.02</v>
      </c>
      <c r="H1503" s="104"/>
      <c r="I1503" s="102" cm="1">
        <f t="array" ref="I1503">((_xlfn.XLOOKUP(B1503,'4. Material Balance Activities'!$C$398:$C$446,'4. Material Balance Activities'!$G$398:$G$446,NA,0,1)-_xlfn.XLOOKUP(B1503,'4. Material Balance Activities'!$C$398:$C$446,'4. Material Balance Activities'!$M$398:$M$446,NA,0,1))*G1503)*(1-F1503)</f>
        <v>13.693680000000002</v>
      </c>
      <c r="J1503" s="105" t="s">
        <v>214</v>
      </c>
      <c r="K1503" s="83" t="s">
        <v>214</v>
      </c>
      <c r="L1503" s="102" cm="1">
        <f t="array" ref="L1503">((_xlfn.XLOOKUP(B1503,'4. Material Balance Activities'!$C$398:$C$446,'4. Material Balance Activities'!$J$398:$J$446,NA,0,1)-_xlfn.XLOOKUP(B1503,'4. Material Balance Activities'!$C$398:$C$446,'4. Material Balance Activities'!$P$398:$P$446,NA,0,1))*G1503)*(1-F1503)</f>
        <v>5.5216451612903235E-2</v>
      </c>
      <c r="M1503" s="105" t="s">
        <v>214</v>
      </c>
      <c r="N1503" s="83" t="s">
        <v>214</v>
      </c>
    </row>
    <row r="1504" spans="1:14" x14ac:dyDescent="0.25">
      <c r="A1504" s="79" t="s">
        <v>394</v>
      </c>
      <c r="B1504" s="133" t="s">
        <v>295</v>
      </c>
      <c r="C1504" s="137" t="s">
        <v>183</v>
      </c>
      <c r="D1504" s="81" t="str">
        <f>IFERROR(IF(C1504="No CAS","",INDEX('DEQ Pollutant List'!$C$7:$C$611,MATCH('5. Pollutant Emissions - MB'!C1504,'DEQ Pollutant List'!$B$7:$B$611,0))),"")</f>
        <v>Ethyl benzene</v>
      </c>
      <c r="E1504" s="115"/>
      <c r="F1504" s="138">
        <v>0</v>
      </c>
      <c r="G1504" s="139">
        <v>3.0000000000000001E-3</v>
      </c>
      <c r="H1504" s="104"/>
      <c r="I1504" s="102" cm="1">
        <f t="array" ref="I1504">((_xlfn.XLOOKUP(B1504,'4. Material Balance Activities'!$C$398:$C$446,'4. Material Balance Activities'!$G$398:$G$446,NA,0,1)-_xlfn.XLOOKUP(B1504,'4. Material Balance Activities'!$C$398:$C$446,'4. Material Balance Activities'!$M$398:$M$446,NA,0,1))*G1504)*(1-F1504)</f>
        <v>2.0540520000000004</v>
      </c>
      <c r="J1504" s="105" t="s">
        <v>214</v>
      </c>
      <c r="K1504" s="83" t="s">
        <v>214</v>
      </c>
      <c r="L1504" s="102" cm="1">
        <f t="array" ref="L1504">((_xlfn.XLOOKUP(B1504,'4. Material Balance Activities'!$C$398:$C$446,'4. Material Balance Activities'!$J$398:$J$446,NA,0,1)-_xlfn.XLOOKUP(B1504,'4. Material Balance Activities'!$C$398:$C$446,'4. Material Balance Activities'!$P$398:$P$446,NA,0,1))*G1504)*(1-F1504)</f>
        <v>8.2824677419354852E-3</v>
      </c>
      <c r="M1504" s="105" t="s">
        <v>214</v>
      </c>
      <c r="N1504" s="83" t="s">
        <v>214</v>
      </c>
    </row>
    <row r="1505" spans="1:14" x14ac:dyDescent="0.25">
      <c r="A1505" s="79" t="s">
        <v>394</v>
      </c>
      <c r="B1505" s="133" t="s">
        <v>295</v>
      </c>
      <c r="C1505" s="137" t="s">
        <v>433</v>
      </c>
      <c r="D1505" s="81" t="str">
        <f>IFERROR(IF(C1505="No CAS","",INDEX('DEQ Pollutant List'!$C$7:$C$611,MATCH('5. Pollutant Emissions - MB'!C1505,'DEQ Pollutant List'!$B$7:$B$611,0))),"")</f>
        <v>Isopropylbenzene (cumene)</v>
      </c>
      <c r="E1505" s="115"/>
      <c r="F1505" s="138">
        <v>0</v>
      </c>
      <c r="G1505" s="139">
        <v>1E-3</v>
      </c>
      <c r="H1505" s="104"/>
      <c r="I1505" s="102" cm="1">
        <f t="array" ref="I1505">((_xlfn.XLOOKUP(B1505,'4. Material Balance Activities'!$C$398:$C$446,'4. Material Balance Activities'!$G$398:$G$446,NA,0,1)-_xlfn.XLOOKUP(B1505,'4. Material Balance Activities'!$C$398:$C$446,'4. Material Balance Activities'!$M$398:$M$446,NA,0,1))*G1505)*(1-F1505)</f>
        <v>0.68468400000000007</v>
      </c>
      <c r="J1505" s="105" t="s">
        <v>214</v>
      </c>
      <c r="K1505" s="83" t="s">
        <v>214</v>
      </c>
      <c r="L1505" s="102" cm="1">
        <f t="array" ref="L1505">((_xlfn.XLOOKUP(B1505,'4. Material Balance Activities'!$C$398:$C$446,'4. Material Balance Activities'!$J$398:$J$446,NA,0,1)-_xlfn.XLOOKUP(B1505,'4. Material Balance Activities'!$C$398:$C$446,'4. Material Balance Activities'!$P$398:$P$446,NA,0,1))*G1505)*(1-F1505)</f>
        <v>2.7608225806451617E-3</v>
      </c>
      <c r="M1505" s="105" t="s">
        <v>214</v>
      </c>
      <c r="N1505" s="83" t="s">
        <v>214</v>
      </c>
    </row>
    <row r="1506" spans="1:14" x14ac:dyDescent="0.25">
      <c r="A1506" s="79" t="s">
        <v>394</v>
      </c>
      <c r="B1506" s="133" t="s">
        <v>295</v>
      </c>
      <c r="C1506" s="137" t="s">
        <v>435</v>
      </c>
      <c r="D1506" s="81" t="str">
        <f>IFERROR(IF(C1506="No CAS","",INDEX('DEQ Pollutant List'!$C$7:$C$611,MATCH('5. Pollutant Emissions - MB'!C1506,'DEQ Pollutant List'!$B$7:$B$611,0))),"")</f>
        <v>n-Butyl alcohol</v>
      </c>
      <c r="E1506" s="115"/>
      <c r="F1506" s="138">
        <v>0</v>
      </c>
      <c r="G1506" s="139">
        <v>0.06</v>
      </c>
      <c r="H1506" s="104"/>
      <c r="I1506" s="102" cm="1">
        <f t="array" ref="I1506">((_xlfn.XLOOKUP(B1506,'4. Material Balance Activities'!$C$398:$C$446,'4. Material Balance Activities'!$G$398:$G$446,NA,0,1)-_xlfn.XLOOKUP(B1506,'4. Material Balance Activities'!$C$398:$C$446,'4. Material Balance Activities'!$M$398:$M$446,NA,0,1))*G1506)*(1-F1506)</f>
        <v>41.081040000000002</v>
      </c>
      <c r="J1506" s="105" t="s">
        <v>214</v>
      </c>
      <c r="K1506" s="83" t="s">
        <v>214</v>
      </c>
      <c r="L1506" s="102" cm="1">
        <f t="array" ref="L1506">((_xlfn.XLOOKUP(B1506,'4. Material Balance Activities'!$C$398:$C$446,'4. Material Balance Activities'!$J$398:$J$446,NA,0,1)-_xlfn.XLOOKUP(B1506,'4. Material Balance Activities'!$C$398:$C$446,'4. Material Balance Activities'!$P$398:$P$446,NA,0,1))*G1506)*(1-F1506)</f>
        <v>0.16564935483870971</v>
      </c>
      <c r="M1506" s="105" t="s">
        <v>214</v>
      </c>
      <c r="N1506" s="83" t="s">
        <v>214</v>
      </c>
    </row>
    <row r="1507" spans="1:14" x14ac:dyDescent="0.25">
      <c r="A1507" s="79" t="s">
        <v>394</v>
      </c>
      <c r="B1507" s="133" t="s">
        <v>295</v>
      </c>
      <c r="C1507" s="137" t="s">
        <v>441</v>
      </c>
      <c r="D1507" s="81" t="str">
        <f>IFERROR(IF(C1507="No CAS","",INDEX('DEQ Pollutant List'!$C$7:$C$611,MATCH('5. Pollutant Emissions - MB'!C1507,'DEQ Pollutant List'!$B$7:$B$611,0))),"")</f>
        <v>1,2,3-Trimethylbenzene</v>
      </c>
      <c r="E1507" s="115"/>
      <c r="F1507" s="138">
        <v>0</v>
      </c>
      <c r="G1507" s="139">
        <v>0.01</v>
      </c>
      <c r="H1507" s="104"/>
      <c r="I1507" s="102" cm="1">
        <f t="array" ref="I1507">((_xlfn.XLOOKUP(B1507,'4. Material Balance Activities'!$C$398:$C$446,'4. Material Balance Activities'!$G$398:$G$446,NA,0,1)-_xlfn.XLOOKUP(B1507,'4. Material Balance Activities'!$C$398:$C$446,'4. Material Balance Activities'!$M$398:$M$446,NA,0,1))*G1507)*(1-F1507)</f>
        <v>6.8468400000000011</v>
      </c>
      <c r="J1507" s="105" t="s">
        <v>214</v>
      </c>
      <c r="K1507" s="83" t="s">
        <v>214</v>
      </c>
      <c r="L1507" s="102" cm="1">
        <f t="array" ref="L1507">((_xlfn.XLOOKUP(B1507,'4. Material Balance Activities'!$C$398:$C$446,'4. Material Balance Activities'!$J$398:$J$446,NA,0,1)-_xlfn.XLOOKUP(B1507,'4. Material Balance Activities'!$C$398:$C$446,'4. Material Balance Activities'!$P$398:$P$446,NA,0,1))*G1507)*(1-F1507)</f>
        <v>2.7608225806451617E-2</v>
      </c>
      <c r="M1507" s="105" t="s">
        <v>214</v>
      </c>
      <c r="N1507" s="83" t="s">
        <v>214</v>
      </c>
    </row>
    <row r="1508" spans="1:14" x14ac:dyDescent="0.25">
      <c r="A1508" s="79" t="s">
        <v>394</v>
      </c>
      <c r="B1508" s="133" t="s">
        <v>296</v>
      </c>
      <c r="C1508" s="137" t="s">
        <v>183</v>
      </c>
      <c r="D1508" s="81" t="str">
        <f>IFERROR(IF(C1508="No CAS","",INDEX('DEQ Pollutant List'!$C$7:$C$611,MATCH('5. Pollutant Emissions - MB'!C1508,'DEQ Pollutant List'!$B$7:$B$611,0))),"")</f>
        <v>Ethyl benzene</v>
      </c>
      <c r="E1508" s="115"/>
      <c r="F1508" s="138">
        <v>0</v>
      </c>
      <c r="G1508" s="139">
        <v>2E-3</v>
      </c>
      <c r="H1508" s="104"/>
      <c r="I1508" s="102" cm="1">
        <f t="array" ref="I1508">((_xlfn.XLOOKUP(B1508,'4. Material Balance Activities'!$C$398:$C$446,'4. Material Balance Activities'!$G$398:$G$446,NA,0,1)-_xlfn.XLOOKUP(B1508,'4. Material Balance Activities'!$C$398:$C$446,'4. Material Balance Activities'!$M$398:$M$446,NA,0,1))*G1508)*(1-F1508)</f>
        <v>0.68603040000000015</v>
      </c>
      <c r="J1508" s="105" t="s">
        <v>214</v>
      </c>
      <c r="K1508" s="83" t="s">
        <v>214</v>
      </c>
      <c r="L1508" s="102" cm="1">
        <f t="array" ref="L1508">((_xlfn.XLOOKUP(B1508,'4. Material Balance Activities'!$C$398:$C$446,'4. Material Balance Activities'!$J$398:$J$446,NA,0,1)-_xlfn.XLOOKUP(B1508,'4. Material Balance Activities'!$C$398:$C$446,'4. Material Balance Activities'!$P$398:$P$446,NA,0,1))*G1508)*(1-F1508)</f>
        <v>2.7662516129032264E-3</v>
      </c>
      <c r="M1508" s="105" t="s">
        <v>214</v>
      </c>
      <c r="N1508" s="83" t="s">
        <v>214</v>
      </c>
    </row>
    <row r="1509" spans="1:14" x14ac:dyDescent="0.25">
      <c r="A1509" s="79" t="s">
        <v>394</v>
      </c>
      <c r="B1509" s="133" t="s">
        <v>296</v>
      </c>
      <c r="C1509" s="137" t="s">
        <v>433</v>
      </c>
      <c r="D1509" s="81" t="str">
        <f>IFERROR(IF(C1509="No CAS","",INDEX('DEQ Pollutant List'!$C$7:$C$611,MATCH('5. Pollutant Emissions - MB'!C1509,'DEQ Pollutant List'!$B$7:$B$611,0))),"")</f>
        <v>Isopropylbenzene (cumene)</v>
      </c>
      <c r="E1509" s="115"/>
      <c r="F1509" s="138">
        <v>0</v>
      </c>
      <c r="G1509" s="139">
        <v>2E-3</v>
      </c>
      <c r="H1509" s="104"/>
      <c r="I1509" s="102" cm="1">
        <f t="array" ref="I1509">((_xlfn.XLOOKUP(B1509,'4. Material Balance Activities'!$C$398:$C$446,'4. Material Balance Activities'!$G$398:$G$446,NA,0,1)-_xlfn.XLOOKUP(B1509,'4. Material Balance Activities'!$C$398:$C$446,'4. Material Balance Activities'!$M$398:$M$446,NA,0,1))*G1509)*(1-F1509)</f>
        <v>0.68603040000000015</v>
      </c>
      <c r="J1509" s="105" t="s">
        <v>214</v>
      </c>
      <c r="K1509" s="83" t="s">
        <v>214</v>
      </c>
      <c r="L1509" s="102" cm="1">
        <f t="array" ref="L1509">((_xlfn.XLOOKUP(B1509,'4. Material Balance Activities'!$C$398:$C$446,'4. Material Balance Activities'!$J$398:$J$446,NA,0,1)-_xlfn.XLOOKUP(B1509,'4. Material Balance Activities'!$C$398:$C$446,'4. Material Balance Activities'!$P$398:$P$446,NA,0,1))*G1509)*(1-F1509)</f>
        <v>2.7662516129032264E-3</v>
      </c>
      <c r="M1509" s="105" t="s">
        <v>214</v>
      </c>
      <c r="N1509" s="83" t="s">
        <v>214</v>
      </c>
    </row>
    <row r="1510" spans="1:14" x14ac:dyDescent="0.25">
      <c r="A1510" s="79" t="s">
        <v>394</v>
      </c>
      <c r="B1510" s="133" t="s">
        <v>296</v>
      </c>
      <c r="C1510" s="137" t="s">
        <v>435</v>
      </c>
      <c r="D1510" s="81" t="str">
        <f>IFERROR(IF(C1510="No CAS","",INDEX('DEQ Pollutant List'!$C$7:$C$611,MATCH('5. Pollutant Emissions - MB'!C1510,'DEQ Pollutant List'!$B$7:$B$611,0))),"")</f>
        <v>n-Butyl alcohol</v>
      </c>
      <c r="E1510" s="115"/>
      <c r="F1510" s="138">
        <v>0</v>
      </c>
      <c r="G1510" s="139">
        <v>0.08</v>
      </c>
      <c r="H1510" s="104"/>
      <c r="I1510" s="102" cm="1">
        <f t="array" ref="I1510">((_xlfn.XLOOKUP(B1510,'4. Material Balance Activities'!$C$398:$C$446,'4. Material Balance Activities'!$G$398:$G$446,NA,0,1)-_xlfn.XLOOKUP(B1510,'4. Material Balance Activities'!$C$398:$C$446,'4. Material Balance Activities'!$M$398:$M$446,NA,0,1))*G1510)*(1-F1510)</f>
        <v>27.441216000000004</v>
      </c>
      <c r="J1510" s="105" t="s">
        <v>214</v>
      </c>
      <c r="K1510" s="83" t="s">
        <v>214</v>
      </c>
      <c r="L1510" s="102" cm="1">
        <f t="array" ref="L1510">((_xlfn.XLOOKUP(B1510,'4. Material Balance Activities'!$C$398:$C$446,'4. Material Balance Activities'!$J$398:$J$446,NA,0,1)-_xlfn.XLOOKUP(B1510,'4. Material Balance Activities'!$C$398:$C$446,'4. Material Balance Activities'!$P$398:$P$446,NA,0,1))*G1510)*(1-F1510)</f>
        <v>0.11065006451612906</v>
      </c>
      <c r="M1510" s="105" t="s">
        <v>214</v>
      </c>
      <c r="N1510" s="83" t="s">
        <v>214</v>
      </c>
    </row>
    <row r="1511" spans="1:14" x14ac:dyDescent="0.25">
      <c r="A1511" s="79" t="s">
        <v>394</v>
      </c>
      <c r="B1511" s="133" t="s">
        <v>296</v>
      </c>
      <c r="C1511" s="137" t="s">
        <v>441</v>
      </c>
      <c r="D1511" s="81" t="str">
        <f>IFERROR(IF(C1511="No CAS","",INDEX('DEQ Pollutant List'!$C$7:$C$611,MATCH('5. Pollutant Emissions - MB'!C1511,'DEQ Pollutant List'!$B$7:$B$611,0))),"")</f>
        <v>1,2,3-Trimethylbenzene</v>
      </c>
      <c r="E1511" s="115"/>
      <c r="F1511" s="138">
        <v>0</v>
      </c>
      <c r="G1511" s="139">
        <v>0.01</v>
      </c>
      <c r="H1511" s="104"/>
      <c r="I1511" s="102" cm="1">
        <f t="array" ref="I1511">((_xlfn.XLOOKUP(B1511,'4. Material Balance Activities'!$C$398:$C$446,'4. Material Balance Activities'!$G$398:$G$446,NA,0,1)-_xlfn.XLOOKUP(B1511,'4. Material Balance Activities'!$C$398:$C$446,'4. Material Balance Activities'!$M$398:$M$446,NA,0,1))*G1511)*(1-F1511)</f>
        <v>3.4301520000000005</v>
      </c>
      <c r="J1511" s="105" t="s">
        <v>214</v>
      </c>
      <c r="K1511" s="83" t="s">
        <v>214</v>
      </c>
      <c r="L1511" s="102" cm="1">
        <f t="array" ref="L1511">((_xlfn.XLOOKUP(B1511,'4. Material Balance Activities'!$C$398:$C$446,'4. Material Balance Activities'!$J$398:$J$446,NA,0,1)-_xlfn.XLOOKUP(B1511,'4. Material Balance Activities'!$C$398:$C$446,'4. Material Balance Activities'!$P$398:$P$446,NA,0,1))*G1511)*(1-F1511)</f>
        <v>1.3831258064516133E-2</v>
      </c>
      <c r="M1511" s="105" t="s">
        <v>214</v>
      </c>
      <c r="N1511" s="83" t="s">
        <v>214</v>
      </c>
    </row>
    <row r="1512" spans="1:14" x14ac:dyDescent="0.25">
      <c r="A1512" s="79" t="s">
        <v>394</v>
      </c>
      <c r="B1512" s="133" t="s">
        <v>297</v>
      </c>
      <c r="C1512" s="137" t="s">
        <v>183</v>
      </c>
      <c r="D1512" s="81" t="str">
        <f>IFERROR(IF(C1512="No CAS","",INDEX('DEQ Pollutant List'!$C$7:$C$611,MATCH('5. Pollutant Emissions - MB'!C1512,'DEQ Pollutant List'!$B$7:$B$611,0))),"")</f>
        <v>Ethyl benzene</v>
      </c>
      <c r="E1512" s="115"/>
      <c r="F1512" s="138">
        <v>0</v>
      </c>
      <c r="G1512" s="139">
        <v>2E-3</v>
      </c>
      <c r="H1512" s="104"/>
      <c r="I1512" s="102" cm="1">
        <f t="array" ref="I1512">((_xlfn.XLOOKUP(B1512,'4. Material Balance Activities'!$C$398:$C$446,'4. Material Balance Activities'!$G$398:$G$446,NA,0,1)-_xlfn.XLOOKUP(B1512,'4. Material Balance Activities'!$C$398:$C$446,'4. Material Balance Activities'!$M$398:$M$446,NA,0,1))*G1512)*(1-F1512)</f>
        <v>0.16869600000000001</v>
      </c>
      <c r="J1512" s="105" t="s">
        <v>214</v>
      </c>
      <c r="K1512" s="83" t="s">
        <v>214</v>
      </c>
      <c r="L1512" s="102" cm="1">
        <f t="array" ref="L1512">((_xlfn.XLOOKUP(B1512,'4. Material Balance Activities'!$C$398:$C$446,'4. Material Balance Activities'!$J$398:$J$446,NA,0,1)-_xlfn.XLOOKUP(B1512,'4. Material Balance Activities'!$C$398:$C$446,'4. Material Balance Activities'!$P$398:$P$446,NA,0,1))*G1512)*(1-F1512)</f>
        <v>6.8022580645161297E-4</v>
      </c>
      <c r="M1512" s="105" t="s">
        <v>214</v>
      </c>
      <c r="N1512" s="83" t="s">
        <v>214</v>
      </c>
    </row>
    <row r="1513" spans="1:14" x14ac:dyDescent="0.25">
      <c r="A1513" s="79" t="s">
        <v>394</v>
      </c>
      <c r="B1513" s="133" t="s">
        <v>297</v>
      </c>
      <c r="C1513" s="137" t="s">
        <v>433</v>
      </c>
      <c r="D1513" s="81" t="str">
        <f>IFERROR(IF(C1513="No CAS","",INDEX('DEQ Pollutant List'!$C$7:$C$611,MATCH('5. Pollutant Emissions - MB'!C1513,'DEQ Pollutant List'!$B$7:$B$611,0))),"")</f>
        <v>Isopropylbenzene (cumene)</v>
      </c>
      <c r="E1513" s="115"/>
      <c r="F1513" s="138">
        <v>0</v>
      </c>
      <c r="G1513" s="139">
        <v>2E-3</v>
      </c>
      <c r="H1513" s="104"/>
      <c r="I1513" s="102" cm="1">
        <f t="array" ref="I1513">((_xlfn.XLOOKUP(B1513,'4. Material Balance Activities'!$C$398:$C$446,'4. Material Balance Activities'!$G$398:$G$446,NA,0,1)-_xlfn.XLOOKUP(B1513,'4. Material Balance Activities'!$C$398:$C$446,'4. Material Balance Activities'!$M$398:$M$446,NA,0,1))*G1513)*(1-F1513)</f>
        <v>0.16869600000000001</v>
      </c>
      <c r="J1513" s="105" t="s">
        <v>214</v>
      </c>
      <c r="K1513" s="83" t="s">
        <v>214</v>
      </c>
      <c r="L1513" s="102" cm="1">
        <f t="array" ref="L1513">((_xlfn.XLOOKUP(B1513,'4. Material Balance Activities'!$C$398:$C$446,'4. Material Balance Activities'!$J$398:$J$446,NA,0,1)-_xlfn.XLOOKUP(B1513,'4. Material Balance Activities'!$C$398:$C$446,'4. Material Balance Activities'!$P$398:$P$446,NA,0,1))*G1513)*(1-F1513)</f>
        <v>6.8022580645161297E-4</v>
      </c>
      <c r="M1513" s="105" t="s">
        <v>214</v>
      </c>
      <c r="N1513" s="83" t="s">
        <v>214</v>
      </c>
    </row>
    <row r="1514" spans="1:14" x14ac:dyDescent="0.25">
      <c r="A1514" s="79" t="s">
        <v>394</v>
      </c>
      <c r="B1514" s="133" t="s">
        <v>297</v>
      </c>
      <c r="C1514" s="137" t="s">
        <v>435</v>
      </c>
      <c r="D1514" s="81" t="str">
        <f>IFERROR(IF(C1514="No CAS","",INDEX('DEQ Pollutant List'!$C$7:$C$611,MATCH('5. Pollutant Emissions - MB'!C1514,'DEQ Pollutant List'!$B$7:$B$611,0))),"")</f>
        <v>n-Butyl alcohol</v>
      </c>
      <c r="E1514" s="115"/>
      <c r="F1514" s="138">
        <v>0</v>
      </c>
      <c r="G1514" s="139">
        <v>0.08</v>
      </c>
      <c r="H1514" s="104"/>
      <c r="I1514" s="102" cm="1">
        <f t="array" ref="I1514">((_xlfn.XLOOKUP(B1514,'4. Material Balance Activities'!$C$398:$C$446,'4. Material Balance Activities'!$G$398:$G$446,NA,0,1)-_xlfn.XLOOKUP(B1514,'4. Material Balance Activities'!$C$398:$C$446,'4. Material Balance Activities'!$M$398:$M$446,NA,0,1))*G1514)*(1-F1514)</f>
        <v>6.7478400000000001</v>
      </c>
      <c r="J1514" s="105" t="s">
        <v>214</v>
      </c>
      <c r="K1514" s="83" t="s">
        <v>214</v>
      </c>
      <c r="L1514" s="102" cm="1">
        <f t="array" ref="L1514">((_xlfn.XLOOKUP(B1514,'4. Material Balance Activities'!$C$398:$C$446,'4. Material Balance Activities'!$J$398:$J$446,NA,0,1)-_xlfn.XLOOKUP(B1514,'4. Material Balance Activities'!$C$398:$C$446,'4. Material Balance Activities'!$P$398:$P$446,NA,0,1))*G1514)*(1-F1514)</f>
        <v>2.7209032258064515E-2</v>
      </c>
      <c r="M1514" s="105" t="s">
        <v>214</v>
      </c>
      <c r="N1514" s="83" t="s">
        <v>214</v>
      </c>
    </row>
    <row r="1515" spans="1:14" x14ac:dyDescent="0.25">
      <c r="A1515" s="79" t="s">
        <v>394</v>
      </c>
      <c r="B1515" s="133" t="s">
        <v>298</v>
      </c>
      <c r="C1515" s="137" t="s">
        <v>193</v>
      </c>
      <c r="D1515" s="81" t="str">
        <f>IFERROR(IF(C1515="No CAS","",INDEX('DEQ Pollutant List'!$C$7:$C$611,MATCH('5. Pollutant Emissions - MB'!C1515,'DEQ Pollutant List'!$B$7:$B$611,0))),"")</f>
        <v>Xylene (mixture), including m-xylene, o-xylene, p-xylene</v>
      </c>
      <c r="E1515" s="115"/>
      <c r="F1515" s="138">
        <v>0</v>
      </c>
      <c r="G1515" s="139">
        <v>1.34E-2</v>
      </c>
      <c r="H1515" s="104"/>
      <c r="I1515" s="102" cm="1">
        <f t="array" ref="I1515">((_xlfn.XLOOKUP(B1515,'4. Material Balance Activities'!$C$398:$C$446,'4. Material Balance Activities'!$G$398:$G$446,NA,0,1)-_xlfn.XLOOKUP(B1515,'4. Material Balance Activities'!$C$398:$C$446,'4. Material Balance Activities'!$M$398:$M$446,NA,0,1))*G1515)*(1-F1515)</f>
        <v>8.1187919999999997E-2</v>
      </c>
      <c r="J1515" s="105" t="s">
        <v>214</v>
      </c>
      <c r="K1515" s="83" t="s">
        <v>214</v>
      </c>
      <c r="L1515" s="102" cm="1">
        <f t="array" ref="L1515">((_xlfn.XLOOKUP(B1515,'4. Material Balance Activities'!$C$398:$C$446,'4. Material Balance Activities'!$J$398:$J$446,NA,0,1)-_xlfn.XLOOKUP(B1515,'4. Material Balance Activities'!$C$398:$C$446,'4. Material Balance Activities'!$P$398:$P$446,NA,0,1))*G1515)*(1-F1515)</f>
        <v>3.2737064516129034E-4</v>
      </c>
      <c r="M1515" s="105" t="s">
        <v>214</v>
      </c>
      <c r="N1515" s="83" t="s">
        <v>214</v>
      </c>
    </row>
    <row r="1516" spans="1:14" x14ac:dyDescent="0.25">
      <c r="A1516" s="79" t="s">
        <v>394</v>
      </c>
      <c r="B1516" s="133" t="s">
        <v>298</v>
      </c>
      <c r="C1516" s="137" t="s">
        <v>183</v>
      </c>
      <c r="D1516" s="81" t="str">
        <f>IFERROR(IF(C1516="No CAS","",INDEX('DEQ Pollutant List'!$C$7:$C$611,MATCH('5. Pollutant Emissions - MB'!C1516,'DEQ Pollutant List'!$B$7:$B$611,0))),"")</f>
        <v>Ethyl benzene</v>
      </c>
      <c r="E1516" s="115"/>
      <c r="F1516" s="138">
        <v>0</v>
      </c>
      <c r="G1516" s="139">
        <v>5.4999999999999997E-3</v>
      </c>
      <c r="H1516" s="104"/>
      <c r="I1516" s="102" cm="1">
        <f t="array" ref="I1516">((_xlfn.XLOOKUP(B1516,'4. Material Balance Activities'!$C$398:$C$446,'4. Material Balance Activities'!$G$398:$G$446,NA,0,1)-_xlfn.XLOOKUP(B1516,'4. Material Balance Activities'!$C$398:$C$446,'4. Material Balance Activities'!$M$398:$M$446,NA,0,1))*G1516)*(1-F1516)</f>
        <v>3.3323399999999996E-2</v>
      </c>
      <c r="J1516" s="105" t="s">
        <v>214</v>
      </c>
      <c r="K1516" s="83" t="s">
        <v>214</v>
      </c>
      <c r="L1516" s="102" cm="1">
        <f t="array" ref="L1516">((_xlfn.XLOOKUP(B1516,'4. Material Balance Activities'!$C$398:$C$446,'4. Material Balance Activities'!$J$398:$J$446,NA,0,1)-_xlfn.XLOOKUP(B1516,'4. Material Balance Activities'!$C$398:$C$446,'4. Material Balance Activities'!$P$398:$P$446,NA,0,1))*G1516)*(1-F1516)</f>
        <v>1.3436854838709677E-4</v>
      </c>
      <c r="M1516" s="105" t="s">
        <v>214</v>
      </c>
      <c r="N1516" s="83" t="s">
        <v>214</v>
      </c>
    </row>
    <row r="1517" spans="1:14" x14ac:dyDescent="0.25">
      <c r="A1517" s="79" t="s">
        <v>394</v>
      </c>
      <c r="B1517" s="133" t="s">
        <v>298</v>
      </c>
      <c r="C1517" s="137" t="s">
        <v>437</v>
      </c>
      <c r="D1517" s="81" t="str">
        <f>IFERROR(IF(C1517="No CAS","",INDEX('DEQ Pollutant List'!$C$7:$C$611,MATCH('5. Pollutant Emissions - MB'!C1517,'DEQ Pollutant List'!$B$7:$B$611,0))),"")</f>
        <v>Propylene glycol monomethyl ether acetate</v>
      </c>
      <c r="E1517" s="115"/>
      <c r="F1517" s="138">
        <v>0</v>
      </c>
      <c r="G1517" s="139">
        <v>0.35630000000000001</v>
      </c>
      <c r="H1517" s="104"/>
      <c r="I1517" s="102" cm="1">
        <f t="array" ref="I1517">((_xlfn.XLOOKUP(B1517,'4. Material Balance Activities'!$C$398:$C$446,'4. Material Balance Activities'!$G$398:$G$446,NA,0,1)-_xlfn.XLOOKUP(B1517,'4. Material Balance Activities'!$C$398:$C$446,'4. Material Balance Activities'!$M$398:$M$446,NA,0,1))*G1517)*(1-F1517)</f>
        <v>2.1587504399999999</v>
      </c>
      <c r="J1517" s="105" t="s">
        <v>214</v>
      </c>
      <c r="K1517" s="83" t="s">
        <v>214</v>
      </c>
      <c r="L1517" s="102" cm="1">
        <f t="array" ref="L1517">((_xlfn.XLOOKUP(B1517,'4. Material Balance Activities'!$C$398:$C$446,'4. Material Balance Activities'!$J$398:$J$446,NA,0,1)-_xlfn.XLOOKUP(B1517,'4. Material Balance Activities'!$C$398:$C$446,'4. Material Balance Activities'!$P$398:$P$446,NA,0,1))*G1517)*(1-F1517)</f>
        <v>8.7046388709677413E-3</v>
      </c>
      <c r="M1517" s="105" t="s">
        <v>214</v>
      </c>
      <c r="N1517" s="83" t="s">
        <v>214</v>
      </c>
    </row>
    <row r="1518" spans="1:14" x14ac:dyDescent="0.25">
      <c r="A1518" s="79" t="s">
        <v>394</v>
      </c>
      <c r="B1518" s="133" t="s">
        <v>299</v>
      </c>
      <c r="C1518" s="137" t="s">
        <v>193</v>
      </c>
      <c r="D1518" s="81" t="str">
        <f>IFERROR(IF(C1518="No CAS","",INDEX('DEQ Pollutant List'!$C$7:$C$611,MATCH('5. Pollutant Emissions - MB'!C1518,'DEQ Pollutant List'!$B$7:$B$611,0))),"")</f>
        <v>Xylene (mixture), including m-xylene, o-xylene, p-xylene</v>
      </c>
      <c r="E1518" s="115"/>
      <c r="F1518" s="138">
        <v>0</v>
      </c>
      <c r="G1518" s="139">
        <v>0.02</v>
      </c>
      <c r="H1518" s="104"/>
      <c r="I1518" s="102" cm="1">
        <f t="array" ref="I1518">((_xlfn.XLOOKUP(B1518,'4. Material Balance Activities'!$C$398:$C$446,'4. Material Balance Activities'!$G$398:$G$446,NA,0,1)-_xlfn.XLOOKUP(B1518,'4. Material Balance Activities'!$C$398:$C$446,'4. Material Balance Activities'!$M$398:$M$446,NA,0,1))*G1518)*(1-F1518)</f>
        <v>129.49437600000002</v>
      </c>
      <c r="J1518" s="105" t="s">
        <v>214</v>
      </c>
      <c r="K1518" s="83" t="s">
        <v>214</v>
      </c>
      <c r="L1518" s="102" cm="1">
        <f t="array" ref="L1518">((_xlfn.XLOOKUP(B1518,'4. Material Balance Activities'!$C$398:$C$446,'4. Material Balance Activities'!$J$398:$J$446,NA,0,1)-_xlfn.XLOOKUP(B1518,'4. Material Balance Activities'!$C$398:$C$446,'4. Material Balance Activities'!$P$398:$P$446,NA,0,1))*G1518)*(1-F1518)</f>
        <v>0.52215474193548395</v>
      </c>
      <c r="M1518" s="105" t="s">
        <v>214</v>
      </c>
      <c r="N1518" s="83" t="s">
        <v>214</v>
      </c>
    </row>
    <row r="1519" spans="1:14" x14ac:dyDescent="0.25">
      <c r="A1519" s="79" t="s">
        <v>394</v>
      </c>
      <c r="B1519" s="133" t="s">
        <v>299</v>
      </c>
      <c r="C1519" s="137" t="s">
        <v>183</v>
      </c>
      <c r="D1519" s="81" t="str">
        <f>IFERROR(IF(C1519="No CAS","",INDEX('DEQ Pollutant List'!$C$7:$C$611,MATCH('5. Pollutant Emissions - MB'!C1519,'DEQ Pollutant List'!$B$7:$B$611,0))),"")</f>
        <v>Ethyl benzene</v>
      </c>
      <c r="E1519" s="115"/>
      <c r="F1519" s="138">
        <v>0</v>
      </c>
      <c r="G1519" s="139">
        <v>3.0000000000000001E-3</v>
      </c>
      <c r="H1519" s="104"/>
      <c r="I1519" s="102" cm="1">
        <f t="array" ref="I1519">((_xlfn.XLOOKUP(B1519,'4. Material Balance Activities'!$C$398:$C$446,'4. Material Balance Activities'!$G$398:$G$446,NA,0,1)-_xlfn.XLOOKUP(B1519,'4. Material Balance Activities'!$C$398:$C$446,'4. Material Balance Activities'!$M$398:$M$446,NA,0,1))*G1519)*(1-F1519)</f>
        <v>19.424156400000001</v>
      </c>
      <c r="J1519" s="105" t="s">
        <v>214</v>
      </c>
      <c r="K1519" s="83" t="s">
        <v>214</v>
      </c>
      <c r="L1519" s="102" cm="1">
        <f t="array" ref="L1519">((_xlfn.XLOOKUP(B1519,'4. Material Balance Activities'!$C$398:$C$446,'4. Material Balance Activities'!$J$398:$J$446,NA,0,1)-_xlfn.XLOOKUP(B1519,'4. Material Balance Activities'!$C$398:$C$446,'4. Material Balance Activities'!$P$398:$P$446,NA,0,1))*G1519)*(1-F1519)</f>
        <v>7.8323211290322589E-2</v>
      </c>
      <c r="M1519" s="105" t="s">
        <v>214</v>
      </c>
      <c r="N1519" s="83" t="s">
        <v>214</v>
      </c>
    </row>
    <row r="1520" spans="1:14" x14ac:dyDescent="0.25">
      <c r="A1520" s="79" t="s">
        <v>394</v>
      </c>
      <c r="B1520" s="133" t="s">
        <v>299</v>
      </c>
      <c r="C1520" s="137" t="s">
        <v>433</v>
      </c>
      <c r="D1520" s="81" t="str">
        <f>IFERROR(IF(C1520="No CAS","",INDEX('DEQ Pollutant List'!$C$7:$C$611,MATCH('5. Pollutant Emissions - MB'!C1520,'DEQ Pollutant List'!$B$7:$B$611,0))),"")</f>
        <v>Isopropylbenzene (cumene)</v>
      </c>
      <c r="E1520" s="115"/>
      <c r="F1520" s="138">
        <v>0</v>
      </c>
      <c r="G1520" s="139">
        <v>0.01</v>
      </c>
      <c r="H1520" s="104"/>
      <c r="I1520" s="102" cm="1">
        <f t="array" ref="I1520">((_xlfn.XLOOKUP(B1520,'4. Material Balance Activities'!$C$398:$C$446,'4. Material Balance Activities'!$G$398:$G$446,NA,0,1)-_xlfn.XLOOKUP(B1520,'4. Material Balance Activities'!$C$398:$C$446,'4. Material Balance Activities'!$M$398:$M$446,NA,0,1))*G1520)*(1-F1520)</f>
        <v>64.747188000000008</v>
      </c>
      <c r="J1520" s="105" t="s">
        <v>214</v>
      </c>
      <c r="K1520" s="83" t="s">
        <v>214</v>
      </c>
      <c r="L1520" s="102" cm="1">
        <f t="array" ref="L1520">((_xlfn.XLOOKUP(B1520,'4. Material Balance Activities'!$C$398:$C$446,'4. Material Balance Activities'!$J$398:$J$446,NA,0,1)-_xlfn.XLOOKUP(B1520,'4. Material Balance Activities'!$C$398:$C$446,'4. Material Balance Activities'!$P$398:$P$446,NA,0,1))*G1520)*(1-F1520)</f>
        <v>0.26107737096774197</v>
      </c>
      <c r="M1520" s="105" t="s">
        <v>214</v>
      </c>
      <c r="N1520" s="83" t="s">
        <v>214</v>
      </c>
    </row>
    <row r="1521" spans="1:14" x14ac:dyDescent="0.25">
      <c r="A1521" s="79" t="s">
        <v>394</v>
      </c>
      <c r="B1521" s="133" t="s">
        <v>299</v>
      </c>
      <c r="C1521" s="137" t="s">
        <v>435</v>
      </c>
      <c r="D1521" s="81" t="str">
        <f>IFERROR(IF(C1521="No CAS","",INDEX('DEQ Pollutant List'!$C$7:$C$611,MATCH('5. Pollutant Emissions - MB'!C1521,'DEQ Pollutant List'!$B$7:$B$611,0))),"")</f>
        <v>n-Butyl alcohol</v>
      </c>
      <c r="E1521" s="115"/>
      <c r="F1521" s="138">
        <v>0</v>
      </c>
      <c r="G1521" s="139">
        <v>0.06</v>
      </c>
      <c r="H1521" s="104"/>
      <c r="I1521" s="102" cm="1">
        <f t="array" ref="I1521">((_xlfn.XLOOKUP(B1521,'4. Material Balance Activities'!$C$398:$C$446,'4. Material Balance Activities'!$G$398:$G$446,NA,0,1)-_xlfn.XLOOKUP(B1521,'4. Material Balance Activities'!$C$398:$C$446,'4. Material Balance Activities'!$M$398:$M$446,NA,0,1))*G1521)*(1-F1521)</f>
        <v>388.48312800000002</v>
      </c>
      <c r="J1521" s="105" t="s">
        <v>214</v>
      </c>
      <c r="K1521" s="83" t="s">
        <v>214</v>
      </c>
      <c r="L1521" s="102" cm="1">
        <f t="array" ref="L1521">((_xlfn.XLOOKUP(B1521,'4. Material Balance Activities'!$C$398:$C$446,'4. Material Balance Activities'!$J$398:$J$446,NA,0,1)-_xlfn.XLOOKUP(B1521,'4. Material Balance Activities'!$C$398:$C$446,'4. Material Balance Activities'!$P$398:$P$446,NA,0,1))*G1521)*(1-F1521)</f>
        <v>1.5664642258064516</v>
      </c>
      <c r="M1521" s="105" t="s">
        <v>214</v>
      </c>
      <c r="N1521" s="83" t="s">
        <v>214</v>
      </c>
    </row>
    <row r="1522" spans="1:14" x14ac:dyDescent="0.25">
      <c r="A1522" s="79" t="s">
        <v>394</v>
      </c>
      <c r="B1522" s="133" t="s">
        <v>299</v>
      </c>
      <c r="C1522" s="137" t="s">
        <v>441</v>
      </c>
      <c r="D1522" s="81" t="str">
        <f>IFERROR(IF(C1522="No CAS","",INDEX('DEQ Pollutant List'!$C$7:$C$611,MATCH('5. Pollutant Emissions - MB'!C1522,'DEQ Pollutant List'!$B$7:$B$611,0))),"")</f>
        <v>1,2,3-Trimethylbenzene</v>
      </c>
      <c r="E1522" s="115"/>
      <c r="F1522" s="138">
        <v>0</v>
      </c>
      <c r="G1522" s="139">
        <v>0.01</v>
      </c>
      <c r="H1522" s="104"/>
      <c r="I1522" s="102" cm="1">
        <f t="array" ref="I1522">((_xlfn.XLOOKUP(B1522,'4. Material Balance Activities'!$C$398:$C$446,'4. Material Balance Activities'!$G$398:$G$446,NA,0,1)-_xlfn.XLOOKUP(B1522,'4. Material Balance Activities'!$C$398:$C$446,'4. Material Balance Activities'!$M$398:$M$446,NA,0,1))*G1522)*(1-F1522)</f>
        <v>64.747188000000008</v>
      </c>
      <c r="J1522" s="105" t="s">
        <v>214</v>
      </c>
      <c r="K1522" s="83" t="s">
        <v>214</v>
      </c>
      <c r="L1522" s="102" cm="1">
        <f t="array" ref="L1522">((_xlfn.XLOOKUP(B1522,'4. Material Balance Activities'!$C$398:$C$446,'4. Material Balance Activities'!$J$398:$J$446,NA,0,1)-_xlfn.XLOOKUP(B1522,'4. Material Balance Activities'!$C$398:$C$446,'4. Material Balance Activities'!$P$398:$P$446,NA,0,1))*G1522)*(1-F1522)</f>
        <v>0.26107737096774197</v>
      </c>
      <c r="M1522" s="105" t="s">
        <v>214</v>
      </c>
      <c r="N1522" s="83" t="s">
        <v>214</v>
      </c>
    </row>
    <row r="1523" spans="1:14" x14ac:dyDescent="0.25">
      <c r="A1523" s="79" t="s">
        <v>394</v>
      </c>
      <c r="B1523" s="133" t="s">
        <v>300</v>
      </c>
      <c r="C1523" s="137" t="s">
        <v>193</v>
      </c>
      <c r="D1523" s="81" t="str">
        <f>IFERROR(IF(C1523="No CAS","",INDEX('DEQ Pollutant List'!$C$7:$C$611,MATCH('5. Pollutant Emissions - MB'!C1523,'DEQ Pollutant List'!$B$7:$B$611,0))),"")</f>
        <v>Xylene (mixture), including m-xylene, o-xylene, p-xylene</v>
      </c>
      <c r="E1523" s="115"/>
      <c r="F1523" s="138">
        <v>0</v>
      </c>
      <c r="G1523" s="139">
        <v>0.02</v>
      </c>
      <c r="H1523" s="104"/>
      <c r="I1523" s="102" cm="1">
        <f t="array" ref="I1523">((_xlfn.XLOOKUP(B1523,'4. Material Balance Activities'!$C$398:$C$446,'4. Material Balance Activities'!$G$398:$G$446,NA,0,1)-_xlfn.XLOOKUP(B1523,'4. Material Balance Activities'!$C$398:$C$446,'4. Material Balance Activities'!$M$398:$M$446,NA,0,1))*G1523)*(1-F1523)</f>
        <v>126.30789600000003</v>
      </c>
      <c r="J1523" s="105" t="s">
        <v>214</v>
      </c>
      <c r="K1523" s="83" t="s">
        <v>214</v>
      </c>
      <c r="L1523" s="102" cm="1">
        <f t="array" ref="L1523">((_xlfn.XLOOKUP(B1523,'4. Material Balance Activities'!$C$398:$C$446,'4. Material Balance Activities'!$J$398:$J$446,NA,0,1)-_xlfn.XLOOKUP(B1523,'4. Material Balance Activities'!$C$398:$C$446,'4. Material Balance Activities'!$P$398:$P$446,NA,0,1))*G1523)*(1-F1523)</f>
        <v>0.50930603225806459</v>
      </c>
      <c r="M1523" s="105" t="s">
        <v>214</v>
      </c>
      <c r="N1523" s="83" t="s">
        <v>214</v>
      </c>
    </row>
    <row r="1524" spans="1:14" x14ac:dyDescent="0.25">
      <c r="A1524" s="79" t="s">
        <v>394</v>
      </c>
      <c r="B1524" s="133" t="s">
        <v>300</v>
      </c>
      <c r="C1524" s="137" t="s">
        <v>183</v>
      </c>
      <c r="D1524" s="81" t="str">
        <f>IFERROR(IF(C1524="No CAS","",INDEX('DEQ Pollutant List'!$C$7:$C$611,MATCH('5. Pollutant Emissions - MB'!C1524,'DEQ Pollutant List'!$B$7:$B$611,0))),"")</f>
        <v>Ethyl benzene</v>
      </c>
      <c r="E1524" s="115"/>
      <c r="F1524" s="138">
        <v>0</v>
      </c>
      <c r="G1524" s="139">
        <v>3.0000000000000001E-3</v>
      </c>
      <c r="H1524" s="104"/>
      <c r="I1524" s="102" cm="1">
        <f t="array" ref="I1524">((_xlfn.XLOOKUP(B1524,'4. Material Balance Activities'!$C$398:$C$446,'4. Material Balance Activities'!$G$398:$G$446,NA,0,1)-_xlfn.XLOOKUP(B1524,'4. Material Balance Activities'!$C$398:$C$446,'4. Material Balance Activities'!$M$398:$M$446,NA,0,1))*G1524)*(1-F1524)</f>
        <v>18.946184400000003</v>
      </c>
      <c r="J1524" s="105" t="s">
        <v>214</v>
      </c>
      <c r="K1524" s="83" t="s">
        <v>214</v>
      </c>
      <c r="L1524" s="102" cm="1">
        <f t="array" ref="L1524">((_xlfn.XLOOKUP(B1524,'4. Material Balance Activities'!$C$398:$C$446,'4. Material Balance Activities'!$J$398:$J$446,NA,0,1)-_xlfn.XLOOKUP(B1524,'4. Material Balance Activities'!$C$398:$C$446,'4. Material Balance Activities'!$P$398:$P$446,NA,0,1))*G1524)*(1-F1524)</f>
        <v>7.6395904838709686E-2</v>
      </c>
      <c r="M1524" s="105" t="s">
        <v>214</v>
      </c>
      <c r="N1524" s="83" t="s">
        <v>214</v>
      </c>
    </row>
    <row r="1525" spans="1:14" x14ac:dyDescent="0.25">
      <c r="A1525" s="79" t="s">
        <v>394</v>
      </c>
      <c r="B1525" s="133" t="s">
        <v>300</v>
      </c>
      <c r="C1525" s="137" t="s">
        <v>433</v>
      </c>
      <c r="D1525" s="81" t="str">
        <f>IFERROR(IF(C1525="No CAS","",INDEX('DEQ Pollutant List'!$C$7:$C$611,MATCH('5. Pollutant Emissions - MB'!C1525,'DEQ Pollutant List'!$B$7:$B$611,0))),"")</f>
        <v>Isopropylbenzene (cumene)</v>
      </c>
      <c r="E1525" s="115"/>
      <c r="F1525" s="138">
        <v>0</v>
      </c>
      <c r="G1525" s="139">
        <v>1E-3</v>
      </c>
      <c r="H1525" s="104"/>
      <c r="I1525" s="102" cm="1">
        <f t="array" ref="I1525">((_xlfn.XLOOKUP(B1525,'4. Material Balance Activities'!$C$398:$C$446,'4. Material Balance Activities'!$G$398:$G$446,NA,0,1)-_xlfn.XLOOKUP(B1525,'4. Material Balance Activities'!$C$398:$C$446,'4. Material Balance Activities'!$M$398:$M$446,NA,0,1))*G1525)*(1-F1525)</f>
        <v>6.3153948000000009</v>
      </c>
      <c r="J1525" s="105" t="s">
        <v>214</v>
      </c>
      <c r="K1525" s="83" t="s">
        <v>214</v>
      </c>
      <c r="L1525" s="102" cm="1">
        <f t="array" ref="L1525">((_xlfn.XLOOKUP(B1525,'4. Material Balance Activities'!$C$398:$C$446,'4. Material Balance Activities'!$J$398:$J$446,NA,0,1)-_xlfn.XLOOKUP(B1525,'4. Material Balance Activities'!$C$398:$C$446,'4. Material Balance Activities'!$P$398:$P$446,NA,0,1))*G1525)*(1-F1525)</f>
        <v>2.5465301612903231E-2</v>
      </c>
      <c r="M1525" s="105" t="s">
        <v>214</v>
      </c>
      <c r="N1525" s="83" t="s">
        <v>214</v>
      </c>
    </row>
    <row r="1526" spans="1:14" x14ac:dyDescent="0.25">
      <c r="A1526" s="79" t="s">
        <v>394</v>
      </c>
      <c r="B1526" s="133" t="s">
        <v>300</v>
      </c>
      <c r="C1526" s="137" t="s">
        <v>435</v>
      </c>
      <c r="D1526" s="81" t="str">
        <f>IFERROR(IF(C1526="No CAS","",INDEX('DEQ Pollutant List'!$C$7:$C$611,MATCH('5. Pollutant Emissions - MB'!C1526,'DEQ Pollutant List'!$B$7:$B$611,0))),"")</f>
        <v>n-Butyl alcohol</v>
      </c>
      <c r="E1526" s="115"/>
      <c r="F1526" s="138">
        <v>0</v>
      </c>
      <c r="G1526" s="139">
        <v>0.06</v>
      </c>
      <c r="H1526" s="104"/>
      <c r="I1526" s="102" cm="1">
        <f t="array" ref="I1526">((_xlfn.XLOOKUP(B1526,'4. Material Balance Activities'!$C$398:$C$446,'4. Material Balance Activities'!$G$398:$G$446,NA,0,1)-_xlfn.XLOOKUP(B1526,'4. Material Balance Activities'!$C$398:$C$446,'4. Material Balance Activities'!$M$398:$M$446,NA,0,1))*G1526)*(1-F1526)</f>
        <v>378.92368800000003</v>
      </c>
      <c r="J1526" s="105" t="s">
        <v>214</v>
      </c>
      <c r="K1526" s="83" t="s">
        <v>214</v>
      </c>
      <c r="L1526" s="102" cm="1">
        <f t="array" ref="L1526">((_xlfn.XLOOKUP(B1526,'4. Material Balance Activities'!$C$398:$C$446,'4. Material Balance Activities'!$J$398:$J$446,NA,0,1)-_xlfn.XLOOKUP(B1526,'4. Material Balance Activities'!$C$398:$C$446,'4. Material Balance Activities'!$P$398:$P$446,NA,0,1))*G1526)*(1-F1526)</f>
        <v>1.5279180967741937</v>
      </c>
      <c r="M1526" s="105" t="s">
        <v>214</v>
      </c>
      <c r="N1526" s="83" t="s">
        <v>214</v>
      </c>
    </row>
    <row r="1527" spans="1:14" x14ac:dyDescent="0.25">
      <c r="A1527" s="79" t="s">
        <v>394</v>
      </c>
      <c r="B1527" s="133" t="s">
        <v>300</v>
      </c>
      <c r="C1527" s="137" t="s">
        <v>441</v>
      </c>
      <c r="D1527" s="81" t="str">
        <f>IFERROR(IF(C1527="No CAS","",INDEX('DEQ Pollutant List'!$C$7:$C$611,MATCH('5. Pollutant Emissions - MB'!C1527,'DEQ Pollutant List'!$B$7:$B$611,0))),"")</f>
        <v>1,2,3-Trimethylbenzene</v>
      </c>
      <c r="E1527" s="115"/>
      <c r="F1527" s="138">
        <v>0</v>
      </c>
      <c r="G1527" s="139">
        <v>0.01</v>
      </c>
      <c r="H1527" s="104"/>
      <c r="I1527" s="102" cm="1">
        <f t="array" ref="I1527">((_xlfn.XLOOKUP(B1527,'4. Material Balance Activities'!$C$398:$C$446,'4. Material Balance Activities'!$G$398:$G$446,NA,0,1)-_xlfn.XLOOKUP(B1527,'4. Material Balance Activities'!$C$398:$C$446,'4. Material Balance Activities'!$M$398:$M$446,NA,0,1))*G1527)*(1-F1527)</f>
        <v>63.153948000000014</v>
      </c>
      <c r="J1527" s="105" t="s">
        <v>214</v>
      </c>
      <c r="K1527" s="83" t="s">
        <v>214</v>
      </c>
      <c r="L1527" s="102" cm="1">
        <f t="array" ref="L1527">((_xlfn.XLOOKUP(B1527,'4. Material Balance Activities'!$C$398:$C$446,'4. Material Balance Activities'!$J$398:$J$446,NA,0,1)-_xlfn.XLOOKUP(B1527,'4. Material Balance Activities'!$C$398:$C$446,'4. Material Balance Activities'!$P$398:$P$446,NA,0,1))*G1527)*(1-F1527)</f>
        <v>0.25465301612903229</v>
      </c>
      <c r="M1527" s="105" t="s">
        <v>214</v>
      </c>
      <c r="N1527" s="83" t="s">
        <v>214</v>
      </c>
    </row>
    <row r="1528" spans="1:14" x14ac:dyDescent="0.25">
      <c r="A1528" s="79" t="s">
        <v>394</v>
      </c>
      <c r="B1528" s="133" t="s">
        <v>301</v>
      </c>
      <c r="C1528" s="137" t="s">
        <v>193</v>
      </c>
      <c r="D1528" s="81" t="str">
        <f>IFERROR(IF(C1528="No CAS","",INDEX('DEQ Pollutant List'!$C$7:$C$611,MATCH('5. Pollutant Emissions - MB'!C1528,'DEQ Pollutant List'!$B$7:$B$611,0))),"")</f>
        <v>Xylene (mixture), including m-xylene, o-xylene, p-xylene</v>
      </c>
      <c r="E1528" s="115"/>
      <c r="F1528" s="138">
        <v>0</v>
      </c>
      <c r="G1528" s="139">
        <v>0.02</v>
      </c>
      <c r="H1528" s="104"/>
      <c r="I1528" s="102" cm="1">
        <f t="array" ref="I1528">((_xlfn.XLOOKUP(B1528,'4. Material Balance Activities'!$C$398:$C$446,'4. Material Balance Activities'!$G$398:$G$446,NA,0,1)-_xlfn.XLOOKUP(B1528,'4. Material Balance Activities'!$C$398:$C$446,'4. Material Balance Activities'!$M$398:$M$446,NA,0,1))*G1528)*(1-F1528)</f>
        <v>74.046390000000002</v>
      </c>
      <c r="J1528" s="105" t="s">
        <v>214</v>
      </c>
      <c r="K1528" s="83" t="s">
        <v>214</v>
      </c>
      <c r="L1528" s="102" cm="1">
        <f t="array" ref="L1528">((_xlfn.XLOOKUP(B1528,'4. Material Balance Activities'!$C$398:$C$446,'4. Material Balance Activities'!$J$398:$J$446,NA,0,1)-_xlfn.XLOOKUP(B1528,'4. Material Balance Activities'!$C$398:$C$446,'4. Material Balance Activities'!$P$398:$P$446,NA,0,1))*G1528)*(1-F1528)</f>
        <v>0.29857415322580649</v>
      </c>
      <c r="M1528" s="105" t="s">
        <v>214</v>
      </c>
      <c r="N1528" s="83" t="s">
        <v>214</v>
      </c>
    </row>
    <row r="1529" spans="1:14" x14ac:dyDescent="0.25">
      <c r="A1529" s="79" t="s">
        <v>394</v>
      </c>
      <c r="B1529" s="133" t="s">
        <v>301</v>
      </c>
      <c r="C1529" s="137" t="s">
        <v>183</v>
      </c>
      <c r="D1529" s="81" t="str">
        <f>IFERROR(IF(C1529="No CAS","",INDEX('DEQ Pollutant List'!$C$7:$C$611,MATCH('5. Pollutant Emissions - MB'!C1529,'DEQ Pollutant List'!$B$7:$B$611,0))),"")</f>
        <v>Ethyl benzene</v>
      </c>
      <c r="E1529" s="115"/>
      <c r="F1529" s="138">
        <v>0</v>
      </c>
      <c r="G1529" s="139">
        <v>3.0000000000000001E-3</v>
      </c>
      <c r="H1529" s="104"/>
      <c r="I1529" s="102" cm="1">
        <f t="array" ref="I1529">((_xlfn.XLOOKUP(B1529,'4. Material Balance Activities'!$C$398:$C$446,'4. Material Balance Activities'!$G$398:$G$446,NA,0,1)-_xlfn.XLOOKUP(B1529,'4. Material Balance Activities'!$C$398:$C$446,'4. Material Balance Activities'!$M$398:$M$446,NA,0,1))*G1529)*(1-F1529)</f>
        <v>11.106958500000001</v>
      </c>
      <c r="J1529" s="105" t="s">
        <v>214</v>
      </c>
      <c r="K1529" s="83" t="s">
        <v>214</v>
      </c>
      <c r="L1529" s="102" cm="1">
        <f t="array" ref="L1529">((_xlfn.XLOOKUP(B1529,'4. Material Balance Activities'!$C$398:$C$446,'4. Material Balance Activities'!$J$398:$J$446,NA,0,1)-_xlfn.XLOOKUP(B1529,'4. Material Balance Activities'!$C$398:$C$446,'4. Material Balance Activities'!$P$398:$P$446,NA,0,1))*G1529)*(1-F1529)</f>
        <v>4.4786122983870968E-2</v>
      </c>
      <c r="M1529" s="105" t="s">
        <v>214</v>
      </c>
      <c r="N1529" s="83" t="s">
        <v>214</v>
      </c>
    </row>
    <row r="1530" spans="1:14" x14ac:dyDescent="0.25">
      <c r="A1530" s="79" t="s">
        <v>394</v>
      </c>
      <c r="B1530" s="133" t="s">
        <v>301</v>
      </c>
      <c r="C1530" s="137" t="s">
        <v>433</v>
      </c>
      <c r="D1530" s="81" t="str">
        <f>IFERROR(IF(C1530="No CAS","",INDEX('DEQ Pollutant List'!$C$7:$C$611,MATCH('5. Pollutant Emissions - MB'!C1530,'DEQ Pollutant List'!$B$7:$B$611,0))),"")</f>
        <v>Isopropylbenzene (cumene)</v>
      </c>
      <c r="E1530" s="115"/>
      <c r="F1530" s="138">
        <v>0</v>
      </c>
      <c r="G1530" s="139">
        <v>1E-3</v>
      </c>
      <c r="H1530" s="104"/>
      <c r="I1530" s="102" cm="1">
        <f t="array" ref="I1530">((_xlfn.XLOOKUP(B1530,'4. Material Balance Activities'!$C$398:$C$446,'4. Material Balance Activities'!$G$398:$G$446,NA,0,1)-_xlfn.XLOOKUP(B1530,'4. Material Balance Activities'!$C$398:$C$446,'4. Material Balance Activities'!$M$398:$M$446,NA,0,1))*G1530)*(1-F1530)</f>
        <v>3.7023195000000002</v>
      </c>
      <c r="J1530" s="105" t="s">
        <v>214</v>
      </c>
      <c r="K1530" s="83" t="s">
        <v>214</v>
      </c>
      <c r="L1530" s="102" cm="1">
        <f t="array" ref="L1530">((_xlfn.XLOOKUP(B1530,'4. Material Balance Activities'!$C$398:$C$446,'4. Material Balance Activities'!$J$398:$J$446,NA,0,1)-_xlfn.XLOOKUP(B1530,'4. Material Balance Activities'!$C$398:$C$446,'4. Material Balance Activities'!$P$398:$P$446,NA,0,1))*G1530)*(1-F1530)</f>
        <v>1.4928707661290324E-2</v>
      </c>
      <c r="M1530" s="105" t="s">
        <v>214</v>
      </c>
      <c r="N1530" s="83" t="s">
        <v>214</v>
      </c>
    </row>
    <row r="1531" spans="1:14" x14ac:dyDescent="0.25">
      <c r="A1531" s="79" t="s">
        <v>394</v>
      </c>
      <c r="B1531" s="133" t="s">
        <v>301</v>
      </c>
      <c r="C1531" s="137" t="s">
        <v>435</v>
      </c>
      <c r="D1531" s="81" t="str">
        <f>IFERROR(IF(C1531="No CAS","",INDEX('DEQ Pollutant List'!$C$7:$C$611,MATCH('5. Pollutant Emissions - MB'!C1531,'DEQ Pollutant List'!$B$7:$B$611,0))),"")</f>
        <v>n-Butyl alcohol</v>
      </c>
      <c r="E1531" s="115"/>
      <c r="F1531" s="138">
        <v>0</v>
      </c>
      <c r="G1531" s="139">
        <v>0.06</v>
      </c>
      <c r="H1531" s="104"/>
      <c r="I1531" s="102" cm="1">
        <f t="array" ref="I1531">((_xlfn.XLOOKUP(B1531,'4. Material Balance Activities'!$C$398:$C$446,'4. Material Balance Activities'!$G$398:$G$446,NA,0,1)-_xlfn.XLOOKUP(B1531,'4. Material Balance Activities'!$C$398:$C$446,'4. Material Balance Activities'!$M$398:$M$446,NA,0,1))*G1531)*(1-F1531)</f>
        <v>222.13917000000001</v>
      </c>
      <c r="J1531" s="105" t="s">
        <v>214</v>
      </c>
      <c r="K1531" s="83" t="s">
        <v>214</v>
      </c>
      <c r="L1531" s="102" cm="1">
        <f t="array" ref="L1531">((_xlfn.XLOOKUP(B1531,'4. Material Balance Activities'!$C$398:$C$446,'4. Material Balance Activities'!$J$398:$J$446,NA,0,1)-_xlfn.XLOOKUP(B1531,'4. Material Balance Activities'!$C$398:$C$446,'4. Material Balance Activities'!$P$398:$P$446,NA,0,1))*G1531)*(1-F1531)</f>
        <v>0.89572245967741937</v>
      </c>
      <c r="M1531" s="105" t="s">
        <v>214</v>
      </c>
      <c r="N1531" s="83" t="s">
        <v>214</v>
      </c>
    </row>
    <row r="1532" spans="1:14" x14ac:dyDescent="0.25">
      <c r="A1532" s="79" t="s">
        <v>394</v>
      </c>
      <c r="B1532" s="133" t="s">
        <v>301</v>
      </c>
      <c r="C1532" s="137" t="s">
        <v>441</v>
      </c>
      <c r="D1532" s="81" t="str">
        <f>IFERROR(IF(C1532="No CAS","",INDEX('DEQ Pollutant List'!$C$7:$C$611,MATCH('5. Pollutant Emissions - MB'!C1532,'DEQ Pollutant List'!$B$7:$B$611,0))),"")</f>
        <v>1,2,3-Trimethylbenzene</v>
      </c>
      <c r="E1532" s="115"/>
      <c r="F1532" s="138">
        <v>0</v>
      </c>
      <c r="G1532" s="139">
        <v>0.01</v>
      </c>
      <c r="H1532" s="104"/>
      <c r="I1532" s="102" cm="1">
        <f t="array" ref="I1532">((_xlfn.XLOOKUP(B1532,'4. Material Balance Activities'!$C$398:$C$446,'4. Material Balance Activities'!$G$398:$G$446,NA,0,1)-_xlfn.XLOOKUP(B1532,'4. Material Balance Activities'!$C$398:$C$446,'4. Material Balance Activities'!$M$398:$M$446,NA,0,1))*G1532)*(1-F1532)</f>
        <v>37.023195000000001</v>
      </c>
      <c r="J1532" s="105" t="s">
        <v>214</v>
      </c>
      <c r="K1532" s="83" t="s">
        <v>214</v>
      </c>
      <c r="L1532" s="102" cm="1">
        <f t="array" ref="L1532">((_xlfn.XLOOKUP(B1532,'4. Material Balance Activities'!$C$398:$C$446,'4. Material Balance Activities'!$J$398:$J$446,NA,0,1)-_xlfn.XLOOKUP(B1532,'4. Material Balance Activities'!$C$398:$C$446,'4. Material Balance Activities'!$P$398:$P$446,NA,0,1))*G1532)*(1-F1532)</f>
        <v>0.14928707661290325</v>
      </c>
      <c r="M1532" s="105" t="s">
        <v>214</v>
      </c>
      <c r="N1532" s="83" t="s">
        <v>214</v>
      </c>
    </row>
    <row r="1533" spans="1:14" x14ac:dyDescent="0.25">
      <c r="A1533" s="79" t="s">
        <v>394</v>
      </c>
      <c r="B1533" s="133" t="s">
        <v>302</v>
      </c>
      <c r="C1533" s="137" t="s">
        <v>193</v>
      </c>
      <c r="D1533" s="81" t="str">
        <f>IFERROR(IF(C1533="No CAS","",INDEX('DEQ Pollutant List'!$C$7:$C$611,MATCH('5. Pollutant Emissions - MB'!C1533,'DEQ Pollutant List'!$B$7:$B$611,0))),"")</f>
        <v>Xylene (mixture), including m-xylene, o-xylene, p-xylene</v>
      </c>
      <c r="E1533" s="115"/>
      <c r="F1533" s="138">
        <v>0</v>
      </c>
      <c r="G1533" s="139">
        <v>0.02</v>
      </c>
      <c r="H1533" s="104"/>
      <c r="I1533" s="102" cm="1">
        <f t="array" ref="I1533">((_xlfn.XLOOKUP(B1533,'4. Material Balance Activities'!$C$398:$C$446,'4. Material Balance Activities'!$G$398:$G$446,NA,0,1)-_xlfn.XLOOKUP(B1533,'4. Material Balance Activities'!$C$398:$C$446,'4. Material Balance Activities'!$M$398:$M$446,NA,0,1))*G1533)*(1-F1533)</f>
        <v>27.592224000000002</v>
      </c>
      <c r="J1533" s="105" t="s">
        <v>214</v>
      </c>
      <c r="K1533" s="83" t="s">
        <v>214</v>
      </c>
      <c r="L1533" s="102" cm="1">
        <f t="array" ref="L1533">((_xlfn.XLOOKUP(B1533,'4. Material Balance Activities'!$C$398:$C$446,'4. Material Balance Activities'!$J$398:$J$446,NA,0,1)-_xlfn.XLOOKUP(B1533,'4. Material Balance Activities'!$C$398:$C$446,'4. Material Balance Activities'!$P$398:$P$446,NA,0,1))*G1533)*(1-F1533)</f>
        <v>0.1112589677419355</v>
      </c>
      <c r="M1533" s="105" t="s">
        <v>214</v>
      </c>
      <c r="N1533" s="83" t="s">
        <v>214</v>
      </c>
    </row>
    <row r="1534" spans="1:14" x14ac:dyDescent="0.25">
      <c r="A1534" s="79" t="s">
        <v>394</v>
      </c>
      <c r="B1534" s="133" t="s">
        <v>302</v>
      </c>
      <c r="C1534" s="137" t="s">
        <v>183</v>
      </c>
      <c r="D1534" s="81" t="str">
        <f>IFERROR(IF(C1534="No CAS","",INDEX('DEQ Pollutant List'!$C$7:$C$611,MATCH('5. Pollutant Emissions - MB'!C1534,'DEQ Pollutant List'!$B$7:$B$611,0))),"")</f>
        <v>Ethyl benzene</v>
      </c>
      <c r="E1534" s="115"/>
      <c r="F1534" s="138">
        <v>0</v>
      </c>
      <c r="G1534" s="139">
        <v>3.0000000000000001E-3</v>
      </c>
      <c r="H1534" s="104"/>
      <c r="I1534" s="102" cm="1">
        <f t="array" ref="I1534">((_xlfn.XLOOKUP(B1534,'4. Material Balance Activities'!$C$398:$C$446,'4. Material Balance Activities'!$G$398:$G$446,NA,0,1)-_xlfn.XLOOKUP(B1534,'4. Material Balance Activities'!$C$398:$C$446,'4. Material Balance Activities'!$M$398:$M$446,NA,0,1))*G1534)*(1-F1534)</f>
        <v>4.1388335999999999</v>
      </c>
      <c r="J1534" s="105" t="s">
        <v>214</v>
      </c>
      <c r="K1534" s="83" t="s">
        <v>214</v>
      </c>
      <c r="L1534" s="102" cm="1">
        <f t="array" ref="L1534">((_xlfn.XLOOKUP(B1534,'4. Material Balance Activities'!$C$398:$C$446,'4. Material Balance Activities'!$J$398:$J$446,NA,0,1)-_xlfn.XLOOKUP(B1534,'4. Material Balance Activities'!$C$398:$C$446,'4. Material Balance Activities'!$P$398:$P$446,NA,0,1))*G1534)*(1-F1534)</f>
        <v>1.6688845161290326E-2</v>
      </c>
      <c r="M1534" s="105" t="s">
        <v>214</v>
      </c>
      <c r="N1534" s="83" t="s">
        <v>214</v>
      </c>
    </row>
    <row r="1535" spans="1:14" x14ac:dyDescent="0.25">
      <c r="A1535" s="79" t="s">
        <v>394</v>
      </c>
      <c r="B1535" s="133" t="s">
        <v>302</v>
      </c>
      <c r="C1535" s="137" t="s">
        <v>433</v>
      </c>
      <c r="D1535" s="81" t="str">
        <f>IFERROR(IF(C1535="No CAS","",INDEX('DEQ Pollutant List'!$C$7:$C$611,MATCH('5. Pollutant Emissions - MB'!C1535,'DEQ Pollutant List'!$B$7:$B$611,0))),"")</f>
        <v>Isopropylbenzene (cumene)</v>
      </c>
      <c r="E1535" s="115"/>
      <c r="F1535" s="138">
        <v>0</v>
      </c>
      <c r="G1535" s="139">
        <v>1E-3</v>
      </c>
      <c r="H1535" s="104"/>
      <c r="I1535" s="102" cm="1">
        <f t="array" ref="I1535">((_xlfn.XLOOKUP(B1535,'4. Material Balance Activities'!$C$398:$C$446,'4. Material Balance Activities'!$G$398:$G$446,NA,0,1)-_xlfn.XLOOKUP(B1535,'4. Material Balance Activities'!$C$398:$C$446,'4. Material Balance Activities'!$M$398:$M$446,NA,0,1))*G1535)*(1-F1535)</f>
        <v>1.3796112</v>
      </c>
      <c r="J1535" s="105" t="s">
        <v>214</v>
      </c>
      <c r="K1535" s="83" t="s">
        <v>214</v>
      </c>
      <c r="L1535" s="102" cm="1">
        <f t="array" ref="L1535">((_xlfn.XLOOKUP(B1535,'4. Material Balance Activities'!$C$398:$C$446,'4. Material Balance Activities'!$J$398:$J$446,NA,0,1)-_xlfn.XLOOKUP(B1535,'4. Material Balance Activities'!$C$398:$C$446,'4. Material Balance Activities'!$P$398:$P$446,NA,0,1))*G1535)*(1-F1535)</f>
        <v>5.5629483870967746E-3</v>
      </c>
      <c r="M1535" s="105" t="s">
        <v>214</v>
      </c>
      <c r="N1535" s="83" t="s">
        <v>214</v>
      </c>
    </row>
    <row r="1536" spans="1:14" x14ac:dyDescent="0.25">
      <c r="A1536" s="79" t="s">
        <v>394</v>
      </c>
      <c r="B1536" s="133" t="s">
        <v>302</v>
      </c>
      <c r="C1536" s="137" t="s">
        <v>435</v>
      </c>
      <c r="D1536" s="81" t="str">
        <f>IFERROR(IF(C1536="No CAS","",INDEX('DEQ Pollutant List'!$C$7:$C$611,MATCH('5. Pollutant Emissions - MB'!C1536,'DEQ Pollutant List'!$B$7:$B$611,0))),"")</f>
        <v>n-Butyl alcohol</v>
      </c>
      <c r="E1536" s="115"/>
      <c r="F1536" s="138">
        <v>0</v>
      </c>
      <c r="G1536" s="139">
        <v>0.06</v>
      </c>
      <c r="H1536" s="104"/>
      <c r="I1536" s="102" cm="1">
        <f t="array" ref="I1536">((_xlfn.XLOOKUP(B1536,'4. Material Balance Activities'!$C$398:$C$446,'4. Material Balance Activities'!$G$398:$G$446,NA,0,1)-_xlfn.XLOOKUP(B1536,'4. Material Balance Activities'!$C$398:$C$446,'4. Material Balance Activities'!$M$398:$M$446,NA,0,1))*G1536)*(1-F1536)</f>
        <v>82.776672000000005</v>
      </c>
      <c r="J1536" s="105" t="s">
        <v>214</v>
      </c>
      <c r="K1536" s="83" t="s">
        <v>214</v>
      </c>
      <c r="L1536" s="102" cm="1">
        <f t="array" ref="L1536">((_xlfn.XLOOKUP(B1536,'4. Material Balance Activities'!$C$398:$C$446,'4. Material Balance Activities'!$J$398:$J$446,NA,0,1)-_xlfn.XLOOKUP(B1536,'4. Material Balance Activities'!$C$398:$C$446,'4. Material Balance Activities'!$P$398:$P$446,NA,0,1))*G1536)*(1-F1536)</f>
        <v>0.33377690322580644</v>
      </c>
      <c r="M1536" s="105" t="s">
        <v>214</v>
      </c>
      <c r="N1536" s="83" t="s">
        <v>214</v>
      </c>
    </row>
    <row r="1537" spans="1:14" x14ac:dyDescent="0.25">
      <c r="A1537" s="79" t="s">
        <v>394</v>
      </c>
      <c r="B1537" s="133" t="s">
        <v>302</v>
      </c>
      <c r="C1537" s="137" t="s">
        <v>441</v>
      </c>
      <c r="D1537" s="81" t="str">
        <f>IFERROR(IF(C1537="No CAS","",INDEX('DEQ Pollutant List'!$C$7:$C$611,MATCH('5. Pollutant Emissions - MB'!C1537,'DEQ Pollutant List'!$B$7:$B$611,0))),"")</f>
        <v>1,2,3-Trimethylbenzene</v>
      </c>
      <c r="E1537" s="115"/>
      <c r="F1537" s="138">
        <v>0</v>
      </c>
      <c r="G1537" s="139">
        <v>0.02</v>
      </c>
      <c r="H1537" s="104"/>
      <c r="I1537" s="102" cm="1">
        <f t="array" ref="I1537">((_xlfn.XLOOKUP(B1537,'4. Material Balance Activities'!$C$398:$C$446,'4. Material Balance Activities'!$G$398:$G$446,NA,0,1)-_xlfn.XLOOKUP(B1537,'4. Material Balance Activities'!$C$398:$C$446,'4. Material Balance Activities'!$M$398:$M$446,NA,0,1))*G1537)*(1-F1537)</f>
        <v>27.592224000000002</v>
      </c>
      <c r="J1537" s="105" t="s">
        <v>214</v>
      </c>
      <c r="K1537" s="83" t="s">
        <v>214</v>
      </c>
      <c r="L1537" s="102" cm="1">
        <f t="array" ref="L1537">((_xlfn.XLOOKUP(B1537,'4. Material Balance Activities'!$C$398:$C$446,'4. Material Balance Activities'!$J$398:$J$446,NA,0,1)-_xlfn.XLOOKUP(B1537,'4. Material Balance Activities'!$C$398:$C$446,'4. Material Balance Activities'!$P$398:$P$446,NA,0,1))*G1537)*(1-F1537)</f>
        <v>0.1112589677419355</v>
      </c>
      <c r="M1537" s="105" t="s">
        <v>214</v>
      </c>
      <c r="N1537" s="83" t="s">
        <v>214</v>
      </c>
    </row>
    <row r="1538" spans="1:14" x14ac:dyDescent="0.25">
      <c r="A1538" s="79" t="s">
        <v>394</v>
      </c>
      <c r="B1538" s="133" t="s">
        <v>303</v>
      </c>
      <c r="C1538" s="137" t="s">
        <v>183</v>
      </c>
      <c r="D1538" s="81" t="str">
        <f>IFERROR(IF(C1538="No CAS","",INDEX('DEQ Pollutant List'!$C$7:$C$611,MATCH('5. Pollutant Emissions - MB'!C1538,'DEQ Pollutant List'!$B$7:$B$611,0))),"")</f>
        <v>Ethyl benzene</v>
      </c>
      <c r="E1538" s="115"/>
      <c r="F1538" s="138">
        <v>0</v>
      </c>
      <c r="G1538" s="139">
        <v>1E-3</v>
      </c>
      <c r="H1538" s="104"/>
      <c r="I1538" s="102" cm="1">
        <f t="array" ref="I1538">((_xlfn.XLOOKUP(B1538,'4. Material Balance Activities'!$C$398:$C$446,'4. Material Balance Activities'!$G$398:$G$446,NA,0,1)-_xlfn.XLOOKUP(B1538,'4. Material Balance Activities'!$C$398:$C$446,'4. Material Balance Activities'!$M$398:$M$446,NA,0,1))*G1538)*(1-F1538)</f>
        <v>1.8253125000000001</v>
      </c>
      <c r="J1538" s="105" t="s">
        <v>214</v>
      </c>
      <c r="K1538" s="83" t="s">
        <v>214</v>
      </c>
      <c r="L1538" s="102" cm="1">
        <f t="array" ref="L1538">((_xlfn.XLOOKUP(B1538,'4. Material Balance Activities'!$C$398:$C$446,'4. Material Balance Activities'!$J$398:$J$446,NA,0,1)-_xlfn.XLOOKUP(B1538,'4. Material Balance Activities'!$C$398:$C$446,'4. Material Balance Activities'!$P$398:$P$446,NA,0,1))*G1538)*(1-F1538)</f>
        <v>7.3601310483870971E-3</v>
      </c>
      <c r="M1538" s="105" t="s">
        <v>214</v>
      </c>
      <c r="N1538" s="83" t="s">
        <v>214</v>
      </c>
    </row>
    <row r="1539" spans="1:14" x14ac:dyDescent="0.25">
      <c r="A1539" s="79" t="s">
        <v>394</v>
      </c>
      <c r="B1539" s="133" t="s">
        <v>303</v>
      </c>
      <c r="C1539" s="137" t="s">
        <v>433</v>
      </c>
      <c r="D1539" s="81" t="str">
        <f>IFERROR(IF(C1539="No CAS","",INDEX('DEQ Pollutant List'!$C$7:$C$611,MATCH('5. Pollutant Emissions - MB'!C1539,'DEQ Pollutant List'!$B$7:$B$611,0))),"")</f>
        <v>Isopropylbenzene (cumene)</v>
      </c>
      <c r="E1539" s="115"/>
      <c r="F1539" s="138">
        <v>0</v>
      </c>
      <c r="G1539" s="139">
        <v>2E-3</v>
      </c>
      <c r="H1539" s="104"/>
      <c r="I1539" s="102" cm="1">
        <f t="array" ref="I1539">((_xlfn.XLOOKUP(B1539,'4. Material Balance Activities'!$C$398:$C$446,'4. Material Balance Activities'!$G$398:$G$446,NA,0,1)-_xlfn.XLOOKUP(B1539,'4. Material Balance Activities'!$C$398:$C$446,'4. Material Balance Activities'!$M$398:$M$446,NA,0,1))*G1539)*(1-F1539)</f>
        <v>3.6506250000000002</v>
      </c>
      <c r="J1539" s="105" t="s">
        <v>214</v>
      </c>
      <c r="K1539" s="83" t="s">
        <v>214</v>
      </c>
      <c r="L1539" s="102" cm="1">
        <f t="array" ref="L1539">((_xlfn.XLOOKUP(B1539,'4. Material Balance Activities'!$C$398:$C$446,'4. Material Balance Activities'!$J$398:$J$446,NA,0,1)-_xlfn.XLOOKUP(B1539,'4. Material Balance Activities'!$C$398:$C$446,'4. Material Balance Activities'!$P$398:$P$446,NA,0,1))*G1539)*(1-F1539)</f>
        <v>1.4720262096774194E-2</v>
      </c>
      <c r="M1539" s="105" t="s">
        <v>214</v>
      </c>
      <c r="N1539" s="83" t="s">
        <v>214</v>
      </c>
    </row>
    <row r="1540" spans="1:14" x14ac:dyDescent="0.25">
      <c r="A1540" s="79" t="s">
        <v>394</v>
      </c>
      <c r="B1540" s="133" t="s">
        <v>303</v>
      </c>
      <c r="C1540" s="137" t="s">
        <v>435</v>
      </c>
      <c r="D1540" s="81" t="str">
        <f>IFERROR(IF(C1540="No CAS","",INDEX('DEQ Pollutant List'!$C$7:$C$611,MATCH('5. Pollutant Emissions - MB'!C1540,'DEQ Pollutant List'!$B$7:$B$611,0))),"")</f>
        <v>n-Butyl alcohol</v>
      </c>
      <c r="E1540" s="115"/>
      <c r="F1540" s="138">
        <v>0</v>
      </c>
      <c r="G1540" s="139">
        <v>7.0000000000000007E-2</v>
      </c>
      <c r="H1540" s="104"/>
      <c r="I1540" s="102" cm="1">
        <f t="array" ref="I1540">((_xlfn.XLOOKUP(B1540,'4. Material Balance Activities'!$C$398:$C$446,'4. Material Balance Activities'!$G$398:$G$446,NA,0,1)-_xlfn.XLOOKUP(B1540,'4. Material Balance Activities'!$C$398:$C$446,'4. Material Balance Activities'!$M$398:$M$446,NA,0,1))*G1540)*(1-F1540)</f>
        <v>127.77187500000001</v>
      </c>
      <c r="J1540" s="105" t="s">
        <v>214</v>
      </c>
      <c r="K1540" s="83" t="s">
        <v>214</v>
      </c>
      <c r="L1540" s="102" cm="1">
        <f t="array" ref="L1540">((_xlfn.XLOOKUP(B1540,'4. Material Balance Activities'!$C$398:$C$446,'4. Material Balance Activities'!$J$398:$J$446,NA,0,1)-_xlfn.XLOOKUP(B1540,'4. Material Balance Activities'!$C$398:$C$446,'4. Material Balance Activities'!$P$398:$P$446,NA,0,1))*G1540)*(1-F1540)</f>
        <v>0.51520917338709682</v>
      </c>
      <c r="M1540" s="105" t="s">
        <v>214</v>
      </c>
      <c r="N1540" s="83" t="s">
        <v>214</v>
      </c>
    </row>
    <row r="1541" spans="1:14" x14ac:dyDescent="0.25">
      <c r="A1541" s="79" t="s">
        <v>394</v>
      </c>
      <c r="B1541" s="133" t="s">
        <v>303</v>
      </c>
      <c r="C1541" s="137" t="s">
        <v>437</v>
      </c>
      <c r="D1541" s="81" t="str">
        <f>IFERROR(IF(C1541="No CAS","",INDEX('DEQ Pollutant List'!$C$7:$C$611,MATCH('5. Pollutant Emissions - MB'!C1541,'DEQ Pollutant List'!$B$7:$B$611,0))),"")</f>
        <v>Propylene glycol monomethyl ether acetate</v>
      </c>
      <c r="E1541" s="115"/>
      <c r="F1541" s="138">
        <v>0</v>
      </c>
      <c r="G1541" s="139">
        <v>0.02</v>
      </c>
      <c r="H1541" s="104"/>
      <c r="I1541" s="102" cm="1">
        <f t="array" ref="I1541">((_xlfn.XLOOKUP(B1541,'4. Material Balance Activities'!$C$398:$C$446,'4. Material Balance Activities'!$G$398:$G$446,NA,0,1)-_xlfn.XLOOKUP(B1541,'4. Material Balance Activities'!$C$398:$C$446,'4. Material Balance Activities'!$M$398:$M$446,NA,0,1))*G1541)*(1-F1541)</f>
        <v>36.506250000000001</v>
      </c>
      <c r="J1541" s="105" t="s">
        <v>214</v>
      </c>
      <c r="K1541" s="83" t="s">
        <v>214</v>
      </c>
      <c r="L1541" s="102" cm="1">
        <f t="array" ref="L1541">((_xlfn.XLOOKUP(B1541,'4. Material Balance Activities'!$C$398:$C$446,'4. Material Balance Activities'!$J$398:$J$446,NA,0,1)-_xlfn.XLOOKUP(B1541,'4. Material Balance Activities'!$C$398:$C$446,'4. Material Balance Activities'!$P$398:$P$446,NA,0,1))*G1541)*(1-F1541)</f>
        <v>0.14720262096774195</v>
      </c>
      <c r="M1541" s="105" t="s">
        <v>214</v>
      </c>
      <c r="N1541" s="83" t="s">
        <v>214</v>
      </c>
    </row>
    <row r="1542" spans="1:14" x14ac:dyDescent="0.25">
      <c r="A1542" s="79" t="s">
        <v>394</v>
      </c>
      <c r="B1542" s="133" t="s">
        <v>303</v>
      </c>
      <c r="C1542" s="137" t="s">
        <v>441</v>
      </c>
      <c r="D1542" s="81" t="str">
        <f>IFERROR(IF(C1542="No CAS","",INDEX('DEQ Pollutant List'!$C$7:$C$611,MATCH('5. Pollutant Emissions - MB'!C1542,'DEQ Pollutant List'!$B$7:$B$611,0))),"")</f>
        <v>1,2,3-Trimethylbenzene</v>
      </c>
      <c r="E1542" s="115"/>
      <c r="F1542" s="138">
        <v>0</v>
      </c>
      <c r="G1542" s="139">
        <v>0.01</v>
      </c>
      <c r="H1542" s="104"/>
      <c r="I1542" s="102" cm="1">
        <f t="array" ref="I1542">((_xlfn.XLOOKUP(B1542,'4. Material Balance Activities'!$C$398:$C$446,'4. Material Balance Activities'!$G$398:$G$446,NA,0,1)-_xlfn.XLOOKUP(B1542,'4. Material Balance Activities'!$C$398:$C$446,'4. Material Balance Activities'!$M$398:$M$446,NA,0,1))*G1542)*(1-F1542)</f>
        <v>18.253125000000001</v>
      </c>
      <c r="J1542" s="105" t="s">
        <v>214</v>
      </c>
      <c r="K1542" s="83" t="s">
        <v>214</v>
      </c>
      <c r="L1542" s="102" cm="1">
        <f t="array" ref="L1542">((_xlfn.XLOOKUP(B1542,'4. Material Balance Activities'!$C$398:$C$446,'4. Material Balance Activities'!$J$398:$J$446,NA,0,1)-_xlfn.XLOOKUP(B1542,'4. Material Balance Activities'!$C$398:$C$446,'4. Material Balance Activities'!$P$398:$P$446,NA,0,1))*G1542)*(1-F1542)</f>
        <v>7.3601310483870974E-2</v>
      </c>
      <c r="M1542" s="105" t="s">
        <v>214</v>
      </c>
      <c r="N1542" s="83" t="s">
        <v>214</v>
      </c>
    </row>
    <row r="1543" spans="1:14" x14ac:dyDescent="0.25">
      <c r="A1543" s="79" t="s">
        <v>394</v>
      </c>
      <c r="B1543" s="133" t="s">
        <v>304</v>
      </c>
      <c r="C1543" s="137" t="s">
        <v>193</v>
      </c>
      <c r="D1543" s="81" t="str">
        <f>IFERROR(IF(C1543="No CAS","",INDEX('DEQ Pollutant List'!$C$7:$C$611,MATCH('5. Pollutant Emissions - MB'!C1543,'DEQ Pollutant List'!$B$7:$B$611,0))),"")</f>
        <v>Xylene (mixture), including m-xylene, o-xylene, p-xylene</v>
      </c>
      <c r="E1543" s="115"/>
      <c r="F1543" s="138">
        <v>0</v>
      </c>
      <c r="G1543" s="139">
        <v>1E-3</v>
      </c>
      <c r="H1543" s="104"/>
      <c r="I1543" s="102" cm="1">
        <f t="array" ref="I1543">((_xlfn.XLOOKUP(B1543,'4. Material Balance Activities'!$C$398:$C$446,'4. Material Balance Activities'!$G$398:$G$446,NA,0,1)-_xlfn.XLOOKUP(B1543,'4. Material Balance Activities'!$C$398:$C$446,'4. Material Balance Activities'!$M$398:$M$446,NA,0,1))*G1543)*(1-F1543)</f>
        <v>1.3530858000000001</v>
      </c>
      <c r="J1543" s="105" t="s">
        <v>214</v>
      </c>
      <c r="K1543" s="83" t="s">
        <v>214</v>
      </c>
      <c r="L1543" s="102" cm="1">
        <f t="array" ref="L1543">((_xlfn.XLOOKUP(B1543,'4. Material Balance Activities'!$C$398:$C$446,'4. Material Balance Activities'!$J$398:$J$446,NA,0,1)-_xlfn.XLOOKUP(B1543,'4. Material Balance Activities'!$C$398:$C$446,'4. Material Balance Activities'!$P$398:$P$446,NA,0,1))*G1543)*(1-F1543)</f>
        <v>5.4559911290322591E-3</v>
      </c>
      <c r="M1543" s="105" t="s">
        <v>214</v>
      </c>
      <c r="N1543" s="83" t="s">
        <v>214</v>
      </c>
    </row>
    <row r="1544" spans="1:14" x14ac:dyDescent="0.25">
      <c r="A1544" s="79" t="s">
        <v>394</v>
      </c>
      <c r="B1544" s="133" t="s">
        <v>304</v>
      </c>
      <c r="C1544" s="137" t="s">
        <v>183</v>
      </c>
      <c r="D1544" s="81" t="str">
        <f>IFERROR(IF(C1544="No CAS","",INDEX('DEQ Pollutant List'!$C$7:$C$611,MATCH('5. Pollutant Emissions - MB'!C1544,'DEQ Pollutant List'!$B$7:$B$611,0))),"")</f>
        <v>Ethyl benzene</v>
      </c>
      <c r="E1544" s="115"/>
      <c r="F1544" s="138">
        <v>0</v>
      </c>
      <c r="G1544" s="139">
        <v>1E-3</v>
      </c>
      <c r="H1544" s="104"/>
      <c r="I1544" s="102" cm="1">
        <f t="array" ref="I1544">((_xlfn.XLOOKUP(B1544,'4. Material Balance Activities'!$C$398:$C$446,'4. Material Balance Activities'!$G$398:$G$446,NA,0,1)-_xlfn.XLOOKUP(B1544,'4. Material Balance Activities'!$C$398:$C$446,'4. Material Balance Activities'!$M$398:$M$446,NA,0,1))*G1544)*(1-F1544)</f>
        <v>1.3530858000000001</v>
      </c>
      <c r="J1544" s="105" t="s">
        <v>214</v>
      </c>
      <c r="K1544" s="83" t="s">
        <v>214</v>
      </c>
      <c r="L1544" s="102" cm="1">
        <f t="array" ref="L1544">((_xlfn.XLOOKUP(B1544,'4. Material Balance Activities'!$C$398:$C$446,'4. Material Balance Activities'!$J$398:$J$446,NA,0,1)-_xlfn.XLOOKUP(B1544,'4. Material Balance Activities'!$C$398:$C$446,'4. Material Balance Activities'!$P$398:$P$446,NA,0,1))*G1544)*(1-F1544)</f>
        <v>5.4559911290322591E-3</v>
      </c>
      <c r="M1544" s="105" t="s">
        <v>214</v>
      </c>
      <c r="N1544" s="83" t="s">
        <v>214</v>
      </c>
    </row>
    <row r="1545" spans="1:14" x14ac:dyDescent="0.25">
      <c r="A1545" s="79" t="s">
        <v>394</v>
      </c>
      <c r="B1545" s="133" t="s">
        <v>304</v>
      </c>
      <c r="C1545" s="137" t="s">
        <v>433</v>
      </c>
      <c r="D1545" s="81" t="str">
        <f>IFERROR(IF(C1545="No CAS","",INDEX('DEQ Pollutant List'!$C$7:$C$611,MATCH('5. Pollutant Emissions - MB'!C1545,'DEQ Pollutant List'!$B$7:$B$611,0))),"")</f>
        <v>Isopropylbenzene (cumene)</v>
      </c>
      <c r="E1545" s="115"/>
      <c r="F1545" s="138">
        <v>0</v>
      </c>
      <c r="G1545" s="139">
        <v>2E-3</v>
      </c>
      <c r="H1545" s="104"/>
      <c r="I1545" s="102" cm="1">
        <f t="array" ref="I1545">((_xlfn.XLOOKUP(B1545,'4. Material Balance Activities'!$C$398:$C$446,'4. Material Balance Activities'!$G$398:$G$446,NA,0,1)-_xlfn.XLOOKUP(B1545,'4. Material Balance Activities'!$C$398:$C$446,'4. Material Balance Activities'!$M$398:$M$446,NA,0,1))*G1545)*(1-F1545)</f>
        <v>2.7061716000000002</v>
      </c>
      <c r="J1545" s="105" t="s">
        <v>214</v>
      </c>
      <c r="K1545" s="83" t="s">
        <v>214</v>
      </c>
      <c r="L1545" s="102" cm="1">
        <f t="array" ref="L1545">((_xlfn.XLOOKUP(B1545,'4. Material Balance Activities'!$C$398:$C$446,'4. Material Balance Activities'!$J$398:$J$446,NA,0,1)-_xlfn.XLOOKUP(B1545,'4. Material Balance Activities'!$C$398:$C$446,'4. Material Balance Activities'!$P$398:$P$446,NA,0,1))*G1545)*(1-F1545)</f>
        <v>1.0911982258064518E-2</v>
      </c>
      <c r="M1545" s="105" t="s">
        <v>214</v>
      </c>
      <c r="N1545" s="83" t="s">
        <v>214</v>
      </c>
    </row>
    <row r="1546" spans="1:14" x14ac:dyDescent="0.25">
      <c r="A1546" s="79" t="s">
        <v>394</v>
      </c>
      <c r="B1546" s="133" t="s">
        <v>304</v>
      </c>
      <c r="C1546" s="137" t="s">
        <v>435</v>
      </c>
      <c r="D1546" s="81" t="str">
        <f>IFERROR(IF(C1546="No CAS","",INDEX('DEQ Pollutant List'!$C$7:$C$611,MATCH('5. Pollutant Emissions - MB'!C1546,'DEQ Pollutant List'!$B$7:$B$611,0))),"")</f>
        <v>n-Butyl alcohol</v>
      </c>
      <c r="E1546" s="115"/>
      <c r="F1546" s="138">
        <v>0</v>
      </c>
      <c r="G1546" s="139">
        <v>7.0000000000000007E-2</v>
      </c>
      <c r="H1546" s="104"/>
      <c r="I1546" s="102" cm="1">
        <f t="array" ref="I1546">((_xlfn.XLOOKUP(B1546,'4. Material Balance Activities'!$C$398:$C$446,'4. Material Balance Activities'!$G$398:$G$446,NA,0,1)-_xlfn.XLOOKUP(B1546,'4. Material Balance Activities'!$C$398:$C$446,'4. Material Balance Activities'!$M$398:$M$446,NA,0,1))*G1546)*(1-F1546)</f>
        <v>94.716006000000007</v>
      </c>
      <c r="J1546" s="105" t="s">
        <v>214</v>
      </c>
      <c r="K1546" s="83" t="s">
        <v>214</v>
      </c>
      <c r="L1546" s="102" cm="1">
        <f t="array" ref="L1546">((_xlfn.XLOOKUP(B1546,'4. Material Balance Activities'!$C$398:$C$446,'4. Material Balance Activities'!$J$398:$J$446,NA,0,1)-_xlfn.XLOOKUP(B1546,'4. Material Balance Activities'!$C$398:$C$446,'4. Material Balance Activities'!$P$398:$P$446,NA,0,1))*G1546)*(1-F1546)</f>
        <v>0.38191937903225814</v>
      </c>
      <c r="M1546" s="105" t="s">
        <v>214</v>
      </c>
      <c r="N1546" s="83" t="s">
        <v>214</v>
      </c>
    </row>
    <row r="1547" spans="1:14" x14ac:dyDescent="0.25">
      <c r="A1547" s="79" t="s">
        <v>394</v>
      </c>
      <c r="B1547" s="133" t="s">
        <v>304</v>
      </c>
      <c r="C1547" s="137" t="s">
        <v>437</v>
      </c>
      <c r="D1547" s="81" t="str">
        <f>IFERROR(IF(C1547="No CAS","",INDEX('DEQ Pollutant List'!$C$7:$C$611,MATCH('5. Pollutant Emissions - MB'!C1547,'DEQ Pollutant List'!$B$7:$B$611,0))),"")</f>
        <v>Propylene glycol monomethyl ether acetate</v>
      </c>
      <c r="E1547" s="115"/>
      <c r="F1547" s="138">
        <v>0</v>
      </c>
      <c r="G1547" s="139">
        <v>0.02</v>
      </c>
      <c r="H1547" s="104"/>
      <c r="I1547" s="102" cm="1">
        <f t="array" ref="I1547">((_xlfn.XLOOKUP(B1547,'4. Material Balance Activities'!$C$398:$C$446,'4. Material Balance Activities'!$G$398:$G$446,NA,0,1)-_xlfn.XLOOKUP(B1547,'4. Material Balance Activities'!$C$398:$C$446,'4. Material Balance Activities'!$M$398:$M$446,NA,0,1))*G1547)*(1-F1547)</f>
        <v>27.061716000000001</v>
      </c>
      <c r="J1547" s="105" t="s">
        <v>214</v>
      </c>
      <c r="K1547" s="83" t="s">
        <v>214</v>
      </c>
      <c r="L1547" s="102" cm="1">
        <f t="array" ref="L1547">((_xlfn.XLOOKUP(B1547,'4. Material Balance Activities'!$C$398:$C$446,'4. Material Balance Activities'!$J$398:$J$446,NA,0,1)-_xlfn.XLOOKUP(B1547,'4. Material Balance Activities'!$C$398:$C$446,'4. Material Balance Activities'!$P$398:$P$446,NA,0,1))*G1547)*(1-F1547)</f>
        <v>0.10911982258064518</v>
      </c>
      <c r="M1547" s="105" t="s">
        <v>214</v>
      </c>
      <c r="N1547" s="83" t="s">
        <v>214</v>
      </c>
    </row>
    <row r="1548" spans="1:14" x14ac:dyDescent="0.25">
      <c r="A1548" s="79" t="s">
        <v>394</v>
      </c>
      <c r="B1548" s="133" t="s">
        <v>304</v>
      </c>
      <c r="C1548" s="137" t="s">
        <v>441</v>
      </c>
      <c r="D1548" s="81" t="str">
        <f>IFERROR(IF(C1548="No CAS","",INDEX('DEQ Pollutant List'!$C$7:$C$611,MATCH('5. Pollutant Emissions - MB'!C1548,'DEQ Pollutant List'!$B$7:$B$611,0))),"")</f>
        <v>1,2,3-Trimethylbenzene</v>
      </c>
      <c r="E1548" s="115"/>
      <c r="F1548" s="138">
        <v>0</v>
      </c>
      <c r="G1548" s="139">
        <v>0.01</v>
      </c>
      <c r="H1548" s="104"/>
      <c r="I1548" s="102" cm="1">
        <f t="array" ref="I1548">((_xlfn.XLOOKUP(B1548,'4. Material Balance Activities'!$C$398:$C$446,'4. Material Balance Activities'!$G$398:$G$446,NA,0,1)-_xlfn.XLOOKUP(B1548,'4. Material Balance Activities'!$C$398:$C$446,'4. Material Balance Activities'!$M$398:$M$446,NA,0,1))*G1548)*(1-F1548)</f>
        <v>13.530858</v>
      </c>
      <c r="J1548" s="105" t="s">
        <v>214</v>
      </c>
      <c r="K1548" s="83" t="s">
        <v>214</v>
      </c>
      <c r="L1548" s="102" cm="1">
        <f t="array" ref="L1548">((_xlfn.XLOOKUP(B1548,'4. Material Balance Activities'!$C$398:$C$446,'4. Material Balance Activities'!$J$398:$J$446,NA,0,1)-_xlfn.XLOOKUP(B1548,'4. Material Balance Activities'!$C$398:$C$446,'4. Material Balance Activities'!$P$398:$P$446,NA,0,1))*G1548)*(1-F1548)</f>
        <v>5.4559911290322588E-2</v>
      </c>
      <c r="M1548" s="105" t="s">
        <v>214</v>
      </c>
      <c r="N1548" s="83" t="s">
        <v>214</v>
      </c>
    </row>
    <row r="1549" spans="1:14" x14ac:dyDescent="0.25">
      <c r="A1549" s="79" t="s">
        <v>394</v>
      </c>
      <c r="B1549" s="133" t="s">
        <v>305</v>
      </c>
      <c r="C1549" s="137" t="s">
        <v>183</v>
      </c>
      <c r="D1549" s="81" t="str">
        <f>IFERROR(IF(C1549="No CAS","",INDEX('DEQ Pollutant List'!$C$7:$C$611,MATCH('5. Pollutant Emissions - MB'!C1549,'DEQ Pollutant List'!$B$7:$B$611,0))),"")</f>
        <v>Ethyl benzene</v>
      </c>
      <c r="E1549" s="115"/>
      <c r="F1549" s="138">
        <v>0</v>
      </c>
      <c r="G1549" s="139">
        <v>1E-3</v>
      </c>
      <c r="H1549" s="104"/>
      <c r="I1549" s="102" cm="1">
        <f t="array" ref="I1549">((_xlfn.XLOOKUP(B1549,'4. Material Balance Activities'!$C$398:$C$446,'4. Material Balance Activities'!$G$398:$G$446,NA,0,1)-_xlfn.XLOOKUP(B1549,'4. Material Balance Activities'!$C$398:$C$446,'4. Material Balance Activities'!$M$398:$M$446,NA,0,1))*G1549)*(1-F1549)</f>
        <v>1.6962627000000003</v>
      </c>
      <c r="J1549" s="105" t="s">
        <v>214</v>
      </c>
      <c r="K1549" s="83" t="s">
        <v>214</v>
      </c>
      <c r="L1549" s="102" cm="1">
        <f t="array" ref="L1549">((_xlfn.XLOOKUP(B1549,'4. Material Balance Activities'!$C$398:$C$446,'4. Material Balance Activities'!$J$398:$J$446,NA,0,1)-_xlfn.XLOOKUP(B1549,'4. Material Balance Activities'!$C$398:$C$446,'4. Material Balance Activities'!$P$398:$P$446,NA,0,1))*G1549)*(1-F1549)</f>
        <v>6.8397689516129043E-3</v>
      </c>
      <c r="M1549" s="105" t="s">
        <v>214</v>
      </c>
      <c r="N1549" s="83" t="s">
        <v>214</v>
      </c>
    </row>
    <row r="1550" spans="1:14" x14ac:dyDescent="0.25">
      <c r="A1550" s="79" t="s">
        <v>394</v>
      </c>
      <c r="B1550" s="133" t="s">
        <v>305</v>
      </c>
      <c r="C1550" s="137" t="s">
        <v>433</v>
      </c>
      <c r="D1550" s="81" t="str">
        <f>IFERROR(IF(C1550="No CAS","",INDEX('DEQ Pollutant List'!$C$7:$C$611,MATCH('5. Pollutant Emissions - MB'!C1550,'DEQ Pollutant List'!$B$7:$B$611,0))),"")</f>
        <v>Isopropylbenzene (cumene)</v>
      </c>
      <c r="E1550" s="115"/>
      <c r="F1550" s="138">
        <v>0</v>
      </c>
      <c r="G1550" s="139">
        <v>2E-3</v>
      </c>
      <c r="H1550" s="104"/>
      <c r="I1550" s="102" cm="1">
        <f t="array" ref="I1550">((_xlfn.XLOOKUP(B1550,'4. Material Balance Activities'!$C$398:$C$446,'4. Material Balance Activities'!$G$398:$G$446,NA,0,1)-_xlfn.XLOOKUP(B1550,'4. Material Balance Activities'!$C$398:$C$446,'4. Material Balance Activities'!$M$398:$M$446,NA,0,1))*G1550)*(1-F1550)</f>
        <v>3.3925254000000007</v>
      </c>
      <c r="J1550" s="105" t="s">
        <v>214</v>
      </c>
      <c r="K1550" s="83" t="s">
        <v>214</v>
      </c>
      <c r="L1550" s="102" cm="1">
        <f t="array" ref="L1550">((_xlfn.XLOOKUP(B1550,'4. Material Balance Activities'!$C$398:$C$446,'4. Material Balance Activities'!$J$398:$J$446,NA,0,1)-_xlfn.XLOOKUP(B1550,'4. Material Balance Activities'!$C$398:$C$446,'4. Material Balance Activities'!$P$398:$P$446,NA,0,1))*G1550)*(1-F1550)</f>
        <v>1.3679537903225809E-2</v>
      </c>
      <c r="M1550" s="105" t="s">
        <v>214</v>
      </c>
      <c r="N1550" s="83" t="s">
        <v>214</v>
      </c>
    </row>
    <row r="1551" spans="1:14" x14ac:dyDescent="0.25">
      <c r="A1551" s="79" t="s">
        <v>394</v>
      </c>
      <c r="B1551" s="133" t="s">
        <v>305</v>
      </c>
      <c r="C1551" s="137" t="s">
        <v>435</v>
      </c>
      <c r="D1551" s="81" t="str">
        <f>IFERROR(IF(C1551="No CAS","",INDEX('DEQ Pollutant List'!$C$7:$C$611,MATCH('5. Pollutant Emissions - MB'!C1551,'DEQ Pollutant List'!$B$7:$B$611,0))),"")</f>
        <v>n-Butyl alcohol</v>
      </c>
      <c r="E1551" s="115"/>
      <c r="F1551" s="138">
        <v>0</v>
      </c>
      <c r="G1551" s="139">
        <v>7.0000000000000007E-2</v>
      </c>
      <c r="H1551" s="104"/>
      <c r="I1551" s="102" cm="1">
        <f t="array" ref="I1551">((_xlfn.XLOOKUP(B1551,'4. Material Balance Activities'!$C$398:$C$446,'4. Material Balance Activities'!$G$398:$G$446,NA,0,1)-_xlfn.XLOOKUP(B1551,'4. Material Balance Activities'!$C$398:$C$446,'4. Material Balance Activities'!$M$398:$M$446,NA,0,1))*G1551)*(1-F1551)</f>
        <v>118.73838900000003</v>
      </c>
      <c r="J1551" s="105" t="s">
        <v>214</v>
      </c>
      <c r="K1551" s="83" t="s">
        <v>214</v>
      </c>
      <c r="L1551" s="102" cm="1">
        <f t="array" ref="L1551">((_xlfn.XLOOKUP(B1551,'4. Material Balance Activities'!$C$398:$C$446,'4. Material Balance Activities'!$J$398:$J$446,NA,0,1)-_xlfn.XLOOKUP(B1551,'4. Material Balance Activities'!$C$398:$C$446,'4. Material Balance Activities'!$P$398:$P$446,NA,0,1))*G1551)*(1-F1551)</f>
        <v>0.47878382661290336</v>
      </c>
      <c r="M1551" s="105" t="s">
        <v>214</v>
      </c>
      <c r="N1551" s="83" t="s">
        <v>214</v>
      </c>
    </row>
    <row r="1552" spans="1:14" x14ac:dyDescent="0.25">
      <c r="A1552" s="79" t="s">
        <v>394</v>
      </c>
      <c r="B1552" s="133" t="s">
        <v>305</v>
      </c>
      <c r="C1552" s="137" t="s">
        <v>437</v>
      </c>
      <c r="D1552" s="81" t="str">
        <f>IFERROR(IF(C1552="No CAS","",INDEX('DEQ Pollutant List'!$C$7:$C$611,MATCH('5. Pollutant Emissions - MB'!C1552,'DEQ Pollutant List'!$B$7:$B$611,0))),"")</f>
        <v>Propylene glycol monomethyl ether acetate</v>
      </c>
      <c r="E1552" s="115"/>
      <c r="F1552" s="138">
        <v>0</v>
      </c>
      <c r="G1552" s="139">
        <v>0.03</v>
      </c>
      <c r="H1552" s="104"/>
      <c r="I1552" s="102" cm="1">
        <f t="array" ref="I1552">((_xlfn.XLOOKUP(B1552,'4. Material Balance Activities'!$C$398:$C$446,'4. Material Balance Activities'!$G$398:$G$446,NA,0,1)-_xlfn.XLOOKUP(B1552,'4. Material Balance Activities'!$C$398:$C$446,'4. Material Balance Activities'!$M$398:$M$446,NA,0,1))*G1552)*(1-F1552)</f>
        <v>50.887881000000007</v>
      </c>
      <c r="J1552" s="105" t="s">
        <v>214</v>
      </c>
      <c r="K1552" s="83" t="s">
        <v>214</v>
      </c>
      <c r="L1552" s="102" cm="1">
        <f t="array" ref="L1552">((_xlfn.XLOOKUP(B1552,'4. Material Balance Activities'!$C$398:$C$446,'4. Material Balance Activities'!$J$398:$J$446,NA,0,1)-_xlfn.XLOOKUP(B1552,'4. Material Balance Activities'!$C$398:$C$446,'4. Material Balance Activities'!$P$398:$P$446,NA,0,1))*G1552)*(1-F1552)</f>
        <v>0.20519306854838712</v>
      </c>
      <c r="M1552" s="105" t="s">
        <v>214</v>
      </c>
      <c r="N1552" s="83" t="s">
        <v>214</v>
      </c>
    </row>
    <row r="1553" spans="1:14" x14ac:dyDescent="0.25">
      <c r="A1553" s="79" t="s">
        <v>394</v>
      </c>
      <c r="B1553" s="133" t="s">
        <v>305</v>
      </c>
      <c r="C1553" s="137" t="s">
        <v>441</v>
      </c>
      <c r="D1553" s="81" t="str">
        <f>IFERROR(IF(C1553="No CAS","",INDEX('DEQ Pollutant List'!$C$7:$C$611,MATCH('5. Pollutant Emissions - MB'!C1553,'DEQ Pollutant List'!$B$7:$B$611,0))),"")</f>
        <v>1,2,3-Trimethylbenzene</v>
      </c>
      <c r="E1553" s="115"/>
      <c r="F1553" s="138">
        <v>0</v>
      </c>
      <c r="G1553" s="139">
        <v>0.01</v>
      </c>
      <c r="H1553" s="104"/>
      <c r="I1553" s="102" cm="1">
        <f t="array" ref="I1553">((_xlfn.XLOOKUP(B1553,'4. Material Balance Activities'!$C$398:$C$446,'4. Material Balance Activities'!$G$398:$G$446,NA,0,1)-_xlfn.XLOOKUP(B1553,'4. Material Balance Activities'!$C$398:$C$446,'4. Material Balance Activities'!$M$398:$M$446,NA,0,1))*G1553)*(1-F1553)</f>
        <v>16.962627000000001</v>
      </c>
      <c r="J1553" s="105" t="s">
        <v>214</v>
      </c>
      <c r="K1553" s="83" t="s">
        <v>214</v>
      </c>
      <c r="L1553" s="102" cm="1">
        <f t="array" ref="L1553">((_xlfn.XLOOKUP(B1553,'4. Material Balance Activities'!$C$398:$C$446,'4. Material Balance Activities'!$J$398:$J$446,NA,0,1)-_xlfn.XLOOKUP(B1553,'4. Material Balance Activities'!$C$398:$C$446,'4. Material Balance Activities'!$P$398:$P$446,NA,0,1))*G1553)*(1-F1553)</f>
        <v>6.839768951612904E-2</v>
      </c>
      <c r="M1553" s="105" t="s">
        <v>214</v>
      </c>
      <c r="N1553" s="83" t="s">
        <v>214</v>
      </c>
    </row>
    <row r="1554" spans="1:14" x14ac:dyDescent="0.25">
      <c r="A1554" s="79" t="s">
        <v>394</v>
      </c>
      <c r="B1554" s="133" t="s">
        <v>306</v>
      </c>
      <c r="C1554" s="137" t="s">
        <v>193</v>
      </c>
      <c r="D1554" s="81" t="str">
        <f>IFERROR(IF(C1554="No CAS","",INDEX('DEQ Pollutant List'!$C$7:$C$611,MATCH('5. Pollutant Emissions - MB'!C1554,'DEQ Pollutant List'!$B$7:$B$611,0))),"")</f>
        <v>Xylene (mixture), including m-xylene, o-xylene, p-xylene</v>
      </c>
      <c r="E1554" s="115"/>
      <c r="F1554" s="138">
        <v>0</v>
      </c>
      <c r="G1554" s="139">
        <v>0.01</v>
      </c>
      <c r="H1554" s="104"/>
      <c r="I1554" s="102" cm="1">
        <f t="array" ref="I1554">((_xlfn.XLOOKUP(B1554,'4. Material Balance Activities'!$C$398:$C$446,'4. Material Balance Activities'!$G$398:$G$446,NA,0,1)-_xlfn.XLOOKUP(B1554,'4. Material Balance Activities'!$C$398:$C$446,'4. Material Balance Activities'!$M$398:$M$446,NA,0,1))*G1554)*(1-F1554)</f>
        <v>3.05613</v>
      </c>
      <c r="J1554" s="105" t="s">
        <v>214</v>
      </c>
      <c r="K1554" s="83" t="s">
        <v>214</v>
      </c>
      <c r="L1554" s="102" cm="1">
        <f t="array" ref="L1554">((_xlfn.XLOOKUP(B1554,'4. Material Balance Activities'!$C$398:$C$446,'4. Material Balance Activities'!$J$398:$J$446,NA,0,1)-_xlfn.XLOOKUP(B1554,'4. Material Balance Activities'!$C$398:$C$446,'4. Material Balance Activities'!$P$398:$P$446,NA,0,1))*G1554)*(1-F1554)</f>
        <v>1.2323104838709678E-2</v>
      </c>
      <c r="M1554" s="105" t="s">
        <v>214</v>
      </c>
      <c r="N1554" s="83" t="s">
        <v>214</v>
      </c>
    </row>
    <row r="1555" spans="1:14" x14ac:dyDescent="0.25">
      <c r="A1555" s="79" t="s">
        <v>394</v>
      </c>
      <c r="B1555" s="133" t="s">
        <v>306</v>
      </c>
      <c r="C1555" s="137" t="s">
        <v>183</v>
      </c>
      <c r="D1555" s="81" t="str">
        <f>IFERROR(IF(C1555="No CAS","",INDEX('DEQ Pollutant List'!$C$7:$C$611,MATCH('5. Pollutant Emissions - MB'!C1555,'DEQ Pollutant List'!$B$7:$B$611,0))),"")</f>
        <v>Ethyl benzene</v>
      </c>
      <c r="E1555" s="115"/>
      <c r="F1555" s="138">
        <v>0</v>
      </c>
      <c r="G1555" s="139">
        <v>3.0000000000000001E-3</v>
      </c>
      <c r="H1555" s="104"/>
      <c r="I1555" s="102" cm="1">
        <f t="array" ref="I1555">((_xlfn.XLOOKUP(B1555,'4. Material Balance Activities'!$C$398:$C$446,'4. Material Balance Activities'!$G$398:$G$446,NA,0,1)-_xlfn.XLOOKUP(B1555,'4. Material Balance Activities'!$C$398:$C$446,'4. Material Balance Activities'!$M$398:$M$446,NA,0,1))*G1555)*(1-F1555)</f>
        <v>0.91683900000000007</v>
      </c>
      <c r="J1555" s="105" t="s">
        <v>214</v>
      </c>
      <c r="K1555" s="83" t="s">
        <v>214</v>
      </c>
      <c r="L1555" s="102" cm="1">
        <f t="array" ref="L1555">((_xlfn.XLOOKUP(B1555,'4. Material Balance Activities'!$C$398:$C$446,'4. Material Balance Activities'!$J$398:$J$446,NA,0,1)-_xlfn.XLOOKUP(B1555,'4. Material Balance Activities'!$C$398:$C$446,'4. Material Balance Activities'!$P$398:$P$446,NA,0,1))*G1555)*(1-F1555)</f>
        <v>3.6969314516129034E-3</v>
      </c>
      <c r="M1555" s="105" t="s">
        <v>214</v>
      </c>
      <c r="N1555" s="83" t="s">
        <v>214</v>
      </c>
    </row>
    <row r="1556" spans="1:14" x14ac:dyDescent="0.25">
      <c r="A1556" s="79" t="s">
        <v>394</v>
      </c>
      <c r="B1556" s="133" t="s">
        <v>306</v>
      </c>
      <c r="C1556" s="137" t="s">
        <v>433</v>
      </c>
      <c r="D1556" s="81" t="str">
        <f>IFERROR(IF(C1556="No CAS","",INDEX('DEQ Pollutant List'!$C$7:$C$611,MATCH('5. Pollutant Emissions - MB'!C1556,'DEQ Pollutant List'!$B$7:$B$611,0))),"")</f>
        <v>Isopropylbenzene (cumene)</v>
      </c>
      <c r="E1556" s="115"/>
      <c r="F1556" s="138">
        <v>0</v>
      </c>
      <c r="G1556" s="139">
        <v>1E-3</v>
      </c>
      <c r="H1556" s="104"/>
      <c r="I1556" s="102" cm="1">
        <f t="array" ref="I1556">((_xlfn.XLOOKUP(B1556,'4. Material Balance Activities'!$C$398:$C$446,'4. Material Balance Activities'!$G$398:$G$446,NA,0,1)-_xlfn.XLOOKUP(B1556,'4. Material Balance Activities'!$C$398:$C$446,'4. Material Balance Activities'!$M$398:$M$446,NA,0,1))*G1556)*(1-F1556)</f>
        <v>0.30561300000000002</v>
      </c>
      <c r="J1556" s="105" t="s">
        <v>214</v>
      </c>
      <c r="K1556" s="83" t="s">
        <v>214</v>
      </c>
      <c r="L1556" s="102" cm="1">
        <f t="array" ref="L1556">((_xlfn.XLOOKUP(B1556,'4. Material Balance Activities'!$C$398:$C$446,'4. Material Balance Activities'!$J$398:$J$446,NA,0,1)-_xlfn.XLOOKUP(B1556,'4. Material Balance Activities'!$C$398:$C$446,'4. Material Balance Activities'!$P$398:$P$446,NA,0,1))*G1556)*(1-F1556)</f>
        <v>1.2323104838709677E-3</v>
      </c>
      <c r="M1556" s="105" t="s">
        <v>214</v>
      </c>
      <c r="N1556" s="83" t="s">
        <v>214</v>
      </c>
    </row>
    <row r="1557" spans="1:14" x14ac:dyDescent="0.25">
      <c r="A1557" s="79" t="s">
        <v>394</v>
      </c>
      <c r="B1557" s="133" t="s">
        <v>306</v>
      </c>
      <c r="C1557" s="137" t="s">
        <v>435</v>
      </c>
      <c r="D1557" s="81" t="str">
        <f>IFERROR(IF(C1557="No CAS","",INDEX('DEQ Pollutant List'!$C$7:$C$611,MATCH('5. Pollutant Emissions - MB'!C1557,'DEQ Pollutant List'!$B$7:$B$611,0))),"")</f>
        <v>n-Butyl alcohol</v>
      </c>
      <c r="E1557" s="115"/>
      <c r="F1557" s="138">
        <v>0</v>
      </c>
      <c r="G1557" s="139">
        <v>0.06</v>
      </c>
      <c r="H1557" s="104"/>
      <c r="I1557" s="102" cm="1">
        <f t="array" ref="I1557">((_xlfn.XLOOKUP(B1557,'4. Material Balance Activities'!$C$398:$C$446,'4. Material Balance Activities'!$G$398:$G$446,NA,0,1)-_xlfn.XLOOKUP(B1557,'4. Material Balance Activities'!$C$398:$C$446,'4. Material Balance Activities'!$M$398:$M$446,NA,0,1))*G1557)*(1-F1557)</f>
        <v>18.336780000000001</v>
      </c>
      <c r="J1557" s="105" t="s">
        <v>214</v>
      </c>
      <c r="K1557" s="83" t="s">
        <v>214</v>
      </c>
      <c r="L1557" s="102" cm="1">
        <f t="array" ref="L1557">((_xlfn.XLOOKUP(B1557,'4. Material Balance Activities'!$C$398:$C$446,'4. Material Balance Activities'!$J$398:$J$446,NA,0,1)-_xlfn.XLOOKUP(B1557,'4. Material Balance Activities'!$C$398:$C$446,'4. Material Balance Activities'!$P$398:$P$446,NA,0,1))*G1557)*(1-F1557)</f>
        <v>7.3938629032258063E-2</v>
      </c>
      <c r="M1557" s="105" t="s">
        <v>214</v>
      </c>
      <c r="N1557" s="83" t="s">
        <v>214</v>
      </c>
    </row>
    <row r="1558" spans="1:14" x14ac:dyDescent="0.25">
      <c r="A1558" s="79" t="s">
        <v>394</v>
      </c>
      <c r="B1558" s="133" t="s">
        <v>306</v>
      </c>
      <c r="C1558" s="137" t="s">
        <v>437</v>
      </c>
      <c r="D1558" s="81" t="str">
        <f>IFERROR(IF(C1558="No CAS","",INDEX('DEQ Pollutant List'!$C$7:$C$611,MATCH('5. Pollutant Emissions - MB'!C1558,'DEQ Pollutant List'!$B$7:$B$611,0))),"")</f>
        <v>Propylene glycol monomethyl ether acetate</v>
      </c>
      <c r="E1558" s="115"/>
      <c r="F1558" s="138">
        <v>0</v>
      </c>
      <c r="G1558" s="139">
        <v>0.02</v>
      </c>
      <c r="H1558" s="104"/>
      <c r="I1558" s="102" cm="1">
        <f t="array" ref="I1558">((_xlfn.XLOOKUP(B1558,'4. Material Balance Activities'!$C$398:$C$446,'4. Material Balance Activities'!$G$398:$G$446,NA,0,1)-_xlfn.XLOOKUP(B1558,'4. Material Balance Activities'!$C$398:$C$446,'4. Material Balance Activities'!$M$398:$M$446,NA,0,1))*G1558)*(1-F1558)</f>
        <v>6.11226</v>
      </c>
      <c r="J1558" s="105" t="s">
        <v>214</v>
      </c>
      <c r="K1558" s="83" t="s">
        <v>214</v>
      </c>
      <c r="L1558" s="102" cm="1">
        <f t="array" ref="L1558">((_xlfn.XLOOKUP(B1558,'4. Material Balance Activities'!$C$398:$C$446,'4. Material Balance Activities'!$J$398:$J$446,NA,0,1)-_xlfn.XLOOKUP(B1558,'4. Material Balance Activities'!$C$398:$C$446,'4. Material Balance Activities'!$P$398:$P$446,NA,0,1))*G1558)*(1-F1558)</f>
        <v>2.4646209677419356E-2</v>
      </c>
      <c r="M1558" s="105" t="s">
        <v>214</v>
      </c>
      <c r="N1558" s="83" t="s">
        <v>214</v>
      </c>
    </row>
    <row r="1559" spans="1:14" x14ac:dyDescent="0.25">
      <c r="A1559" s="79" t="s">
        <v>394</v>
      </c>
      <c r="B1559" s="133" t="s">
        <v>307</v>
      </c>
      <c r="C1559" s="137" t="s">
        <v>193</v>
      </c>
      <c r="D1559" s="81" t="str">
        <f>IFERROR(IF(C1559="No CAS","",INDEX('DEQ Pollutant List'!$C$7:$C$611,MATCH('5. Pollutant Emissions - MB'!C1559,'DEQ Pollutant List'!$B$7:$B$611,0))),"")</f>
        <v>Xylene (mixture), including m-xylene, o-xylene, p-xylene</v>
      </c>
      <c r="E1559" s="115"/>
      <c r="F1559" s="138">
        <v>0</v>
      </c>
      <c r="G1559" s="139">
        <v>0.02</v>
      </c>
      <c r="H1559" s="104"/>
      <c r="I1559" s="102" cm="1">
        <f t="array" ref="I1559">((_xlfn.XLOOKUP(B1559,'4. Material Balance Activities'!$C$398:$C$446,'4. Material Balance Activities'!$G$398:$G$446,NA,0,1)-_xlfn.XLOOKUP(B1559,'4. Material Balance Activities'!$C$398:$C$446,'4. Material Balance Activities'!$M$398:$M$446,NA,0,1))*G1559)*(1-F1559)</f>
        <v>18.369120000000002</v>
      </c>
      <c r="J1559" s="105" t="s">
        <v>214</v>
      </c>
      <c r="K1559" s="83" t="s">
        <v>214</v>
      </c>
      <c r="L1559" s="102" cm="1">
        <f t="array" ref="L1559">((_xlfn.XLOOKUP(B1559,'4. Material Balance Activities'!$C$398:$C$446,'4. Material Balance Activities'!$J$398:$J$446,NA,0,1)-_xlfn.XLOOKUP(B1559,'4. Material Balance Activities'!$C$398:$C$446,'4. Material Balance Activities'!$P$398:$P$446,NA,0,1))*G1559)*(1-F1559)</f>
        <v>7.4069032258064521E-2</v>
      </c>
      <c r="M1559" s="105" t="s">
        <v>214</v>
      </c>
      <c r="N1559" s="83" t="s">
        <v>214</v>
      </c>
    </row>
    <row r="1560" spans="1:14" x14ac:dyDescent="0.25">
      <c r="A1560" s="79" t="s">
        <v>394</v>
      </c>
      <c r="B1560" s="133" t="s">
        <v>307</v>
      </c>
      <c r="C1560" s="137" t="s">
        <v>183</v>
      </c>
      <c r="D1560" s="81" t="str">
        <f>IFERROR(IF(C1560="No CAS","",INDEX('DEQ Pollutant List'!$C$7:$C$611,MATCH('5. Pollutant Emissions - MB'!C1560,'DEQ Pollutant List'!$B$7:$B$611,0))),"")</f>
        <v>Ethyl benzene</v>
      </c>
      <c r="E1560" s="115"/>
      <c r="F1560" s="138">
        <v>0</v>
      </c>
      <c r="G1560" s="139">
        <v>3.0000000000000001E-3</v>
      </c>
      <c r="H1560" s="104"/>
      <c r="I1560" s="102" cm="1">
        <f t="array" ref="I1560">((_xlfn.XLOOKUP(B1560,'4. Material Balance Activities'!$C$398:$C$446,'4. Material Balance Activities'!$G$398:$G$446,NA,0,1)-_xlfn.XLOOKUP(B1560,'4. Material Balance Activities'!$C$398:$C$446,'4. Material Balance Activities'!$M$398:$M$446,NA,0,1))*G1560)*(1-F1560)</f>
        <v>2.7553680000000003</v>
      </c>
      <c r="J1560" s="105" t="s">
        <v>214</v>
      </c>
      <c r="K1560" s="83" t="s">
        <v>214</v>
      </c>
      <c r="L1560" s="102" cm="1">
        <f t="array" ref="L1560">((_xlfn.XLOOKUP(B1560,'4. Material Balance Activities'!$C$398:$C$446,'4. Material Balance Activities'!$J$398:$J$446,NA,0,1)-_xlfn.XLOOKUP(B1560,'4. Material Balance Activities'!$C$398:$C$446,'4. Material Balance Activities'!$P$398:$P$446,NA,0,1))*G1560)*(1-F1560)</f>
        <v>1.1110354838709677E-2</v>
      </c>
      <c r="M1560" s="105" t="s">
        <v>214</v>
      </c>
      <c r="N1560" s="83" t="s">
        <v>214</v>
      </c>
    </row>
    <row r="1561" spans="1:14" x14ac:dyDescent="0.25">
      <c r="A1561" s="79" t="s">
        <v>394</v>
      </c>
      <c r="B1561" s="133" t="s">
        <v>307</v>
      </c>
      <c r="C1561" s="137" t="s">
        <v>433</v>
      </c>
      <c r="D1561" s="81" t="str">
        <f>IFERROR(IF(C1561="No CAS","",INDEX('DEQ Pollutant List'!$C$7:$C$611,MATCH('5. Pollutant Emissions - MB'!C1561,'DEQ Pollutant List'!$B$7:$B$611,0))),"")</f>
        <v>Isopropylbenzene (cumene)</v>
      </c>
      <c r="E1561" s="115"/>
      <c r="F1561" s="138">
        <v>0</v>
      </c>
      <c r="G1561" s="139">
        <v>1E-3</v>
      </c>
      <c r="H1561" s="104"/>
      <c r="I1561" s="102" cm="1">
        <f t="array" ref="I1561">((_xlfn.XLOOKUP(B1561,'4. Material Balance Activities'!$C$398:$C$446,'4. Material Balance Activities'!$G$398:$G$446,NA,0,1)-_xlfn.XLOOKUP(B1561,'4. Material Balance Activities'!$C$398:$C$446,'4. Material Balance Activities'!$M$398:$M$446,NA,0,1))*G1561)*(1-F1561)</f>
        <v>0.91845600000000005</v>
      </c>
      <c r="J1561" s="105" t="s">
        <v>214</v>
      </c>
      <c r="K1561" s="83" t="s">
        <v>214</v>
      </c>
      <c r="L1561" s="102" cm="1">
        <f t="array" ref="L1561">((_xlfn.XLOOKUP(B1561,'4. Material Balance Activities'!$C$398:$C$446,'4. Material Balance Activities'!$J$398:$J$446,NA,0,1)-_xlfn.XLOOKUP(B1561,'4. Material Balance Activities'!$C$398:$C$446,'4. Material Balance Activities'!$P$398:$P$446,NA,0,1))*G1561)*(1-F1561)</f>
        <v>3.703451612903226E-3</v>
      </c>
      <c r="M1561" s="105" t="s">
        <v>214</v>
      </c>
      <c r="N1561" s="83" t="s">
        <v>214</v>
      </c>
    </row>
    <row r="1562" spans="1:14" x14ac:dyDescent="0.25">
      <c r="A1562" s="79" t="s">
        <v>394</v>
      </c>
      <c r="B1562" s="133" t="s">
        <v>307</v>
      </c>
      <c r="C1562" s="137" t="s">
        <v>435</v>
      </c>
      <c r="D1562" s="81" t="str">
        <f>IFERROR(IF(C1562="No CAS","",INDEX('DEQ Pollutant List'!$C$7:$C$611,MATCH('5. Pollutant Emissions - MB'!C1562,'DEQ Pollutant List'!$B$7:$B$611,0))),"")</f>
        <v>n-Butyl alcohol</v>
      </c>
      <c r="E1562" s="115"/>
      <c r="F1562" s="138">
        <v>0</v>
      </c>
      <c r="G1562" s="139">
        <v>0.06</v>
      </c>
      <c r="H1562" s="104"/>
      <c r="I1562" s="102" cm="1">
        <f t="array" ref="I1562">((_xlfn.XLOOKUP(B1562,'4. Material Balance Activities'!$C$398:$C$446,'4. Material Balance Activities'!$G$398:$G$446,NA,0,1)-_xlfn.XLOOKUP(B1562,'4. Material Balance Activities'!$C$398:$C$446,'4. Material Balance Activities'!$M$398:$M$446,NA,0,1))*G1562)*(1-F1562)</f>
        <v>55.10736</v>
      </c>
      <c r="J1562" s="105" t="s">
        <v>214</v>
      </c>
      <c r="K1562" s="83" t="s">
        <v>214</v>
      </c>
      <c r="L1562" s="102" cm="1">
        <f t="array" ref="L1562">((_xlfn.XLOOKUP(B1562,'4. Material Balance Activities'!$C$398:$C$446,'4. Material Balance Activities'!$J$398:$J$446,NA,0,1)-_xlfn.XLOOKUP(B1562,'4. Material Balance Activities'!$C$398:$C$446,'4. Material Balance Activities'!$P$398:$P$446,NA,0,1))*G1562)*(1-F1562)</f>
        <v>0.22220709677419354</v>
      </c>
      <c r="M1562" s="105" t="s">
        <v>214</v>
      </c>
      <c r="N1562" s="83" t="s">
        <v>214</v>
      </c>
    </row>
    <row r="1563" spans="1:14" x14ac:dyDescent="0.25">
      <c r="A1563" s="79" t="s">
        <v>394</v>
      </c>
      <c r="B1563" s="133" t="s">
        <v>308</v>
      </c>
      <c r="C1563" s="137" t="s">
        <v>193</v>
      </c>
      <c r="D1563" s="81" t="str">
        <f>IFERROR(IF(C1563="No CAS","",INDEX('DEQ Pollutant List'!$C$7:$C$611,MATCH('5. Pollutant Emissions - MB'!C1563,'DEQ Pollutant List'!$B$7:$B$611,0))),"")</f>
        <v>Xylene (mixture), including m-xylene, o-xylene, p-xylene</v>
      </c>
      <c r="E1563" s="115"/>
      <c r="F1563" s="138">
        <v>0</v>
      </c>
      <c r="G1563" s="139">
        <v>0.02</v>
      </c>
      <c r="H1563" s="104"/>
      <c r="I1563" s="102" cm="1">
        <f t="array" ref="I1563">((_xlfn.XLOOKUP(B1563,'4. Material Balance Activities'!$C$398:$C$446,'4. Material Balance Activities'!$G$398:$G$446,NA,0,1)-_xlfn.XLOOKUP(B1563,'4. Material Balance Activities'!$C$398:$C$446,'4. Material Balance Activities'!$M$398:$M$446,NA,0,1))*G1563)*(1-F1563)</f>
        <v>37.683954000000007</v>
      </c>
      <c r="J1563" s="105" t="s">
        <v>214</v>
      </c>
      <c r="K1563" s="83" t="s">
        <v>214</v>
      </c>
      <c r="L1563" s="102" cm="1">
        <f t="array" ref="L1563">((_xlfn.XLOOKUP(B1563,'4. Material Balance Activities'!$C$398:$C$446,'4. Material Balance Activities'!$J$398:$J$446,NA,0,1)-_xlfn.XLOOKUP(B1563,'4. Material Balance Activities'!$C$398:$C$446,'4. Material Balance Activities'!$P$398:$P$446,NA,0,1))*G1563)*(1-F1563)</f>
        <v>0.15195142741935486</v>
      </c>
      <c r="M1563" s="105" t="s">
        <v>214</v>
      </c>
      <c r="N1563" s="83" t="s">
        <v>214</v>
      </c>
    </row>
    <row r="1564" spans="1:14" x14ac:dyDescent="0.25">
      <c r="A1564" s="79" t="s">
        <v>394</v>
      </c>
      <c r="B1564" s="133" t="s">
        <v>308</v>
      </c>
      <c r="C1564" s="137" t="s">
        <v>183</v>
      </c>
      <c r="D1564" s="81" t="str">
        <f>IFERROR(IF(C1564="No CAS","",INDEX('DEQ Pollutant List'!$C$7:$C$611,MATCH('5. Pollutant Emissions - MB'!C1564,'DEQ Pollutant List'!$B$7:$B$611,0))),"")</f>
        <v>Ethyl benzene</v>
      </c>
      <c r="E1564" s="115"/>
      <c r="F1564" s="138">
        <v>0</v>
      </c>
      <c r="G1564" s="139">
        <v>3.0000000000000001E-3</v>
      </c>
      <c r="H1564" s="104"/>
      <c r="I1564" s="102" cm="1">
        <f t="array" ref="I1564">((_xlfn.XLOOKUP(B1564,'4. Material Balance Activities'!$C$398:$C$446,'4. Material Balance Activities'!$G$398:$G$446,NA,0,1)-_xlfn.XLOOKUP(B1564,'4. Material Balance Activities'!$C$398:$C$446,'4. Material Balance Activities'!$M$398:$M$446,NA,0,1))*G1564)*(1-F1564)</f>
        <v>5.6525931000000007</v>
      </c>
      <c r="J1564" s="105" t="s">
        <v>214</v>
      </c>
      <c r="K1564" s="83" t="s">
        <v>214</v>
      </c>
      <c r="L1564" s="102" cm="1">
        <f t="array" ref="L1564">((_xlfn.XLOOKUP(B1564,'4. Material Balance Activities'!$C$398:$C$446,'4. Material Balance Activities'!$J$398:$J$446,NA,0,1)-_xlfn.XLOOKUP(B1564,'4. Material Balance Activities'!$C$398:$C$446,'4. Material Balance Activities'!$P$398:$P$446,NA,0,1))*G1564)*(1-F1564)</f>
        <v>2.2792714112903231E-2</v>
      </c>
      <c r="M1564" s="105" t="s">
        <v>214</v>
      </c>
      <c r="N1564" s="83" t="s">
        <v>214</v>
      </c>
    </row>
    <row r="1565" spans="1:14" x14ac:dyDescent="0.25">
      <c r="A1565" s="79" t="s">
        <v>394</v>
      </c>
      <c r="B1565" s="133" t="s">
        <v>308</v>
      </c>
      <c r="C1565" s="137" t="s">
        <v>433</v>
      </c>
      <c r="D1565" s="81" t="str">
        <f>IFERROR(IF(C1565="No CAS","",INDEX('DEQ Pollutant List'!$C$7:$C$611,MATCH('5. Pollutant Emissions - MB'!C1565,'DEQ Pollutant List'!$B$7:$B$611,0))),"")</f>
        <v>Isopropylbenzene (cumene)</v>
      </c>
      <c r="E1565" s="115"/>
      <c r="F1565" s="138">
        <v>0</v>
      </c>
      <c r="G1565" s="139">
        <v>1E-3</v>
      </c>
      <c r="H1565" s="104"/>
      <c r="I1565" s="102" cm="1">
        <f t="array" ref="I1565">((_xlfn.XLOOKUP(B1565,'4. Material Balance Activities'!$C$398:$C$446,'4. Material Balance Activities'!$G$398:$G$446,NA,0,1)-_xlfn.XLOOKUP(B1565,'4. Material Balance Activities'!$C$398:$C$446,'4. Material Balance Activities'!$M$398:$M$446,NA,0,1))*G1565)*(1-F1565)</f>
        <v>1.8841977000000003</v>
      </c>
      <c r="J1565" s="105" t="s">
        <v>214</v>
      </c>
      <c r="K1565" s="83" t="s">
        <v>214</v>
      </c>
      <c r="L1565" s="102" cm="1">
        <f t="array" ref="L1565">((_xlfn.XLOOKUP(B1565,'4. Material Balance Activities'!$C$398:$C$446,'4. Material Balance Activities'!$J$398:$J$446,NA,0,1)-_xlfn.XLOOKUP(B1565,'4. Material Balance Activities'!$C$398:$C$446,'4. Material Balance Activities'!$P$398:$P$446,NA,0,1))*G1565)*(1-F1565)</f>
        <v>7.5975713709677435E-3</v>
      </c>
      <c r="M1565" s="105" t="s">
        <v>214</v>
      </c>
      <c r="N1565" s="83" t="s">
        <v>214</v>
      </c>
    </row>
    <row r="1566" spans="1:14" x14ac:dyDescent="0.25">
      <c r="A1566" s="79" t="s">
        <v>394</v>
      </c>
      <c r="B1566" s="133" t="s">
        <v>308</v>
      </c>
      <c r="C1566" s="137" t="s">
        <v>435</v>
      </c>
      <c r="D1566" s="81" t="str">
        <f>IFERROR(IF(C1566="No CAS","",INDEX('DEQ Pollutant List'!$C$7:$C$611,MATCH('5. Pollutant Emissions - MB'!C1566,'DEQ Pollutant List'!$B$7:$B$611,0))),"")</f>
        <v>n-Butyl alcohol</v>
      </c>
      <c r="E1566" s="115"/>
      <c r="F1566" s="138">
        <v>0</v>
      </c>
      <c r="G1566" s="139">
        <v>0.06</v>
      </c>
      <c r="H1566" s="104"/>
      <c r="I1566" s="102" cm="1">
        <f t="array" ref="I1566">((_xlfn.XLOOKUP(B1566,'4. Material Balance Activities'!$C$398:$C$446,'4. Material Balance Activities'!$G$398:$G$446,NA,0,1)-_xlfn.XLOOKUP(B1566,'4. Material Balance Activities'!$C$398:$C$446,'4. Material Balance Activities'!$M$398:$M$446,NA,0,1))*G1566)*(1-F1566)</f>
        <v>113.051862</v>
      </c>
      <c r="J1566" s="105" t="s">
        <v>214</v>
      </c>
      <c r="K1566" s="83" t="s">
        <v>214</v>
      </c>
      <c r="L1566" s="102" cm="1">
        <f t="array" ref="L1566">((_xlfn.XLOOKUP(B1566,'4. Material Balance Activities'!$C$398:$C$446,'4. Material Balance Activities'!$J$398:$J$446,NA,0,1)-_xlfn.XLOOKUP(B1566,'4. Material Balance Activities'!$C$398:$C$446,'4. Material Balance Activities'!$P$398:$P$446,NA,0,1))*G1566)*(1-F1566)</f>
        <v>0.45585428225806457</v>
      </c>
      <c r="M1566" s="105" t="s">
        <v>214</v>
      </c>
      <c r="N1566" s="83" t="s">
        <v>214</v>
      </c>
    </row>
    <row r="1567" spans="1:14" x14ac:dyDescent="0.25">
      <c r="A1567" s="79" t="s">
        <v>394</v>
      </c>
      <c r="B1567" s="133" t="s">
        <v>308</v>
      </c>
      <c r="C1567" s="137" t="s">
        <v>437</v>
      </c>
      <c r="D1567" s="81" t="str">
        <f>IFERROR(IF(C1567="No CAS","",INDEX('DEQ Pollutant List'!$C$7:$C$611,MATCH('5. Pollutant Emissions - MB'!C1567,'DEQ Pollutant List'!$B$7:$B$611,0))),"")</f>
        <v>Propylene glycol monomethyl ether acetate</v>
      </c>
      <c r="E1567" s="115"/>
      <c r="F1567" s="138">
        <v>0</v>
      </c>
      <c r="G1567" s="139">
        <v>0.01</v>
      </c>
      <c r="H1567" s="104"/>
      <c r="I1567" s="102" cm="1">
        <f t="array" ref="I1567">((_xlfn.XLOOKUP(B1567,'4. Material Balance Activities'!$C$398:$C$446,'4. Material Balance Activities'!$G$398:$G$446,NA,0,1)-_xlfn.XLOOKUP(B1567,'4. Material Balance Activities'!$C$398:$C$446,'4. Material Balance Activities'!$M$398:$M$446,NA,0,1))*G1567)*(1-F1567)</f>
        <v>18.841977000000004</v>
      </c>
      <c r="J1567" s="105" t="s">
        <v>214</v>
      </c>
      <c r="K1567" s="83" t="s">
        <v>214</v>
      </c>
      <c r="L1567" s="102" cm="1">
        <f t="array" ref="L1567">((_xlfn.XLOOKUP(B1567,'4. Material Balance Activities'!$C$398:$C$446,'4. Material Balance Activities'!$J$398:$J$446,NA,0,1)-_xlfn.XLOOKUP(B1567,'4. Material Balance Activities'!$C$398:$C$446,'4. Material Balance Activities'!$P$398:$P$446,NA,0,1))*G1567)*(1-F1567)</f>
        <v>7.5975713709677428E-2</v>
      </c>
      <c r="M1567" s="105" t="s">
        <v>214</v>
      </c>
      <c r="N1567" s="83" t="s">
        <v>214</v>
      </c>
    </row>
    <row r="1568" spans="1:14" x14ac:dyDescent="0.25">
      <c r="A1568" s="79" t="s">
        <v>394</v>
      </c>
      <c r="B1568" s="133" t="s">
        <v>309</v>
      </c>
      <c r="C1568" s="137" t="s">
        <v>193</v>
      </c>
      <c r="D1568" s="81" t="str">
        <f>IFERROR(IF(C1568="No CAS","",INDEX('DEQ Pollutant List'!$C$7:$C$611,MATCH('5. Pollutant Emissions - MB'!C1568,'DEQ Pollutant List'!$B$7:$B$611,0))),"")</f>
        <v>Xylene (mixture), including m-xylene, o-xylene, p-xylene</v>
      </c>
      <c r="E1568" s="115"/>
      <c r="F1568" s="138">
        <v>0</v>
      </c>
      <c r="G1568" s="139">
        <v>0.02</v>
      </c>
      <c r="H1568" s="104"/>
      <c r="I1568" s="102" cm="1">
        <f t="array" ref="I1568">((_xlfn.XLOOKUP(B1568,'4. Material Balance Activities'!$C$398:$C$446,'4. Material Balance Activities'!$G$398:$G$446,NA,0,1)-_xlfn.XLOOKUP(B1568,'4. Material Balance Activities'!$C$398:$C$446,'4. Material Balance Activities'!$M$398:$M$446,NA,0,1))*G1568)*(1-F1568)</f>
        <v>25.322022000000004</v>
      </c>
      <c r="J1568" s="105" t="s">
        <v>214</v>
      </c>
      <c r="K1568" s="83" t="s">
        <v>214</v>
      </c>
      <c r="L1568" s="102" cm="1">
        <f t="array" ref="L1568">((_xlfn.XLOOKUP(B1568,'4. Material Balance Activities'!$C$398:$C$446,'4. Material Balance Activities'!$J$398:$J$446,NA,0,1)-_xlfn.XLOOKUP(B1568,'4. Material Balance Activities'!$C$398:$C$446,'4. Material Balance Activities'!$P$398:$P$446,NA,0,1))*G1568)*(1-F1568)</f>
        <v>0.10210492741935484</v>
      </c>
      <c r="M1568" s="105" t="s">
        <v>214</v>
      </c>
      <c r="N1568" s="83" t="s">
        <v>214</v>
      </c>
    </row>
    <row r="1569" spans="1:14" x14ac:dyDescent="0.25">
      <c r="A1569" s="79" t="s">
        <v>394</v>
      </c>
      <c r="B1569" s="133" t="s">
        <v>309</v>
      </c>
      <c r="C1569" s="137" t="s">
        <v>183</v>
      </c>
      <c r="D1569" s="81" t="str">
        <f>IFERROR(IF(C1569="No CAS","",INDEX('DEQ Pollutant List'!$C$7:$C$611,MATCH('5. Pollutant Emissions - MB'!C1569,'DEQ Pollutant List'!$B$7:$B$611,0))),"")</f>
        <v>Ethyl benzene</v>
      </c>
      <c r="E1569" s="115"/>
      <c r="F1569" s="138">
        <v>0</v>
      </c>
      <c r="G1569" s="139">
        <v>3.0000000000000001E-3</v>
      </c>
      <c r="H1569" s="104"/>
      <c r="I1569" s="102" cm="1">
        <f t="array" ref="I1569">((_xlfn.XLOOKUP(B1569,'4. Material Balance Activities'!$C$398:$C$446,'4. Material Balance Activities'!$G$398:$G$446,NA,0,1)-_xlfn.XLOOKUP(B1569,'4. Material Balance Activities'!$C$398:$C$446,'4. Material Balance Activities'!$M$398:$M$446,NA,0,1))*G1569)*(1-F1569)</f>
        <v>3.7983033000000002</v>
      </c>
      <c r="J1569" s="105" t="s">
        <v>214</v>
      </c>
      <c r="K1569" s="83" t="s">
        <v>214</v>
      </c>
      <c r="L1569" s="102" cm="1">
        <f t="array" ref="L1569">((_xlfn.XLOOKUP(B1569,'4. Material Balance Activities'!$C$398:$C$446,'4. Material Balance Activities'!$J$398:$J$446,NA,0,1)-_xlfn.XLOOKUP(B1569,'4. Material Balance Activities'!$C$398:$C$446,'4. Material Balance Activities'!$P$398:$P$446,NA,0,1))*G1569)*(1-F1569)</f>
        <v>1.5315739112903227E-2</v>
      </c>
      <c r="M1569" s="105" t="s">
        <v>214</v>
      </c>
      <c r="N1569" s="83" t="s">
        <v>214</v>
      </c>
    </row>
    <row r="1570" spans="1:14" x14ac:dyDescent="0.25">
      <c r="A1570" s="79" t="s">
        <v>394</v>
      </c>
      <c r="B1570" s="133" t="s">
        <v>309</v>
      </c>
      <c r="C1570" s="137" t="s">
        <v>433</v>
      </c>
      <c r="D1570" s="81" t="str">
        <f>IFERROR(IF(C1570="No CAS","",INDEX('DEQ Pollutant List'!$C$7:$C$611,MATCH('5. Pollutant Emissions - MB'!C1570,'DEQ Pollutant List'!$B$7:$B$611,0))),"")</f>
        <v>Isopropylbenzene (cumene)</v>
      </c>
      <c r="E1570" s="115"/>
      <c r="F1570" s="138">
        <v>0</v>
      </c>
      <c r="G1570" s="139">
        <v>1E-3</v>
      </c>
      <c r="H1570" s="104"/>
      <c r="I1570" s="102" cm="1">
        <f t="array" ref="I1570">((_xlfn.XLOOKUP(B1570,'4. Material Balance Activities'!$C$398:$C$446,'4. Material Balance Activities'!$G$398:$G$446,NA,0,1)-_xlfn.XLOOKUP(B1570,'4. Material Balance Activities'!$C$398:$C$446,'4. Material Balance Activities'!$M$398:$M$446,NA,0,1))*G1570)*(1-F1570)</f>
        <v>1.2661011000000002</v>
      </c>
      <c r="J1570" s="105" t="s">
        <v>214</v>
      </c>
      <c r="K1570" s="83" t="s">
        <v>214</v>
      </c>
      <c r="L1570" s="102" cm="1">
        <f t="array" ref="L1570">((_xlfn.XLOOKUP(B1570,'4. Material Balance Activities'!$C$398:$C$446,'4. Material Balance Activities'!$J$398:$J$446,NA,0,1)-_xlfn.XLOOKUP(B1570,'4. Material Balance Activities'!$C$398:$C$446,'4. Material Balance Activities'!$P$398:$P$446,NA,0,1))*G1570)*(1-F1570)</f>
        <v>5.1052463709677426E-3</v>
      </c>
      <c r="M1570" s="105" t="s">
        <v>214</v>
      </c>
      <c r="N1570" s="83" t="s">
        <v>214</v>
      </c>
    </row>
    <row r="1571" spans="1:14" x14ac:dyDescent="0.25">
      <c r="A1571" s="79" t="s">
        <v>394</v>
      </c>
      <c r="B1571" s="133" t="s">
        <v>309</v>
      </c>
      <c r="C1571" s="137" t="s">
        <v>435</v>
      </c>
      <c r="D1571" s="81" t="str">
        <f>IFERROR(IF(C1571="No CAS","",INDEX('DEQ Pollutant List'!$C$7:$C$611,MATCH('5. Pollutant Emissions - MB'!C1571,'DEQ Pollutant List'!$B$7:$B$611,0))),"")</f>
        <v>n-Butyl alcohol</v>
      </c>
      <c r="E1571" s="115"/>
      <c r="F1571" s="138">
        <v>0</v>
      </c>
      <c r="G1571" s="139">
        <v>0.06</v>
      </c>
      <c r="H1571" s="104"/>
      <c r="I1571" s="102" cm="1">
        <f t="array" ref="I1571">((_xlfn.XLOOKUP(B1571,'4. Material Balance Activities'!$C$398:$C$446,'4. Material Balance Activities'!$G$398:$G$446,NA,0,1)-_xlfn.XLOOKUP(B1571,'4. Material Balance Activities'!$C$398:$C$446,'4. Material Balance Activities'!$M$398:$M$446,NA,0,1))*G1571)*(1-F1571)</f>
        <v>75.966065999999998</v>
      </c>
      <c r="J1571" s="105" t="s">
        <v>214</v>
      </c>
      <c r="K1571" s="83" t="s">
        <v>214</v>
      </c>
      <c r="L1571" s="102" cm="1">
        <f t="array" ref="L1571">((_xlfn.XLOOKUP(B1571,'4. Material Balance Activities'!$C$398:$C$446,'4. Material Balance Activities'!$J$398:$J$446,NA,0,1)-_xlfn.XLOOKUP(B1571,'4. Material Balance Activities'!$C$398:$C$446,'4. Material Balance Activities'!$P$398:$P$446,NA,0,1))*G1571)*(1-F1571)</f>
        <v>0.30631478225806452</v>
      </c>
      <c r="M1571" s="105" t="s">
        <v>214</v>
      </c>
      <c r="N1571" s="83" t="s">
        <v>214</v>
      </c>
    </row>
    <row r="1572" spans="1:14" x14ac:dyDescent="0.25">
      <c r="A1572" s="79" t="s">
        <v>394</v>
      </c>
      <c r="B1572" s="133" t="s">
        <v>309</v>
      </c>
      <c r="C1572" s="137" t="s">
        <v>437</v>
      </c>
      <c r="D1572" s="81" t="str">
        <f>IFERROR(IF(C1572="No CAS","",INDEX('DEQ Pollutant List'!$C$7:$C$611,MATCH('5. Pollutant Emissions - MB'!C1572,'DEQ Pollutant List'!$B$7:$B$611,0))),"")</f>
        <v>Propylene glycol monomethyl ether acetate</v>
      </c>
      <c r="E1572" s="115"/>
      <c r="F1572" s="138">
        <v>0</v>
      </c>
      <c r="G1572" s="139">
        <v>0.02</v>
      </c>
      <c r="H1572" s="104"/>
      <c r="I1572" s="102" cm="1">
        <f t="array" ref="I1572">((_xlfn.XLOOKUP(B1572,'4. Material Balance Activities'!$C$398:$C$446,'4. Material Balance Activities'!$G$398:$G$446,NA,0,1)-_xlfn.XLOOKUP(B1572,'4. Material Balance Activities'!$C$398:$C$446,'4. Material Balance Activities'!$M$398:$M$446,NA,0,1))*G1572)*(1-F1572)</f>
        <v>25.322022000000004</v>
      </c>
      <c r="J1572" s="105" t="s">
        <v>214</v>
      </c>
      <c r="K1572" s="83" t="s">
        <v>214</v>
      </c>
      <c r="L1572" s="102" cm="1">
        <f t="array" ref="L1572">((_xlfn.XLOOKUP(B1572,'4. Material Balance Activities'!$C$398:$C$446,'4. Material Balance Activities'!$J$398:$J$446,NA,0,1)-_xlfn.XLOOKUP(B1572,'4. Material Balance Activities'!$C$398:$C$446,'4. Material Balance Activities'!$P$398:$P$446,NA,0,1))*G1572)*(1-F1572)</f>
        <v>0.10210492741935484</v>
      </c>
      <c r="M1572" s="105" t="s">
        <v>214</v>
      </c>
      <c r="N1572" s="83" t="s">
        <v>214</v>
      </c>
    </row>
    <row r="1573" spans="1:14" x14ac:dyDescent="0.25">
      <c r="A1573" s="79" t="s">
        <v>394</v>
      </c>
      <c r="B1573" s="133" t="s">
        <v>310</v>
      </c>
      <c r="C1573" s="137" t="s">
        <v>183</v>
      </c>
      <c r="D1573" s="81" t="str">
        <f>IFERROR(IF(C1573="No CAS","",INDEX('DEQ Pollutant List'!$C$7:$C$611,MATCH('5. Pollutant Emissions - MB'!C1573,'DEQ Pollutant List'!$B$7:$B$611,0))),"")</f>
        <v>Ethyl benzene</v>
      </c>
      <c r="E1573" s="115"/>
      <c r="F1573" s="138">
        <v>0</v>
      </c>
      <c r="G1573" s="139">
        <v>1E-3</v>
      </c>
      <c r="H1573" s="104"/>
      <c r="I1573" s="102" cm="1">
        <f t="array" ref="I1573">((_xlfn.XLOOKUP(B1573,'4. Material Balance Activities'!$C$398:$C$446,'4. Material Balance Activities'!$G$398:$G$446,NA,0,1)-_xlfn.XLOOKUP(B1573,'4. Material Balance Activities'!$C$398:$C$446,'4. Material Balance Activities'!$M$398:$M$446,NA,0,1))*G1573)*(1-F1573)</f>
        <v>1.8845111999999999</v>
      </c>
      <c r="J1573" s="105" t="s">
        <v>214</v>
      </c>
      <c r="K1573" s="83" t="s">
        <v>214</v>
      </c>
      <c r="L1573" s="102" cm="1">
        <f t="array" ref="L1573">((_xlfn.XLOOKUP(B1573,'4. Material Balance Activities'!$C$398:$C$446,'4. Material Balance Activities'!$J$398:$J$446,NA,0,1)-_xlfn.XLOOKUP(B1573,'4. Material Balance Activities'!$C$398:$C$446,'4. Material Balance Activities'!$P$398:$P$446,NA,0,1))*G1573)*(1-F1573)</f>
        <v>7.5988354838709676E-3</v>
      </c>
      <c r="M1573" s="105" t="s">
        <v>214</v>
      </c>
      <c r="N1573" s="83" t="s">
        <v>214</v>
      </c>
    </row>
    <row r="1574" spans="1:14" x14ac:dyDescent="0.25">
      <c r="A1574" s="79" t="s">
        <v>394</v>
      </c>
      <c r="B1574" s="133" t="s">
        <v>310</v>
      </c>
      <c r="C1574" s="137" t="s">
        <v>433</v>
      </c>
      <c r="D1574" s="81" t="str">
        <f>IFERROR(IF(C1574="No CAS","",INDEX('DEQ Pollutant List'!$C$7:$C$611,MATCH('5. Pollutant Emissions - MB'!C1574,'DEQ Pollutant List'!$B$7:$B$611,0))),"")</f>
        <v>Isopropylbenzene (cumene)</v>
      </c>
      <c r="E1574" s="115"/>
      <c r="F1574" s="138">
        <v>0</v>
      </c>
      <c r="G1574" s="139">
        <v>2E-3</v>
      </c>
      <c r="H1574" s="104"/>
      <c r="I1574" s="102" cm="1">
        <f t="array" ref="I1574">((_xlfn.XLOOKUP(B1574,'4. Material Balance Activities'!$C$398:$C$446,'4. Material Balance Activities'!$G$398:$G$446,NA,0,1)-_xlfn.XLOOKUP(B1574,'4. Material Balance Activities'!$C$398:$C$446,'4. Material Balance Activities'!$M$398:$M$446,NA,0,1))*G1574)*(1-F1574)</f>
        <v>3.7690223999999999</v>
      </c>
      <c r="J1574" s="105" t="s">
        <v>214</v>
      </c>
      <c r="K1574" s="83" t="s">
        <v>214</v>
      </c>
      <c r="L1574" s="102" cm="1">
        <f t="array" ref="L1574">((_xlfn.XLOOKUP(B1574,'4. Material Balance Activities'!$C$398:$C$446,'4. Material Balance Activities'!$J$398:$J$446,NA,0,1)-_xlfn.XLOOKUP(B1574,'4. Material Balance Activities'!$C$398:$C$446,'4. Material Balance Activities'!$P$398:$P$446,NA,0,1))*G1574)*(1-F1574)</f>
        <v>1.5197670967741935E-2</v>
      </c>
      <c r="M1574" s="105" t="s">
        <v>214</v>
      </c>
      <c r="N1574" s="83" t="s">
        <v>214</v>
      </c>
    </row>
    <row r="1575" spans="1:14" x14ac:dyDescent="0.25">
      <c r="A1575" s="79" t="s">
        <v>394</v>
      </c>
      <c r="B1575" s="133" t="s">
        <v>310</v>
      </c>
      <c r="C1575" s="137" t="s">
        <v>435</v>
      </c>
      <c r="D1575" s="81" t="str">
        <f>IFERROR(IF(C1575="No CAS","",INDEX('DEQ Pollutant List'!$C$7:$C$611,MATCH('5. Pollutant Emissions - MB'!C1575,'DEQ Pollutant List'!$B$7:$B$611,0))),"")</f>
        <v>n-Butyl alcohol</v>
      </c>
      <c r="E1575" s="115"/>
      <c r="F1575" s="138">
        <v>0</v>
      </c>
      <c r="G1575" s="139">
        <v>7.0000000000000007E-2</v>
      </c>
      <c r="H1575" s="104"/>
      <c r="I1575" s="102" cm="1">
        <f t="array" ref="I1575">((_xlfn.XLOOKUP(B1575,'4. Material Balance Activities'!$C$398:$C$446,'4. Material Balance Activities'!$G$398:$G$446,NA,0,1)-_xlfn.XLOOKUP(B1575,'4. Material Balance Activities'!$C$398:$C$446,'4. Material Balance Activities'!$M$398:$M$446,NA,0,1))*G1575)*(1-F1575)</f>
        <v>131.915784</v>
      </c>
      <c r="J1575" s="105" t="s">
        <v>214</v>
      </c>
      <c r="K1575" s="83" t="s">
        <v>214</v>
      </c>
      <c r="L1575" s="102" cm="1">
        <f t="array" ref="L1575">((_xlfn.XLOOKUP(B1575,'4. Material Balance Activities'!$C$398:$C$446,'4. Material Balance Activities'!$J$398:$J$446,NA,0,1)-_xlfn.XLOOKUP(B1575,'4. Material Balance Activities'!$C$398:$C$446,'4. Material Balance Activities'!$P$398:$P$446,NA,0,1))*G1575)*(1-F1575)</f>
        <v>0.53191848387096774</v>
      </c>
      <c r="M1575" s="105" t="s">
        <v>214</v>
      </c>
      <c r="N1575" s="83" t="s">
        <v>214</v>
      </c>
    </row>
    <row r="1576" spans="1:14" x14ac:dyDescent="0.25">
      <c r="A1576" s="79" t="s">
        <v>394</v>
      </c>
      <c r="B1576" s="133" t="s">
        <v>310</v>
      </c>
      <c r="C1576" s="137" t="s">
        <v>437</v>
      </c>
      <c r="D1576" s="81" t="str">
        <f>IFERROR(IF(C1576="No CAS","",INDEX('DEQ Pollutant List'!$C$7:$C$611,MATCH('5. Pollutant Emissions - MB'!C1576,'DEQ Pollutant List'!$B$7:$B$611,0))),"")</f>
        <v>Propylene glycol monomethyl ether acetate</v>
      </c>
      <c r="E1576" s="115"/>
      <c r="F1576" s="138">
        <v>0</v>
      </c>
      <c r="G1576" s="139">
        <v>0.02</v>
      </c>
      <c r="H1576" s="104"/>
      <c r="I1576" s="102" cm="1">
        <f t="array" ref="I1576">((_xlfn.XLOOKUP(B1576,'4. Material Balance Activities'!$C$398:$C$446,'4. Material Balance Activities'!$G$398:$G$446,NA,0,1)-_xlfn.XLOOKUP(B1576,'4. Material Balance Activities'!$C$398:$C$446,'4. Material Balance Activities'!$M$398:$M$446,NA,0,1))*G1576)*(1-F1576)</f>
        <v>37.690224000000001</v>
      </c>
      <c r="J1576" s="105" t="s">
        <v>214</v>
      </c>
      <c r="K1576" s="83" t="s">
        <v>214</v>
      </c>
      <c r="L1576" s="102" cm="1">
        <f t="array" ref="L1576">((_xlfn.XLOOKUP(B1576,'4. Material Balance Activities'!$C$398:$C$446,'4. Material Balance Activities'!$J$398:$J$446,NA,0,1)-_xlfn.XLOOKUP(B1576,'4. Material Balance Activities'!$C$398:$C$446,'4. Material Balance Activities'!$P$398:$P$446,NA,0,1))*G1576)*(1-F1576)</f>
        <v>0.15197670967741936</v>
      </c>
      <c r="M1576" s="105" t="s">
        <v>214</v>
      </c>
      <c r="N1576" s="83" t="s">
        <v>214</v>
      </c>
    </row>
    <row r="1577" spans="1:14" x14ac:dyDescent="0.25">
      <c r="A1577" s="79" t="s">
        <v>394</v>
      </c>
      <c r="B1577" s="133" t="s">
        <v>310</v>
      </c>
      <c r="C1577" s="137" t="s">
        <v>441</v>
      </c>
      <c r="D1577" s="81" t="str">
        <f>IFERROR(IF(C1577="No CAS","",INDEX('DEQ Pollutant List'!$C$7:$C$611,MATCH('5. Pollutant Emissions - MB'!C1577,'DEQ Pollutant List'!$B$7:$B$611,0))),"")</f>
        <v>1,2,3-Trimethylbenzene</v>
      </c>
      <c r="E1577" s="115"/>
      <c r="F1577" s="138">
        <v>0</v>
      </c>
      <c r="G1577" s="139">
        <v>0.01</v>
      </c>
      <c r="H1577" s="104"/>
      <c r="I1577" s="102" cm="1">
        <f t="array" ref="I1577">((_xlfn.XLOOKUP(B1577,'4. Material Balance Activities'!$C$398:$C$446,'4. Material Balance Activities'!$G$398:$G$446,NA,0,1)-_xlfn.XLOOKUP(B1577,'4. Material Balance Activities'!$C$398:$C$446,'4. Material Balance Activities'!$M$398:$M$446,NA,0,1))*G1577)*(1-F1577)</f>
        <v>18.845112</v>
      </c>
      <c r="J1577" s="105" t="s">
        <v>214</v>
      </c>
      <c r="K1577" s="83" t="s">
        <v>214</v>
      </c>
      <c r="L1577" s="102" cm="1">
        <f t="array" ref="L1577">((_xlfn.XLOOKUP(B1577,'4. Material Balance Activities'!$C$398:$C$446,'4. Material Balance Activities'!$J$398:$J$446,NA,0,1)-_xlfn.XLOOKUP(B1577,'4. Material Balance Activities'!$C$398:$C$446,'4. Material Balance Activities'!$P$398:$P$446,NA,0,1))*G1577)*(1-F1577)</f>
        <v>7.5988354838709679E-2</v>
      </c>
      <c r="M1577" s="105" t="s">
        <v>214</v>
      </c>
      <c r="N1577" s="83" t="s">
        <v>214</v>
      </c>
    </row>
    <row r="1578" spans="1:14" x14ac:dyDescent="0.25">
      <c r="A1578" s="79" t="s">
        <v>394</v>
      </c>
      <c r="B1578" s="133" t="s">
        <v>311</v>
      </c>
      <c r="C1578" s="137" t="s">
        <v>193</v>
      </c>
      <c r="D1578" s="81" t="str">
        <f>IFERROR(IF(C1578="No CAS","",INDEX('DEQ Pollutant List'!$C$7:$C$611,MATCH('5. Pollutant Emissions - MB'!C1578,'DEQ Pollutant List'!$B$7:$B$611,0))),"")</f>
        <v>Xylene (mixture), including m-xylene, o-xylene, p-xylene</v>
      </c>
      <c r="E1578" s="115"/>
      <c r="F1578" s="138">
        <v>0</v>
      </c>
      <c r="G1578" s="139">
        <v>0.01</v>
      </c>
      <c r="H1578" s="104"/>
      <c r="I1578" s="102" cm="1">
        <f t="array" ref="I1578">((_xlfn.XLOOKUP(B1578,'4. Material Balance Activities'!$C$398:$C$446,'4. Material Balance Activities'!$G$398:$G$446,NA,0,1)-_xlfn.XLOOKUP(B1578,'4. Material Balance Activities'!$C$398:$C$446,'4. Material Balance Activities'!$M$398:$M$446,NA,0,1))*G1578)*(1-F1578)</f>
        <v>8.2747499999999992</v>
      </c>
      <c r="J1578" s="105" t="s">
        <v>214</v>
      </c>
      <c r="K1578" s="83" t="s">
        <v>214</v>
      </c>
      <c r="L1578" s="102" cm="1">
        <f t="array" ref="L1578">((_xlfn.XLOOKUP(B1578,'4. Material Balance Activities'!$C$398:$C$446,'4. Material Balance Activities'!$J$398:$J$446,NA,0,1)-_xlfn.XLOOKUP(B1578,'4. Material Balance Activities'!$C$398:$C$446,'4. Material Balance Activities'!$P$398:$P$446,NA,0,1))*G1578)*(1-F1578)</f>
        <v>3.3365927419354839E-2</v>
      </c>
      <c r="M1578" s="105" t="s">
        <v>214</v>
      </c>
      <c r="N1578" s="83" t="s">
        <v>214</v>
      </c>
    </row>
    <row r="1579" spans="1:14" x14ac:dyDescent="0.25">
      <c r="A1579" s="79" t="s">
        <v>394</v>
      </c>
      <c r="B1579" s="133" t="s">
        <v>311</v>
      </c>
      <c r="C1579" s="137" t="s">
        <v>183</v>
      </c>
      <c r="D1579" s="81" t="str">
        <f>IFERROR(IF(C1579="No CAS","",INDEX('DEQ Pollutant List'!$C$7:$C$611,MATCH('5. Pollutant Emissions - MB'!C1579,'DEQ Pollutant List'!$B$7:$B$611,0))),"")</f>
        <v>Ethyl benzene</v>
      </c>
      <c r="E1579" s="115"/>
      <c r="F1579" s="138">
        <v>0</v>
      </c>
      <c r="G1579" s="139">
        <v>3.0000000000000001E-3</v>
      </c>
      <c r="H1579" s="104"/>
      <c r="I1579" s="102" cm="1">
        <f t="array" ref="I1579">((_xlfn.XLOOKUP(B1579,'4. Material Balance Activities'!$C$398:$C$446,'4. Material Balance Activities'!$G$398:$G$446,NA,0,1)-_xlfn.XLOOKUP(B1579,'4. Material Balance Activities'!$C$398:$C$446,'4. Material Balance Activities'!$M$398:$M$446,NA,0,1))*G1579)*(1-F1579)</f>
        <v>2.4824249999999997</v>
      </c>
      <c r="J1579" s="105" t="s">
        <v>214</v>
      </c>
      <c r="K1579" s="83" t="s">
        <v>214</v>
      </c>
      <c r="L1579" s="102" cm="1">
        <f t="array" ref="L1579">((_xlfn.XLOOKUP(B1579,'4. Material Balance Activities'!$C$398:$C$446,'4. Material Balance Activities'!$J$398:$J$446,NA,0,1)-_xlfn.XLOOKUP(B1579,'4. Material Balance Activities'!$C$398:$C$446,'4. Material Balance Activities'!$P$398:$P$446,NA,0,1))*G1579)*(1-F1579)</f>
        <v>1.0009778225806452E-2</v>
      </c>
      <c r="M1579" s="105" t="s">
        <v>214</v>
      </c>
      <c r="N1579" s="83" t="s">
        <v>214</v>
      </c>
    </row>
    <row r="1580" spans="1:14" x14ac:dyDescent="0.25">
      <c r="A1580" s="79" t="s">
        <v>394</v>
      </c>
      <c r="B1580" s="133" t="s">
        <v>311</v>
      </c>
      <c r="C1580" s="137" t="s">
        <v>433</v>
      </c>
      <c r="D1580" s="81" t="str">
        <f>IFERROR(IF(C1580="No CAS","",INDEX('DEQ Pollutant List'!$C$7:$C$611,MATCH('5. Pollutant Emissions - MB'!C1580,'DEQ Pollutant List'!$B$7:$B$611,0))),"")</f>
        <v>Isopropylbenzene (cumene)</v>
      </c>
      <c r="E1580" s="115"/>
      <c r="F1580" s="138">
        <v>0</v>
      </c>
      <c r="G1580" s="139">
        <v>1E-3</v>
      </c>
      <c r="H1580" s="104"/>
      <c r="I1580" s="102" cm="1">
        <f t="array" ref="I1580">((_xlfn.XLOOKUP(B1580,'4. Material Balance Activities'!$C$398:$C$446,'4. Material Balance Activities'!$G$398:$G$446,NA,0,1)-_xlfn.XLOOKUP(B1580,'4. Material Balance Activities'!$C$398:$C$446,'4. Material Balance Activities'!$M$398:$M$446,NA,0,1))*G1580)*(1-F1580)</f>
        <v>0.82747499999999996</v>
      </c>
      <c r="J1580" s="105" t="s">
        <v>214</v>
      </c>
      <c r="K1580" s="83" t="s">
        <v>214</v>
      </c>
      <c r="L1580" s="102" cm="1">
        <f t="array" ref="L1580">((_xlfn.XLOOKUP(B1580,'4. Material Balance Activities'!$C$398:$C$446,'4. Material Balance Activities'!$J$398:$J$446,NA,0,1)-_xlfn.XLOOKUP(B1580,'4. Material Balance Activities'!$C$398:$C$446,'4. Material Balance Activities'!$P$398:$P$446,NA,0,1))*G1580)*(1-F1580)</f>
        <v>3.3365927419354837E-3</v>
      </c>
      <c r="M1580" s="105" t="s">
        <v>214</v>
      </c>
      <c r="N1580" s="83" t="s">
        <v>214</v>
      </c>
    </row>
    <row r="1581" spans="1:14" x14ac:dyDescent="0.25">
      <c r="A1581" s="79" t="s">
        <v>394</v>
      </c>
      <c r="B1581" s="133" t="s">
        <v>311</v>
      </c>
      <c r="C1581" s="137" t="s">
        <v>435</v>
      </c>
      <c r="D1581" s="81" t="str">
        <f>IFERROR(IF(C1581="No CAS","",INDEX('DEQ Pollutant List'!$C$7:$C$611,MATCH('5. Pollutant Emissions - MB'!C1581,'DEQ Pollutant List'!$B$7:$B$611,0))),"")</f>
        <v>n-Butyl alcohol</v>
      </c>
      <c r="E1581" s="115"/>
      <c r="F1581" s="138">
        <v>0</v>
      </c>
      <c r="G1581" s="139">
        <v>0.06</v>
      </c>
      <c r="H1581" s="104"/>
      <c r="I1581" s="102" cm="1">
        <f t="array" ref="I1581">((_xlfn.XLOOKUP(B1581,'4. Material Balance Activities'!$C$398:$C$446,'4. Material Balance Activities'!$G$398:$G$446,NA,0,1)-_xlfn.XLOOKUP(B1581,'4. Material Balance Activities'!$C$398:$C$446,'4. Material Balance Activities'!$M$398:$M$446,NA,0,1))*G1581)*(1-F1581)</f>
        <v>49.648499999999991</v>
      </c>
      <c r="J1581" s="105" t="s">
        <v>214</v>
      </c>
      <c r="K1581" s="83" t="s">
        <v>214</v>
      </c>
      <c r="L1581" s="102" cm="1">
        <f t="array" ref="L1581">((_xlfn.XLOOKUP(B1581,'4. Material Balance Activities'!$C$398:$C$446,'4. Material Balance Activities'!$J$398:$J$446,NA,0,1)-_xlfn.XLOOKUP(B1581,'4. Material Balance Activities'!$C$398:$C$446,'4. Material Balance Activities'!$P$398:$P$446,NA,0,1))*G1581)*(1-F1581)</f>
        <v>0.20019556451612902</v>
      </c>
      <c r="M1581" s="105" t="s">
        <v>214</v>
      </c>
      <c r="N1581" s="83" t="s">
        <v>214</v>
      </c>
    </row>
    <row r="1582" spans="1:14" x14ac:dyDescent="0.25">
      <c r="A1582" s="79" t="s">
        <v>394</v>
      </c>
      <c r="B1582" s="133" t="s">
        <v>311</v>
      </c>
      <c r="C1582" s="137" t="s">
        <v>437</v>
      </c>
      <c r="D1582" s="81" t="str">
        <f>IFERROR(IF(C1582="No CAS","",INDEX('DEQ Pollutant List'!$C$7:$C$611,MATCH('5. Pollutant Emissions - MB'!C1582,'DEQ Pollutant List'!$B$7:$B$611,0))),"")</f>
        <v>Propylene glycol monomethyl ether acetate</v>
      </c>
      <c r="E1582" s="115"/>
      <c r="F1582" s="138">
        <v>0</v>
      </c>
      <c r="G1582" s="139">
        <v>0.02</v>
      </c>
      <c r="H1582" s="104"/>
      <c r="I1582" s="102" cm="1">
        <f t="array" ref="I1582">((_xlfn.XLOOKUP(B1582,'4. Material Balance Activities'!$C$398:$C$446,'4. Material Balance Activities'!$G$398:$G$446,NA,0,1)-_xlfn.XLOOKUP(B1582,'4. Material Balance Activities'!$C$398:$C$446,'4. Material Balance Activities'!$M$398:$M$446,NA,0,1))*G1582)*(1-F1582)</f>
        <v>16.549499999999998</v>
      </c>
      <c r="J1582" s="105" t="s">
        <v>214</v>
      </c>
      <c r="K1582" s="83" t="s">
        <v>214</v>
      </c>
      <c r="L1582" s="102" cm="1">
        <f t="array" ref="L1582">((_xlfn.XLOOKUP(B1582,'4. Material Balance Activities'!$C$398:$C$446,'4. Material Balance Activities'!$J$398:$J$446,NA,0,1)-_xlfn.XLOOKUP(B1582,'4. Material Balance Activities'!$C$398:$C$446,'4. Material Balance Activities'!$P$398:$P$446,NA,0,1))*G1582)*(1-F1582)</f>
        <v>6.6731854838709678E-2</v>
      </c>
      <c r="M1582" s="105" t="s">
        <v>214</v>
      </c>
      <c r="N1582" s="83" t="s">
        <v>214</v>
      </c>
    </row>
    <row r="1583" spans="1:14" x14ac:dyDescent="0.25">
      <c r="A1583" s="79" t="s">
        <v>394</v>
      </c>
      <c r="B1583" s="133" t="s">
        <v>312</v>
      </c>
      <c r="C1583" s="137" t="s">
        <v>183</v>
      </c>
      <c r="D1583" s="81" t="str">
        <f>IFERROR(IF(C1583="No CAS","",INDEX('DEQ Pollutant List'!$C$7:$C$611,MATCH('5. Pollutant Emissions - MB'!C1583,'DEQ Pollutant List'!$B$7:$B$611,0))),"")</f>
        <v>Ethyl benzene</v>
      </c>
      <c r="E1583" s="115"/>
      <c r="F1583" s="138">
        <v>0</v>
      </c>
      <c r="G1583" s="139">
        <v>1E-3</v>
      </c>
      <c r="H1583" s="104"/>
      <c r="I1583" s="102" cm="1">
        <f t="array" ref="I1583">((_xlfn.XLOOKUP(B1583,'4. Material Balance Activities'!$C$398:$C$446,'4. Material Balance Activities'!$G$398:$G$446,NA,0,1)-_xlfn.XLOOKUP(B1583,'4. Material Balance Activities'!$C$398:$C$446,'4. Material Balance Activities'!$M$398:$M$446,NA,0,1))*G1583)*(1-F1583)</f>
        <v>1.1614184999999999</v>
      </c>
      <c r="J1583" s="105" t="s">
        <v>214</v>
      </c>
      <c r="K1583" s="83" t="s">
        <v>214</v>
      </c>
      <c r="L1583" s="102" cm="1">
        <f t="array" ref="L1583">((_xlfn.XLOOKUP(B1583,'4. Material Balance Activities'!$C$398:$C$446,'4. Material Balance Activities'!$J$398:$J$446,NA,0,1)-_xlfn.XLOOKUP(B1583,'4. Material Balance Activities'!$C$398:$C$446,'4. Material Balance Activities'!$P$398:$P$446,NA,0,1))*G1583)*(1-F1583)</f>
        <v>4.6831391129032261E-3</v>
      </c>
      <c r="M1583" s="105" t="s">
        <v>214</v>
      </c>
      <c r="N1583" s="83" t="s">
        <v>214</v>
      </c>
    </row>
    <row r="1584" spans="1:14" x14ac:dyDescent="0.25">
      <c r="A1584" s="79" t="s">
        <v>394</v>
      </c>
      <c r="B1584" s="133" t="s">
        <v>312</v>
      </c>
      <c r="C1584" s="137" t="s">
        <v>433</v>
      </c>
      <c r="D1584" s="81" t="str">
        <f>IFERROR(IF(C1584="No CAS","",INDEX('DEQ Pollutant List'!$C$7:$C$611,MATCH('5. Pollutant Emissions - MB'!C1584,'DEQ Pollutant List'!$B$7:$B$611,0))),"")</f>
        <v>Isopropylbenzene (cumene)</v>
      </c>
      <c r="E1584" s="115"/>
      <c r="F1584" s="138">
        <v>0</v>
      </c>
      <c r="G1584" s="139">
        <v>2E-3</v>
      </c>
      <c r="H1584" s="104"/>
      <c r="I1584" s="102" cm="1">
        <f t="array" ref="I1584">((_xlfn.XLOOKUP(B1584,'4. Material Balance Activities'!$C$398:$C$446,'4. Material Balance Activities'!$G$398:$G$446,NA,0,1)-_xlfn.XLOOKUP(B1584,'4. Material Balance Activities'!$C$398:$C$446,'4. Material Balance Activities'!$M$398:$M$446,NA,0,1))*G1584)*(1-F1584)</f>
        <v>2.3228369999999998</v>
      </c>
      <c r="J1584" s="105" t="s">
        <v>214</v>
      </c>
      <c r="K1584" s="83" t="s">
        <v>214</v>
      </c>
      <c r="L1584" s="102" cm="1">
        <f t="array" ref="L1584">((_xlfn.XLOOKUP(B1584,'4. Material Balance Activities'!$C$398:$C$446,'4. Material Balance Activities'!$J$398:$J$446,NA,0,1)-_xlfn.XLOOKUP(B1584,'4. Material Balance Activities'!$C$398:$C$446,'4. Material Balance Activities'!$P$398:$P$446,NA,0,1))*G1584)*(1-F1584)</f>
        <v>9.3662782258064521E-3</v>
      </c>
      <c r="M1584" s="105" t="s">
        <v>214</v>
      </c>
      <c r="N1584" s="83" t="s">
        <v>214</v>
      </c>
    </row>
    <row r="1585" spans="1:14" x14ac:dyDescent="0.25">
      <c r="A1585" s="79" t="s">
        <v>394</v>
      </c>
      <c r="B1585" s="133" t="s">
        <v>312</v>
      </c>
      <c r="C1585" s="137" t="s">
        <v>435</v>
      </c>
      <c r="D1585" s="81" t="str">
        <f>IFERROR(IF(C1585="No CAS","",INDEX('DEQ Pollutant List'!$C$7:$C$611,MATCH('5. Pollutant Emissions - MB'!C1585,'DEQ Pollutant List'!$B$7:$B$611,0))),"")</f>
        <v>n-Butyl alcohol</v>
      </c>
      <c r="E1585" s="115"/>
      <c r="F1585" s="138">
        <v>0</v>
      </c>
      <c r="G1585" s="139">
        <v>7.0000000000000007E-2</v>
      </c>
      <c r="H1585" s="104"/>
      <c r="I1585" s="102" cm="1">
        <f t="array" ref="I1585">((_xlfn.XLOOKUP(B1585,'4. Material Balance Activities'!$C$398:$C$446,'4. Material Balance Activities'!$G$398:$G$446,NA,0,1)-_xlfn.XLOOKUP(B1585,'4. Material Balance Activities'!$C$398:$C$446,'4. Material Balance Activities'!$M$398:$M$446,NA,0,1))*G1585)*(1-F1585)</f>
        <v>81.299295000000001</v>
      </c>
      <c r="J1585" s="105" t="s">
        <v>214</v>
      </c>
      <c r="K1585" s="83" t="s">
        <v>214</v>
      </c>
      <c r="L1585" s="102" cm="1">
        <f t="array" ref="L1585">((_xlfn.XLOOKUP(B1585,'4. Material Balance Activities'!$C$398:$C$446,'4. Material Balance Activities'!$J$398:$J$446,NA,0,1)-_xlfn.XLOOKUP(B1585,'4. Material Balance Activities'!$C$398:$C$446,'4. Material Balance Activities'!$P$398:$P$446,NA,0,1))*G1585)*(1-F1585)</f>
        <v>0.32781973790322583</v>
      </c>
      <c r="M1585" s="105" t="s">
        <v>214</v>
      </c>
      <c r="N1585" s="83" t="s">
        <v>214</v>
      </c>
    </row>
    <row r="1586" spans="1:14" x14ac:dyDescent="0.25">
      <c r="A1586" s="79" t="s">
        <v>394</v>
      </c>
      <c r="B1586" s="133" t="s">
        <v>312</v>
      </c>
      <c r="C1586" s="137" t="s">
        <v>437</v>
      </c>
      <c r="D1586" s="81" t="str">
        <f>IFERROR(IF(C1586="No CAS","",INDEX('DEQ Pollutant List'!$C$7:$C$611,MATCH('5. Pollutant Emissions - MB'!C1586,'DEQ Pollutant List'!$B$7:$B$611,0))),"")</f>
        <v>Propylene glycol monomethyl ether acetate</v>
      </c>
      <c r="E1586" s="115"/>
      <c r="F1586" s="138">
        <v>0</v>
      </c>
      <c r="G1586" s="139">
        <v>0.03</v>
      </c>
      <c r="H1586" s="104"/>
      <c r="I1586" s="102" cm="1">
        <f t="array" ref="I1586">((_xlfn.XLOOKUP(B1586,'4. Material Balance Activities'!$C$398:$C$446,'4. Material Balance Activities'!$G$398:$G$446,NA,0,1)-_xlfn.XLOOKUP(B1586,'4. Material Balance Activities'!$C$398:$C$446,'4. Material Balance Activities'!$M$398:$M$446,NA,0,1))*G1586)*(1-F1586)</f>
        <v>34.842554999999997</v>
      </c>
      <c r="J1586" s="105" t="s">
        <v>214</v>
      </c>
      <c r="K1586" s="83" t="s">
        <v>214</v>
      </c>
      <c r="L1586" s="102" cm="1">
        <f t="array" ref="L1586">((_xlfn.XLOOKUP(B1586,'4. Material Balance Activities'!$C$398:$C$446,'4. Material Balance Activities'!$J$398:$J$446,NA,0,1)-_xlfn.XLOOKUP(B1586,'4. Material Balance Activities'!$C$398:$C$446,'4. Material Balance Activities'!$P$398:$P$446,NA,0,1))*G1586)*(1-F1586)</f>
        <v>0.14049417338709677</v>
      </c>
      <c r="M1586" s="105" t="s">
        <v>214</v>
      </c>
      <c r="N1586" s="83" t="s">
        <v>214</v>
      </c>
    </row>
    <row r="1587" spans="1:14" x14ac:dyDescent="0.25">
      <c r="A1587" s="79" t="s">
        <v>394</v>
      </c>
      <c r="B1587" s="133" t="s">
        <v>312</v>
      </c>
      <c r="C1587" s="137" t="s">
        <v>441</v>
      </c>
      <c r="D1587" s="81" t="str">
        <f>IFERROR(IF(C1587="No CAS","",INDEX('DEQ Pollutant List'!$C$7:$C$611,MATCH('5. Pollutant Emissions - MB'!C1587,'DEQ Pollutant List'!$B$7:$B$611,0))),"")</f>
        <v>1,2,3-Trimethylbenzene</v>
      </c>
      <c r="E1587" s="115"/>
      <c r="F1587" s="138">
        <v>0</v>
      </c>
      <c r="G1587" s="139">
        <v>0.01</v>
      </c>
      <c r="H1587" s="104"/>
      <c r="I1587" s="102" cm="1">
        <f t="array" ref="I1587">((_xlfn.XLOOKUP(B1587,'4. Material Balance Activities'!$C$398:$C$446,'4. Material Balance Activities'!$G$398:$G$446,NA,0,1)-_xlfn.XLOOKUP(B1587,'4. Material Balance Activities'!$C$398:$C$446,'4. Material Balance Activities'!$M$398:$M$446,NA,0,1))*G1587)*(1-F1587)</f>
        <v>11.614185000000001</v>
      </c>
      <c r="J1587" s="105" t="s">
        <v>214</v>
      </c>
      <c r="K1587" s="83" t="s">
        <v>214</v>
      </c>
      <c r="L1587" s="102" cm="1">
        <f t="array" ref="L1587">((_xlfn.XLOOKUP(B1587,'4. Material Balance Activities'!$C$398:$C$446,'4. Material Balance Activities'!$J$398:$J$446,NA,0,1)-_xlfn.XLOOKUP(B1587,'4. Material Balance Activities'!$C$398:$C$446,'4. Material Balance Activities'!$P$398:$P$446,NA,0,1))*G1587)*(1-F1587)</f>
        <v>4.6831391129032264E-2</v>
      </c>
      <c r="M1587" s="105" t="s">
        <v>214</v>
      </c>
      <c r="N1587" s="83" t="s">
        <v>214</v>
      </c>
    </row>
    <row r="1588" spans="1:14" x14ac:dyDescent="0.25">
      <c r="A1588" s="79" t="s">
        <v>394</v>
      </c>
      <c r="B1588" s="133" t="s">
        <v>313</v>
      </c>
      <c r="C1588" s="137" t="s">
        <v>183</v>
      </c>
      <c r="D1588" s="81" t="str">
        <f>IFERROR(IF(C1588="No CAS","",INDEX('DEQ Pollutant List'!$C$7:$C$611,MATCH('5. Pollutant Emissions - MB'!C1588,'DEQ Pollutant List'!$B$7:$B$611,0))),"")</f>
        <v>Ethyl benzene</v>
      </c>
      <c r="E1588" s="115"/>
      <c r="F1588" s="138">
        <v>0</v>
      </c>
      <c r="G1588" s="139">
        <v>1E-3</v>
      </c>
      <c r="H1588" s="104"/>
      <c r="I1588" s="102" cm="1">
        <f t="array" ref="I1588">((_xlfn.XLOOKUP(B1588,'4. Material Balance Activities'!$C$398:$C$446,'4. Material Balance Activities'!$G$398:$G$446,NA,0,1)-_xlfn.XLOOKUP(B1588,'4. Material Balance Activities'!$C$398:$C$446,'4. Material Balance Activities'!$M$398:$M$446,NA,0,1))*G1588)*(1-F1588)</f>
        <v>1.6002360000000004</v>
      </c>
      <c r="J1588" s="105" t="s">
        <v>214</v>
      </c>
      <c r="K1588" s="83" t="s">
        <v>214</v>
      </c>
      <c r="L1588" s="102" cm="1">
        <f t="array" ref="L1588">((_xlfn.XLOOKUP(B1588,'4. Material Balance Activities'!$C$398:$C$446,'4. Material Balance Activities'!$J$398:$J$446,NA,0,1)-_xlfn.XLOOKUP(B1588,'4. Material Balance Activities'!$C$398:$C$446,'4. Material Balance Activities'!$P$398:$P$446,NA,0,1))*G1588)*(1-F1588)</f>
        <v>6.4525645161290337E-3</v>
      </c>
      <c r="M1588" s="105" t="s">
        <v>214</v>
      </c>
      <c r="N1588" s="83" t="s">
        <v>214</v>
      </c>
    </row>
    <row r="1589" spans="1:14" x14ac:dyDescent="0.25">
      <c r="A1589" s="79" t="s">
        <v>394</v>
      </c>
      <c r="B1589" s="133" t="s">
        <v>313</v>
      </c>
      <c r="C1589" s="137" t="s">
        <v>433</v>
      </c>
      <c r="D1589" s="81" t="str">
        <f>IFERROR(IF(C1589="No CAS","",INDEX('DEQ Pollutant List'!$C$7:$C$611,MATCH('5. Pollutant Emissions - MB'!C1589,'DEQ Pollutant List'!$B$7:$B$611,0))),"")</f>
        <v>Isopropylbenzene (cumene)</v>
      </c>
      <c r="E1589" s="115"/>
      <c r="F1589" s="138">
        <v>0</v>
      </c>
      <c r="G1589" s="139">
        <v>2E-3</v>
      </c>
      <c r="H1589" s="104"/>
      <c r="I1589" s="102" cm="1">
        <f t="array" ref="I1589">((_xlfn.XLOOKUP(B1589,'4. Material Balance Activities'!$C$398:$C$446,'4. Material Balance Activities'!$G$398:$G$446,NA,0,1)-_xlfn.XLOOKUP(B1589,'4. Material Balance Activities'!$C$398:$C$446,'4. Material Balance Activities'!$M$398:$M$446,NA,0,1))*G1589)*(1-F1589)</f>
        <v>3.2004720000000009</v>
      </c>
      <c r="J1589" s="105" t="s">
        <v>214</v>
      </c>
      <c r="K1589" s="83" t="s">
        <v>214</v>
      </c>
      <c r="L1589" s="102" cm="1">
        <f t="array" ref="L1589">((_xlfn.XLOOKUP(B1589,'4. Material Balance Activities'!$C$398:$C$446,'4. Material Balance Activities'!$J$398:$J$446,NA,0,1)-_xlfn.XLOOKUP(B1589,'4. Material Balance Activities'!$C$398:$C$446,'4. Material Balance Activities'!$P$398:$P$446,NA,0,1))*G1589)*(1-F1589)</f>
        <v>1.2905129032258067E-2</v>
      </c>
      <c r="M1589" s="105" t="s">
        <v>214</v>
      </c>
      <c r="N1589" s="83" t="s">
        <v>214</v>
      </c>
    </row>
    <row r="1590" spans="1:14" x14ac:dyDescent="0.25">
      <c r="A1590" s="79" t="s">
        <v>394</v>
      </c>
      <c r="B1590" s="133" t="s">
        <v>313</v>
      </c>
      <c r="C1590" s="137" t="s">
        <v>435</v>
      </c>
      <c r="D1590" s="81" t="str">
        <f>IFERROR(IF(C1590="No CAS","",INDEX('DEQ Pollutant List'!$C$7:$C$611,MATCH('5. Pollutant Emissions - MB'!C1590,'DEQ Pollutant List'!$B$7:$B$611,0))),"")</f>
        <v>n-Butyl alcohol</v>
      </c>
      <c r="E1590" s="115"/>
      <c r="F1590" s="138">
        <v>0</v>
      </c>
      <c r="G1590" s="139">
        <v>7.0000000000000007E-2</v>
      </c>
      <c r="H1590" s="104"/>
      <c r="I1590" s="102" cm="1">
        <f t="array" ref="I1590">((_xlfn.XLOOKUP(B1590,'4. Material Balance Activities'!$C$398:$C$446,'4. Material Balance Activities'!$G$398:$G$446,NA,0,1)-_xlfn.XLOOKUP(B1590,'4. Material Balance Activities'!$C$398:$C$446,'4. Material Balance Activities'!$M$398:$M$446,NA,0,1))*G1590)*(1-F1590)</f>
        <v>112.01652000000003</v>
      </c>
      <c r="J1590" s="105" t="s">
        <v>214</v>
      </c>
      <c r="K1590" s="83" t="s">
        <v>214</v>
      </c>
      <c r="L1590" s="102" cm="1">
        <f t="array" ref="L1590">((_xlfn.XLOOKUP(B1590,'4. Material Balance Activities'!$C$398:$C$446,'4. Material Balance Activities'!$J$398:$J$446,NA,0,1)-_xlfn.XLOOKUP(B1590,'4. Material Balance Activities'!$C$398:$C$446,'4. Material Balance Activities'!$P$398:$P$446,NA,0,1))*G1590)*(1-F1590)</f>
        <v>0.4516795161290324</v>
      </c>
      <c r="M1590" s="105" t="s">
        <v>214</v>
      </c>
      <c r="N1590" s="83" t="s">
        <v>214</v>
      </c>
    </row>
    <row r="1591" spans="1:14" x14ac:dyDescent="0.25">
      <c r="A1591" s="79" t="s">
        <v>394</v>
      </c>
      <c r="B1591" s="133" t="s">
        <v>313</v>
      </c>
      <c r="C1591" s="137" t="s">
        <v>437</v>
      </c>
      <c r="D1591" s="81" t="str">
        <f>IFERROR(IF(C1591="No CAS","",INDEX('DEQ Pollutant List'!$C$7:$C$611,MATCH('5. Pollutant Emissions - MB'!C1591,'DEQ Pollutant List'!$B$7:$B$611,0))),"")</f>
        <v>Propylene glycol monomethyl ether acetate</v>
      </c>
      <c r="E1591" s="115"/>
      <c r="F1591" s="138">
        <v>0</v>
      </c>
      <c r="G1591" s="139">
        <v>0.02</v>
      </c>
      <c r="H1591" s="104"/>
      <c r="I1591" s="102" cm="1">
        <f t="array" ref="I1591">((_xlfn.XLOOKUP(B1591,'4. Material Balance Activities'!$C$398:$C$446,'4. Material Balance Activities'!$G$398:$G$446,NA,0,1)-_xlfn.XLOOKUP(B1591,'4. Material Balance Activities'!$C$398:$C$446,'4. Material Balance Activities'!$M$398:$M$446,NA,0,1))*G1591)*(1-F1591)</f>
        <v>32.004720000000006</v>
      </c>
      <c r="J1591" s="105" t="s">
        <v>214</v>
      </c>
      <c r="K1591" s="83" t="s">
        <v>214</v>
      </c>
      <c r="L1591" s="102" cm="1">
        <f t="array" ref="L1591">((_xlfn.XLOOKUP(B1591,'4. Material Balance Activities'!$C$398:$C$446,'4. Material Balance Activities'!$J$398:$J$446,NA,0,1)-_xlfn.XLOOKUP(B1591,'4. Material Balance Activities'!$C$398:$C$446,'4. Material Balance Activities'!$P$398:$P$446,NA,0,1))*G1591)*(1-F1591)</f>
        <v>0.12905129032258067</v>
      </c>
      <c r="M1591" s="105" t="s">
        <v>214</v>
      </c>
      <c r="N1591" s="83" t="s">
        <v>214</v>
      </c>
    </row>
    <row r="1592" spans="1:14" x14ac:dyDescent="0.25">
      <c r="A1592" s="79" t="s">
        <v>394</v>
      </c>
      <c r="B1592" s="133" t="s">
        <v>313</v>
      </c>
      <c r="C1592" s="137" t="s">
        <v>441</v>
      </c>
      <c r="D1592" s="81" t="str">
        <f>IFERROR(IF(C1592="No CAS","",INDEX('DEQ Pollutant List'!$C$7:$C$611,MATCH('5. Pollutant Emissions - MB'!C1592,'DEQ Pollutant List'!$B$7:$B$611,0))),"")</f>
        <v>1,2,3-Trimethylbenzene</v>
      </c>
      <c r="E1592" s="115"/>
      <c r="F1592" s="138">
        <v>0</v>
      </c>
      <c r="G1592" s="139">
        <v>0</v>
      </c>
      <c r="H1592" s="104"/>
      <c r="I1592" s="102" cm="1">
        <f t="array" ref="I1592">((_xlfn.XLOOKUP(B1592,'4. Material Balance Activities'!$C$398:$C$446,'4. Material Balance Activities'!$G$398:$G$446,NA,0,1)-_xlfn.XLOOKUP(B1592,'4. Material Balance Activities'!$C$398:$C$446,'4. Material Balance Activities'!$M$398:$M$446,NA,0,1))*G1592)*(1-F1592)</f>
        <v>0</v>
      </c>
      <c r="J1592" s="105" t="s">
        <v>214</v>
      </c>
      <c r="K1592" s="83" t="s">
        <v>214</v>
      </c>
      <c r="L1592" s="102" cm="1">
        <f t="array" ref="L1592">((_xlfn.XLOOKUP(B1592,'4. Material Balance Activities'!$C$398:$C$446,'4. Material Balance Activities'!$J$398:$J$446,NA,0,1)-_xlfn.XLOOKUP(B1592,'4. Material Balance Activities'!$C$398:$C$446,'4. Material Balance Activities'!$P$398:$P$446,NA,0,1))*G1592)*(1-F1592)</f>
        <v>0</v>
      </c>
      <c r="M1592" s="105" t="s">
        <v>214</v>
      </c>
      <c r="N1592" s="83" t="s">
        <v>214</v>
      </c>
    </row>
    <row r="1593" spans="1:14" x14ac:dyDescent="0.25">
      <c r="A1593" s="79" t="s">
        <v>394</v>
      </c>
      <c r="B1593" s="133" t="s">
        <v>314</v>
      </c>
      <c r="C1593" s="137" t="s">
        <v>193</v>
      </c>
      <c r="D1593" s="81" t="str">
        <f>IFERROR(IF(C1593="No CAS","",INDEX('DEQ Pollutant List'!$C$7:$C$611,MATCH('5. Pollutant Emissions - MB'!C1593,'DEQ Pollutant List'!$B$7:$B$611,0))),"")</f>
        <v>Xylene (mixture), including m-xylene, o-xylene, p-xylene</v>
      </c>
      <c r="E1593" s="115"/>
      <c r="F1593" s="138">
        <v>0</v>
      </c>
      <c r="G1593" s="139">
        <v>0.02</v>
      </c>
      <c r="H1593" s="104"/>
      <c r="I1593" s="102" cm="1">
        <f t="array" ref="I1593">((_xlfn.XLOOKUP(B1593,'4. Material Balance Activities'!$C$398:$C$446,'4. Material Balance Activities'!$G$398:$G$446,NA,0,1)-_xlfn.XLOOKUP(B1593,'4. Material Balance Activities'!$C$398:$C$446,'4. Material Balance Activities'!$M$398:$M$446,NA,0,1))*G1593)*(1-F1593)</f>
        <v>19.740600000000001</v>
      </c>
      <c r="J1593" s="105" t="s">
        <v>214</v>
      </c>
      <c r="K1593" s="83" t="s">
        <v>214</v>
      </c>
      <c r="L1593" s="102" cm="1">
        <f t="array" ref="L1593">((_xlfn.XLOOKUP(B1593,'4. Material Balance Activities'!$C$398:$C$446,'4. Material Balance Activities'!$J$398:$J$446,NA,0,1)-_xlfn.XLOOKUP(B1593,'4. Material Balance Activities'!$C$398:$C$446,'4. Material Balance Activities'!$P$398:$P$446,NA,0,1))*G1593)*(1-F1593)</f>
        <v>7.9599193548387112E-2</v>
      </c>
      <c r="M1593" s="105" t="s">
        <v>214</v>
      </c>
      <c r="N1593" s="83" t="s">
        <v>214</v>
      </c>
    </row>
    <row r="1594" spans="1:14" x14ac:dyDescent="0.25">
      <c r="A1594" s="79" t="s">
        <v>394</v>
      </c>
      <c r="B1594" s="133" t="s">
        <v>314</v>
      </c>
      <c r="C1594" s="137" t="s">
        <v>183</v>
      </c>
      <c r="D1594" s="81" t="str">
        <f>IFERROR(IF(C1594="No CAS","",INDEX('DEQ Pollutant List'!$C$7:$C$611,MATCH('5. Pollutant Emissions - MB'!C1594,'DEQ Pollutant List'!$B$7:$B$611,0))),"")</f>
        <v>Ethyl benzene</v>
      </c>
      <c r="E1594" s="115"/>
      <c r="F1594" s="138">
        <v>0</v>
      </c>
      <c r="G1594" s="139">
        <v>3.0000000000000001E-3</v>
      </c>
      <c r="H1594" s="104"/>
      <c r="I1594" s="102" cm="1">
        <f t="array" ref="I1594">((_xlfn.XLOOKUP(B1594,'4. Material Balance Activities'!$C$398:$C$446,'4. Material Balance Activities'!$G$398:$G$446,NA,0,1)-_xlfn.XLOOKUP(B1594,'4. Material Balance Activities'!$C$398:$C$446,'4. Material Balance Activities'!$M$398:$M$446,NA,0,1))*G1594)*(1-F1594)</f>
        <v>2.9610900000000004</v>
      </c>
      <c r="J1594" s="105" t="s">
        <v>214</v>
      </c>
      <c r="K1594" s="83" t="s">
        <v>214</v>
      </c>
      <c r="L1594" s="102" cm="1">
        <f t="array" ref="L1594">((_xlfn.XLOOKUP(B1594,'4. Material Balance Activities'!$C$398:$C$446,'4. Material Balance Activities'!$J$398:$J$446,NA,0,1)-_xlfn.XLOOKUP(B1594,'4. Material Balance Activities'!$C$398:$C$446,'4. Material Balance Activities'!$P$398:$P$446,NA,0,1))*G1594)*(1-F1594)</f>
        <v>1.1939879032258066E-2</v>
      </c>
      <c r="M1594" s="105" t="s">
        <v>214</v>
      </c>
      <c r="N1594" s="83" t="s">
        <v>214</v>
      </c>
    </row>
    <row r="1595" spans="1:14" x14ac:dyDescent="0.25">
      <c r="A1595" s="79" t="s">
        <v>394</v>
      </c>
      <c r="B1595" s="133" t="s">
        <v>314</v>
      </c>
      <c r="C1595" s="137" t="s">
        <v>433</v>
      </c>
      <c r="D1595" s="81" t="str">
        <f>IFERROR(IF(C1595="No CAS","",INDEX('DEQ Pollutant List'!$C$7:$C$611,MATCH('5. Pollutant Emissions - MB'!C1595,'DEQ Pollutant List'!$B$7:$B$611,0))),"")</f>
        <v>Isopropylbenzene (cumene)</v>
      </c>
      <c r="E1595" s="115"/>
      <c r="F1595" s="138">
        <v>0</v>
      </c>
      <c r="G1595" s="139">
        <v>1E-3</v>
      </c>
      <c r="H1595" s="104"/>
      <c r="I1595" s="102" cm="1">
        <f t="array" ref="I1595">((_xlfn.XLOOKUP(B1595,'4. Material Balance Activities'!$C$398:$C$446,'4. Material Balance Activities'!$G$398:$G$446,NA,0,1)-_xlfn.XLOOKUP(B1595,'4. Material Balance Activities'!$C$398:$C$446,'4. Material Balance Activities'!$M$398:$M$446,NA,0,1))*G1595)*(1-F1595)</f>
        <v>0.98703000000000007</v>
      </c>
      <c r="J1595" s="105" t="s">
        <v>214</v>
      </c>
      <c r="K1595" s="83" t="s">
        <v>214</v>
      </c>
      <c r="L1595" s="102" cm="1">
        <f t="array" ref="L1595">((_xlfn.XLOOKUP(B1595,'4. Material Balance Activities'!$C$398:$C$446,'4. Material Balance Activities'!$J$398:$J$446,NA,0,1)-_xlfn.XLOOKUP(B1595,'4. Material Balance Activities'!$C$398:$C$446,'4. Material Balance Activities'!$P$398:$P$446,NA,0,1))*G1595)*(1-F1595)</f>
        <v>3.9799596774193558E-3</v>
      </c>
      <c r="M1595" s="105" t="s">
        <v>214</v>
      </c>
      <c r="N1595" s="83" t="s">
        <v>214</v>
      </c>
    </row>
    <row r="1596" spans="1:14" x14ac:dyDescent="0.25">
      <c r="A1596" s="79" t="s">
        <v>394</v>
      </c>
      <c r="B1596" s="133" t="s">
        <v>314</v>
      </c>
      <c r="C1596" s="137" t="s">
        <v>435</v>
      </c>
      <c r="D1596" s="81" t="str">
        <f>IFERROR(IF(C1596="No CAS","",INDEX('DEQ Pollutant List'!$C$7:$C$611,MATCH('5. Pollutant Emissions - MB'!C1596,'DEQ Pollutant List'!$B$7:$B$611,0))),"")</f>
        <v>n-Butyl alcohol</v>
      </c>
      <c r="E1596" s="115"/>
      <c r="F1596" s="138">
        <v>0</v>
      </c>
      <c r="G1596" s="139">
        <v>0.06</v>
      </c>
      <c r="H1596" s="104"/>
      <c r="I1596" s="102" cm="1">
        <f t="array" ref="I1596">((_xlfn.XLOOKUP(B1596,'4. Material Balance Activities'!$C$398:$C$446,'4. Material Balance Activities'!$G$398:$G$446,NA,0,1)-_xlfn.XLOOKUP(B1596,'4. Material Balance Activities'!$C$398:$C$446,'4. Material Balance Activities'!$M$398:$M$446,NA,0,1))*G1596)*(1-F1596)</f>
        <v>59.221800000000002</v>
      </c>
      <c r="J1596" s="105" t="s">
        <v>214</v>
      </c>
      <c r="K1596" s="83" t="s">
        <v>214</v>
      </c>
      <c r="L1596" s="102" cm="1">
        <f t="array" ref="L1596">((_xlfn.XLOOKUP(B1596,'4. Material Balance Activities'!$C$398:$C$446,'4. Material Balance Activities'!$J$398:$J$446,NA,0,1)-_xlfn.XLOOKUP(B1596,'4. Material Balance Activities'!$C$398:$C$446,'4. Material Balance Activities'!$P$398:$P$446,NA,0,1))*G1596)*(1-F1596)</f>
        <v>0.23879758064516132</v>
      </c>
      <c r="M1596" s="105" t="s">
        <v>214</v>
      </c>
      <c r="N1596" s="83" t="s">
        <v>214</v>
      </c>
    </row>
    <row r="1597" spans="1:14" x14ac:dyDescent="0.25">
      <c r="A1597" s="79" t="s">
        <v>394</v>
      </c>
      <c r="B1597" s="133" t="s">
        <v>315</v>
      </c>
      <c r="C1597" s="137" t="s">
        <v>193</v>
      </c>
      <c r="D1597" s="81" t="str">
        <f>IFERROR(IF(C1597="No CAS","",INDEX('DEQ Pollutant List'!$C$7:$C$611,MATCH('5. Pollutant Emissions - MB'!C1597,'DEQ Pollutant List'!$B$7:$B$611,0))),"")</f>
        <v>Xylene (mixture), including m-xylene, o-xylene, p-xylene</v>
      </c>
      <c r="E1597" s="115"/>
      <c r="F1597" s="138">
        <v>0</v>
      </c>
      <c r="G1597" s="139">
        <v>0.01</v>
      </c>
      <c r="H1597" s="104"/>
      <c r="I1597" s="102" cm="1">
        <f t="array" ref="I1597">((_xlfn.XLOOKUP(B1597,'4. Material Balance Activities'!$C$398:$C$446,'4. Material Balance Activities'!$G$398:$G$446,NA,0,1)-_xlfn.XLOOKUP(B1597,'4. Material Balance Activities'!$C$398:$C$446,'4. Material Balance Activities'!$M$398:$M$446,NA,0,1))*G1597)*(1-F1597)</f>
        <v>8.9901900000000019</v>
      </c>
      <c r="J1597" s="105" t="s">
        <v>214</v>
      </c>
      <c r="K1597" s="83" t="s">
        <v>214</v>
      </c>
      <c r="L1597" s="102" cm="1">
        <f t="array" ref="L1597">((_xlfn.XLOOKUP(B1597,'4. Material Balance Activities'!$C$398:$C$446,'4. Material Balance Activities'!$J$398:$J$446,NA,0,1)-_xlfn.XLOOKUP(B1597,'4. Material Balance Activities'!$C$398:$C$446,'4. Material Balance Activities'!$P$398:$P$446,NA,0,1))*G1597)*(1-F1597)</f>
        <v>3.6250766129032268E-2</v>
      </c>
      <c r="M1597" s="105" t="s">
        <v>214</v>
      </c>
      <c r="N1597" s="83" t="s">
        <v>214</v>
      </c>
    </row>
    <row r="1598" spans="1:14" x14ac:dyDescent="0.25">
      <c r="A1598" s="79" t="s">
        <v>394</v>
      </c>
      <c r="B1598" s="133" t="s">
        <v>315</v>
      </c>
      <c r="C1598" s="137" t="s">
        <v>183</v>
      </c>
      <c r="D1598" s="81" t="str">
        <f>IFERROR(IF(C1598="No CAS","",INDEX('DEQ Pollutant List'!$C$7:$C$611,MATCH('5. Pollutant Emissions - MB'!C1598,'DEQ Pollutant List'!$B$7:$B$611,0))),"")</f>
        <v>Ethyl benzene</v>
      </c>
      <c r="E1598" s="115"/>
      <c r="F1598" s="138">
        <v>0</v>
      </c>
      <c r="G1598" s="139">
        <v>3.0000000000000001E-3</v>
      </c>
      <c r="H1598" s="104"/>
      <c r="I1598" s="102" cm="1">
        <f t="array" ref="I1598">((_xlfn.XLOOKUP(B1598,'4. Material Balance Activities'!$C$398:$C$446,'4. Material Balance Activities'!$G$398:$G$446,NA,0,1)-_xlfn.XLOOKUP(B1598,'4. Material Balance Activities'!$C$398:$C$446,'4. Material Balance Activities'!$M$398:$M$446,NA,0,1))*G1598)*(1-F1598)</f>
        <v>2.6970570000000005</v>
      </c>
      <c r="J1598" s="105" t="s">
        <v>214</v>
      </c>
      <c r="K1598" s="83" t="s">
        <v>214</v>
      </c>
      <c r="L1598" s="102" cm="1">
        <f t="array" ref="L1598">((_xlfn.XLOOKUP(B1598,'4. Material Balance Activities'!$C$398:$C$446,'4. Material Balance Activities'!$J$398:$J$446,NA,0,1)-_xlfn.XLOOKUP(B1598,'4. Material Balance Activities'!$C$398:$C$446,'4. Material Balance Activities'!$P$398:$P$446,NA,0,1))*G1598)*(1-F1598)</f>
        <v>1.087522983870968E-2</v>
      </c>
      <c r="M1598" s="105" t="s">
        <v>214</v>
      </c>
      <c r="N1598" s="83" t="s">
        <v>214</v>
      </c>
    </row>
    <row r="1599" spans="1:14" x14ac:dyDescent="0.25">
      <c r="A1599" s="79" t="s">
        <v>394</v>
      </c>
      <c r="B1599" s="133" t="s">
        <v>315</v>
      </c>
      <c r="C1599" s="137" t="s">
        <v>433</v>
      </c>
      <c r="D1599" s="81" t="str">
        <f>IFERROR(IF(C1599="No CAS","",INDEX('DEQ Pollutant List'!$C$7:$C$611,MATCH('5. Pollutant Emissions - MB'!C1599,'DEQ Pollutant List'!$B$7:$B$611,0))),"")</f>
        <v>Isopropylbenzene (cumene)</v>
      </c>
      <c r="E1599" s="115"/>
      <c r="F1599" s="138">
        <v>0</v>
      </c>
      <c r="G1599" s="139">
        <v>1E-3</v>
      </c>
      <c r="H1599" s="104"/>
      <c r="I1599" s="102" cm="1">
        <f t="array" ref="I1599">((_xlfn.XLOOKUP(B1599,'4. Material Balance Activities'!$C$398:$C$446,'4. Material Balance Activities'!$G$398:$G$446,NA,0,1)-_xlfn.XLOOKUP(B1599,'4. Material Balance Activities'!$C$398:$C$446,'4. Material Balance Activities'!$M$398:$M$446,NA,0,1))*G1599)*(1-F1599)</f>
        <v>0.89901900000000012</v>
      </c>
      <c r="J1599" s="105" t="s">
        <v>214</v>
      </c>
      <c r="K1599" s="83" t="s">
        <v>214</v>
      </c>
      <c r="L1599" s="102" cm="1">
        <f t="array" ref="L1599">((_xlfn.XLOOKUP(B1599,'4. Material Balance Activities'!$C$398:$C$446,'4. Material Balance Activities'!$J$398:$J$446,NA,0,1)-_xlfn.XLOOKUP(B1599,'4. Material Balance Activities'!$C$398:$C$446,'4. Material Balance Activities'!$P$398:$P$446,NA,0,1))*G1599)*(1-F1599)</f>
        <v>3.6250766129032265E-3</v>
      </c>
      <c r="M1599" s="105" t="s">
        <v>214</v>
      </c>
      <c r="N1599" s="83" t="s">
        <v>214</v>
      </c>
    </row>
    <row r="1600" spans="1:14" x14ac:dyDescent="0.25">
      <c r="A1600" s="79" t="s">
        <v>394</v>
      </c>
      <c r="B1600" s="133" t="s">
        <v>315</v>
      </c>
      <c r="C1600" s="137" t="s">
        <v>435</v>
      </c>
      <c r="D1600" s="81" t="str">
        <f>IFERROR(IF(C1600="No CAS","",INDEX('DEQ Pollutant List'!$C$7:$C$611,MATCH('5. Pollutant Emissions - MB'!C1600,'DEQ Pollutant List'!$B$7:$B$611,0))),"")</f>
        <v>n-Butyl alcohol</v>
      </c>
      <c r="E1600" s="115"/>
      <c r="F1600" s="138">
        <v>0</v>
      </c>
      <c r="G1600" s="139">
        <v>0.06</v>
      </c>
      <c r="H1600" s="104"/>
      <c r="I1600" s="102" cm="1">
        <f t="array" ref="I1600">((_xlfn.XLOOKUP(B1600,'4. Material Balance Activities'!$C$398:$C$446,'4. Material Balance Activities'!$G$398:$G$446,NA,0,1)-_xlfn.XLOOKUP(B1600,'4. Material Balance Activities'!$C$398:$C$446,'4. Material Balance Activities'!$M$398:$M$446,NA,0,1))*G1600)*(1-F1600)</f>
        <v>53.941140000000004</v>
      </c>
      <c r="J1600" s="105" t="s">
        <v>214</v>
      </c>
      <c r="K1600" s="83" t="s">
        <v>214</v>
      </c>
      <c r="L1600" s="102" cm="1">
        <f t="array" ref="L1600">((_xlfn.XLOOKUP(B1600,'4. Material Balance Activities'!$C$398:$C$446,'4. Material Balance Activities'!$J$398:$J$446,NA,0,1)-_xlfn.XLOOKUP(B1600,'4. Material Balance Activities'!$C$398:$C$446,'4. Material Balance Activities'!$P$398:$P$446,NA,0,1))*G1600)*(1-F1600)</f>
        <v>0.21750459677419356</v>
      </c>
      <c r="M1600" s="105" t="s">
        <v>214</v>
      </c>
      <c r="N1600" s="83" t="s">
        <v>214</v>
      </c>
    </row>
    <row r="1601" spans="1:14" x14ac:dyDescent="0.25">
      <c r="A1601" s="79" t="s">
        <v>394</v>
      </c>
      <c r="B1601" s="133" t="s">
        <v>315</v>
      </c>
      <c r="C1601" s="137" t="s">
        <v>437</v>
      </c>
      <c r="D1601" s="81" t="str">
        <f>IFERROR(IF(C1601="No CAS","",INDEX('DEQ Pollutant List'!$C$7:$C$611,MATCH('5. Pollutant Emissions - MB'!C1601,'DEQ Pollutant List'!$B$7:$B$611,0))),"")</f>
        <v>Propylene glycol monomethyl ether acetate</v>
      </c>
      <c r="E1601" s="115"/>
      <c r="F1601" s="138">
        <v>0</v>
      </c>
      <c r="G1601" s="139">
        <v>0.02</v>
      </c>
      <c r="H1601" s="104"/>
      <c r="I1601" s="102" cm="1">
        <f t="array" ref="I1601">((_xlfn.XLOOKUP(B1601,'4. Material Balance Activities'!$C$398:$C$446,'4. Material Balance Activities'!$G$398:$G$446,NA,0,1)-_xlfn.XLOOKUP(B1601,'4. Material Balance Activities'!$C$398:$C$446,'4. Material Balance Activities'!$M$398:$M$446,NA,0,1))*G1601)*(1-F1601)</f>
        <v>17.980380000000004</v>
      </c>
      <c r="J1601" s="105" t="s">
        <v>214</v>
      </c>
      <c r="K1601" s="83" t="s">
        <v>214</v>
      </c>
      <c r="L1601" s="102" cm="1">
        <f t="array" ref="L1601">((_xlfn.XLOOKUP(B1601,'4. Material Balance Activities'!$C$398:$C$446,'4. Material Balance Activities'!$J$398:$J$446,NA,0,1)-_xlfn.XLOOKUP(B1601,'4. Material Balance Activities'!$C$398:$C$446,'4. Material Balance Activities'!$P$398:$P$446,NA,0,1))*G1601)*(1-F1601)</f>
        <v>7.2501532258064535E-2</v>
      </c>
      <c r="M1601" s="105" t="s">
        <v>214</v>
      </c>
      <c r="N1601" s="83" t="s">
        <v>214</v>
      </c>
    </row>
    <row r="1602" spans="1:14" x14ac:dyDescent="0.25">
      <c r="A1602" s="79" t="s">
        <v>394</v>
      </c>
      <c r="B1602" s="133" t="s">
        <v>316</v>
      </c>
      <c r="C1602" s="137" t="s">
        <v>193</v>
      </c>
      <c r="D1602" s="81" t="str">
        <f>IFERROR(IF(C1602="No CAS","",INDEX('DEQ Pollutant List'!$C$7:$C$611,MATCH('5. Pollutant Emissions - MB'!C1602,'DEQ Pollutant List'!$B$7:$B$611,0))),"")</f>
        <v>Xylene (mixture), including m-xylene, o-xylene, p-xylene</v>
      </c>
      <c r="E1602" s="115"/>
      <c r="F1602" s="138">
        <v>0</v>
      </c>
      <c r="G1602" s="139">
        <v>0.02</v>
      </c>
      <c r="H1602" s="104"/>
      <c r="I1602" s="102" cm="1">
        <f t="array" ref="I1602">((_xlfn.XLOOKUP(B1602,'4. Material Balance Activities'!$C$398:$C$446,'4. Material Balance Activities'!$G$398:$G$446,NA,0,1)-_xlfn.XLOOKUP(B1602,'4. Material Balance Activities'!$C$398:$C$446,'4. Material Balance Activities'!$M$398:$M$446,NA,0,1))*G1602)*(1-F1602)</f>
        <v>36.124704000000001</v>
      </c>
      <c r="J1602" s="105" t="s">
        <v>214</v>
      </c>
      <c r="K1602" s="83" t="s">
        <v>214</v>
      </c>
      <c r="L1602" s="102" cm="1">
        <f t="array" ref="L1602">((_xlfn.XLOOKUP(B1602,'4. Material Balance Activities'!$C$398:$C$446,'4. Material Balance Activities'!$J$398:$J$446,NA,0,1)-_xlfn.XLOOKUP(B1602,'4. Material Balance Activities'!$C$398:$C$446,'4. Material Balance Activities'!$P$398:$P$446,NA,0,1))*G1602)*(1-F1602)</f>
        <v>0.14566412903225806</v>
      </c>
      <c r="M1602" s="105" t="s">
        <v>214</v>
      </c>
      <c r="N1602" s="83" t="s">
        <v>214</v>
      </c>
    </row>
    <row r="1603" spans="1:14" x14ac:dyDescent="0.25">
      <c r="A1603" s="79" t="s">
        <v>394</v>
      </c>
      <c r="B1603" s="133" t="s">
        <v>316</v>
      </c>
      <c r="C1603" s="137" t="s">
        <v>183</v>
      </c>
      <c r="D1603" s="81" t="str">
        <f>IFERROR(IF(C1603="No CAS","",INDEX('DEQ Pollutant List'!$C$7:$C$611,MATCH('5. Pollutant Emissions - MB'!C1603,'DEQ Pollutant List'!$B$7:$B$611,0))),"")</f>
        <v>Ethyl benzene</v>
      </c>
      <c r="E1603" s="115"/>
      <c r="F1603" s="138">
        <v>0</v>
      </c>
      <c r="G1603" s="139">
        <v>3.0000000000000001E-3</v>
      </c>
      <c r="H1603" s="104"/>
      <c r="I1603" s="102" cm="1">
        <f t="array" ref="I1603">((_xlfn.XLOOKUP(B1603,'4. Material Balance Activities'!$C$398:$C$446,'4. Material Balance Activities'!$G$398:$G$446,NA,0,1)-_xlfn.XLOOKUP(B1603,'4. Material Balance Activities'!$C$398:$C$446,'4. Material Balance Activities'!$M$398:$M$446,NA,0,1))*G1603)*(1-F1603)</f>
        <v>5.4187056</v>
      </c>
      <c r="J1603" s="105" t="s">
        <v>214</v>
      </c>
      <c r="K1603" s="83" t="s">
        <v>214</v>
      </c>
      <c r="L1603" s="102" cm="1">
        <f t="array" ref="L1603">((_xlfn.XLOOKUP(B1603,'4. Material Balance Activities'!$C$398:$C$446,'4. Material Balance Activities'!$J$398:$J$446,NA,0,1)-_xlfn.XLOOKUP(B1603,'4. Material Balance Activities'!$C$398:$C$446,'4. Material Balance Activities'!$P$398:$P$446,NA,0,1))*G1603)*(1-F1603)</f>
        <v>2.1849619354838711E-2</v>
      </c>
      <c r="M1603" s="105" t="s">
        <v>214</v>
      </c>
      <c r="N1603" s="83" t="s">
        <v>214</v>
      </c>
    </row>
    <row r="1604" spans="1:14" x14ac:dyDescent="0.25">
      <c r="A1604" s="79" t="s">
        <v>394</v>
      </c>
      <c r="B1604" s="133" t="s">
        <v>316</v>
      </c>
      <c r="C1604" s="137" t="s">
        <v>433</v>
      </c>
      <c r="D1604" s="81" t="str">
        <f>IFERROR(IF(C1604="No CAS","",INDEX('DEQ Pollutant List'!$C$7:$C$611,MATCH('5. Pollutant Emissions - MB'!C1604,'DEQ Pollutant List'!$B$7:$B$611,0))),"")</f>
        <v>Isopropylbenzene (cumene)</v>
      </c>
      <c r="E1604" s="115"/>
      <c r="F1604" s="138">
        <v>0</v>
      </c>
      <c r="G1604" s="139">
        <v>1E-3</v>
      </c>
      <c r="H1604" s="104"/>
      <c r="I1604" s="102" cm="1">
        <f t="array" ref="I1604">((_xlfn.XLOOKUP(B1604,'4. Material Balance Activities'!$C$398:$C$446,'4. Material Balance Activities'!$G$398:$G$446,NA,0,1)-_xlfn.XLOOKUP(B1604,'4. Material Balance Activities'!$C$398:$C$446,'4. Material Balance Activities'!$M$398:$M$446,NA,0,1))*G1604)*(1-F1604)</f>
        <v>1.8062352000000002</v>
      </c>
      <c r="J1604" s="105" t="s">
        <v>214</v>
      </c>
      <c r="K1604" s="83" t="s">
        <v>214</v>
      </c>
      <c r="L1604" s="102" cm="1">
        <f t="array" ref="L1604">((_xlfn.XLOOKUP(B1604,'4. Material Balance Activities'!$C$398:$C$446,'4. Material Balance Activities'!$J$398:$J$446,NA,0,1)-_xlfn.XLOOKUP(B1604,'4. Material Balance Activities'!$C$398:$C$446,'4. Material Balance Activities'!$P$398:$P$446,NA,0,1))*G1604)*(1-F1604)</f>
        <v>7.2832064516129037E-3</v>
      </c>
      <c r="M1604" s="105" t="s">
        <v>214</v>
      </c>
      <c r="N1604" s="83" t="s">
        <v>214</v>
      </c>
    </row>
    <row r="1605" spans="1:14" x14ac:dyDescent="0.25">
      <c r="A1605" s="79" t="s">
        <v>394</v>
      </c>
      <c r="B1605" s="133" t="s">
        <v>316</v>
      </c>
      <c r="C1605" s="137" t="s">
        <v>161</v>
      </c>
      <c r="D1605" s="81" t="str">
        <f>IFERROR(IF(C1605="No CAS","",INDEX('DEQ Pollutant List'!$C$7:$C$611,MATCH('5. Pollutant Emissions - MB'!C1605,'DEQ Pollutant List'!$B$7:$B$611,0))),"")</f>
        <v>Formaldehyde</v>
      </c>
      <c r="E1605" s="115"/>
      <c r="F1605" s="138">
        <v>0</v>
      </c>
      <c r="G1605" s="139">
        <v>1.1999999999999999E-3</v>
      </c>
      <c r="H1605" s="104"/>
      <c r="I1605" s="102" cm="1">
        <f t="array" ref="I1605">((_xlfn.XLOOKUP(B1605,'4. Material Balance Activities'!$C$398:$C$446,'4. Material Balance Activities'!$G$398:$G$446,NA,0,1)-_xlfn.XLOOKUP(B1605,'4. Material Balance Activities'!$C$398:$C$446,'4. Material Balance Activities'!$M$398:$M$446,NA,0,1))*G1605)*(1-F1605)</f>
        <v>2.16748224</v>
      </c>
      <c r="J1605" s="105" t="s">
        <v>214</v>
      </c>
      <c r="K1605" s="83" t="s">
        <v>214</v>
      </c>
      <c r="L1605" s="102" cm="1">
        <f t="array" ref="L1605">((_xlfn.XLOOKUP(B1605,'4. Material Balance Activities'!$C$398:$C$446,'4. Material Balance Activities'!$J$398:$J$446,NA,0,1)-_xlfn.XLOOKUP(B1605,'4. Material Balance Activities'!$C$398:$C$446,'4. Material Balance Activities'!$P$398:$P$446,NA,0,1))*G1605)*(1-F1605)</f>
        <v>8.7398477419354838E-3</v>
      </c>
      <c r="M1605" s="105" t="s">
        <v>214</v>
      </c>
      <c r="N1605" s="83" t="s">
        <v>214</v>
      </c>
    </row>
    <row r="1606" spans="1:14" x14ac:dyDescent="0.25">
      <c r="A1606" s="79" t="s">
        <v>394</v>
      </c>
      <c r="B1606" s="133" t="s">
        <v>316</v>
      </c>
      <c r="C1606" s="137" t="s">
        <v>435</v>
      </c>
      <c r="D1606" s="81" t="str">
        <f>IFERROR(IF(C1606="No CAS","",INDEX('DEQ Pollutant List'!$C$7:$C$611,MATCH('5. Pollutant Emissions - MB'!C1606,'DEQ Pollutant List'!$B$7:$B$611,0))),"")</f>
        <v>n-Butyl alcohol</v>
      </c>
      <c r="E1606" s="115"/>
      <c r="F1606" s="138">
        <v>0</v>
      </c>
      <c r="G1606" s="139">
        <v>0.06</v>
      </c>
      <c r="H1606" s="104"/>
      <c r="I1606" s="102" cm="1">
        <f t="array" ref="I1606">((_xlfn.XLOOKUP(B1606,'4. Material Balance Activities'!$C$398:$C$446,'4. Material Balance Activities'!$G$398:$G$446,NA,0,1)-_xlfn.XLOOKUP(B1606,'4. Material Balance Activities'!$C$398:$C$446,'4. Material Balance Activities'!$M$398:$M$446,NA,0,1))*G1606)*(1-F1606)</f>
        <v>108.374112</v>
      </c>
      <c r="J1606" s="105" t="s">
        <v>214</v>
      </c>
      <c r="K1606" s="83" t="s">
        <v>214</v>
      </c>
      <c r="L1606" s="102" cm="1">
        <f t="array" ref="L1606">((_xlfn.XLOOKUP(B1606,'4. Material Balance Activities'!$C$398:$C$446,'4. Material Balance Activities'!$J$398:$J$446,NA,0,1)-_xlfn.XLOOKUP(B1606,'4. Material Balance Activities'!$C$398:$C$446,'4. Material Balance Activities'!$P$398:$P$446,NA,0,1))*G1606)*(1-F1606)</f>
        <v>0.43699238709677418</v>
      </c>
      <c r="M1606" s="105" t="s">
        <v>214</v>
      </c>
      <c r="N1606" s="83" t="s">
        <v>214</v>
      </c>
    </row>
    <row r="1607" spans="1:14" x14ac:dyDescent="0.25">
      <c r="A1607" s="79" t="s">
        <v>394</v>
      </c>
      <c r="B1607" s="133" t="s">
        <v>316</v>
      </c>
      <c r="C1607" s="137" t="s">
        <v>437</v>
      </c>
      <c r="D1607" s="81" t="str">
        <f>IFERROR(IF(C1607="No CAS","",INDEX('DEQ Pollutant List'!$C$7:$C$611,MATCH('5. Pollutant Emissions - MB'!C1607,'DEQ Pollutant List'!$B$7:$B$611,0))),"")</f>
        <v>Propylene glycol monomethyl ether acetate</v>
      </c>
      <c r="E1607" s="115"/>
      <c r="F1607" s="138">
        <v>0</v>
      </c>
      <c r="G1607" s="139">
        <v>0.01</v>
      </c>
      <c r="H1607" s="104"/>
      <c r="I1607" s="102" cm="1">
        <f t="array" ref="I1607">((_xlfn.XLOOKUP(B1607,'4. Material Balance Activities'!$C$398:$C$446,'4. Material Balance Activities'!$G$398:$G$446,NA,0,1)-_xlfn.XLOOKUP(B1607,'4. Material Balance Activities'!$C$398:$C$446,'4. Material Balance Activities'!$M$398:$M$446,NA,0,1))*G1607)*(1-F1607)</f>
        <v>18.062352000000001</v>
      </c>
      <c r="J1607" s="105" t="s">
        <v>214</v>
      </c>
      <c r="K1607" s="83" t="s">
        <v>214</v>
      </c>
      <c r="L1607" s="102" cm="1">
        <f t="array" ref="L1607">((_xlfn.XLOOKUP(B1607,'4. Material Balance Activities'!$C$398:$C$446,'4. Material Balance Activities'!$J$398:$J$446,NA,0,1)-_xlfn.XLOOKUP(B1607,'4. Material Balance Activities'!$C$398:$C$446,'4. Material Balance Activities'!$P$398:$P$446,NA,0,1))*G1607)*(1-F1607)</f>
        <v>7.283206451612903E-2</v>
      </c>
      <c r="M1607" s="105" t="s">
        <v>214</v>
      </c>
      <c r="N1607" s="83" t="s">
        <v>214</v>
      </c>
    </row>
    <row r="1608" spans="1:14" x14ac:dyDescent="0.25">
      <c r="A1608" s="79" t="s">
        <v>394</v>
      </c>
      <c r="B1608" s="133" t="s">
        <v>317</v>
      </c>
      <c r="C1608" s="137" t="s">
        <v>183</v>
      </c>
      <c r="D1608" s="81" t="str">
        <f>IFERROR(IF(C1608="No CAS","",INDEX('DEQ Pollutant List'!$C$7:$C$611,MATCH('5. Pollutant Emissions - MB'!C1608,'DEQ Pollutant List'!$B$7:$B$611,0))),"")</f>
        <v>Ethyl benzene</v>
      </c>
      <c r="E1608" s="115"/>
      <c r="F1608" s="138">
        <v>0</v>
      </c>
      <c r="G1608" s="139">
        <v>1E-3</v>
      </c>
      <c r="H1608" s="104"/>
      <c r="I1608" s="102" cm="1">
        <f t="array" ref="I1608">((_xlfn.XLOOKUP(B1608,'4. Material Balance Activities'!$C$398:$C$446,'4. Material Balance Activities'!$G$398:$G$446,NA,0,1)-_xlfn.XLOOKUP(B1608,'4. Material Balance Activities'!$C$398:$C$446,'4. Material Balance Activities'!$M$398:$M$446,NA,0,1))*G1608)*(1-F1608)</f>
        <v>2.5820553000000004</v>
      </c>
      <c r="J1608" s="105" t="s">
        <v>214</v>
      </c>
      <c r="K1608" s="83" t="s">
        <v>214</v>
      </c>
      <c r="L1608" s="102" cm="1">
        <f t="array" ref="L1608">((_xlfn.XLOOKUP(B1608,'4. Material Balance Activities'!$C$398:$C$446,'4. Material Balance Activities'!$J$398:$J$446,NA,0,1)-_xlfn.XLOOKUP(B1608,'4. Material Balance Activities'!$C$398:$C$446,'4. Material Balance Activities'!$P$398:$P$446,NA,0,1))*G1608)*(1-F1608)</f>
        <v>1.0411513306451615E-2</v>
      </c>
      <c r="M1608" s="105" t="s">
        <v>214</v>
      </c>
      <c r="N1608" s="83" t="s">
        <v>214</v>
      </c>
    </row>
    <row r="1609" spans="1:14" x14ac:dyDescent="0.25">
      <c r="A1609" s="79" t="s">
        <v>394</v>
      </c>
      <c r="B1609" s="133" t="s">
        <v>317</v>
      </c>
      <c r="C1609" s="137" t="s">
        <v>433</v>
      </c>
      <c r="D1609" s="81" t="str">
        <f>IFERROR(IF(C1609="No CAS","",INDEX('DEQ Pollutant List'!$C$7:$C$611,MATCH('5. Pollutant Emissions - MB'!C1609,'DEQ Pollutant List'!$B$7:$B$611,0))),"")</f>
        <v>Isopropylbenzene (cumene)</v>
      </c>
      <c r="E1609" s="115"/>
      <c r="F1609" s="138">
        <v>0</v>
      </c>
      <c r="G1609" s="139">
        <v>2E-3</v>
      </c>
      <c r="H1609" s="104"/>
      <c r="I1609" s="102" cm="1">
        <f t="array" ref="I1609">((_xlfn.XLOOKUP(B1609,'4. Material Balance Activities'!$C$398:$C$446,'4. Material Balance Activities'!$G$398:$G$446,NA,0,1)-_xlfn.XLOOKUP(B1609,'4. Material Balance Activities'!$C$398:$C$446,'4. Material Balance Activities'!$M$398:$M$446,NA,0,1))*G1609)*(1-F1609)</f>
        <v>5.1641106000000008</v>
      </c>
      <c r="J1609" s="105" t="s">
        <v>214</v>
      </c>
      <c r="K1609" s="83" t="s">
        <v>214</v>
      </c>
      <c r="L1609" s="102" cm="1">
        <f t="array" ref="L1609">((_xlfn.XLOOKUP(B1609,'4. Material Balance Activities'!$C$398:$C$446,'4. Material Balance Activities'!$J$398:$J$446,NA,0,1)-_xlfn.XLOOKUP(B1609,'4. Material Balance Activities'!$C$398:$C$446,'4. Material Balance Activities'!$P$398:$P$446,NA,0,1))*G1609)*(1-F1609)</f>
        <v>2.082302661290323E-2</v>
      </c>
      <c r="M1609" s="105" t="s">
        <v>214</v>
      </c>
      <c r="N1609" s="83" t="s">
        <v>214</v>
      </c>
    </row>
    <row r="1610" spans="1:14" x14ac:dyDescent="0.25">
      <c r="A1610" s="79" t="s">
        <v>394</v>
      </c>
      <c r="B1610" s="133" t="s">
        <v>317</v>
      </c>
      <c r="C1610" s="137" t="s">
        <v>437</v>
      </c>
      <c r="D1610" s="81" t="str">
        <f>IFERROR(IF(C1610="No CAS","",INDEX('DEQ Pollutant List'!$C$7:$C$611,MATCH('5. Pollutant Emissions - MB'!C1610,'DEQ Pollutant List'!$B$7:$B$611,0))),"")</f>
        <v>Propylene glycol monomethyl ether acetate</v>
      </c>
      <c r="E1610" s="115"/>
      <c r="F1610" s="138">
        <v>0</v>
      </c>
      <c r="G1610" s="139">
        <v>0.02</v>
      </c>
      <c r="H1610" s="104"/>
      <c r="I1610" s="102" cm="1">
        <f t="array" ref="I1610">((_xlfn.XLOOKUP(B1610,'4. Material Balance Activities'!$C$398:$C$446,'4. Material Balance Activities'!$G$398:$G$446,NA,0,1)-_xlfn.XLOOKUP(B1610,'4. Material Balance Activities'!$C$398:$C$446,'4. Material Balance Activities'!$M$398:$M$446,NA,0,1))*G1610)*(1-F1610)</f>
        <v>51.641106000000008</v>
      </c>
      <c r="J1610" s="105" t="s">
        <v>214</v>
      </c>
      <c r="K1610" s="83" t="s">
        <v>214</v>
      </c>
      <c r="L1610" s="102" cm="1">
        <f t="array" ref="L1610">((_xlfn.XLOOKUP(B1610,'4. Material Balance Activities'!$C$398:$C$446,'4. Material Balance Activities'!$J$398:$J$446,NA,0,1)-_xlfn.XLOOKUP(B1610,'4. Material Balance Activities'!$C$398:$C$446,'4. Material Balance Activities'!$P$398:$P$446,NA,0,1))*G1610)*(1-F1610)</f>
        <v>0.20823026612903231</v>
      </c>
      <c r="M1610" s="105" t="s">
        <v>214</v>
      </c>
      <c r="N1610" s="83" t="s">
        <v>214</v>
      </c>
    </row>
    <row r="1611" spans="1:14" x14ac:dyDescent="0.25">
      <c r="A1611" s="79" t="s">
        <v>394</v>
      </c>
      <c r="B1611" s="133" t="s">
        <v>317</v>
      </c>
      <c r="C1611" s="137" t="s">
        <v>441</v>
      </c>
      <c r="D1611" s="81" t="s">
        <v>455</v>
      </c>
      <c r="E1611" s="115"/>
      <c r="F1611" s="138">
        <v>0</v>
      </c>
      <c r="G1611" s="139">
        <v>0.01</v>
      </c>
      <c r="H1611" s="104"/>
      <c r="I1611" s="102" cm="1">
        <f t="array" ref="I1611">((_xlfn.XLOOKUP(B1611,'4. Material Balance Activities'!$C$398:$C$446,'4. Material Balance Activities'!$G$398:$G$446,NA,0,1)-_xlfn.XLOOKUP(B1611,'4. Material Balance Activities'!$C$398:$C$446,'4. Material Balance Activities'!$M$398:$M$446,NA,0,1))*G1611)*(1-F1611)</f>
        <v>25.820553000000004</v>
      </c>
      <c r="J1611" s="105" t="s">
        <v>214</v>
      </c>
      <c r="K1611" s="83" t="s">
        <v>214</v>
      </c>
      <c r="L1611" s="102" cm="1">
        <f t="array" ref="L1611">((_xlfn.XLOOKUP(B1611,'4. Material Balance Activities'!$C$398:$C$446,'4. Material Balance Activities'!$J$398:$J$446,NA,0,1)-_xlfn.XLOOKUP(B1611,'4. Material Balance Activities'!$C$398:$C$446,'4. Material Balance Activities'!$P$398:$P$446,NA,0,1))*G1611)*(1-F1611)</f>
        <v>0.10411513306451615</v>
      </c>
      <c r="M1611" s="105" t="s">
        <v>214</v>
      </c>
      <c r="N1611" s="83" t="s">
        <v>214</v>
      </c>
    </row>
    <row r="1612" spans="1:14" x14ac:dyDescent="0.25">
      <c r="A1612" s="79" t="s">
        <v>394</v>
      </c>
      <c r="B1612" s="133" t="s">
        <v>318</v>
      </c>
      <c r="C1612" s="137" t="s">
        <v>193</v>
      </c>
      <c r="D1612" s="81" t="str">
        <f>IFERROR(IF(C1612="No CAS","",INDEX('DEQ Pollutant List'!$C$7:$C$611,MATCH('5. Pollutant Emissions - MB'!C1612,'DEQ Pollutant List'!$B$7:$B$611,0))),"")</f>
        <v>Xylene (mixture), including m-xylene, o-xylene, p-xylene</v>
      </c>
      <c r="E1612" s="115"/>
      <c r="F1612" s="138">
        <v>0</v>
      </c>
      <c r="G1612" s="139">
        <v>0.02</v>
      </c>
      <c r="H1612" s="104"/>
      <c r="I1612" s="102" cm="1">
        <f t="array" ref="I1612">((_xlfn.XLOOKUP(B1612,'4. Material Balance Activities'!$C$398:$C$446,'4. Material Balance Activities'!$G$398:$G$446,NA,0,1)-_xlfn.XLOOKUP(B1612,'4. Material Balance Activities'!$C$398:$C$446,'4. Material Balance Activities'!$M$398:$M$446,NA,0,1))*G1612)*(1-F1612)</f>
        <v>8.9100000000000019</v>
      </c>
      <c r="J1612" s="105" t="s">
        <v>214</v>
      </c>
      <c r="K1612" s="83" t="s">
        <v>214</v>
      </c>
      <c r="L1612" s="102" cm="1">
        <f t="array" ref="L1612">((_xlfn.XLOOKUP(B1612,'4. Material Balance Activities'!$C$398:$C$446,'4. Material Balance Activities'!$J$398:$J$446,NA,0,1)-_xlfn.XLOOKUP(B1612,'4. Material Balance Activities'!$C$398:$C$446,'4. Material Balance Activities'!$P$398:$P$446,NA,0,1))*G1612)*(1-F1612)</f>
        <v>3.5927419354838716E-2</v>
      </c>
      <c r="M1612" s="105" t="s">
        <v>214</v>
      </c>
      <c r="N1612" s="83" t="s">
        <v>214</v>
      </c>
    </row>
    <row r="1613" spans="1:14" x14ac:dyDescent="0.25">
      <c r="A1613" s="79" t="s">
        <v>394</v>
      </c>
      <c r="B1613" s="133" t="s">
        <v>318</v>
      </c>
      <c r="C1613" s="137" t="s">
        <v>183</v>
      </c>
      <c r="D1613" s="81" t="str">
        <f>IFERROR(IF(C1613="No CAS","",INDEX('DEQ Pollutant List'!$C$7:$C$611,MATCH('5. Pollutant Emissions - MB'!C1613,'DEQ Pollutant List'!$B$7:$B$611,0))),"")</f>
        <v>Ethyl benzene</v>
      </c>
      <c r="E1613" s="115"/>
      <c r="F1613" s="138">
        <v>0</v>
      </c>
      <c r="G1613" s="139">
        <v>3.0000000000000001E-3</v>
      </c>
      <c r="H1613" s="104"/>
      <c r="I1613" s="102" cm="1">
        <f t="array" ref="I1613">((_xlfn.XLOOKUP(B1613,'4. Material Balance Activities'!$C$398:$C$446,'4. Material Balance Activities'!$G$398:$G$446,NA,0,1)-_xlfn.XLOOKUP(B1613,'4. Material Balance Activities'!$C$398:$C$446,'4. Material Balance Activities'!$M$398:$M$446,NA,0,1))*G1613)*(1-F1613)</f>
        <v>1.3365000000000002</v>
      </c>
      <c r="J1613" s="105" t="s">
        <v>214</v>
      </c>
      <c r="K1613" s="83" t="s">
        <v>214</v>
      </c>
      <c r="L1613" s="102" cm="1">
        <f t="array" ref="L1613">((_xlfn.XLOOKUP(B1613,'4. Material Balance Activities'!$C$398:$C$446,'4. Material Balance Activities'!$J$398:$J$446,NA,0,1)-_xlfn.XLOOKUP(B1613,'4. Material Balance Activities'!$C$398:$C$446,'4. Material Balance Activities'!$P$398:$P$446,NA,0,1))*G1613)*(1-F1613)</f>
        <v>5.3891129032258072E-3</v>
      </c>
      <c r="M1613" s="105" t="s">
        <v>214</v>
      </c>
      <c r="N1613" s="83" t="s">
        <v>214</v>
      </c>
    </row>
    <row r="1614" spans="1:14" x14ac:dyDescent="0.25">
      <c r="A1614" s="79" t="s">
        <v>394</v>
      </c>
      <c r="B1614" s="133" t="s">
        <v>318</v>
      </c>
      <c r="C1614" s="137" t="s">
        <v>433</v>
      </c>
      <c r="D1614" s="81" t="str">
        <f>IFERROR(IF(C1614="No CAS","",INDEX('DEQ Pollutant List'!$C$7:$C$611,MATCH('5. Pollutant Emissions - MB'!C1614,'DEQ Pollutant List'!$B$7:$B$611,0))),"")</f>
        <v>Isopropylbenzene (cumene)</v>
      </c>
      <c r="E1614" s="115"/>
      <c r="F1614" s="138">
        <v>0</v>
      </c>
      <c r="G1614" s="139">
        <v>1E-3</v>
      </c>
      <c r="H1614" s="104"/>
      <c r="I1614" s="102" cm="1">
        <f t="array" ref="I1614">((_xlfn.XLOOKUP(B1614,'4. Material Balance Activities'!$C$398:$C$446,'4. Material Balance Activities'!$G$398:$G$446,NA,0,1)-_xlfn.XLOOKUP(B1614,'4. Material Balance Activities'!$C$398:$C$446,'4. Material Balance Activities'!$M$398:$M$446,NA,0,1))*G1614)*(1-F1614)</f>
        <v>0.44550000000000006</v>
      </c>
      <c r="J1614" s="105" t="s">
        <v>214</v>
      </c>
      <c r="K1614" s="83" t="s">
        <v>214</v>
      </c>
      <c r="L1614" s="102" cm="1">
        <f t="array" ref="L1614">((_xlfn.XLOOKUP(B1614,'4. Material Balance Activities'!$C$398:$C$446,'4. Material Balance Activities'!$J$398:$J$446,NA,0,1)-_xlfn.XLOOKUP(B1614,'4. Material Balance Activities'!$C$398:$C$446,'4. Material Balance Activities'!$P$398:$P$446,NA,0,1))*G1614)*(1-F1614)</f>
        <v>1.7963709677419357E-3</v>
      </c>
      <c r="M1614" s="105" t="s">
        <v>214</v>
      </c>
      <c r="N1614" s="83" t="s">
        <v>214</v>
      </c>
    </row>
    <row r="1615" spans="1:14" x14ac:dyDescent="0.25">
      <c r="A1615" s="79" t="s">
        <v>394</v>
      </c>
      <c r="B1615" s="133" t="s">
        <v>318</v>
      </c>
      <c r="C1615" s="137" t="s">
        <v>435</v>
      </c>
      <c r="D1615" s="81" t="str">
        <f>IFERROR(IF(C1615="No CAS","",INDEX('DEQ Pollutant List'!$C$7:$C$611,MATCH('5. Pollutant Emissions - MB'!C1615,'DEQ Pollutant List'!$B$7:$B$611,0))),"")</f>
        <v>n-Butyl alcohol</v>
      </c>
      <c r="E1615" s="115"/>
      <c r="F1615" s="138">
        <v>0</v>
      </c>
      <c r="G1615" s="139">
        <v>0.06</v>
      </c>
      <c r="H1615" s="104"/>
      <c r="I1615" s="102" cm="1">
        <f t="array" ref="I1615">((_xlfn.XLOOKUP(B1615,'4. Material Balance Activities'!$C$398:$C$446,'4. Material Balance Activities'!$G$398:$G$446,NA,0,1)-_xlfn.XLOOKUP(B1615,'4. Material Balance Activities'!$C$398:$C$446,'4. Material Balance Activities'!$M$398:$M$446,NA,0,1))*G1615)*(1-F1615)</f>
        <v>26.730000000000004</v>
      </c>
      <c r="J1615" s="105" t="s">
        <v>214</v>
      </c>
      <c r="K1615" s="83" t="s">
        <v>214</v>
      </c>
      <c r="L1615" s="102" cm="1">
        <f t="array" ref="L1615">((_xlfn.XLOOKUP(B1615,'4. Material Balance Activities'!$C$398:$C$446,'4. Material Balance Activities'!$J$398:$J$446,NA,0,1)-_xlfn.XLOOKUP(B1615,'4. Material Balance Activities'!$C$398:$C$446,'4. Material Balance Activities'!$P$398:$P$446,NA,0,1))*G1615)*(1-F1615)</f>
        <v>0.10778225806451613</v>
      </c>
      <c r="M1615" s="105" t="s">
        <v>214</v>
      </c>
      <c r="N1615" s="83" t="s">
        <v>214</v>
      </c>
    </row>
    <row r="1616" spans="1:14" x14ac:dyDescent="0.25">
      <c r="A1616" s="79" t="s">
        <v>394</v>
      </c>
      <c r="B1616" s="133" t="s">
        <v>319</v>
      </c>
      <c r="C1616" s="137" t="s">
        <v>193</v>
      </c>
      <c r="D1616" s="81" t="str">
        <f>IFERROR(IF(C1616="No CAS","",INDEX('DEQ Pollutant List'!$C$7:$C$611,MATCH('5. Pollutant Emissions - MB'!C1616,'DEQ Pollutant List'!$B$7:$B$611,0))),"")</f>
        <v>Xylene (mixture), including m-xylene, o-xylene, p-xylene</v>
      </c>
      <c r="E1616" s="115"/>
      <c r="F1616" s="138">
        <v>0</v>
      </c>
      <c r="G1616" s="139">
        <v>0.02</v>
      </c>
      <c r="H1616" s="104"/>
      <c r="I1616" s="102" cm="1">
        <f t="array" ref="I1616">((_xlfn.XLOOKUP(B1616,'4. Material Balance Activities'!$C$398:$C$446,'4. Material Balance Activities'!$G$398:$G$446,NA,0,1)-_xlfn.XLOOKUP(B1616,'4. Material Balance Activities'!$C$398:$C$446,'4. Material Balance Activities'!$M$398:$M$446,NA,0,1))*G1616)*(1-F1616)</f>
        <v>5.7499200000000013</v>
      </c>
      <c r="J1616" s="105" t="s">
        <v>214</v>
      </c>
      <c r="K1616" s="83" t="s">
        <v>214</v>
      </c>
      <c r="L1616" s="102" cm="1">
        <f t="array" ref="L1616">((_xlfn.XLOOKUP(B1616,'4. Material Balance Activities'!$C$398:$C$446,'4. Material Balance Activities'!$J$398:$J$446,NA,0,1)-_xlfn.XLOOKUP(B1616,'4. Material Balance Activities'!$C$398:$C$446,'4. Material Balance Activities'!$P$398:$P$446,NA,0,1))*G1616)*(1-F1616)</f>
        <v>2.3185161290322585E-2</v>
      </c>
      <c r="M1616" s="105" t="s">
        <v>214</v>
      </c>
      <c r="N1616" s="83" t="s">
        <v>214</v>
      </c>
    </row>
    <row r="1617" spans="1:14" x14ac:dyDescent="0.25">
      <c r="A1617" s="79" t="s">
        <v>394</v>
      </c>
      <c r="B1617" s="133" t="s">
        <v>319</v>
      </c>
      <c r="C1617" s="137" t="s">
        <v>183</v>
      </c>
      <c r="D1617" s="81" t="str">
        <f>IFERROR(IF(C1617="No CAS","",INDEX('DEQ Pollutant List'!$C$7:$C$611,MATCH('5. Pollutant Emissions - MB'!C1617,'DEQ Pollutant List'!$B$7:$B$611,0))),"")</f>
        <v>Ethyl benzene</v>
      </c>
      <c r="E1617" s="115"/>
      <c r="F1617" s="138">
        <v>0</v>
      </c>
      <c r="G1617" s="139">
        <v>3.0000000000000001E-3</v>
      </c>
      <c r="H1617" s="104"/>
      <c r="I1617" s="102" cm="1">
        <f t="array" ref="I1617">((_xlfn.XLOOKUP(B1617,'4. Material Balance Activities'!$C$398:$C$446,'4. Material Balance Activities'!$G$398:$G$446,NA,0,1)-_xlfn.XLOOKUP(B1617,'4. Material Balance Activities'!$C$398:$C$446,'4. Material Balance Activities'!$M$398:$M$446,NA,0,1))*G1617)*(1-F1617)</f>
        <v>0.86248800000000014</v>
      </c>
      <c r="J1617" s="105" t="s">
        <v>214</v>
      </c>
      <c r="K1617" s="83" t="s">
        <v>214</v>
      </c>
      <c r="L1617" s="102" cm="1">
        <f t="array" ref="L1617">((_xlfn.XLOOKUP(B1617,'4. Material Balance Activities'!$C$398:$C$446,'4. Material Balance Activities'!$J$398:$J$446,NA,0,1)-_xlfn.XLOOKUP(B1617,'4. Material Balance Activities'!$C$398:$C$446,'4. Material Balance Activities'!$P$398:$P$446,NA,0,1))*G1617)*(1-F1617)</f>
        <v>3.4777741935483877E-3</v>
      </c>
      <c r="M1617" s="105" t="s">
        <v>214</v>
      </c>
      <c r="N1617" s="83" t="s">
        <v>214</v>
      </c>
    </row>
    <row r="1618" spans="1:14" x14ac:dyDescent="0.25">
      <c r="A1618" s="79" t="s">
        <v>394</v>
      </c>
      <c r="B1618" s="133" t="s">
        <v>319</v>
      </c>
      <c r="C1618" s="137" t="s">
        <v>433</v>
      </c>
      <c r="D1618" s="81" t="str">
        <f>IFERROR(IF(C1618="No CAS","",INDEX('DEQ Pollutant List'!$C$7:$C$611,MATCH('5. Pollutant Emissions - MB'!C1618,'DEQ Pollutant List'!$B$7:$B$611,0))),"")</f>
        <v>Isopropylbenzene (cumene)</v>
      </c>
      <c r="E1618" s="115"/>
      <c r="F1618" s="138">
        <v>0</v>
      </c>
      <c r="G1618" s="139">
        <v>1E-3</v>
      </c>
      <c r="H1618" s="104"/>
      <c r="I1618" s="102" cm="1">
        <f t="array" ref="I1618">((_xlfn.XLOOKUP(B1618,'4. Material Balance Activities'!$C$398:$C$446,'4. Material Balance Activities'!$G$398:$G$446,NA,0,1)-_xlfn.XLOOKUP(B1618,'4. Material Balance Activities'!$C$398:$C$446,'4. Material Balance Activities'!$M$398:$M$446,NA,0,1))*G1618)*(1-F1618)</f>
        <v>0.28749600000000003</v>
      </c>
      <c r="J1618" s="105" t="s">
        <v>214</v>
      </c>
      <c r="K1618" s="83" t="s">
        <v>214</v>
      </c>
      <c r="L1618" s="102" cm="1">
        <f t="array" ref="L1618">((_xlfn.XLOOKUP(B1618,'4. Material Balance Activities'!$C$398:$C$446,'4. Material Balance Activities'!$J$398:$J$446,NA,0,1)-_xlfn.XLOOKUP(B1618,'4. Material Balance Activities'!$C$398:$C$446,'4. Material Balance Activities'!$P$398:$P$446,NA,0,1))*G1618)*(1-F1618)</f>
        <v>1.1592580645161292E-3</v>
      </c>
      <c r="M1618" s="105" t="s">
        <v>214</v>
      </c>
      <c r="N1618" s="83" t="s">
        <v>214</v>
      </c>
    </row>
    <row r="1619" spans="1:14" x14ac:dyDescent="0.25">
      <c r="A1619" s="79" t="s">
        <v>394</v>
      </c>
      <c r="B1619" s="133" t="s">
        <v>319</v>
      </c>
      <c r="C1619" s="137" t="s">
        <v>435</v>
      </c>
      <c r="D1619" s="81" t="str">
        <f>IFERROR(IF(C1619="No CAS","",INDEX('DEQ Pollutant List'!$C$7:$C$611,MATCH('5. Pollutant Emissions - MB'!C1619,'DEQ Pollutant List'!$B$7:$B$611,0))),"")</f>
        <v>n-Butyl alcohol</v>
      </c>
      <c r="E1619" s="115"/>
      <c r="F1619" s="138">
        <v>0</v>
      </c>
      <c r="G1619" s="139">
        <v>0.06</v>
      </c>
      <c r="H1619" s="104"/>
      <c r="I1619" s="102" cm="1">
        <f t="array" ref="I1619">((_xlfn.XLOOKUP(B1619,'4. Material Balance Activities'!$C$398:$C$446,'4. Material Balance Activities'!$G$398:$G$446,NA,0,1)-_xlfn.XLOOKUP(B1619,'4. Material Balance Activities'!$C$398:$C$446,'4. Material Balance Activities'!$M$398:$M$446,NA,0,1))*G1619)*(1-F1619)</f>
        <v>17.249760000000002</v>
      </c>
      <c r="J1619" s="105" t="s">
        <v>214</v>
      </c>
      <c r="K1619" s="83" t="s">
        <v>214</v>
      </c>
      <c r="L1619" s="102" cm="1">
        <f t="array" ref="L1619">((_xlfn.XLOOKUP(B1619,'4. Material Balance Activities'!$C$398:$C$446,'4. Material Balance Activities'!$J$398:$J$446,NA,0,1)-_xlfn.XLOOKUP(B1619,'4. Material Balance Activities'!$C$398:$C$446,'4. Material Balance Activities'!$P$398:$P$446,NA,0,1))*G1619)*(1-F1619)</f>
        <v>6.9555483870967758E-2</v>
      </c>
      <c r="M1619" s="105" t="s">
        <v>214</v>
      </c>
      <c r="N1619" s="83" t="s">
        <v>214</v>
      </c>
    </row>
    <row r="1620" spans="1:14" x14ac:dyDescent="0.25">
      <c r="A1620" s="79" t="s">
        <v>394</v>
      </c>
      <c r="B1620" s="133" t="s">
        <v>319</v>
      </c>
      <c r="C1620" s="137" t="s">
        <v>441</v>
      </c>
      <c r="D1620" s="81" t="str">
        <f>IFERROR(IF(C1620="No CAS","",INDEX('DEQ Pollutant List'!$C$7:$C$611,MATCH('5. Pollutant Emissions - MB'!C1620,'DEQ Pollutant List'!$B$7:$B$611,0))),"")</f>
        <v>1,2,3-Trimethylbenzene</v>
      </c>
      <c r="E1620" s="115"/>
      <c r="F1620" s="138">
        <v>0</v>
      </c>
      <c r="G1620" s="139">
        <v>0.01</v>
      </c>
      <c r="H1620" s="104"/>
      <c r="I1620" s="102" cm="1">
        <f t="array" ref="I1620">((_xlfn.XLOOKUP(B1620,'4. Material Balance Activities'!$C$398:$C$446,'4. Material Balance Activities'!$G$398:$G$446,NA,0,1)-_xlfn.XLOOKUP(B1620,'4. Material Balance Activities'!$C$398:$C$446,'4. Material Balance Activities'!$M$398:$M$446,NA,0,1))*G1620)*(1-F1620)</f>
        <v>2.8749600000000006</v>
      </c>
      <c r="J1620" s="105" t="s">
        <v>214</v>
      </c>
      <c r="K1620" s="83" t="s">
        <v>214</v>
      </c>
      <c r="L1620" s="102" cm="1">
        <f t="array" ref="L1620">((_xlfn.XLOOKUP(B1620,'4. Material Balance Activities'!$C$398:$C$446,'4. Material Balance Activities'!$J$398:$J$446,NA,0,1)-_xlfn.XLOOKUP(B1620,'4. Material Balance Activities'!$C$398:$C$446,'4. Material Balance Activities'!$P$398:$P$446,NA,0,1))*G1620)*(1-F1620)</f>
        <v>1.1592580645161292E-2</v>
      </c>
      <c r="M1620" s="105" t="s">
        <v>214</v>
      </c>
      <c r="N1620" s="83" t="s">
        <v>214</v>
      </c>
    </row>
    <row r="1621" spans="1:14" x14ac:dyDescent="0.25">
      <c r="A1621" s="79" t="s">
        <v>394</v>
      </c>
      <c r="B1621" s="133" t="s">
        <v>320</v>
      </c>
      <c r="C1621" s="137" t="s">
        <v>183</v>
      </c>
      <c r="D1621" s="81" t="str">
        <f>IFERROR(IF(C1621="No CAS","",INDEX('DEQ Pollutant List'!$C$7:$C$611,MATCH('5. Pollutant Emissions - MB'!C1621,'DEQ Pollutant List'!$B$7:$B$611,0))),"")</f>
        <v>Ethyl benzene</v>
      </c>
      <c r="E1621" s="115"/>
      <c r="F1621" s="138">
        <v>0</v>
      </c>
      <c r="G1621" s="139">
        <v>1E-3</v>
      </c>
      <c r="H1621" s="104"/>
      <c r="I1621" s="102" cm="1">
        <f t="array" ref="I1621">((_xlfn.XLOOKUP(B1621,'4. Material Balance Activities'!$C$398:$C$446,'4. Material Balance Activities'!$G$398:$G$446,NA,0,1)-_xlfn.XLOOKUP(B1621,'4. Material Balance Activities'!$C$398:$C$446,'4. Material Balance Activities'!$M$398:$M$446,NA,0,1))*G1621)*(1-F1621)</f>
        <v>0.437085</v>
      </c>
      <c r="J1621" s="105" t="s">
        <v>214</v>
      </c>
      <c r="K1621" s="83" t="s">
        <v>214</v>
      </c>
      <c r="L1621" s="102" cm="1">
        <f t="array" ref="L1621">((_xlfn.XLOOKUP(B1621,'4. Material Balance Activities'!$C$398:$C$446,'4. Material Balance Activities'!$J$398:$J$446,NA,0,1)-_xlfn.XLOOKUP(B1621,'4. Material Balance Activities'!$C$398:$C$446,'4. Material Balance Activities'!$P$398:$P$446,NA,0,1))*G1621)*(1-F1621)</f>
        <v>1.7624395161290323E-3</v>
      </c>
      <c r="M1621" s="105" t="s">
        <v>214</v>
      </c>
      <c r="N1621" s="83" t="s">
        <v>214</v>
      </c>
    </row>
    <row r="1622" spans="1:14" x14ac:dyDescent="0.25">
      <c r="A1622" s="79" t="s">
        <v>394</v>
      </c>
      <c r="B1622" s="133" t="s">
        <v>320</v>
      </c>
      <c r="C1622" s="137" t="s">
        <v>433</v>
      </c>
      <c r="D1622" s="81" t="str">
        <f>IFERROR(IF(C1622="No CAS","",INDEX('DEQ Pollutant List'!$C$7:$C$611,MATCH('5. Pollutant Emissions - MB'!C1622,'DEQ Pollutant List'!$B$7:$B$611,0))),"")</f>
        <v>Isopropylbenzene (cumene)</v>
      </c>
      <c r="E1622" s="115"/>
      <c r="F1622" s="138">
        <v>0</v>
      </c>
      <c r="G1622" s="139">
        <v>2E-3</v>
      </c>
      <c r="H1622" s="104"/>
      <c r="I1622" s="102" cm="1">
        <f t="array" ref="I1622">((_xlfn.XLOOKUP(B1622,'4. Material Balance Activities'!$C$398:$C$446,'4. Material Balance Activities'!$G$398:$G$446,NA,0,1)-_xlfn.XLOOKUP(B1622,'4. Material Balance Activities'!$C$398:$C$446,'4. Material Balance Activities'!$M$398:$M$446,NA,0,1))*G1622)*(1-F1622)</f>
        <v>0.87417</v>
      </c>
      <c r="J1622" s="105" t="s">
        <v>214</v>
      </c>
      <c r="K1622" s="83" t="s">
        <v>214</v>
      </c>
      <c r="L1622" s="102" cm="1">
        <f t="array" ref="L1622">((_xlfn.XLOOKUP(B1622,'4. Material Balance Activities'!$C$398:$C$446,'4. Material Balance Activities'!$J$398:$J$446,NA,0,1)-_xlfn.XLOOKUP(B1622,'4. Material Balance Activities'!$C$398:$C$446,'4. Material Balance Activities'!$P$398:$P$446,NA,0,1))*G1622)*(1-F1622)</f>
        <v>3.5248790322580646E-3</v>
      </c>
      <c r="M1622" s="105" t="s">
        <v>214</v>
      </c>
      <c r="N1622" s="83" t="s">
        <v>214</v>
      </c>
    </row>
    <row r="1623" spans="1:14" x14ac:dyDescent="0.25">
      <c r="A1623" s="79" t="s">
        <v>394</v>
      </c>
      <c r="B1623" s="133" t="s">
        <v>320</v>
      </c>
      <c r="C1623" s="137" t="s">
        <v>435</v>
      </c>
      <c r="D1623" s="81" t="str">
        <f>IFERROR(IF(C1623="No CAS","",INDEX('DEQ Pollutant List'!$C$7:$C$611,MATCH('5. Pollutant Emissions - MB'!C1623,'DEQ Pollutant List'!$B$7:$B$611,0))),"")</f>
        <v>n-Butyl alcohol</v>
      </c>
      <c r="E1623" s="115"/>
      <c r="F1623" s="138">
        <v>0</v>
      </c>
      <c r="G1623" s="139">
        <v>7.0000000000000007E-2</v>
      </c>
      <c r="H1623" s="104"/>
      <c r="I1623" s="102" cm="1">
        <f t="array" ref="I1623">((_xlfn.XLOOKUP(B1623,'4. Material Balance Activities'!$C$398:$C$446,'4. Material Balance Activities'!$G$398:$G$446,NA,0,1)-_xlfn.XLOOKUP(B1623,'4. Material Balance Activities'!$C$398:$C$446,'4. Material Balance Activities'!$M$398:$M$446,NA,0,1))*G1623)*(1-F1623)</f>
        <v>30.595950000000002</v>
      </c>
      <c r="J1623" s="105" t="s">
        <v>214</v>
      </c>
      <c r="K1623" s="83" t="s">
        <v>214</v>
      </c>
      <c r="L1623" s="102" cm="1">
        <f t="array" ref="L1623">((_xlfn.XLOOKUP(B1623,'4. Material Balance Activities'!$C$398:$C$446,'4. Material Balance Activities'!$J$398:$J$446,NA,0,1)-_xlfn.XLOOKUP(B1623,'4. Material Balance Activities'!$C$398:$C$446,'4. Material Balance Activities'!$P$398:$P$446,NA,0,1))*G1623)*(1-F1623)</f>
        <v>0.12337076612903226</v>
      </c>
      <c r="M1623" s="105" t="s">
        <v>214</v>
      </c>
      <c r="N1623" s="83" t="s">
        <v>214</v>
      </c>
    </row>
    <row r="1624" spans="1:14" x14ac:dyDescent="0.25">
      <c r="A1624" s="79" t="s">
        <v>394</v>
      </c>
      <c r="B1624" s="133" t="s">
        <v>320</v>
      </c>
      <c r="C1624" s="137" t="s">
        <v>437</v>
      </c>
      <c r="D1624" s="81" t="str">
        <f>IFERROR(IF(C1624="No CAS","",INDEX('DEQ Pollutant List'!$C$7:$C$611,MATCH('5. Pollutant Emissions - MB'!C1624,'DEQ Pollutant List'!$B$7:$B$611,0))),"")</f>
        <v>Propylene glycol monomethyl ether acetate</v>
      </c>
      <c r="E1624" s="115"/>
      <c r="F1624" s="138">
        <v>0</v>
      </c>
      <c r="G1624" s="139">
        <v>0.02</v>
      </c>
      <c r="H1624" s="104"/>
      <c r="I1624" s="102" cm="1">
        <f t="array" ref="I1624">((_xlfn.XLOOKUP(B1624,'4. Material Balance Activities'!$C$398:$C$446,'4. Material Balance Activities'!$G$398:$G$446,NA,0,1)-_xlfn.XLOOKUP(B1624,'4. Material Balance Activities'!$C$398:$C$446,'4. Material Balance Activities'!$M$398:$M$446,NA,0,1))*G1624)*(1-F1624)</f>
        <v>8.7416999999999998</v>
      </c>
      <c r="J1624" s="105" t="s">
        <v>214</v>
      </c>
      <c r="K1624" s="83" t="s">
        <v>214</v>
      </c>
      <c r="L1624" s="102" cm="1">
        <f t="array" ref="L1624">((_xlfn.XLOOKUP(B1624,'4. Material Balance Activities'!$C$398:$C$446,'4. Material Balance Activities'!$J$398:$J$446,NA,0,1)-_xlfn.XLOOKUP(B1624,'4. Material Balance Activities'!$C$398:$C$446,'4. Material Balance Activities'!$P$398:$P$446,NA,0,1))*G1624)*(1-F1624)</f>
        <v>3.5248790322580645E-2</v>
      </c>
      <c r="M1624" s="105" t="s">
        <v>214</v>
      </c>
      <c r="N1624" s="83" t="s">
        <v>214</v>
      </c>
    </row>
    <row r="1625" spans="1:14" x14ac:dyDescent="0.25">
      <c r="A1625" s="79" t="s">
        <v>394</v>
      </c>
      <c r="B1625" s="133" t="s">
        <v>320</v>
      </c>
      <c r="C1625" s="137" t="s">
        <v>441</v>
      </c>
      <c r="D1625" s="81" t="str">
        <f>IFERROR(IF(C1625="No CAS","",INDEX('DEQ Pollutant List'!$C$7:$C$611,MATCH('5. Pollutant Emissions - MB'!C1625,'DEQ Pollutant List'!$B$7:$B$611,0))),"")</f>
        <v>1,2,3-Trimethylbenzene</v>
      </c>
      <c r="E1625" s="115"/>
      <c r="F1625" s="138">
        <v>0</v>
      </c>
      <c r="G1625" s="139">
        <v>0.01</v>
      </c>
      <c r="H1625" s="104"/>
      <c r="I1625" s="102" cm="1">
        <f t="array" ref="I1625">((_xlfn.XLOOKUP(B1625,'4. Material Balance Activities'!$C$398:$C$446,'4. Material Balance Activities'!$G$398:$G$446,NA,0,1)-_xlfn.XLOOKUP(B1625,'4. Material Balance Activities'!$C$398:$C$446,'4. Material Balance Activities'!$M$398:$M$446,NA,0,1))*G1625)*(1-F1625)</f>
        <v>4.3708499999999999</v>
      </c>
      <c r="J1625" s="105" t="s">
        <v>214</v>
      </c>
      <c r="K1625" s="83" t="s">
        <v>214</v>
      </c>
      <c r="L1625" s="102" cm="1">
        <f t="array" ref="L1625">((_xlfn.XLOOKUP(B1625,'4. Material Balance Activities'!$C$398:$C$446,'4. Material Balance Activities'!$J$398:$J$446,NA,0,1)-_xlfn.XLOOKUP(B1625,'4. Material Balance Activities'!$C$398:$C$446,'4. Material Balance Activities'!$P$398:$P$446,NA,0,1))*G1625)*(1-F1625)</f>
        <v>1.7624395161290322E-2</v>
      </c>
      <c r="M1625" s="105" t="s">
        <v>214</v>
      </c>
      <c r="N1625" s="83" t="s">
        <v>214</v>
      </c>
    </row>
    <row r="1626" spans="1:14" x14ac:dyDescent="0.25">
      <c r="A1626" s="79" t="s">
        <v>394</v>
      </c>
      <c r="B1626" s="133" t="s">
        <v>321</v>
      </c>
      <c r="C1626" s="137" t="s">
        <v>183</v>
      </c>
      <c r="D1626" s="81" t="str">
        <f>IFERROR(IF(C1626="No CAS","",INDEX('DEQ Pollutant List'!$C$7:$C$611,MATCH('5. Pollutant Emissions - MB'!C1626,'DEQ Pollutant List'!$B$7:$B$611,0))),"")</f>
        <v>Ethyl benzene</v>
      </c>
      <c r="E1626" s="115"/>
      <c r="F1626" s="138">
        <v>0</v>
      </c>
      <c r="G1626" s="139">
        <v>1E-3</v>
      </c>
      <c r="H1626" s="104"/>
      <c r="I1626" s="102" cm="1">
        <f t="array" ref="I1626">((_xlfn.XLOOKUP(B1626,'4. Material Balance Activities'!$C$398:$C$446,'4. Material Balance Activities'!$G$398:$G$446,NA,0,1)-_xlfn.XLOOKUP(B1626,'4. Material Balance Activities'!$C$398:$C$446,'4. Material Balance Activities'!$M$398:$M$446,NA,0,1))*G1626)*(1-F1626)</f>
        <v>0.36753750000000002</v>
      </c>
      <c r="J1626" s="105" t="s">
        <v>214</v>
      </c>
      <c r="K1626" s="83" t="s">
        <v>214</v>
      </c>
      <c r="L1626" s="102" cm="1">
        <f t="array" ref="L1626">((_xlfn.XLOOKUP(B1626,'4. Material Balance Activities'!$C$398:$C$446,'4. Material Balance Activities'!$J$398:$J$446,NA,0,1)-_xlfn.XLOOKUP(B1626,'4. Material Balance Activities'!$C$398:$C$446,'4. Material Balance Activities'!$P$398:$P$446,NA,0,1))*G1626)*(1-F1626)</f>
        <v>1.482006048387097E-3</v>
      </c>
      <c r="M1626" s="105" t="s">
        <v>214</v>
      </c>
      <c r="N1626" s="83" t="s">
        <v>214</v>
      </c>
    </row>
    <row r="1627" spans="1:14" x14ac:dyDescent="0.25">
      <c r="A1627" s="79" t="s">
        <v>394</v>
      </c>
      <c r="B1627" s="133" t="s">
        <v>321</v>
      </c>
      <c r="C1627" s="137" t="s">
        <v>433</v>
      </c>
      <c r="D1627" s="81" t="str">
        <f>IFERROR(IF(C1627="No CAS","",INDEX('DEQ Pollutant List'!$C$7:$C$611,MATCH('5. Pollutant Emissions - MB'!C1627,'DEQ Pollutant List'!$B$7:$B$611,0))),"")</f>
        <v>Isopropylbenzene (cumene)</v>
      </c>
      <c r="E1627" s="115"/>
      <c r="F1627" s="138">
        <v>0</v>
      </c>
      <c r="G1627" s="139">
        <v>2E-3</v>
      </c>
      <c r="H1627" s="104"/>
      <c r="I1627" s="102" cm="1">
        <f t="array" ref="I1627">((_xlfn.XLOOKUP(B1627,'4. Material Balance Activities'!$C$398:$C$446,'4. Material Balance Activities'!$G$398:$G$446,NA,0,1)-_xlfn.XLOOKUP(B1627,'4. Material Balance Activities'!$C$398:$C$446,'4. Material Balance Activities'!$M$398:$M$446,NA,0,1))*G1627)*(1-F1627)</f>
        <v>0.73507500000000003</v>
      </c>
      <c r="J1627" s="105" t="s">
        <v>214</v>
      </c>
      <c r="K1627" s="83" t="s">
        <v>214</v>
      </c>
      <c r="L1627" s="102" cm="1">
        <f t="array" ref="L1627">((_xlfn.XLOOKUP(B1627,'4. Material Balance Activities'!$C$398:$C$446,'4. Material Balance Activities'!$J$398:$J$446,NA,0,1)-_xlfn.XLOOKUP(B1627,'4. Material Balance Activities'!$C$398:$C$446,'4. Material Balance Activities'!$P$398:$P$446,NA,0,1))*G1627)*(1-F1627)</f>
        <v>2.9640120967741939E-3</v>
      </c>
      <c r="M1627" s="105" t="s">
        <v>214</v>
      </c>
      <c r="N1627" s="83" t="s">
        <v>214</v>
      </c>
    </row>
    <row r="1628" spans="1:14" x14ac:dyDescent="0.25">
      <c r="A1628" s="79" t="s">
        <v>394</v>
      </c>
      <c r="B1628" s="133" t="s">
        <v>321</v>
      </c>
      <c r="C1628" s="137" t="s">
        <v>435</v>
      </c>
      <c r="D1628" s="81" t="str">
        <f>IFERROR(IF(C1628="No CAS","",INDEX('DEQ Pollutant List'!$C$7:$C$611,MATCH('5. Pollutant Emissions - MB'!C1628,'DEQ Pollutant List'!$B$7:$B$611,0))),"")</f>
        <v>n-Butyl alcohol</v>
      </c>
      <c r="E1628" s="115"/>
      <c r="F1628" s="138">
        <v>0</v>
      </c>
      <c r="G1628" s="139">
        <v>7.0000000000000007E-2</v>
      </c>
      <c r="H1628" s="104"/>
      <c r="I1628" s="102" cm="1">
        <f t="array" ref="I1628">((_xlfn.XLOOKUP(B1628,'4. Material Balance Activities'!$C$398:$C$446,'4. Material Balance Activities'!$G$398:$G$446,NA,0,1)-_xlfn.XLOOKUP(B1628,'4. Material Balance Activities'!$C$398:$C$446,'4. Material Balance Activities'!$M$398:$M$446,NA,0,1))*G1628)*(1-F1628)</f>
        <v>25.727625000000003</v>
      </c>
      <c r="J1628" s="105" t="s">
        <v>214</v>
      </c>
      <c r="K1628" s="83" t="s">
        <v>214</v>
      </c>
      <c r="L1628" s="102" cm="1">
        <f t="array" ref="L1628">((_xlfn.XLOOKUP(B1628,'4. Material Balance Activities'!$C$398:$C$446,'4. Material Balance Activities'!$J$398:$J$446,NA,0,1)-_xlfn.XLOOKUP(B1628,'4. Material Balance Activities'!$C$398:$C$446,'4. Material Balance Activities'!$P$398:$P$446,NA,0,1))*G1628)*(1-F1628)</f>
        <v>0.1037404233870968</v>
      </c>
      <c r="M1628" s="105" t="s">
        <v>214</v>
      </c>
      <c r="N1628" s="83" t="s">
        <v>214</v>
      </c>
    </row>
    <row r="1629" spans="1:14" x14ac:dyDescent="0.25">
      <c r="A1629" s="79" t="s">
        <v>394</v>
      </c>
      <c r="B1629" s="133" t="s">
        <v>321</v>
      </c>
      <c r="C1629" s="137" t="s">
        <v>437</v>
      </c>
      <c r="D1629" s="81" t="str">
        <f>IFERROR(IF(C1629="No CAS","",INDEX('DEQ Pollutant List'!$C$7:$C$611,MATCH('5. Pollutant Emissions - MB'!C1629,'DEQ Pollutant List'!$B$7:$B$611,0))),"")</f>
        <v>Propylene glycol monomethyl ether acetate</v>
      </c>
      <c r="E1629" s="115"/>
      <c r="F1629" s="138">
        <v>0</v>
      </c>
      <c r="G1629" s="139">
        <v>0.02</v>
      </c>
      <c r="H1629" s="104"/>
      <c r="I1629" s="102" cm="1">
        <f t="array" ref="I1629">((_xlfn.XLOOKUP(B1629,'4. Material Balance Activities'!$C$398:$C$446,'4. Material Balance Activities'!$G$398:$G$446,NA,0,1)-_xlfn.XLOOKUP(B1629,'4. Material Balance Activities'!$C$398:$C$446,'4. Material Balance Activities'!$M$398:$M$446,NA,0,1))*G1629)*(1-F1629)</f>
        <v>7.3507500000000006</v>
      </c>
      <c r="J1629" s="105" t="s">
        <v>214</v>
      </c>
      <c r="K1629" s="83" t="s">
        <v>214</v>
      </c>
      <c r="L1629" s="102" cm="1">
        <f t="array" ref="L1629">((_xlfn.XLOOKUP(B1629,'4. Material Balance Activities'!$C$398:$C$446,'4. Material Balance Activities'!$J$398:$J$446,NA,0,1)-_xlfn.XLOOKUP(B1629,'4. Material Balance Activities'!$C$398:$C$446,'4. Material Balance Activities'!$P$398:$P$446,NA,0,1))*G1629)*(1-F1629)</f>
        <v>2.9640120967741938E-2</v>
      </c>
      <c r="M1629" s="105" t="s">
        <v>214</v>
      </c>
      <c r="N1629" s="83" t="s">
        <v>214</v>
      </c>
    </row>
    <row r="1630" spans="1:14" x14ac:dyDescent="0.25">
      <c r="A1630" s="79" t="s">
        <v>394</v>
      </c>
      <c r="B1630" s="133" t="s">
        <v>321</v>
      </c>
      <c r="C1630" s="137" t="s">
        <v>441</v>
      </c>
      <c r="D1630" s="81" t="str">
        <f>IFERROR(IF(C1630="No CAS","",INDEX('DEQ Pollutant List'!$C$7:$C$611,MATCH('5. Pollutant Emissions - MB'!C1630,'DEQ Pollutant List'!$B$7:$B$611,0))),"")</f>
        <v>1,2,3-Trimethylbenzene</v>
      </c>
      <c r="E1630" s="115"/>
      <c r="F1630" s="138">
        <v>0</v>
      </c>
      <c r="G1630" s="139">
        <v>0.01</v>
      </c>
      <c r="H1630" s="104"/>
      <c r="I1630" s="102" cm="1">
        <f t="array" ref="I1630">((_xlfn.XLOOKUP(B1630,'4. Material Balance Activities'!$C$398:$C$446,'4. Material Balance Activities'!$G$398:$G$446,NA,0,1)-_xlfn.XLOOKUP(B1630,'4. Material Balance Activities'!$C$398:$C$446,'4. Material Balance Activities'!$M$398:$M$446,NA,0,1))*G1630)*(1-F1630)</f>
        <v>3.6753750000000003</v>
      </c>
      <c r="J1630" s="105" t="s">
        <v>214</v>
      </c>
      <c r="K1630" s="83" t="s">
        <v>214</v>
      </c>
      <c r="L1630" s="102" cm="1">
        <f t="array" ref="L1630">((_xlfn.XLOOKUP(B1630,'4. Material Balance Activities'!$C$398:$C$446,'4. Material Balance Activities'!$J$398:$J$446,NA,0,1)-_xlfn.XLOOKUP(B1630,'4. Material Balance Activities'!$C$398:$C$446,'4. Material Balance Activities'!$P$398:$P$446,NA,0,1))*G1630)*(1-F1630)</f>
        <v>1.4820060483870969E-2</v>
      </c>
      <c r="M1630" s="105" t="s">
        <v>214</v>
      </c>
      <c r="N1630" s="83" t="s">
        <v>214</v>
      </c>
    </row>
    <row r="1631" spans="1:14" x14ac:dyDescent="0.25">
      <c r="A1631" s="79" t="s">
        <v>394</v>
      </c>
      <c r="B1631" s="133" t="s">
        <v>322</v>
      </c>
      <c r="C1631" s="137" t="s">
        <v>193</v>
      </c>
      <c r="D1631" s="81" t="str">
        <f>IFERROR(IF(C1631="No CAS","",INDEX('DEQ Pollutant List'!$C$7:$C$611,MATCH('5. Pollutant Emissions - MB'!C1631,'DEQ Pollutant List'!$B$7:$B$611,0))),"")</f>
        <v>Xylene (mixture), including m-xylene, o-xylene, p-xylene</v>
      </c>
      <c r="E1631" s="115"/>
      <c r="F1631" s="138">
        <v>0</v>
      </c>
      <c r="G1631" s="139">
        <v>0.02</v>
      </c>
      <c r="H1631" s="104"/>
      <c r="I1631" s="102" cm="1">
        <f t="array" ref="I1631">((_xlfn.XLOOKUP(B1631,'4. Material Balance Activities'!$C$398:$C$446,'4. Material Balance Activities'!$G$398:$G$446,NA,0,1)-_xlfn.XLOOKUP(B1631,'4. Material Balance Activities'!$C$398:$C$446,'4. Material Balance Activities'!$M$398:$M$446,NA,0,1))*G1631)*(1-F1631)</f>
        <v>17.713080000000001</v>
      </c>
      <c r="J1631" s="105" t="s">
        <v>214</v>
      </c>
      <c r="K1631" s="83" t="s">
        <v>214</v>
      </c>
      <c r="L1631" s="102" cm="1">
        <f t="array" ref="L1631">((_xlfn.XLOOKUP(B1631,'4. Material Balance Activities'!$C$398:$C$446,'4. Material Balance Activities'!$J$398:$J$446,NA,0,1)-_xlfn.XLOOKUP(B1631,'4. Material Balance Activities'!$C$398:$C$446,'4. Material Balance Activities'!$P$398:$P$446,NA,0,1))*G1631)*(1-F1631)</f>
        <v>7.1423709677419359E-2</v>
      </c>
      <c r="M1631" s="105" t="s">
        <v>214</v>
      </c>
      <c r="N1631" s="83" t="s">
        <v>214</v>
      </c>
    </row>
    <row r="1632" spans="1:14" x14ac:dyDescent="0.25">
      <c r="A1632" s="79" t="s">
        <v>394</v>
      </c>
      <c r="B1632" s="133" t="s">
        <v>322</v>
      </c>
      <c r="C1632" s="137" t="s">
        <v>183</v>
      </c>
      <c r="D1632" s="81" t="str">
        <f>IFERROR(IF(C1632="No CAS","",INDEX('DEQ Pollutant List'!$C$7:$C$611,MATCH('5. Pollutant Emissions - MB'!C1632,'DEQ Pollutant List'!$B$7:$B$611,0))),"")</f>
        <v>Ethyl benzene</v>
      </c>
      <c r="E1632" s="115"/>
      <c r="F1632" s="138">
        <v>0</v>
      </c>
      <c r="G1632" s="139">
        <v>3.0000000000000001E-3</v>
      </c>
      <c r="H1632" s="104"/>
      <c r="I1632" s="102" cm="1">
        <f t="array" ref="I1632">((_xlfn.XLOOKUP(B1632,'4. Material Balance Activities'!$C$398:$C$446,'4. Material Balance Activities'!$G$398:$G$446,NA,0,1)-_xlfn.XLOOKUP(B1632,'4. Material Balance Activities'!$C$398:$C$446,'4. Material Balance Activities'!$M$398:$M$446,NA,0,1))*G1632)*(1-F1632)</f>
        <v>2.656962</v>
      </c>
      <c r="J1632" s="105" t="s">
        <v>214</v>
      </c>
      <c r="K1632" s="83" t="s">
        <v>214</v>
      </c>
      <c r="L1632" s="102" cm="1">
        <f t="array" ref="L1632">((_xlfn.XLOOKUP(B1632,'4. Material Balance Activities'!$C$398:$C$446,'4. Material Balance Activities'!$J$398:$J$446,NA,0,1)-_xlfn.XLOOKUP(B1632,'4. Material Balance Activities'!$C$398:$C$446,'4. Material Balance Activities'!$P$398:$P$446,NA,0,1))*G1632)*(1-F1632)</f>
        <v>1.0713556451612902E-2</v>
      </c>
      <c r="M1632" s="105" t="s">
        <v>214</v>
      </c>
      <c r="N1632" s="83" t="s">
        <v>214</v>
      </c>
    </row>
    <row r="1633" spans="1:14" x14ac:dyDescent="0.25">
      <c r="A1633" s="79" t="s">
        <v>394</v>
      </c>
      <c r="B1633" s="133" t="s">
        <v>322</v>
      </c>
      <c r="C1633" s="137" t="s">
        <v>433</v>
      </c>
      <c r="D1633" s="81" t="str">
        <f>IFERROR(IF(C1633="No CAS","",INDEX('DEQ Pollutant List'!$C$7:$C$611,MATCH('5. Pollutant Emissions - MB'!C1633,'DEQ Pollutant List'!$B$7:$B$611,0))),"")</f>
        <v>Isopropylbenzene (cumene)</v>
      </c>
      <c r="E1633" s="115"/>
      <c r="F1633" s="138">
        <v>0</v>
      </c>
      <c r="G1633" s="139">
        <v>1E-3</v>
      </c>
      <c r="H1633" s="104"/>
      <c r="I1633" s="102" cm="1">
        <f t="array" ref="I1633">((_xlfn.XLOOKUP(B1633,'4. Material Balance Activities'!$C$398:$C$446,'4. Material Balance Activities'!$G$398:$G$446,NA,0,1)-_xlfn.XLOOKUP(B1633,'4. Material Balance Activities'!$C$398:$C$446,'4. Material Balance Activities'!$M$398:$M$446,NA,0,1))*G1633)*(1-F1633)</f>
        <v>0.88565400000000005</v>
      </c>
      <c r="J1633" s="105" t="s">
        <v>214</v>
      </c>
      <c r="K1633" s="83" t="s">
        <v>214</v>
      </c>
      <c r="L1633" s="102" cm="1">
        <f t="array" ref="L1633">((_xlfn.XLOOKUP(B1633,'4. Material Balance Activities'!$C$398:$C$446,'4. Material Balance Activities'!$J$398:$J$446,NA,0,1)-_xlfn.XLOOKUP(B1633,'4. Material Balance Activities'!$C$398:$C$446,'4. Material Balance Activities'!$P$398:$P$446,NA,0,1))*G1633)*(1-F1633)</f>
        <v>3.5711854838709678E-3</v>
      </c>
      <c r="M1633" s="105" t="s">
        <v>214</v>
      </c>
      <c r="N1633" s="83" t="s">
        <v>214</v>
      </c>
    </row>
    <row r="1634" spans="1:14" x14ac:dyDescent="0.25">
      <c r="A1634" s="79" t="s">
        <v>394</v>
      </c>
      <c r="B1634" s="133" t="s">
        <v>322</v>
      </c>
      <c r="C1634" s="137" t="s">
        <v>435</v>
      </c>
      <c r="D1634" s="81" t="str">
        <f>IFERROR(IF(C1634="No CAS","",INDEX('DEQ Pollutant List'!$C$7:$C$611,MATCH('5. Pollutant Emissions - MB'!C1634,'DEQ Pollutant List'!$B$7:$B$611,0))),"")</f>
        <v>n-Butyl alcohol</v>
      </c>
      <c r="E1634" s="115"/>
      <c r="F1634" s="138">
        <v>0</v>
      </c>
      <c r="G1634" s="139">
        <v>0.06</v>
      </c>
      <c r="H1634" s="104"/>
      <c r="I1634" s="102" cm="1">
        <f t="array" ref="I1634">((_xlfn.XLOOKUP(B1634,'4. Material Balance Activities'!$C$398:$C$446,'4. Material Balance Activities'!$G$398:$G$446,NA,0,1)-_xlfn.XLOOKUP(B1634,'4. Material Balance Activities'!$C$398:$C$446,'4. Material Balance Activities'!$M$398:$M$446,NA,0,1))*G1634)*(1-F1634)</f>
        <v>53.139240000000001</v>
      </c>
      <c r="J1634" s="105" t="s">
        <v>214</v>
      </c>
      <c r="K1634" s="83" t="s">
        <v>214</v>
      </c>
      <c r="L1634" s="102" cm="1">
        <f t="array" ref="L1634">((_xlfn.XLOOKUP(B1634,'4. Material Balance Activities'!$C$398:$C$446,'4. Material Balance Activities'!$J$398:$J$446,NA,0,1)-_xlfn.XLOOKUP(B1634,'4. Material Balance Activities'!$C$398:$C$446,'4. Material Balance Activities'!$P$398:$P$446,NA,0,1))*G1634)*(1-F1634)</f>
        <v>0.21427112903225803</v>
      </c>
      <c r="M1634" s="105" t="s">
        <v>214</v>
      </c>
      <c r="N1634" s="83" t="s">
        <v>214</v>
      </c>
    </row>
    <row r="1635" spans="1:14" x14ac:dyDescent="0.25">
      <c r="A1635" s="79" t="s">
        <v>394</v>
      </c>
      <c r="B1635" s="133" t="s">
        <v>322</v>
      </c>
      <c r="C1635" s="137" t="s">
        <v>437</v>
      </c>
      <c r="D1635" s="81" t="str">
        <f>IFERROR(IF(C1635="No CAS","",INDEX('DEQ Pollutant List'!$C$7:$C$611,MATCH('5. Pollutant Emissions - MB'!C1635,'DEQ Pollutant List'!$B$7:$B$611,0))),"")</f>
        <v>Propylene glycol monomethyl ether acetate</v>
      </c>
      <c r="E1635" s="115"/>
      <c r="F1635" s="138">
        <v>0</v>
      </c>
      <c r="G1635" s="139">
        <v>0.01</v>
      </c>
      <c r="H1635" s="104"/>
      <c r="I1635" s="102" cm="1">
        <f t="array" ref="I1635">((_xlfn.XLOOKUP(B1635,'4. Material Balance Activities'!$C$398:$C$446,'4. Material Balance Activities'!$G$398:$G$446,NA,0,1)-_xlfn.XLOOKUP(B1635,'4. Material Balance Activities'!$C$398:$C$446,'4. Material Balance Activities'!$M$398:$M$446,NA,0,1))*G1635)*(1-F1635)</f>
        <v>8.8565400000000007</v>
      </c>
      <c r="J1635" s="105" t="s">
        <v>214</v>
      </c>
      <c r="K1635" s="83" t="s">
        <v>214</v>
      </c>
      <c r="L1635" s="102" cm="1">
        <f t="array" ref="L1635">((_xlfn.XLOOKUP(B1635,'4. Material Balance Activities'!$C$398:$C$446,'4. Material Balance Activities'!$J$398:$J$446,NA,0,1)-_xlfn.XLOOKUP(B1635,'4. Material Balance Activities'!$C$398:$C$446,'4. Material Balance Activities'!$P$398:$P$446,NA,0,1))*G1635)*(1-F1635)</f>
        <v>3.5711854838709679E-2</v>
      </c>
      <c r="M1635" s="105" t="s">
        <v>214</v>
      </c>
      <c r="N1635" s="83" t="s">
        <v>214</v>
      </c>
    </row>
    <row r="1636" spans="1:14" x14ac:dyDescent="0.25">
      <c r="A1636" s="79" t="s">
        <v>394</v>
      </c>
      <c r="B1636" s="133" t="s">
        <v>323</v>
      </c>
      <c r="C1636" s="137" t="s">
        <v>193</v>
      </c>
      <c r="D1636" s="81" t="str">
        <f>IFERROR(IF(C1636="No CAS","",INDEX('DEQ Pollutant List'!$C$7:$C$611,MATCH('5. Pollutant Emissions - MB'!C1636,'DEQ Pollutant List'!$B$7:$B$611,0))),"")</f>
        <v>Xylene (mixture), including m-xylene, o-xylene, p-xylene</v>
      </c>
      <c r="E1636" s="115"/>
      <c r="F1636" s="138">
        <v>0</v>
      </c>
      <c r="G1636" s="139">
        <v>0.02</v>
      </c>
      <c r="H1636" s="104"/>
      <c r="I1636" s="102" cm="1">
        <f t="array" ref="I1636">((_xlfn.XLOOKUP(B1636,'4. Material Balance Activities'!$C$398:$C$446,'4. Material Balance Activities'!$G$398:$G$446,NA,0,1)-_xlfn.XLOOKUP(B1636,'4. Material Balance Activities'!$C$398:$C$446,'4. Material Balance Activities'!$M$398:$M$446,NA,0,1))*G1636)*(1-F1636)</f>
        <v>7.8170399999999995</v>
      </c>
      <c r="J1636" s="105" t="s">
        <v>214</v>
      </c>
      <c r="K1636" s="83" t="s">
        <v>214</v>
      </c>
      <c r="L1636" s="102" cm="1">
        <f t="array" ref="L1636">((_xlfn.XLOOKUP(B1636,'4. Material Balance Activities'!$C$398:$C$446,'4. Material Balance Activities'!$J$398:$J$446,NA,0,1)-_xlfn.XLOOKUP(B1636,'4. Material Balance Activities'!$C$398:$C$446,'4. Material Balance Activities'!$P$398:$P$446,NA,0,1))*G1636)*(1-F1636)</f>
        <v>3.152032258064516E-2</v>
      </c>
      <c r="M1636" s="105" t="s">
        <v>214</v>
      </c>
      <c r="N1636" s="83" t="s">
        <v>214</v>
      </c>
    </row>
    <row r="1637" spans="1:14" x14ac:dyDescent="0.25">
      <c r="A1637" s="79" t="s">
        <v>394</v>
      </c>
      <c r="B1637" s="133" t="s">
        <v>323</v>
      </c>
      <c r="C1637" s="137" t="s">
        <v>183</v>
      </c>
      <c r="D1637" s="81" t="str">
        <f>IFERROR(IF(C1637="No CAS","",INDEX('DEQ Pollutant List'!$C$7:$C$611,MATCH('5. Pollutant Emissions - MB'!C1637,'DEQ Pollutant List'!$B$7:$B$611,0))),"")</f>
        <v>Ethyl benzene</v>
      </c>
      <c r="E1637" s="115"/>
      <c r="F1637" s="138">
        <v>0</v>
      </c>
      <c r="G1637" s="139">
        <v>3.0000000000000001E-3</v>
      </c>
      <c r="H1637" s="104"/>
      <c r="I1637" s="102" cm="1">
        <f t="array" ref="I1637">((_xlfn.XLOOKUP(B1637,'4. Material Balance Activities'!$C$398:$C$446,'4. Material Balance Activities'!$G$398:$G$446,NA,0,1)-_xlfn.XLOOKUP(B1637,'4. Material Balance Activities'!$C$398:$C$446,'4. Material Balance Activities'!$M$398:$M$446,NA,0,1))*G1637)*(1-F1637)</f>
        <v>1.1725559999999999</v>
      </c>
      <c r="J1637" s="105" t="s">
        <v>214</v>
      </c>
      <c r="K1637" s="83" t="s">
        <v>214</v>
      </c>
      <c r="L1637" s="102" cm="1">
        <f t="array" ref="L1637">((_xlfn.XLOOKUP(B1637,'4. Material Balance Activities'!$C$398:$C$446,'4. Material Balance Activities'!$J$398:$J$446,NA,0,1)-_xlfn.XLOOKUP(B1637,'4. Material Balance Activities'!$C$398:$C$446,'4. Material Balance Activities'!$P$398:$P$446,NA,0,1))*G1637)*(1-F1637)</f>
        <v>4.7280483870967742E-3</v>
      </c>
      <c r="M1637" s="105" t="s">
        <v>214</v>
      </c>
      <c r="N1637" s="83" t="s">
        <v>214</v>
      </c>
    </row>
    <row r="1638" spans="1:14" x14ac:dyDescent="0.25">
      <c r="A1638" s="79" t="s">
        <v>394</v>
      </c>
      <c r="B1638" s="133" t="s">
        <v>323</v>
      </c>
      <c r="C1638" s="137" t="s">
        <v>433</v>
      </c>
      <c r="D1638" s="81" t="str">
        <f>IFERROR(IF(C1638="No CAS","",INDEX('DEQ Pollutant List'!$C$7:$C$611,MATCH('5. Pollutant Emissions - MB'!C1638,'DEQ Pollutant List'!$B$7:$B$611,0))),"")</f>
        <v>Isopropylbenzene (cumene)</v>
      </c>
      <c r="E1638" s="115"/>
      <c r="F1638" s="138">
        <v>0</v>
      </c>
      <c r="G1638" s="139">
        <v>1E-3</v>
      </c>
      <c r="H1638" s="104"/>
      <c r="I1638" s="102" cm="1">
        <f t="array" ref="I1638">((_xlfn.XLOOKUP(B1638,'4. Material Balance Activities'!$C$398:$C$446,'4. Material Balance Activities'!$G$398:$G$446,NA,0,1)-_xlfn.XLOOKUP(B1638,'4. Material Balance Activities'!$C$398:$C$446,'4. Material Balance Activities'!$M$398:$M$446,NA,0,1))*G1638)*(1-F1638)</f>
        <v>0.39085199999999998</v>
      </c>
      <c r="J1638" s="105" t="s">
        <v>214</v>
      </c>
      <c r="K1638" s="83" t="s">
        <v>214</v>
      </c>
      <c r="L1638" s="102" cm="1">
        <f t="array" ref="L1638">((_xlfn.XLOOKUP(B1638,'4. Material Balance Activities'!$C$398:$C$446,'4. Material Balance Activities'!$J$398:$J$446,NA,0,1)-_xlfn.XLOOKUP(B1638,'4. Material Balance Activities'!$C$398:$C$446,'4. Material Balance Activities'!$P$398:$P$446,NA,0,1))*G1638)*(1-F1638)</f>
        <v>1.5760161290322581E-3</v>
      </c>
      <c r="M1638" s="105" t="s">
        <v>214</v>
      </c>
      <c r="N1638" s="83" t="s">
        <v>214</v>
      </c>
    </row>
    <row r="1639" spans="1:14" x14ac:dyDescent="0.25">
      <c r="A1639" s="79" t="s">
        <v>394</v>
      </c>
      <c r="B1639" s="133" t="s">
        <v>323</v>
      </c>
      <c r="C1639" s="137" t="s">
        <v>435</v>
      </c>
      <c r="D1639" s="81" t="str">
        <f>IFERROR(IF(C1639="No CAS","",INDEX('DEQ Pollutant List'!$C$7:$C$611,MATCH('5. Pollutant Emissions - MB'!C1639,'DEQ Pollutant List'!$B$7:$B$611,0))),"")</f>
        <v>n-Butyl alcohol</v>
      </c>
      <c r="E1639" s="115"/>
      <c r="F1639" s="138">
        <v>0</v>
      </c>
      <c r="G1639" s="139">
        <v>0.06</v>
      </c>
      <c r="H1639" s="104"/>
      <c r="I1639" s="102" cm="1">
        <f t="array" ref="I1639">((_xlfn.XLOOKUP(B1639,'4. Material Balance Activities'!$C$398:$C$446,'4. Material Balance Activities'!$G$398:$G$446,NA,0,1)-_xlfn.XLOOKUP(B1639,'4. Material Balance Activities'!$C$398:$C$446,'4. Material Balance Activities'!$M$398:$M$446,NA,0,1))*G1639)*(1-F1639)</f>
        <v>23.451119999999996</v>
      </c>
      <c r="J1639" s="105" t="s">
        <v>214</v>
      </c>
      <c r="K1639" s="83" t="s">
        <v>214</v>
      </c>
      <c r="L1639" s="102" cm="1">
        <f t="array" ref="L1639">((_xlfn.XLOOKUP(B1639,'4. Material Balance Activities'!$C$398:$C$446,'4. Material Balance Activities'!$J$398:$J$446,NA,0,1)-_xlfn.XLOOKUP(B1639,'4. Material Balance Activities'!$C$398:$C$446,'4. Material Balance Activities'!$P$398:$P$446,NA,0,1))*G1639)*(1-F1639)</f>
        <v>9.4560967741935481E-2</v>
      </c>
      <c r="M1639" s="105" t="s">
        <v>214</v>
      </c>
      <c r="N1639" s="83" t="s">
        <v>214</v>
      </c>
    </row>
    <row r="1640" spans="1:14" x14ac:dyDescent="0.25">
      <c r="A1640" s="79" t="s">
        <v>394</v>
      </c>
      <c r="B1640" s="133" t="s">
        <v>323</v>
      </c>
      <c r="C1640" s="137" t="s">
        <v>441</v>
      </c>
      <c r="D1640" s="81" t="str">
        <f>IFERROR(IF(C1640="No CAS","",INDEX('DEQ Pollutant List'!$C$7:$C$611,MATCH('5. Pollutant Emissions - MB'!C1640,'DEQ Pollutant List'!$B$7:$B$611,0))),"")</f>
        <v>1,2,3-Trimethylbenzene</v>
      </c>
      <c r="E1640" s="115"/>
      <c r="F1640" s="138">
        <v>0</v>
      </c>
      <c r="G1640" s="139">
        <v>0.01</v>
      </c>
      <c r="H1640" s="104"/>
      <c r="I1640" s="102" cm="1">
        <f t="array" ref="I1640">((_xlfn.XLOOKUP(B1640,'4. Material Balance Activities'!$C$398:$C$446,'4. Material Balance Activities'!$G$398:$G$446,NA,0,1)-_xlfn.XLOOKUP(B1640,'4. Material Balance Activities'!$C$398:$C$446,'4. Material Balance Activities'!$M$398:$M$446,NA,0,1))*G1640)*(1-F1640)</f>
        <v>3.9085199999999998</v>
      </c>
      <c r="J1640" s="105" t="s">
        <v>214</v>
      </c>
      <c r="K1640" s="83" t="s">
        <v>214</v>
      </c>
      <c r="L1640" s="102" cm="1">
        <f t="array" ref="L1640">((_xlfn.XLOOKUP(B1640,'4. Material Balance Activities'!$C$398:$C$446,'4. Material Balance Activities'!$J$398:$J$446,NA,0,1)-_xlfn.XLOOKUP(B1640,'4. Material Balance Activities'!$C$398:$C$446,'4. Material Balance Activities'!$P$398:$P$446,NA,0,1))*G1640)*(1-F1640)</f>
        <v>1.576016129032258E-2</v>
      </c>
      <c r="M1640" s="105" t="s">
        <v>214</v>
      </c>
      <c r="N1640" s="83" t="s">
        <v>214</v>
      </c>
    </row>
    <row r="1641" spans="1:14" x14ac:dyDescent="0.25">
      <c r="A1641" s="79" t="s">
        <v>394</v>
      </c>
      <c r="B1641" s="133" t="s">
        <v>324</v>
      </c>
      <c r="C1641" s="137" t="s">
        <v>193</v>
      </c>
      <c r="D1641" s="81" t="str">
        <f>IFERROR(IF(C1641="No CAS","",INDEX('DEQ Pollutant List'!$C$7:$C$611,MATCH('5. Pollutant Emissions - MB'!C1641,'DEQ Pollutant List'!$B$7:$B$611,0))),"")</f>
        <v>Xylene (mixture), including m-xylene, o-xylene, p-xylene</v>
      </c>
      <c r="E1641" s="115"/>
      <c r="F1641" s="138">
        <v>0</v>
      </c>
      <c r="G1641" s="139">
        <v>0.02</v>
      </c>
      <c r="H1641" s="104"/>
      <c r="I1641" s="102" cm="1">
        <f t="array" ref="I1641">((_xlfn.XLOOKUP(B1641,'4. Material Balance Activities'!$C$398:$C$446,'4. Material Balance Activities'!$G$398:$G$446,NA,0,1)-_xlfn.XLOOKUP(B1641,'4. Material Balance Activities'!$C$398:$C$446,'4. Material Balance Activities'!$M$398:$M$446,NA,0,1))*G1641)*(1-F1641)</f>
        <v>8.7941700000000012</v>
      </c>
      <c r="J1641" s="105" t="s">
        <v>214</v>
      </c>
      <c r="K1641" s="83" t="s">
        <v>214</v>
      </c>
      <c r="L1641" s="102" cm="1">
        <f t="array" ref="L1641">((_xlfn.XLOOKUP(B1641,'4. Material Balance Activities'!$C$398:$C$446,'4. Material Balance Activities'!$J$398:$J$446,NA,0,1)-_xlfn.XLOOKUP(B1641,'4. Material Balance Activities'!$C$398:$C$446,'4. Material Balance Activities'!$P$398:$P$446,NA,0,1))*G1641)*(1-F1641)</f>
        <v>3.5460362903225809E-2</v>
      </c>
      <c r="M1641" s="105" t="s">
        <v>214</v>
      </c>
      <c r="N1641" s="83" t="s">
        <v>214</v>
      </c>
    </row>
    <row r="1642" spans="1:14" x14ac:dyDescent="0.25">
      <c r="A1642" s="79" t="s">
        <v>394</v>
      </c>
      <c r="B1642" s="133" t="s">
        <v>324</v>
      </c>
      <c r="C1642" s="137" t="s">
        <v>183</v>
      </c>
      <c r="D1642" s="81" t="str">
        <f>IFERROR(IF(C1642="No CAS","",INDEX('DEQ Pollutant List'!$C$7:$C$611,MATCH('5. Pollutant Emissions - MB'!C1642,'DEQ Pollutant List'!$B$7:$B$611,0))),"")</f>
        <v>Ethyl benzene</v>
      </c>
      <c r="E1642" s="115"/>
      <c r="F1642" s="138">
        <v>0</v>
      </c>
      <c r="G1642" s="139">
        <v>3.0000000000000001E-3</v>
      </c>
      <c r="H1642" s="104"/>
      <c r="I1642" s="102" cm="1">
        <f t="array" ref="I1642">((_xlfn.XLOOKUP(B1642,'4. Material Balance Activities'!$C$398:$C$446,'4. Material Balance Activities'!$G$398:$G$446,NA,0,1)-_xlfn.XLOOKUP(B1642,'4. Material Balance Activities'!$C$398:$C$446,'4. Material Balance Activities'!$M$398:$M$446,NA,0,1))*G1642)*(1-F1642)</f>
        <v>1.3191255000000002</v>
      </c>
      <c r="J1642" s="105" t="s">
        <v>214</v>
      </c>
      <c r="K1642" s="83" t="s">
        <v>214</v>
      </c>
      <c r="L1642" s="102" cm="1">
        <f t="array" ref="L1642">((_xlfn.XLOOKUP(B1642,'4. Material Balance Activities'!$C$398:$C$446,'4. Material Balance Activities'!$J$398:$J$446,NA,0,1)-_xlfn.XLOOKUP(B1642,'4. Material Balance Activities'!$C$398:$C$446,'4. Material Balance Activities'!$P$398:$P$446,NA,0,1))*G1642)*(1-F1642)</f>
        <v>5.3190544354838713E-3</v>
      </c>
      <c r="M1642" s="105" t="s">
        <v>214</v>
      </c>
      <c r="N1642" s="83" t="s">
        <v>214</v>
      </c>
    </row>
    <row r="1643" spans="1:14" x14ac:dyDescent="0.25">
      <c r="A1643" s="79" t="s">
        <v>394</v>
      </c>
      <c r="B1643" s="133" t="s">
        <v>324</v>
      </c>
      <c r="C1643" s="137" t="s">
        <v>433</v>
      </c>
      <c r="D1643" s="81" t="str">
        <f>IFERROR(IF(C1643="No CAS","",INDEX('DEQ Pollutant List'!$C$7:$C$611,MATCH('5. Pollutant Emissions - MB'!C1643,'DEQ Pollutant List'!$B$7:$B$611,0))),"")</f>
        <v>Isopropylbenzene (cumene)</v>
      </c>
      <c r="E1643" s="115"/>
      <c r="F1643" s="138">
        <v>0</v>
      </c>
      <c r="G1643" s="139">
        <v>1E-3</v>
      </c>
      <c r="H1643" s="104"/>
      <c r="I1643" s="102" cm="1">
        <f t="array" ref="I1643">((_xlfn.XLOOKUP(B1643,'4. Material Balance Activities'!$C$398:$C$446,'4. Material Balance Activities'!$G$398:$G$446,NA,0,1)-_xlfn.XLOOKUP(B1643,'4. Material Balance Activities'!$C$398:$C$446,'4. Material Balance Activities'!$M$398:$M$446,NA,0,1))*G1643)*(1-F1643)</f>
        <v>0.4397085</v>
      </c>
      <c r="J1643" s="105" t="s">
        <v>214</v>
      </c>
      <c r="K1643" s="83" t="s">
        <v>214</v>
      </c>
      <c r="L1643" s="102" cm="1">
        <f t="array" ref="L1643">((_xlfn.XLOOKUP(B1643,'4. Material Balance Activities'!$C$398:$C$446,'4. Material Balance Activities'!$J$398:$J$446,NA,0,1)-_xlfn.XLOOKUP(B1643,'4. Material Balance Activities'!$C$398:$C$446,'4. Material Balance Activities'!$P$398:$P$446,NA,0,1))*G1643)*(1-F1643)</f>
        <v>1.7730181451612904E-3</v>
      </c>
      <c r="M1643" s="105" t="s">
        <v>214</v>
      </c>
      <c r="N1643" s="83" t="s">
        <v>214</v>
      </c>
    </row>
    <row r="1644" spans="1:14" x14ac:dyDescent="0.25">
      <c r="A1644" s="79" t="s">
        <v>394</v>
      </c>
      <c r="B1644" s="133" t="s">
        <v>324</v>
      </c>
      <c r="C1644" s="137" t="s">
        <v>435</v>
      </c>
      <c r="D1644" s="81" t="str">
        <f>IFERROR(IF(C1644="No CAS","",INDEX('DEQ Pollutant List'!$C$7:$C$611,MATCH('5. Pollutant Emissions - MB'!C1644,'DEQ Pollutant List'!$B$7:$B$611,0))),"")</f>
        <v>n-Butyl alcohol</v>
      </c>
      <c r="E1644" s="115"/>
      <c r="F1644" s="138">
        <v>0</v>
      </c>
      <c r="G1644" s="139">
        <v>0.06</v>
      </c>
      <c r="H1644" s="104"/>
      <c r="I1644" s="102" cm="1">
        <f t="array" ref="I1644">((_xlfn.XLOOKUP(B1644,'4. Material Balance Activities'!$C$398:$C$446,'4. Material Balance Activities'!$G$398:$G$446,NA,0,1)-_xlfn.XLOOKUP(B1644,'4. Material Balance Activities'!$C$398:$C$446,'4. Material Balance Activities'!$M$398:$M$446,NA,0,1))*G1644)*(1-F1644)</f>
        <v>26.38251</v>
      </c>
      <c r="J1644" s="105" t="s">
        <v>214</v>
      </c>
      <c r="K1644" s="83" t="s">
        <v>214</v>
      </c>
      <c r="L1644" s="102" cm="1">
        <f t="array" ref="L1644">((_xlfn.XLOOKUP(B1644,'4. Material Balance Activities'!$C$398:$C$446,'4. Material Balance Activities'!$J$398:$J$446,NA,0,1)-_xlfn.XLOOKUP(B1644,'4. Material Balance Activities'!$C$398:$C$446,'4. Material Balance Activities'!$P$398:$P$446,NA,0,1))*G1644)*(1-F1644)</f>
        <v>0.10638108870967741</v>
      </c>
      <c r="M1644" s="105" t="s">
        <v>214</v>
      </c>
      <c r="N1644" s="83" t="s">
        <v>214</v>
      </c>
    </row>
    <row r="1645" spans="1:14" x14ac:dyDescent="0.25">
      <c r="A1645" s="79" t="s">
        <v>394</v>
      </c>
      <c r="B1645" s="133" t="s">
        <v>324</v>
      </c>
      <c r="C1645" s="137" t="s">
        <v>441</v>
      </c>
      <c r="D1645" s="81" t="str">
        <f>IFERROR(IF(C1645="No CAS","",INDEX('DEQ Pollutant List'!$C$7:$C$611,MATCH('5. Pollutant Emissions - MB'!C1645,'DEQ Pollutant List'!$B$7:$B$611,0))),"")</f>
        <v>1,2,3-Trimethylbenzene</v>
      </c>
      <c r="E1645" s="115"/>
      <c r="F1645" s="138">
        <v>0</v>
      </c>
      <c r="G1645" s="139">
        <v>0.01</v>
      </c>
      <c r="H1645" s="104"/>
      <c r="I1645" s="102" cm="1">
        <f t="array" ref="I1645">((_xlfn.XLOOKUP(B1645,'4. Material Balance Activities'!$C$398:$C$446,'4. Material Balance Activities'!$G$398:$G$446,NA,0,1)-_xlfn.XLOOKUP(B1645,'4. Material Balance Activities'!$C$398:$C$446,'4. Material Balance Activities'!$M$398:$M$446,NA,0,1))*G1645)*(1-F1645)</f>
        <v>4.3970850000000006</v>
      </c>
      <c r="J1645" s="105" t="s">
        <v>214</v>
      </c>
      <c r="K1645" s="83" t="s">
        <v>214</v>
      </c>
      <c r="L1645" s="102" cm="1">
        <f t="array" ref="L1645">((_xlfn.XLOOKUP(B1645,'4. Material Balance Activities'!$C$398:$C$446,'4. Material Balance Activities'!$J$398:$J$446,NA,0,1)-_xlfn.XLOOKUP(B1645,'4. Material Balance Activities'!$C$398:$C$446,'4. Material Balance Activities'!$P$398:$P$446,NA,0,1))*G1645)*(1-F1645)</f>
        <v>1.7730181451612904E-2</v>
      </c>
      <c r="M1645" s="105" t="s">
        <v>214</v>
      </c>
      <c r="N1645" s="83" t="s">
        <v>214</v>
      </c>
    </row>
    <row r="1646" spans="1:14" x14ac:dyDescent="0.25">
      <c r="A1646" s="79" t="s">
        <v>394</v>
      </c>
      <c r="B1646" s="133" t="s">
        <v>325</v>
      </c>
      <c r="C1646" s="137" t="s">
        <v>193</v>
      </c>
      <c r="D1646" s="81" t="str">
        <f>IFERROR(IF(C1646="No CAS","",INDEX('DEQ Pollutant List'!$C$7:$C$611,MATCH('5. Pollutant Emissions - MB'!C1646,'DEQ Pollutant List'!$B$7:$B$611,0))),"")</f>
        <v>Xylene (mixture), including m-xylene, o-xylene, p-xylene</v>
      </c>
      <c r="E1646" s="115"/>
      <c r="F1646" s="138">
        <v>0</v>
      </c>
      <c r="G1646" s="139">
        <v>0.02</v>
      </c>
      <c r="H1646" s="104"/>
      <c r="I1646" s="102" cm="1">
        <f t="array" ref="I1646">((_xlfn.XLOOKUP(B1646,'4. Material Balance Activities'!$C$398:$C$446,'4. Material Balance Activities'!$G$398:$G$446,NA,0,1)-_xlfn.XLOOKUP(B1646,'4. Material Balance Activities'!$C$398:$C$446,'4. Material Balance Activities'!$M$398:$M$446,NA,0,1))*G1646)*(1-F1646)</f>
        <v>10.475520000000001</v>
      </c>
      <c r="J1646" s="105" t="s">
        <v>214</v>
      </c>
      <c r="K1646" s="83" t="s">
        <v>214</v>
      </c>
      <c r="L1646" s="102" cm="1">
        <f t="array" ref="L1646">((_xlfn.XLOOKUP(B1646,'4. Material Balance Activities'!$C$398:$C$446,'4. Material Balance Activities'!$J$398:$J$446,NA,0,1)-_xlfn.XLOOKUP(B1646,'4. Material Balance Activities'!$C$398:$C$446,'4. Material Balance Activities'!$P$398:$P$446,NA,0,1))*G1646)*(1-F1646)</f>
        <v>4.224E-2</v>
      </c>
      <c r="M1646" s="105" t="s">
        <v>214</v>
      </c>
      <c r="N1646" s="83" t="s">
        <v>214</v>
      </c>
    </row>
    <row r="1647" spans="1:14" x14ac:dyDescent="0.25">
      <c r="A1647" s="79" t="s">
        <v>394</v>
      </c>
      <c r="B1647" s="133" t="s">
        <v>325</v>
      </c>
      <c r="C1647" s="137" t="s">
        <v>183</v>
      </c>
      <c r="D1647" s="81" t="str">
        <f>IFERROR(IF(C1647="No CAS","",INDEX('DEQ Pollutant List'!$C$7:$C$611,MATCH('5. Pollutant Emissions - MB'!C1647,'DEQ Pollutant List'!$B$7:$B$611,0))),"")</f>
        <v>Ethyl benzene</v>
      </c>
      <c r="E1647" s="115"/>
      <c r="F1647" s="138">
        <v>0</v>
      </c>
      <c r="G1647" s="139">
        <v>3.0000000000000001E-3</v>
      </c>
      <c r="H1647" s="104"/>
      <c r="I1647" s="102" cm="1">
        <f t="array" ref="I1647">((_xlfn.XLOOKUP(B1647,'4. Material Balance Activities'!$C$398:$C$446,'4. Material Balance Activities'!$G$398:$G$446,NA,0,1)-_xlfn.XLOOKUP(B1647,'4. Material Balance Activities'!$C$398:$C$446,'4. Material Balance Activities'!$M$398:$M$446,NA,0,1))*G1647)*(1-F1647)</f>
        <v>1.5713280000000003</v>
      </c>
      <c r="J1647" s="105" t="s">
        <v>214</v>
      </c>
      <c r="K1647" s="83" t="s">
        <v>214</v>
      </c>
      <c r="L1647" s="102" cm="1">
        <f t="array" ref="L1647">((_xlfn.XLOOKUP(B1647,'4. Material Balance Activities'!$C$398:$C$446,'4. Material Balance Activities'!$J$398:$J$446,NA,0,1)-_xlfn.XLOOKUP(B1647,'4. Material Balance Activities'!$C$398:$C$446,'4. Material Balance Activities'!$P$398:$P$446,NA,0,1))*G1647)*(1-F1647)</f>
        <v>6.3360000000000005E-3</v>
      </c>
      <c r="M1647" s="105" t="s">
        <v>214</v>
      </c>
      <c r="N1647" s="83" t="s">
        <v>214</v>
      </c>
    </row>
    <row r="1648" spans="1:14" x14ac:dyDescent="0.25">
      <c r="A1648" s="79" t="s">
        <v>394</v>
      </c>
      <c r="B1648" s="133" t="s">
        <v>325</v>
      </c>
      <c r="C1648" s="137" t="s">
        <v>433</v>
      </c>
      <c r="D1648" s="81" t="str">
        <f>IFERROR(IF(C1648="No CAS","",INDEX('DEQ Pollutant List'!$C$7:$C$611,MATCH('5. Pollutant Emissions - MB'!C1648,'DEQ Pollutant List'!$B$7:$B$611,0))),"")</f>
        <v>Isopropylbenzene (cumene)</v>
      </c>
      <c r="E1648" s="115"/>
      <c r="F1648" s="138">
        <v>0</v>
      </c>
      <c r="G1648" s="139">
        <v>1E-3</v>
      </c>
      <c r="H1648" s="104"/>
      <c r="I1648" s="102" cm="1">
        <f t="array" ref="I1648">((_xlfn.XLOOKUP(B1648,'4. Material Balance Activities'!$C$398:$C$446,'4. Material Balance Activities'!$G$398:$G$446,NA,0,1)-_xlfn.XLOOKUP(B1648,'4. Material Balance Activities'!$C$398:$C$446,'4. Material Balance Activities'!$M$398:$M$446,NA,0,1))*G1648)*(1-F1648)</f>
        <v>0.52377600000000013</v>
      </c>
      <c r="J1648" s="105" t="s">
        <v>214</v>
      </c>
      <c r="K1648" s="83" t="s">
        <v>214</v>
      </c>
      <c r="L1648" s="102" cm="1">
        <f t="array" ref="L1648">((_xlfn.XLOOKUP(B1648,'4. Material Balance Activities'!$C$398:$C$446,'4. Material Balance Activities'!$J$398:$J$446,NA,0,1)-_xlfn.XLOOKUP(B1648,'4. Material Balance Activities'!$C$398:$C$446,'4. Material Balance Activities'!$P$398:$P$446,NA,0,1))*G1648)*(1-F1648)</f>
        <v>2.1120000000000002E-3</v>
      </c>
      <c r="M1648" s="105" t="s">
        <v>214</v>
      </c>
      <c r="N1648" s="83" t="s">
        <v>214</v>
      </c>
    </row>
    <row r="1649" spans="1:14" x14ac:dyDescent="0.25">
      <c r="A1649" s="79" t="s">
        <v>394</v>
      </c>
      <c r="B1649" s="133" t="s">
        <v>325</v>
      </c>
      <c r="C1649" s="137" t="s">
        <v>435</v>
      </c>
      <c r="D1649" s="81" t="str">
        <f>IFERROR(IF(C1649="No CAS","",INDEX('DEQ Pollutant List'!$C$7:$C$611,MATCH('5. Pollutant Emissions - MB'!C1649,'DEQ Pollutant List'!$B$7:$B$611,0))),"")</f>
        <v>n-Butyl alcohol</v>
      </c>
      <c r="E1649" s="115"/>
      <c r="F1649" s="138">
        <v>0</v>
      </c>
      <c r="G1649" s="139">
        <v>0.06</v>
      </c>
      <c r="H1649" s="104"/>
      <c r="I1649" s="102" cm="1">
        <f t="array" ref="I1649">((_xlfn.XLOOKUP(B1649,'4. Material Balance Activities'!$C$398:$C$446,'4. Material Balance Activities'!$G$398:$G$446,NA,0,1)-_xlfn.XLOOKUP(B1649,'4. Material Balance Activities'!$C$398:$C$446,'4. Material Balance Activities'!$M$398:$M$446,NA,0,1))*G1649)*(1-F1649)</f>
        <v>31.426560000000002</v>
      </c>
      <c r="J1649" s="105" t="s">
        <v>214</v>
      </c>
      <c r="K1649" s="83" t="s">
        <v>214</v>
      </c>
      <c r="L1649" s="102" cm="1">
        <f t="array" ref="L1649">((_xlfn.XLOOKUP(B1649,'4. Material Balance Activities'!$C$398:$C$446,'4. Material Balance Activities'!$J$398:$J$446,NA,0,1)-_xlfn.XLOOKUP(B1649,'4. Material Balance Activities'!$C$398:$C$446,'4. Material Balance Activities'!$P$398:$P$446,NA,0,1))*G1649)*(1-F1649)</f>
        <v>0.12672</v>
      </c>
      <c r="M1649" s="105" t="s">
        <v>214</v>
      </c>
      <c r="N1649" s="83" t="s">
        <v>214</v>
      </c>
    </row>
    <row r="1650" spans="1:14" x14ac:dyDescent="0.25">
      <c r="A1650" s="79" t="s">
        <v>394</v>
      </c>
      <c r="B1650" s="133" t="s">
        <v>325</v>
      </c>
      <c r="C1650" s="137" t="s">
        <v>441</v>
      </c>
      <c r="D1650" s="81" t="str">
        <f>IFERROR(IF(C1650="No CAS","",INDEX('DEQ Pollutant List'!$C$7:$C$611,MATCH('5. Pollutant Emissions - MB'!C1650,'DEQ Pollutant List'!$B$7:$B$611,0))),"")</f>
        <v>1,2,3-Trimethylbenzene</v>
      </c>
      <c r="E1650" s="115"/>
      <c r="F1650" s="138">
        <v>0</v>
      </c>
      <c r="G1650" s="139">
        <v>0.01</v>
      </c>
      <c r="H1650" s="104"/>
      <c r="I1650" s="102" cm="1">
        <f t="array" ref="I1650">((_xlfn.XLOOKUP(B1650,'4. Material Balance Activities'!$C$398:$C$446,'4. Material Balance Activities'!$G$398:$G$446,NA,0,1)-_xlfn.XLOOKUP(B1650,'4. Material Balance Activities'!$C$398:$C$446,'4. Material Balance Activities'!$M$398:$M$446,NA,0,1))*G1650)*(1-F1650)</f>
        <v>5.2377600000000006</v>
      </c>
      <c r="J1650" s="105" t="s">
        <v>214</v>
      </c>
      <c r="K1650" s="83" t="s">
        <v>214</v>
      </c>
      <c r="L1650" s="102" cm="1">
        <f t="array" ref="L1650">((_xlfn.XLOOKUP(B1650,'4. Material Balance Activities'!$C$398:$C$446,'4. Material Balance Activities'!$J$398:$J$446,NA,0,1)-_xlfn.XLOOKUP(B1650,'4. Material Balance Activities'!$C$398:$C$446,'4. Material Balance Activities'!$P$398:$P$446,NA,0,1))*G1650)*(1-F1650)</f>
        <v>2.112E-2</v>
      </c>
      <c r="M1650" s="105" t="s">
        <v>214</v>
      </c>
      <c r="N1650" s="83" t="s">
        <v>214</v>
      </c>
    </row>
    <row r="1651" spans="1:14" x14ac:dyDescent="0.25">
      <c r="A1651" s="79" t="s">
        <v>394</v>
      </c>
      <c r="B1651" s="133" t="s">
        <v>326</v>
      </c>
      <c r="C1651" s="137" t="s">
        <v>183</v>
      </c>
      <c r="D1651" s="81" t="str">
        <f>IFERROR(IF(C1651="No CAS","",INDEX('DEQ Pollutant List'!$C$7:$C$611,MATCH('5. Pollutant Emissions - MB'!C1651,'DEQ Pollutant List'!$B$7:$B$611,0))),"")</f>
        <v>Ethyl benzene</v>
      </c>
      <c r="E1651" s="115"/>
      <c r="F1651" s="138">
        <v>0</v>
      </c>
      <c r="G1651" s="139">
        <v>1E-3</v>
      </c>
      <c r="H1651" s="104"/>
      <c r="I1651" s="102" cm="1">
        <f t="array" ref="I1651">((_xlfn.XLOOKUP(B1651,'4. Material Balance Activities'!$C$398:$C$446,'4. Material Balance Activities'!$G$398:$G$446,NA,0,1)-_xlfn.XLOOKUP(B1651,'4. Material Balance Activities'!$C$398:$C$446,'4. Material Balance Activities'!$M$398:$M$446,NA,0,1))*G1651)*(1-F1651)</f>
        <v>0.49480200000000002</v>
      </c>
      <c r="J1651" s="105" t="s">
        <v>214</v>
      </c>
      <c r="K1651" s="83" t="s">
        <v>214</v>
      </c>
      <c r="L1651" s="102" cm="1">
        <f t="array" ref="L1651">((_xlfn.XLOOKUP(B1651,'4. Material Balance Activities'!$C$398:$C$446,'4. Material Balance Activities'!$J$398:$J$446,NA,0,1)-_xlfn.XLOOKUP(B1651,'4. Material Balance Activities'!$C$398:$C$446,'4. Material Balance Activities'!$P$398:$P$446,NA,0,1))*G1651)*(1-F1651)</f>
        <v>1.9951693548387098E-3</v>
      </c>
      <c r="M1651" s="105" t="s">
        <v>214</v>
      </c>
      <c r="N1651" s="83" t="s">
        <v>214</v>
      </c>
    </row>
    <row r="1652" spans="1:14" x14ac:dyDescent="0.25">
      <c r="A1652" s="79" t="s">
        <v>394</v>
      </c>
      <c r="B1652" s="133" t="s">
        <v>326</v>
      </c>
      <c r="C1652" s="137" t="s">
        <v>433</v>
      </c>
      <c r="D1652" s="81" t="str">
        <f>IFERROR(IF(C1652="No CAS","",INDEX('DEQ Pollutant List'!$C$7:$C$611,MATCH('5. Pollutant Emissions - MB'!C1652,'DEQ Pollutant List'!$B$7:$B$611,0))),"")</f>
        <v>Isopropylbenzene (cumene)</v>
      </c>
      <c r="E1652" s="115"/>
      <c r="F1652" s="138">
        <v>0</v>
      </c>
      <c r="G1652" s="139">
        <v>2E-3</v>
      </c>
      <c r="H1652" s="104"/>
      <c r="I1652" s="102" cm="1">
        <f t="array" ref="I1652">((_xlfn.XLOOKUP(B1652,'4. Material Balance Activities'!$C$398:$C$446,'4. Material Balance Activities'!$G$398:$G$446,NA,0,1)-_xlfn.XLOOKUP(B1652,'4. Material Balance Activities'!$C$398:$C$446,'4. Material Balance Activities'!$M$398:$M$446,NA,0,1))*G1652)*(1-F1652)</f>
        <v>0.98960400000000004</v>
      </c>
      <c r="J1652" s="105" t="s">
        <v>214</v>
      </c>
      <c r="K1652" s="83" t="s">
        <v>214</v>
      </c>
      <c r="L1652" s="102" cm="1">
        <f t="array" ref="L1652">((_xlfn.XLOOKUP(B1652,'4. Material Balance Activities'!$C$398:$C$446,'4. Material Balance Activities'!$J$398:$J$446,NA,0,1)-_xlfn.XLOOKUP(B1652,'4. Material Balance Activities'!$C$398:$C$446,'4. Material Balance Activities'!$P$398:$P$446,NA,0,1))*G1652)*(1-F1652)</f>
        <v>3.9903387096774197E-3</v>
      </c>
      <c r="M1652" s="105" t="s">
        <v>214</v>
      </c>
      <c r="N1652" s="83" t="s">
        <v>214</v>
      </c>
    </row>
    <row r="1653" spans="1:14" x14ac:dyDescent="0.25">
      <c r="A1653" s="79" t="s">
        <v>394</v>
      </c>
      <c r="B1653" s="133" t="s">
        <v>326</v>
      </c>
      <c r="C1653" s="137" t="s">
        <v>435</v>
      </c>
      <c r="D1653" s="81" t="str">
        <f>IFERROR(IF(C1653="No CAS","",INDEX('DEQ Pollutant List'!$C$7:$C$611,MATCH('5. Pollutant Emissions - MB'!C1653,'DEQ Pollutant List'!$B$7:$B$611,0))),"")</f>
        <v>n-Butyl alcohol</v>
      </c>
      <c r="E1653" s="115"/>
      <c r="F1653" s="138">
        <v>0</v>
      </c>
      <c r="G1653" s="139">
        <v>7.0000000000000007E-2</v>
      </c>
      <c r="H1653" s="104"/>
      <c r="I1653" s="102" cm="1">
        <f t="array" ref="I1653">((_xlfn.XLOOKUP(B1653,'4. Material Balance Activities'!$C$398:$C$446,'4. Material Balance Activities'!$G$398:$G$446,NA,0,1)-_xlfn.XLOOKUP(B1653,'4. Material Balance Activities'!$C$398:$C$446,'4. Material Balance Activities'!$M$398:$M$446,NA,0,1))*G1653)*(1-F1653)</f>
        <v>34.636140000000005</v>
      </c>
      <c r="J1653" s="105" t="s">
        <v>214</v>
      </c>
      <c r="K1653" s="83" t="s">
        <v>214</v>
      </c>
      <c r="L1653" s="102" cm="1">
        <f t="array" ref="L1653">((_xlfn.XLOOKUP(B1653,'4. Material Balance Activities'!$C$398:$C$446,'4. Material Balance Activities'!$J$398:$J$446,NA,0,1)-_xlfn.XLOOKUP(B1653,'4. Material Balance Activities'!$C$398:$C$446,'4. Material Balance Activities'!$P$398:$P$446,NA,0,1))*G1653)*(1-F1653)</f>
        <v>0.13966185483870969</v>
      </c>
      <c r="M1653" s="105" t="s">
        <v>214</v>
      </c>
      <c r="N1653" s="83" t="s">
        <v>214</v>
      </c>
    </row>
    <row r="1654" spans="1:14" x14ac:dyDescent="0.25">
      <c r="A1654" s="79" t="s">
        <v>394</v>
      </c>
      <c r="B1654" s="133" t="s">
        <v>326</v>
      </c>
      <c r="C1654" s="137" t="s">
        <v>437</v>
      </c>
      <c r="D1654" s="81" t="str">
        <f>IFERROR(IF(C1654="No CAS","",INDEX('DEQ Pollutant List'!$C$7:$C$611,MATCH('5. Pollutant Emissions - MB'!C1654,'DEQ Pollutant List'!$B$7:$B$611,0))),"")</f>
        <v>Propylene glycol monomethyl ether acetate</v>
      </c>
      <c r="E1654" s="115"/>
      <c r="F1654" s="138">
        <v>0</v>
      </c>
      <c r="G1654" s="139">
        <v>0.02</v>
      </c>
      <c r="H1654" s="104"/>
      <c r="I1654" s="102" cm="1">
        <f t="array" ref="I1654">((_xlfn.XLOOKUP(B1654,'4. Material Balance Activities'!$C$398:$C$446,'4. Material Balance Activities'!$G$398:$G$446,NA,0,1)-_xlfn.XLOOKUP(B1654,'4. Material Balance Activities'!$C$398:$C$446,'4. Material Balance Activities'!$M$398:$M$446,NA,0,1))*G1654)*(1-F1654)</f>
        <v>9.8960400000000011</v>
      </c>
      <c r="J1654" s="105" t="s">
        <v>214</v>
      </c>
      <c r="K1654" s="83" t="s">
        <v>214</v>
      </c>
      <c r="L1654" s="102" cm="1">
        <f t="array" ref="L1654">((_xlfn.XLOOKUP(B1654,'4. Material Balance Activities'!$C$398:$C$446,'4. Material Balance Activities'!$J$398:$J$446,NA,0,1)-_xlfn.XLOOKUP(B1654,'4. Material Balance Activities'!$C$398:$C$446,'4. Material Balance Activities'!$P$398:$P$446,NA,0,1))*G1654)*(1-F1654)</f>
        <v>3.9903387096774198E-2</v>
      </c>
      <c r="M1654" s="105" t="s">
        <v>214</v>
      </c>
      <c r="N1654" s="83" t="s">
        <v>214</v>
      </c>
    </row>
    <row r="1655" spans="1:14" x14ac:dyDescent="0.25">
      <c r="A1655" s="79" t="s">
        <v>394</v>
      </c>
      <c r="B1655" s="133" t="s">
        <v>326</v>
      </c>
      <c r="C1655" s="137" t="s">
        <v>441</v>
      </c>
      <c r="D1655" s="81" t="str">
        <f>IFERROR(IF(C1655="No CAS","",INDEX('DEQ Pollutant List'!$C$7:$C$611,MATCH('5. Pollutant Emissions - MB'!C1655,'DEQ Pollutant List'!$B$7:$B$611,0))),"")</f>
        <v>1,2,3-Trimethylbenzene</v>
      </c>
      <c r="E1655" s="115"/>
      <c r="F1655" s="138">
        <v>0</v>
      </c>
      <c r="G1655" s="139">
        <v>0.01</v>
      </c>
      <c r="H1655" s="104"/>
      <c r="I1655" s="102" cm="1">
        <f t="array" ref="I1655">((_xlfn.XLOOKUP(B1655,'4. Material Balance Activities'!$C$398:$C$446,'4. Material Balance Activities'!$G$398:$G$446,NA,0,1)-_xlfn.XLOOKUP(B1655,'4. Material Balance Activities'!$C$398:$C$446,'4. Material Balance Activities'!$M$398:$M$446,NA,0,1))*G1655)*(1-F1655)</f>
        <v>4.9480200000000005</v>
      </c>
      <c r="J1655" s="105" t="s">
        <v>214</v>
      </c>
      <c r="K1655" s="83" t="s">
        <v>214</v>
      </c>
      <c r="L1655" s="102" cm="1">
        <f t="array" ref="L1655">((_xlfn.XLOOKUP(B1655,'4. Material Balance Activities'!$C$398:$C$446,'4. Material Balance Activities'!$J$398:$J$446,NA,0,1)-_xlfn.XLOOKUP(B1655,'4. Material Balance Activities'!$C$398:$C$446,'4. Material Balance Activities'!$P$398:$P$446,NA,0,1))*G1655)*(1-F1655)</f>
        <v>1.9951693548387099E-2</v>
      </c>
      <c r="M1655" s="105" t="s">
        <v>214</v>
      </c>
      <c r="N1655" s="83" t="s">
        <v>214</v>
      </c>
    </row>
    <row r="1656" spans="1:14" x14ac:dyDescent="0.25">
      <c r="A1656" s="79" t="s">
        <v>394</v>
      </c>
      <c r="B1656" s="133" t="s">
        <v>327</v>
      </c>
      <c r="C1656" s="137" t="s">
        <v>193</v>
      </c>
      <c r="D1656" s="81" t="str">
        <f>IFERROR(IF(C1656="No CAS","",INDEX('DEQ Pollutant List'!$C$7:$C$611,MATCH('5. Pollutant Emissions - MB'!C1656,'DEQ Pollutant List'!$B$7:$B$611,0))),"")</f>
        <v>Xylene (mixture), including m-xylene, o-xylene, p-xylene</v>
      </c>
      <c r="E1656" s="115"/>
      <c r="F1656" s="138">
        <v>0</v>
      </c>
      <c r="G1656" s="139">
        <v>0.02</v>
      </c>
      <c r="H1656" s="104"/>
      <c r="I1656" s="102" cm="1">
        <f t="array" ref="I1656">((_xlfn.XLOOKUP(B1656,'4. Material Balance Activities'!$C$398:$C$446,'4. Material Balance Activities'!$G$398:$G$446,NA,0,1)-_xlfn.XLOOKUP(B1656,'4. Material Balance Activities'!$C$398:$C$446,'4. Material Balance Activities'!$M$398:$M$446,NA,0,1))*G1656)*(1-F1656)</f>
        <v>15.463470000000001</v>
      </c>
      <c r="J1656" s="105" t="s">
        <v>214</v>
      </c>
      <c r="K1656" s="83" t="s">
        <v>214</v>
      </c>
      <c r="L1656" s="102" cm="1">
        <f t="array" ref="L1656">((_xlfn.XLOOKUP(B1656,'4. Material Balance Activities'!$C$398:$C$446,'4. Material Balance Activities'!$J$398:$J$446,NA,0,1)-_xlfn.XLOOKUP(B1656,'4. Material Balance Activities'!$C$398:$C$446,'4. Material Balance Activities'!$P$398:$P$446,NA,0,1))*G1656)*(1-F1656)</f>
        <v>6.2352701612903225E-2</v>
      </c>
      <c r="M1656" s="105" t="s">
        <v>214</v>
      </c>
      <c r="N1656" s="83" t="s">
        <v>214</v>
      </c>
    </row>
    <row r="1657" spans="1:14" x14ac:dyDescent="0.25">
      <c r="A1657" s="79" t="s">
        <v>394</v>
      </c>
      <c r="B1657" s="133" t="s">
        <v>327</v>
      </c>
      <c r="C1657" s="137" t="s">
        <v>183</v>
      </c>
      <c r="D1657" s="81" t="str">
        <f>IFERROR(IF(C1657="No CAS","",INDEX('DEQ Pollutant List'!$C$7:$C$611,MATCH('5. Pollutant Emissions - MB'!C1657,'DEQ Pollutant List'!$B$7:$B$611,0))),"")</f>
        <v>Ethyl benzene</v>
      </c>
      <c r="E1657" s="115"/>
      <c r="F1657" s="138">
        <v>0</v>
      </c>
      <c r="G1657" s="139">
        <v>3.0000000000000001E-3</v>
      </c>
      <c r="H1657" s="104"/>
      <c r="I1657" s="102" cm="1">
        <f t="array" ref="I1657">((_xlfn.XLOOKUP(B1657,'4. Material Balance Activities'!$C$398:$C$446,'4. Material Balance Activities'!$G$398:$G$446,NA,0,1)-_xlfn.XLOOKUP(B1657,'4. Material Balance Activities'!$C$398:$C$446,'4. Material Balance Activities'!$M$398:$M$446,NA,0,1))*G1657)*(1-F1657)</f>
        <v>2.3195204999999999</v>
      </c>
      <c r="J1657" s="105" t="s">
        <v>214</v>
      </c>
      <c r="K1657" s="83" t="s">
        <v>214</v>
      </c>
      <c r="L1657" s="102" cm="1">
        <f t="array" ref="L1657">((_xlfn.XLOOKUP(B1657,'4. Material Balance Activities'!$C$398:$C$446,'4. Material Balance Activities'!$J$398:$J$446,NA,0,1)-_xlfn.XLOOKUP(B1657,'4. Material Balance Activities'!$C$398:$C$446,'4. Material Balance Activities'!$P$398:$P$446,NA,0,1))*G1657)*(1-F1657)</f>
        <v>9.3529052419354837E-3</v>
      </c>
      <c r="M1657" s="105" t="s">
        <v>214</v>
      </c>
      <c r="N1657" s="83" t="s">
        <v>214</v>
      </c>
    </row>
    <row r="1658" spans="1:14" x14ac:dyDescent="0.25">
      <c r="A1658" s="79" t="s">
        <v>394</v>
      </c>
      <c r="B1658" s="133" t="s">
        <v>327</v>
      </c>
      <c r="C1658" s="137" t="s">
        <v>433</v>
      </c>
      <c r="D1658" s="81" t="str">
        <f>IFERROR(IF(C1658="No CAS","",INDEX('DEQ Pollutant List'!$C$7:$C$611,MATCH('5. Pollutant Emissions - MB'!C1658,'DEQ Pollutant List'!$B$7:$B$611,0))),"")</f>
        <v>Isopropylbenzene (cumene)</v>
      </c>
      <c r="E1658" s="115"/>
      <c r="F1658" s="138">
        <v>0</v>
      </c>
      <c r="G1658" s="139">
        <v>1E-3</v>
      </c>
      <c r="H1658" s="104"/>
      <c r="I1658" s="102" cm="1">
        <f t="array" ref="I1658">((_xlfn.XLOOKUP(B1658,'4. Material Balance Activities'!$C$398:$C$446,'4. Material Balance Activities'!$G$398:$G$446,NA,0,1)-_xlfn.XLOOKUP(B1658,'4. Material Balance Activities'!$C$398:$C$446,'4. Material Balance Activities'!$M$398:$M$446,NA,0,1))*G1658)*(1-F1658)</f>
        <v>0.77317349999999996</v>
      </c>
      <c r="J1658" s="105" t="s">
        <v>214</v>
      </c>
      <c r="K1658" s="83" t="s">
        <v>214</v>
      </c>
      <c r="L1658" s="102" cm="1">
        <f t="array" ref="L1658">((_xlfn.XLOOKUP(B1658,'4. Material Balance Activities'!$C$398:$C$446,'4. Material Balance Activities'!$J$398:$J$446,NA,0,1)-_xlfn.XLOOKUP(B1658,'4. Material Balance Activities'!$C$398:$C$446,'4. Material Balance Activities'!$P$398:$P$446,NA,0,1))*G1658)*(1-F1658)</f>
        <v>3.1176350806451612E-3</v>
      </c>
      <c r="M1658" s="105" t="s">
        <v>214</v>
      </c>
      <c r="N1658" s="83" t="s">
        <v>214</v>
      </c>
    </row>
    <row r="1659" spans="1:14" x14ac:dyDescent="0.25">
      <c r="A1659" s="79" t="s">
        <v>394</v>
      </c>
      <c r="B1659" s="133" t="s">
        <v>327</v>
      </c>
      <c r="C1659" s="137" t="s">
        <v>435</v>
      </c>
      <c r="D1659" s="81" t="str">
        <f>IFERROR(IF(C1659="No CAS","",INDEX('DEQ Pollutant List'!$C$7:$C$611,MATCH('5. Pollutant Emissions - MB'!C1659,'DEQ Pollutant List'!$B$7:$B$611,0))),"")</f>
        <v>n-Butyl alcohol</v>
      </c>
      <c r="E1659" s="115"/>
      <c r="F1659" s="138">
        <v>0</v>
      </c>
      <c r="G1659" s="139">
        <v>0.06</v>
      </c>
      <c r="H1659" s="104"/>
      <c r="I1659" s="102" cm="1">
        <f t="array" ref="I1659">((_xlfn.XLOOKUP(B1659,'4. Material Balance Activities'!$C$398:$C$446,'4. Material Balance Activities'!$G$398:$G$446,NA,0,1)-_xlfn.XLOOKUP(B1659,'4. Material Balance Activities'!$C$398:$C$446,'4. Material Balance Activities'!$M$398:$M$446,NA,0,1))*G1659)*(1-F1659)</f>
        <v>46.390409999999996</v>
      </c>
      <c r="J1659" s="105" t="s">
        <v>214</v>
      </c>
      <c r="K1659" s="83" t="s">
        <v>214</v>
      </c>
      <c r="L1659" s="102" cm="1">
        <f t="array" ref="L1659">((_xlfn.XLOOKUP(B1659,'4. Material Balance Activities'!$C$398:$C$446,'4. Material Balance Activities'!$J$398:$J$446,NA,0,1)-_xlfn.XLOOKUP(B1659,'4. Material Balance Activities'!$C$398:$C$446,'4. Material Balance Activities'!$P$398:$P$446,NA,0,1))*G1659)*(1-F1659)</f>
        <v>0.18705810483870966</v>
      </c>
      <c r="M1659" s="105" t="s">
        <v>214</v>
      </c>
      <c r="N1659" s="83" t="s">
        <v>214</v>
      </c>
    </row>
    <row r="1660" spans="1:14" x14ac:dyDescent="0.25">
      <c r="A1660" s="79" t="s">
        <v>394</v>
      </c>
      <c r="B1660" s="133" t="s">
        <v>327</v>
      </c>
      <c r="C1660" s="137" t="s">
        <v>437</v>
      </c>
      <c r="D1660" s="81" t="str">
        <f>IFERROR(IF(C1660="No CAS","",INDEX('DEQ Pollutant List'!$C$7:$C$611,MATCH('5. Pollutant Emissions - MB'!C1660,'DEQ Pollutant List'!$B$7:$B$611,0))),"")</f>
        <v>Propylene glycol monomethyl ether acetate</v>
      </c>
      <c r="E1660" s="115"/>
      <c r="F1660" s="138">
        <v>0</v>
      </c>
      <c r="G1660" s="139">
        <v>0.01</v>
      </c>
      <c r="H1660" s="104"/>
      <c r="I1660" s="102" cm="1">
        <f t="array" ref="I1660">((_xlfn.XLOOKUP(B1660,'4. Material Balance Activities'!$C$398:$C$446,'4. Material Balance Activities'!$G$398:$G$446,NA,0,1)-_xlfn.XLOOKUP(B1660,'4. Material Balance Activities'!$C$398:$C$446,'4. Material Balance Activities'!$M$398:$M$446,NA,0,1))*G1660)*(1-F1660)</f>
        <v>7.7317350000000005</v>
      </c>
      <c r="J1660" s="105" t="s">
        <v>214</v>
      </c>
      <c r="K1660" s="83" t="s">
        <v>214</v>
      </c>
      <c r="L1660" s="102" cm="1">
        <f t="array" ref="L1660">((_xlfn.XLOOKUP(B1660,'4. Material Balance Activities'!$C$398:$C$446,'4. Material Balance Activities'!$J$398:$J$446,NA,0,1)-_xlfn.XLOOKUP(B1660,'4. Material Balance Activities'!$C$398:$C$446,'4. Material Balance Activities'!$P$398:$P$446,NA,0,1))*G1660)*(1-F1660)</f>
        <v>3.1176350806451612E-2</v>
      </c>
      <c r="M1660" s="105" t="s">
        <v>214</v>
      </c>
      <c r="N1660" s="83" t="s">
        <v>214</v>
      </c>
    </row>
    <row r="1661" spans="1:14" x14ac:dyDescent="0.25">
      <c r="A1661" s="79" t="s">
        <v>394</v>
      </c>
      <c r="B1661" s="133" t="s">
        <v>328</v>
      </c>
      <c r="C1661" s="137" t="s">
        <v>183</v>
      </c>
      <c r="D1661" s="81" t="str">
        <f>IFERROR(IF(C1661="No CAS","",INDEX('DEQ Pollutant List'!$C$7:$C$611,MATCH('5. Pollutant Emissions - MB'!C1661,'DEQ Pollutant List'!$B$7:$B$611,0))),"")</f>
        <v>Ethyl benzene</v>
      </c>
      <c r="E1661" s="115"/>
      <c r="F1661" s="138">
        <v>0</v>
      </c>
      <c r="G1661" s="139">
        <v>1E-3</v>
      </c>
      <c r="H1661" s="104"/>
      <c r="I1661" s="102" cm="1">
        <f t="array" ref="I1661">((_xlfn.XLOOKUP(B1661,'4. Material Balance Activities'!$C$398:$C$446,'4. Material Balance Activities'!$G$398:$G$446,NA,0,1)-_xlfn.XLOOKUP(B1661,'4. Material Balance Activities'!$C$398:$C$446,'4. Material Balance Activities'!$M$398:$M$446,NA,0,1))*G1661)*(1-F1661)</f>
        <v>0.41256600000000004</v>
      </c>
      <c r="J1661" s="105" t="s">
        <v>214</v>
      </c>
      <c r="K1661" s="83" t="s">
        <v>214</v>
      </c>
      <c r="L1661" s="102" cm="1">
        <f t="array" ref="L1661">((_xlfn.XLOOKUP(B1661,'4. Material Balance Activities'!$C$398:$C$446,'4. Material Balance Activities'!$J$398:$J$446,NA,0,1)-_xlfn.XLOOKUP(B1661,'4. Material Balance Activities'!$C$398:$C$446,'4. Material Balance Activities'!$P$398:$P$446,NA,0,1))*G1661)*(1-F1661)</f>
        <v>1.6635725806451614E-3</v>
      </c>
      <c r="M1661" s="105" t="s">
        <v>214</v>
      </c>
      <c r="N1661" s="83" t="s">
        <v>214</v>
      </c>
    </row>
    <row r="1662" spans="1:14" x14ac:dyDescent="0.25">
      <c r="A1662" s="79" t="s">
        <v>394</v>
      </c>
      <c r="B1662" s="133" t="s">
        <v>328</v>
      </c>
      <c r="C1662" s="137" t="s">
        <v>433</v>
      </c>
      <c r="D1662" s="81" t="str">
        <f>IFERROR(IF(C1662="No CAS","",INDEX('DEQ Pollutant List'!$C$7:$C$611,MATCH('5. Pollutant Emissions - MB'!C1662,'DEQ Pollutant List'!$B$7:$B$611,0))),"")</f>
        <v>Isopropylbenzene (cumene)</v>
      </c>
      <c r="E1662" s="115"/>
      <c r="F1662" s="138">
        <v>0</v>
      </c>
      <c r="G1662" s="139">
        <v>2E-3</v>
      </c>
      <c r="H1662" s="104"/>
      <c r="I1662" s="102" cm="1">
        <f t="array" ref="I1662">((_xlfn.XLOOKUP(B1662,'4. Material Balance Activities'!$C$398:$C$446,'4. Material Balance Activities'!$G$398:$G$446,NA,0,1)-_xlfn.XLOOKUP(B1662,'4. Material Balance Activities'!$C$398:$C$446,'4. Material Balance Activities'!$M$398:$M$446,NA,0,1))*G1662)*(1-F1662)</f>
        <v>0.82513200000000009</v>
      </c>
      <c r="J1662" s="105" t="s">
        <v>214</v>
      </c>
      <c r="K1662" s="83" t="s">
        <v>214</v>
      </c>
      <c r="L1662" s="102" cm="1">
        <f t="array" ref="L1662">((_xlfn.XLOOKUP(B1662,'4. Material Balance Activities'!$C$398:$C$446,'4. Material Balance Activities'!$J$398:$J$446,NA,0,1)-_xlfn.XLOOKUP(B1662,'4. Material Balance Activities'!$C$398:$C$446,'4. Material Balance Activities'!$P$398:$P$446,NA,0,1))*G1662)*(1-F1662)</f>
        <v>3.3271451612903228E-3</v>
      </c>
      <c r="M1662" s="105" t="s">
        <v>214</v>
      </c>
      <c r="N1662" s="83" t="s">
        <v>214</v>
      </c>
    </row>
    <row r="1663" spans="1:14" x14ac:dyDescent="0.25">
      <c r="A1663" s="79" t="s">
        <v>394</v>
      </c>
      <c r="B1663" s="133" t="s">
        <v>328</v>
      </c>
      <c r="C1663" s="137" t="s">
        <v>435</v>
      </c>
      <c r="D1663" s="81" t="str">
        <f>IFERROR(IF(C1663="No CAS","",INDEX('DEQ Pollutant List'!$C$7:$C$611,MATCH('5. Pollutant Emissions - MB'!C1663,'DEQ Pollutant List'!$B$7:$B$611,0))),"")</f>
        <v>n-Butyl alcohol</v>
      </c>
      <c r="E1663" s="115"/>
      <c r="F1663" s="138">
        <v>0</v>
      </c>
      <c r="G1663" s="139">
        <v>7.0000000000000007E-2</v>
      </c>
      <c r="H1663" s="104"/>
      <c r="I1663" s="102" cm="1">
        <f t="array" ref="I1663">((_xlfn.XLOOKUP(B1663,'4. Material Balance Activities'!$C$398:$C$446,'4. Material Balance Activities'!$G$398:$G$446,NA,0,1)-_xlfn.XLOOKUP(B1663,'4. Material Balance Activities'!$C$398:$C$446,'4. Material Balance Activities'!$M$398:$M$446,NA,0,1))*G1663)*(1-F1663)</f>
        <v>28.879620000000006</v>
      </c>
      <c r="J1663" s="105" t="s">
        <v>214</v>
      </c>
      <c r="K1663" s="83" t="s">
        <v>214</v>
      </c>
      <c r="L1663" s="102" cm="1">
        <f t="array" ref="L1663">((_xlfn.XLOOKUP(B1663,'4. Material Balance Activities'!$C$398:$C$446,'4. Material Balance Activities'!$J$398:$J$446,NA,0,1)-_xlfn.XLOOKUP(B1663,'4. Material Balance Activities'!$C$398:$C$446,'4. Material Balance Activities'!$P$398:$P$446,NA,0,1))*G1663)*(1-F1663)</f>
        <v>0.11645008064516131</v>
      </c>
      <c r="M1663" s="105" t="s">
        <v>214</v>
      </c>
      <c r="N1663" s="83" t="s">
        <v>214</v>
      </c>
    </row>
    <row r="1664" spans="1:14" x14ac:dyDescent="0.25">
      <c r="A1664" s="79" t="s">
        <v>394</v>
      </c>
      <c r="B1664" s="133" t="s">
        <v>328</v>
      </c>
      <c r="C1664" s="137" t="s">
        <v>437</v>
      </c>
      <c r="D1664" s="81" t="str">
        <f>IFERROR(IF(C1664="No CAS","",INDEX('DEQ Pollutant List'!$C$7:$C$611,MATCH('5. Pollutant Emissions - MB'!C1664,'DEQ Pollutant List'!$B$7:$B$611,0))),"")</f>
        <v>Propylene glycol monomethyl ether acetate</v>
      </c>
      <c r="E1664" s="115"/>
      <c r="F1664" s="138">
        <v>0</v>
      </c>
      <c r="G1664" s="139">
        <v>0.02</v>
      </c>
      <c r="H1664" s="104"/>
      <c r="I1664" s="102" cm="1">
        <f t="array" ref="I1664">((_xlfn.XLOOKUP(B1664,'4. Material Balance Activities'!$C$398:$C$446,'4. Material Balance Activities'!$G$398:$G$446,NA,0,1)-_xlfn.XLOOKUP(B1664,'4. Material Balance Activities'!$C$398:$C$446,'4. Material Balance Activities'!$M$398:$M$446,NA,0,1))*G1664)*(1-F1664)</f>
        <v>8.2513200000000015</v>
      </c>
      <c r="J1664" s="105" t="s">
        <v>214</v>
      </c>
      <c r="K1664" s="83" t="s">
        <v>214</v>
      </c>
      <c r="L1664" s="102" cm="1">
        <f t="array" ref="L1664">((_xlfn.XLOOKUP(B1664,'4. Material Balance Activities'!$C$398:$C$446,'4. Material Balance Activities'!$J$398:$J$446,NA,0,1)-_xlfn.XLOOKUP(B1664,'4. Material Balance Activities'!$C$398:$C$446,'4. Material Balance Activities'!$P$398:$P$446,NA,0,1))*G1664)*(1-F1664)</f>
        <v>3.3271451612903229E-2</v>
      </c>
      <c r="M1664" s="105" t="s">
        <v>214</v>
      </c>
      <c r="N1664" s="83" t="s">
        <v>214</v>
      </c>
    </row>
    <row r="1665" spans="1:14" x14ac:dyDescent="0.25">
      <c r="A1665" s="79" t="s">
        <v>394</v>
      </c>
      <c r="B1665" s="133" t="s">
        <v>328</v>
      </c>
      <c r="C1665" s="137" t="s">
        <v>441</v>
      </c>
      <c r="D1665" s="81" t="str">
        <f>IFERROR(IF(C1665="No CAS","",INDEX('DEQ Pollutant List'!$C$7:$C$611,MATCH('5. Pollutant Emissions - MB'!C1665,'DEQ Pollutant List'!$B$7:$B$611,0))),"")</f>
        <v>1,2,3-Trimethylbenzene</v>
      </c>
      <c r="E1665" s="115"/>
      <c r="F1665" s="138">
        <v>0</v>
      </c>
      <c r="G1665" s="139">
        <v>0.01</v>
      </c>
      <c r="H1665" s="104"/>
      <c r="I1665" s="102" cm="1">
        <f t="array" ref="I1665">((_xlfn.XLOOKUP(B1665,'4. Material Balance Activities'!$C$398:$C$446,'4. Material Balance Activities'!$G$398:$G$446,NA,0,1)-_xlfn.XLOOKUP(B1665,'4. Material Balance Activities'!$C$398:$C$446,'4. Material Balance Activities'!$M$398:$M$446,NA,0,1))*G1665)*(1-F1665)</f>
        <v>4.1256600000000008</v>
      </c>
      <c r="J1665" s="105" t="s">
        <v>214</v>
      </c>
      <c r="K1665" s="83" t="s">
        <v>214</v>
      </c>
      <c r="L1665" s="102" cm="1">
        <f t="array" ref="L1665">((_xlfn.XLOOKUP(B1665,'4. Material Balance Activities'!$C$398:$C$446,'4. Material Balance Activities'!$J$398:$J$446,NA,0,1)-_xlfn.XLOOKUP(B1665,'4. Material Balance Activities'!$C$398:$C$446,'4. Material Balance Activities'!$P$398:$P$446,NA,0,1))*G1665)*(1-F1665)</f>
        <v>1.6635725806451614E-2</v>
      </c>
      <c r="M1665" s="105" t="s">
        <v>214</v>
      </c>
      <c r="N1665" s="83" t="s">
        <v>214</v>
      </c>
    </row>
    <row r="1666" spans="1:14" x14ac:dyDescent="0.25">
      <c r="A1666" s="79" t="s">
        <v>394</v>
      </c>
      <c r="B1666" s="133" t="s">
        <v>329</v>
      </c>
      <c r="C1666" s="137" t="s">
        <v>183</v>
      </c>
      <c r="D1666" s="81" t="str">
        <f>IFERROR(IF(C1666="No CAS","",INDEX('DEQ Pollutant List'!$C$7:$C$611,MATCH('5. Pollutant Emissions - MB'!C1666,'DEQ Pollutant List'!$B$7:$B$611,0))),"")</f>
        <v>Ethyl benzene</v>
      </c>
      <c r="E1666" s="115"/>
      <c r="F1666" s="138">
        <v>0</v>
      </c>
      <c r="G1666" s="139">
        <v>1E-3</v>
      </c>
      <c r="H1666" s="104"/>
      <c r="I1666" s="102" cm="1">
        <f t="array" ref="I1666">((_xlfn.XLOOKUP(B1666,'4. Material Balance Activities'!$C$398:$C$446,'4. Material Balance Activities'!$G$398:$G$446,NA,0,1)-_xlfn.XLOOKUP(B1666,'4. Material Balance Activities'!$C$398:$C$446,'4. Material Balance Activities'!$M$398:$M$446,NA,0,1))*G1666)*(1-F1666)</f>
        <v>0.15699750000000004</v>
      </c>
      <c r="J1666" s="105" t="s">
        <v>214</v>
      </c>
      <c r="K1666" s="83" t="s">
        <v>214</v>
      </c>
      <c r="L1666" s="102" cm="1">
        <f t="array" ref="L1666">((_xlfn.XLOOKUP(B1666,'4. Material Balance Activities'!$C$398:$C$446,'4. Material Balance Activities'!$J$398:$J$446,NA,0,1)-_xlfn.XLOOKUP(B1666,'4. Material Balance Activities'!$C$398:$C$446,'4. Material Balance Activities'!$P$398:$P$446,NA,0,1))*G1666)*(1-F1666)</f>
        <v>6.3305443548387105E-4</v>
      </c>
      <c r="M1666" s="105" t="s">
        <v>214</v>
      </c>
      <c r="N1666" s="83" t="s">
        <v>214</v>
      </c>
    </row>
    <row r="1667" spans="1:14" x14ac:dyDescent="0.25">
      <c r="A1667" s="79" t="s">
        <v>394</v>
      </c>
      <c r="B1667" s="133" t="s">
        <v>329</v>
      </c>
      <c r="C1667" s="137" t="s">
        <v>433</v>
      </c>
      <c r="D1667" s="81" t="str">
        <f>IFERROR(IF(C1667="No CAS","",INDEX('DEQ Pollutant List'!$C$7:$C$611,MATCH('5. Pollutant Emissions - MB'!C1667,'DEQ Pollutant List'!$B$7:$B$611,0))),"")</f>
        <v>Isopropylbenzene (cumene)</v>
      </c>
      <c r="E1667" s="115"/>
      <c r="F1667" s="138">
        <v>0</v>
      </c>
      <c r="G1667" s="139">
        <v>2E-3</v>
      </c>
      <c r="H1667" s="104"/>
      <c r="I1667" s="102" cm="1">
        <f t="array" ref="I1667">((_xlfn.XLOOKUP(B1667,'4. Material Balance Activities'!$C$398:$C$446,'4. Material Balance Activities'!$G$398:$G$446,NA,0,1)-_xlfn.XLOOKUP(B1667,'4. Material Balance Activities'!$C$398:$C$446,'4. Material Balance Activities'!$M$398:$M$446,NA,0,1))*G1667)*(1-F1667)</f>
        <v>0.31399500000000008</v>
      </c>
      <c r="J1667" s="105" t="s">
        <v>214</v>
      </c>
      <c r="K1667" s="83" t="s">
        <v>214</v>
      </c>
      <c r="L1667" s="102" cm="1">
        <f t="array" ref="L1667">((_xlfn.XLOOKUP(B1667,'4. Material Balance Activities'!$C$398:$C$446,'4. Material Balance Activities'!$J$398:$J$446,NA,0,1)-_xlfn.XLOOKUP(B1667,'4. Material Balance Activities'!$C$398:$C$446,'4. Material Balance Activities'!$P$398:$P$446,NA,0,1))*G1667)*(1-F1667)</f>
        <v>1.2661088709677421E-3</v>
      </c>
      <c r="M1667" s="105" t="s">
        <v>214</v>
      </c>
      <c r="N1667" s="83" t="s">
        <v>214</v>
      </c>
    </row>
    <row r="1668" spans="1:14" x14ac:dyDescent="0.25">
      <c r="A1668" s="79" t="s">
        <v>394</v>
      </c>
      <c r="B1668" s="133" t="s">
        <v>329</v>
      </c>
      <c r="C1668" s="137" t="s">
        <v>435</v>
      </c>
      <c r="D1668" s="81" t="str">
        <f>IFERROR(IF(C1668="No CAS","",INDEX('DEQ Pollutant List'!$C$7:$C$611,MATCH('5. Pollutant Emissions - MB'!C1668,'DEQ Pollutant List'!$B$7:$B$611,0))),"")</f>
        <v>n-Butyl alcohol</v>
      </c>
      <c r="E1668" s="115"/>
      <c r="F1668" s="138">
        <v>0</v>
      </c>
      <c r="G1668" s="139">
        <v>7.0000000000000007E-2</v>
      </c>
      <c r="H1668" s="104"/>
      <c r="I1668" s="102" cm="1">
        <f t="array" ref="I1668">((_xlfn.XLOOKUP(B1668,'4. Material Balance Activities'!$C$398:$C$446,'4. Material Balance Activities'!$G$398:$G$446,NA,0,1)-_xlfn.XLOOKUP(B1668,'4. Material Balance Activities'!$C$398:$C$446,'4. Material Balance Activities'!$M$398:$M$446,NA,0,1))*G1668)*(1-F1668)</f>
        <v>10.989825000000003</v>
      </c>
      <c r="J1668" s="105" t="s">
        <v>214</v>
      </c>
      <c r="K1668" s="83" t="s">
        <v>214</v>
      </c>
      <c r="L1668" s="102" cm="1">
        <f t="array" ref="L1668">((_xlfn.XLOOKUP(B1668,'4. Material Balance Activities'!$C$398:$C$446,'4. Material Balance Activities'!$J$398:$J$446,NA,0,1)-_xlfn.XLOOKUP(B1668,'4. Material Balance Activities'!$C$398:$C$446,'4. Material Balance Activities'!$P$398:$P$446,NA,0,1))*G1668)*(1-F1668)</f>
        <v>4.431381048387098E-2</v>
      </c>
      <c r="M1668" s="105" t="s">
        <v>214</v>
      </c>
      <c r="N1668" s="83" t="s">
        <v>214</v>
      </c>
    </row>
    <row r="1669" spans="1:14" x14ac:dyDescent="0.25">
      <c r="A1669" s="79" t="s">
        <v>394</v>
      </c>
      <c r="B1669" s="133" t="s">
        <v>329</v>
      </c>
      <c r="C1669" s="137" t="s">
        <v>437</v>
      </c>
      <c r="D1669" s="81" t="str">
        <f>IFERROR(IF(C1669="No CAS","",INDEX('DEQ Pollutant List'!$C$7:$C$611,MATCH('5. Pollutant Emissions - MB'!C1669,'DEQ Pollutant List'!$B$7:$B$611,0))),"")</f>
        <v>Propylene glycol monomethyl ether acetate</v>
      </c>
      <c r="E1669" s="115"/>
      <c r="F1669" s="138">
        <v>0</v>
      </c>
      <c r="G1669" s="139">
        <v>0.02</v>
      </c>
      <c r="H1669" s="104"/>
      <c r="I1669" s="102" cm="1">
        <f t="array" ref="I1669">((_xlfn.XLOOKUP(B1669,'4. Material Balance Activities'!$C$398:$C$446,'4. Material Balance Activities'!$G$398:$G$446,NA,0,1)-_xlfn.XLOOKUP(B1669,'4. Material Balance Activities'!$C$398:$C$446,'4. Material Balance Activities'!$M$398:$M$446,NA,0,1))*G1669)*(1-F1669)</f>
        <v>3.1399500000000007</v>
      </c>
      <c r="J1669" s="105" t="s">
        <v>214</v>
      </c>
      <c r="K1669" s="83" t="s">
        <v>214</v>
      </c>
      <c r="L1669" s="102" cm="1">
        <f t="array" ref="L1669">((_xlfn.XLOOKUP(B1669,'4. Material Balance Activities'!$C$398:$C$446,'4. Material Balance Activities'!$J$398:$J$446,NA,0,1)-_xlfn.XLOOKUP(B1669,'4. Material Balance Activities'!$C$398:$C$446,'4. Material Balance Activities'!$P$398:$P$446,NA,0,1))*G1669)*(1-F1669)</f>
        <v>1.2661088709677422E-2</v>
      </c>
      <c r="M1669" s="105" t="s">
        <v>214</v>
      </c>
      <c r="N1669" s="83" t="s">
        <v>214</v>
      </c>
    </row>
    <row r="1670" spans="1:14" x14ac:dyDescent="0.25">
      <c r="A1670" s="79" t="s">
        <v>394</v>
      </c>
      <c r="B1670" s="133" t="s">
        <v>329</v>
      </c>
      <c r="C1670" s="137" t="s">
        <v>441</v>
      </c>
      <c r="D1670" s="81" t="str">
        <f>IFERROR(IF(C1670="No CAS","",INDEX('DEQ Pollutant List'!$C$7:$C$611,MATCH('5. Pollutant Emissions - MB'!C1670,'DEQ Pollutant List'!$B$7:$B$611,0))),"")</f>
        <v>1,2,3-Trimethylbenzene</v>
      </c>
      <c r="E1670" s="115"/>
      <c r="F1670" s="138">
        <v>0</v>
      </c>
      <c r="G1670" s="139">
        <v>0.01</v>
      </c>
      <c r="H1670" s="104"/>
      <c r="I1670" s="102" cm="1">
        <f t="array" ref="I1670">((_xlfn.XLOOKUP(B1670,'4. Material Balance Activities'!$C$398:$C$446,'4. Material Balance Activities'!$G$398:$G$446,NA,0,1)-_xlfn.XLOOKUP(B1670,'4. Material Balance Activities'!$C$398:$C$446,'4. Material Balance Activities'!$M$398:$M$446,NA,0,1))*G1670)*(1-F1670)</f>
        <v>1.5699750000000003</v>
      </c>
      <c r="J1670" s="105" t="s">
        <v>214</v>
      </c>
      <c r="K1670" s="83" t="s">
        <v>214</v>
      </c>
      <c r="L1670" s="102" cm="1">
        <f t="array" ref="L1670">((_xlfn.XLOOKUP(B1670,'4. Material Balance Activities'!$C$398:$C$446,'4. Material Balance Activities'!$J$398:$J$446,NA,0,1)-_xlfn.XLOOKUP(B1670,'4. Material Balance Activities'!$C$398:$C$446,'4. Material Balance Activities'!$P$398:$P$446,NA,0,1))*G1670)*(1-F1670)</f>
        <v>6.3305443548387109E-3</v>
      </c>
      <c r="M1670" s="105" t="s">
        <v>214</v>
      </c>
      <c r="N1670" s="83" t="s">
        <v>214</v>
      </c>
    </row>
    <row r="1671" spans="1:14" x14ac:dyDescent="0.25">
      <c r="A1671" s="79" t="s">
        <v>394</v>
      </c>
      <c r="B1671" s="133" t="s">
        <v>330</v>
      </c>
      <c r="C1671" s="137" t="s">
        <v>193</v>
      </c>
      <c r="D1671" s="81" t="str">
        <f>IFERROR(IF(C1671="No CAS","",INDEX('DEQ Pollutant List'!$C$7:$C$611,MATCH('5. Pollutant Emissions - MB'!C1671,'DEQ Pollutant List'!$B$7:$B$611,0))),"")</f>
        <v>Xylene (mixture), including m-xylene, o-xylene, p-xylene</v>
      </c>
      <c r="E1671" s="115"/>
      <c r="F1671" s="138">
        <v>0</v>
      </c>
      <c r="G1671" s="139">
        <v>0.01</v>
      </c>
      <c r="H1671" s="104"/>
      <c r="I1671" s="102" cm="1">
        <f t="array" ref="I1671">((_xlfn.XLOOKUP(B1671,'4. Material Balance Activities'!$C$398:$C$446,'4. Material Balance Activities'!$G$398:$G$446,NA,0,1)-_xlfn.XLOOKUP(B1671,'4. Material Balance Activities'!$C$398:$C$446,'4. Material Balance Activities'!$M$398:$M$446,NA,0,1))*G1671)*(1-F1671)</f>
        <v>1.5102450000000003</v>
      </c>
      <c r="J1671" s="105" t="s">
        <v>214</v>
      </c>
      <c r="K1671" s="83" t="s">
        <v>214</v>
      </c>
      <c r="L1671" s="102" cm="1">
        <f t="array" ref="L1671">((_xlfn.XLOOKUP(B1671,'4. Material Balance Activities'!$C$398:$C$446,'4. Material Balance Activities'!$J$398:$J$446,NA,0,1)-_xlfn.XLOOKUP(B1671,'4. Material Balance Activities'!$C$398:$C$446,'4. Material Balance Activities'!$P$398:$P$446,NA,0,1))*G1671)*(1-F1671)</f>
        <v>6.0896975806451628E-3</v>
      </c>
      <c r="M1671" s="105" t="s">
        <v>214</v>
      </c>
      <c r="N1671" s="83" t="s">
        <v>214</v>
      </c>
    </row>
    <row r="1672" spans="1:14" x14ac:dyDescent="0.25">
      <c r="A1672" s="79" t="s">
        <v>394</v>
      </c>
      <c r="B1672" s="133" t="s">
        <v>330</v>
      </c>
      <c r="C1672" s="137" t="s">
        <v>183</v>
      </c>
      <c r="D1672" s="81" t="str">
        <f>IFERROR(IF(C1672="No CAS","",INDEX('DEQ Pollutant List'!$C$7:$C$611,MATCH('5. Pollutant Emissions - MB'!C1672,'DEQ Pollutant List'!$B$7:$B$611,0))),"")</f>
        <v>Ethyl benzene</v>
      </c>
      <c r="E1672" s="115"/>
      <c r="F1672" s="138">
        <v>0</v>
      </c>
      <c r="G1672" s="139">
        <v>3.0000000000000001E-3</v>
      </c>
      <c r="H1672" s="104"/>
      <c r="I1672" s="102" cm="1">
        <f t="array" ref="I1672">((_xlfn.XLOOKUP(B1672,'4. Material Balance Activities'!$C$398:$C$446,'4. Material Balance Activities'!$G$398:$G$446,NA,0,1)-_xlfn.XLOOKUP(B1672,'4. Material Balance Activities'!$C$398:$C$446,'4. Material Balance Activities'!$M$398:$M$446,NA,0,1))*G1672)*(1-F1672)</f>
        <v>0.45307350000000007</v>
      </c>
      <c r="J1672" s="105" t="s">
        <v>214</v>
      </c>
      <c r="K1672" s="83" t="s">
        <v>214</v>
      </c>
      <c r="L1672" s="102" cm="1">
        <f t="array" ref="L1672">((_xlfn.XLOOKUP(B1672,'4. Material Balance Activities'!$C$398:$C$446,'4. Material Balance Activities'!$J$398:$J$446,NA,0,1)-_xlfn.XLOOKUP(B1672,'4. Material Balance Activities'!$C$398:$C$446,'4. Material Balance Activities'!$P$398:$P$446,NA,0,1))*G1672)*(1-F1672)</f>
        <v>1.8269092741935488E-3</v>
      </c>
      <c r="M1672" s="105" t="s">
        <v>214</v>
      </c>
      <c r="N1672" s="83" t="s">
        <v>214</v>
      </c>
    </row>
    <row r="1673" spans="1:14" x14ac:dyDescent="0.25">
      <c r="A1673" s="79" t="s">
        <v>394</v>
      </c>
      <c r="B1673" s="133" t="s">
        <v>330</v>
      </c>
      <c r="C1673" s="137" t="s">
        <v>433</v>
      </c>
      <c r="D1673" s="81" t="str">
        <f>IFERROR(IF(C1673="No CAS","",INDEX('DEQ Pollutant List'!$C$7:$C$611,MATCH('5. Pollutant Emissions - MB'!C1673,'DEQ Pollutant List'!$B$7:$B$611,0))),"")</f>
        <v>Isopropylbenzene (cumene)</v>
      </c>
      <c r="E1673" s="115"/>
      <c r="F1673" s="138">
        <v>0</v>
      </c>
      <c r="G1673" s="139">
        <v>1E-3</v>
      </c>
      <c r="H1673" s="104"/>
      <c r="I1673" s="102" cm="1">
        <f t="array" ref="I1673">((_xlfn.XLOOKUP(B1673,'4. Material Balance Activities'!$C$398:$C$446,'4. Material Balance Activities'!$G$398:$G$446,NA,0,1)-_xlfn.XLOOKUP(B1673,'4. Material Balance Activities'!$C$398:$C$446,'4. Material Balance Activities'!$M$398:$M$446,NA,0,1))*G1673)*(1-F1673)</f>
        <v>0.15102450000000003</v>
      </c>
      <c r="J1673" s="105" t="s">
        <v>214</v>
      </c>
      <c r="K1673" s="83" t="s">
        <v>214</v>
      </c>
      <c r="L1673" s="102" cm="1">
        <f t="array" ref="L1673">((_xlfn.XLOOKUP(B1673,'4. Material Balance Activities'!$C$398:$C$446,'4. Material Balance Activities'!$J$398:$J$446,NA,0,1)-_xlfn.XLOOKUP(B1673,'4. Material Balance Activities'!$C$398:$C$446,'4. Material Balance Activities'!$P$398:$P$446,NA,0,1))*G1673)*(1-F1673)</f>
        <v>6.0896975806451622E-4</v>
      </c>
      <c r="M1673" s="105" t="s">
        <v>214</v>
      </c>
      <c r="N1673" s="83" t="s">
        <v>214</v>
      </c>
    </row>
    <row r="1674" spans="1:14" x14ac:dyDescent="0.25">
      <c r="A1674" s="79" t="s">
        <v>394</v>
      </c>
      <c r="B1674" s="133" t="s">
        <v>330</v>
      </c>
      <c r="C1674" s="137" t="s">
        <v>435</v>
      </c>
      <c r="D1674" s="81" t="str">
        <f>IFERROR(IF(C1674="No CAS","",INDEX('DEQ Pollutant List'!$C$7:$C$611,MATCH('5. Pollutant Emissions - MB'!C1674,'DEQ Pollutant List'!$B$7:$B$611,0))),"")</f>
        <v>n-Butyl alcohol</v>
      </c>
      <c r="E1674" s="115"/>
      <c r="F1674" s="138">
        <v>0</v>
      </c>
      <c r="G1674" s="139">
        <v>0.05</v>
      </c>
      <c r="H1674" s="104"/>
      <c r="I1674" s="102" cm="1">
        <f t="array" ref="I1674">((_xlfn.XLOOKUP(B1674,'4. Material Balance Activities'!$C$398:$C$446,'4. Material Balance Activities'!$G$398:$G$446,NA,0,1)-_xlfn.XLOOKUP(B1674,'4. Material Balance Activities'!$C$398:$C$446,'4. Material Balance Activities'!$M$398:$M$446,NA,0,1))*G1674)*(1-F1674)</f>
        <v>7.5512250000000014</v>
      </c>
      <c r="J1674" s="105" t="s">
        <v>214</v>
      </c>
      <c r="K1674" s="83" t="s">
        <v>214</v>
      </c>
      <c r="L1674" s="102" cm="1">
        <f t="array" ref="L1674">((_xlfn.XLOOKUP(B1674,'4. Material Balance Activities'!$C$398:$C$446,'4. Material Balance Activities'!$J$398:$J$446,NA,0,1)-_xlfn.XLOOKUP(B1674,'4. Material Balance Activities'!$C$398:$C$446,'4. Material Balance Activities'!$P$398:$P$446,NA,0,1))*G1674)*(1-F1674)</f>
        <v>3.0448487903225813E-2</v>
      </c>
      <c r="M1674" s="105" t="s">
        <v>214</v>
      </c>
      <c r="N1674" s="83" t="s">
        <v>214</v>
      </c>
    </row>
    <row r="1675" spans="1:14" x14ac:dyDescent="0.25">
      <c r="A1675" s="79" t="s">
        <v>394</v>
      </c>
      <c r="B1675" s="133" t="s">
        <v>330</v>
      </c>
      <c r="C1675" s="137" t="s">
        <v>437</v>
      </c>
      <c r="D1675" s="81" t="str">
        <f>IFERROR(IF(C1675="No CAS","",INDEX('DEQ Pollutant List'!$C$7:$C$611,MATCH('5. Pollutant Emissions - MB'!C1675,'DEQ Pollutant List'!$B$7:$B$611,0))),"")</f>
        <v>Propylene glycol monomethyl ether acetate</v>
      </c>
      <c r="E1675" s="115"/>
      <c r="F1675" s="138">
        <v>0</v>
      </c>
      <c r="G1675" s="139">
        <v>0.02</v>
      </c>
      <c r="H1675" s="104"/>
      <c r="I1675" s="102" cm="1">
        <f t="array" ref="I1675">((_xlfn.XLOOKUP(B1675,'4. Material Balance Activities'!$C$398:$C$446,'4. Material Balance Activities'!$G$398:$G$446,NA,0,1)-_xlfn.XLOOKUP(B1675,'4. Material Balance Activities'!$C$398:$C$446,'4. Material Balance Activities'!$M$398:$M$446,NA,0,1))*G1675)*(1-F1675)</f>
        <v>3.0204900000000006</v>
      </c>
      <c r="J1675" s="105" t="s">
        <v>214</v>
      </c>
      <c r="K1675" s="83" t="s">
        <v>214</v>
      </c>
      <c r="L1675" s="102" cm="1">
        <f t="array" ref="L1675">((_xlfn.XLOOKUP(B1675,'4. Material Balance Activities'!$C$398:$C$446,'4. Material Balance Activities'!$J$398:$J$446,NA,0,1)-_xlfn.XLOOKUP(B1675,'4. Material Balance Activities'!$C$398:$C$446,'4. Material Balance Activities'!$P$398:$P$446,NA,0,1))*G1675)*(1-F1675)</f>
        <v>1.2179395161290326E-2</v>
      </c>
      <c r="M1675" s="105" t="s">
        <v>214</v>
      </c>
      <c r="N1675" s="83" t="s">
        <v>214</v>
      </c>
    </row>
    <row r="1676" spans="1:14" x14ac:dyDescent="0.25">
      <c r="A1676" s="79" t="s">
        <v>394</v>
      </c>
      <c r="B1676" s="133" t="s">
        <v>331</v>
      </c>
      <c r="C1676" s="137" t="s">
        <v>193</v>
      </c>
      <c r="D1676" s="81" t="str">
        <f>IFERROR(IF(C1676="No CAS","",INDEX('DEQ Pollutant List'!$C$7:$C$611,MATCH('5. Pollutant Emissions - MB'!C1676,'DEQ Pollutant List'!$B$7:$B$611,0))),"")</f>
        <v>Xylene (mixture), including m-xylene, o-xylene, p-xylene</v>
      </c>
      <c r="E1676" s="115"/>
      <c r="F1676" s="138">
        <v>0</v>
      </c>
      <c r="G1676" s="139">
        <v>0.02</v>
      </c>
      <c r="H1676" s="104"/>
      <c r="I1676" s="102" cm="1">
        <f t="array" ref="I1676">((_xlfn.XLOOKUP(B1676,'4. Material Balance Activities'!$C$398:$C$446,'4. Material Balance Activities'!$G$398:$G$446,NA,0,1)-_xlfn.XLOOKUP(B1676,'4. Material Balance Activities'!$C$398:$C$446,'4. Material Balance Activities'!$M$398:$M$446,NA,0,1))*G1676)*(1-F1676)</f>
        <v>7.5368700000000004</v>
      </c>
      <c r="J1676" s="105" t="s">
        <v>214</v>
      </c>
      <c r="K1676" s="83" t="s">
        <v>214</v>
      </c>
      <c r="L1676" s="102" cm="1">
        <f t="array" ref="L1676">((_xlfn.XLOOKUP(B1676,'4. Material Balance Activities'!$C$398:$C$446,'4. Material Balance Activities'!$J$398:$J$446,NA,0,1)-_xlfn.XLOOKUP(B1676,'4. Material Balance Activities'!$C$398:$C$446,'4. Material Balance Activities'!$P$398:$P$446,NA,0,1))*G1676)*(1-F1676)</f>
        <v>3.039060483870968E-2</v>
      </c>
      <c r="M1676" s="105" t="s">
        <v>214</v>
      </c>
      <c r="N1676" s="83" t="s">
        <v>214</v>
      </c>
    </row>
    <row r="1677" spans="1:14" x14ac:dyDescent="0.25">
      <c r="A1677" s="79" t="s">
        <v>394</v>
      </c>
      <c r="B1677" s="133" t="s">
        <v>331</v>
      </c>
      <c r="C1677" s="137" t="s">
        <v>183</v>
      </c>
      <c r="D1677" s="81" t="str">
        <f>IFERROR(IF(C1677="No CAS","",INDEX('DEQ Pollutant List'!$C$7:$C$611,MATCH('5. Pollutant Emissions - MB'!C1677,'DEQ Pollutant List'!$B$7:$B$611,0))),"")</f>
        <v>Ethyl benzene</v>
      </c>
      <c r="E1677" s="115"/>
      <c r="F1677" s="138">
        <v>0</v>
      </c>
      <c r="G1677" s="139">
        <v>3.0000000000000001E-3</v>
      </c>
      <c r="H1677" s="104"/>
      <c r="I1677" s="102" cm="1">
        <f t="array" ref="I1677">((_xlfn.XLOOKUP(B1677,'4. Material Balance Activities'!$C$398:$C$446,'4. Material Balance Activities'!$G$398:$G$446,NA,0,1)-_xlfn.XLOOKUP(B1677,'4. Material Balance Activities'!$C$398:$C$446,'4. Material Balance Activities'!$M$398:$M$446,NA,0,1))*G1677)*(1-F1677)</f>
        <v>1.1305305000000001</v>
      </c>
      <c r="J1677" s="105" t="s">
        <v>214</v>
      </c>
      <c r="K1677" s="83" t="s">
        <v>214</v>
      </c>
      <c r="L1677" s="102" cm="1">
        <f t="array" ref="L1677">((_xlfn.XLOOKUP(B1677,'4. Material Balance Activities'!$C$398:$C$446,'4. Material Balance Activities'!$J$398:$J$446,NA,0,1)-_xlfn.XLOOKUP(B1677,'4. Material Balance Activities'!$C$398:$C$446,'4. Material Balance Activities'!$P$398:$P$446,NA,0,1))*G1677)*(1-F1677)</f>
        <v>4.5585907258064518E-3</v>
      </c>
      <c r="M1677" s="105" t="s">
        <v>214</v>
      </c>
      <c r="N1677" s="83" t="s">
        <v>214</v>
      </c>
    </row>
    <row r="1678" spans="1:14" x14ac:dyDescent="0.25">
      <c r="A1678" s="79" t="s">
        <v>394</v>
      </c>
      <c r="B1678" s="133" t="s">
        <v>331</v>
      </c>
      <c r="C1678" s="137" t="s">
        <v>433</v>
      </c>
      <c r="D1678" s="81" t="str">
        <f>IFERROR(IF(C1678="No CAS","",INDEX('DEQ Pollutant List'!$C$7:$C$611,MATCH('5. Pollutant Emissions - MB'!C1678,'DEQ Pollutant List'!$B$7:$B$611,0))),"")</f>
        <v>Isopropylbenzene (cumene)</v>
      </c>
      <c r="E1678" s="115"/>
      <c r="F1678" s="138">
        <v>0</v>
      </c>
      <c r="G1678" s="139">
        <v>1E-3</v>
      </c>
      <c r="H1678" s="104"/>
      <c r="I1678" s="102" cm="1">
        <f t="array" ref="I1678">((_xlfn.XLOOKUP(B1678,'4. Material Balance Activities'!$C$398:$C$446,'4. Material Balance Activities'!$G$398:$G$446,NA,0,1)-_xlfn.XLOOKUP(B1678,'4. Material Balance Activities'!$C$398:$C$446,'4. Material Balance Activities'!$M$398:$M$446,NA,0,1))*G1678)*(1-F1678)</f>
        <v>0.3768435</v>
      </c>
      <c r="J1678" s="105" t="s">
        <v>214</v>
      </c>
      <c r="K1678" s="83" t="s">
        <v>214</v>
      </c>
      <c r="L1678" s="102" cm="1">
        <f t="array" ref="L1678">((_xlfn.XLOOKUP(B1678,'4. Material Balance Activities'!$C$398:$C$446,'4. Material Balance Activities'!$J$398:$J$446,NA,0,1)-_xlfn.XLOOKUP(B1678,'4. Material Balance Activities'!$C$398:$C$446,'4. Material Balance Activities'!$P$398:$P$446,NA,0,1))*G1678)*(1-F1678)</f>
        <v>1.5195302419354839E-3</v>
      </c>
      <c r="M1678" s="105" t="s">
        <v>214</v>
      </c>
      <c r="N1678" s="83" t="s">
        <v>214</v>
      </c>
    </row>
    <row r="1679" spans="1:14" x14ac:dyDescent="0.25">
      <c r="A1679" s="79" t="s">
        <v>394</v>
      </c>
      <c r="B1679" s="133" t="s">
        <v>331</v>
      </c>
      <c r="C1679" s="137" t="s">
        <v>435</v>
      </c>
      <c r="D1679" s="81" t="str">
        <f>IFERROR(IF(C1679="No CAS","",INDEX('DEQ Pollutant List'!$C$7:$C$611,MATCH('5. Pollutant Emissions - MB'!C1679,'DEQ Pollutant List'!$B$7:$B$611,0))),"")</f>
        <v>n-Butyl alcohol</v>
      </c>
      <c r="E1679" s="115"/>
      <c r="F1679" s="138">
        <v>0</v>
      </c>
      <c r="G1679" s="139">
        <v>0.06</v>
      </c>
      <c r="H1679" s="104"/>
      <c r="I1679" s="102" cm="1">
        <f t="array" ref="I1679">((_xlfn.XLOOKUP(B1679,'4. Material Balance Activities'!$C$398:$C$446,'4. Material Balance Activities'!$G$398:$G$446,NA,0,1)-_xlfn.XLOOKUP(B1679,'4. Material Balance Activities'!$C$398:$C$446,'4. Material Balance Activities'!$M$398:$M$446,NA,0,1))*G1679)*(1-F1679)</f>
        <v>22.610610000000001</v>
      </c>
      <c r="J1679" s="105" t="s">
        <v>214</v>
      </c>
      <c r="K1679" s="83" t="s">
        <v>214</v>
      </c>
      <c r="L1679" s="102" cm="1">
        <f t="array" ref="L1679">((_xlfn.XLOOKUP(B1679,'4. Material Balance Activities'!$C$398:$C$446,'4. Material Balance Activities'!$J$398:$J$446,NA,0,1)-_xlfn.XLOOKUP(B1679,'4. Material Balance Activities'!$C$398:$C$446,'4. Material Balance Activities'!$P$398:$P$446,NA,0,1))*G1679)*(1-F1679)</f>
        <v>9.1171814516129032E-2</v>
      </c>
      <c r="M1679" s="105" t="s">
        <v>214</v>
      </c>
      <c r="N1679" s="83" t="s">
        <v>214</v>
      </c>
    </row>
    <row r="1680" spans="1:14" x14ac:dyDescent="0.25">
      <c r="A1680" s="79" t="s">
        <v>394</v>
      </c>
      <c r="B1680" s="133" t="s">
        <v>331</v>
      </c>
      <c r="C1680" s="137" t="s">
        <v>437</v>
      </c>
      <c r="D1680" s="81" t="str">
        <f>IFERROR(IF(C1680="No CAS","",INDEX('DEQ Pollutant List'!$C$7:$C$611,MATCH('5. Pollutant Emissions - MB'!C1680,'DEQ Pollutant List'!$B$7:$B$611,0))),"")</f>
        <v>Propylene glycol monomethyl ether acetate</v>
      </c>
      <c r="E1680" s="115"/>
      <c r="F1680" s="138">
        <v>0</v>
      </c>
      <c r="G1680" s="139">
        <v>0.01</v>
      </c>
      <c r="H1680" s="104"/>
      <c r="I1680" s="102" cm="1">
        <f t="array" ref="I1680">((_xlfn.XLOOKUP(B1680,'4. Material Balance Activities'!$C$398:$C$446,'4. Material Balance Activities'!$G$398:$G$446,NA,0,1)-_xlfn.XLOOKUP(B1680,'4. Material Balance Activities'!$C$398:$C$446,'4. Material Balance Activities'!$M$398:$M$446,NA,0,1))*G1680)*(1-F1680)</f>
        <v>3.7684350000000002</v>
      </c>
      <c r="J1680" s="105" t="s">
        <v>214</v>
      </c>
      <c r="K1680" s="83" t="s">
        <v>214</v>
      </c>
      <c r="L1680" s="102" cm="1">
        <f t="array" ref="L1680">((_xlfn.XLOOKUP(B1680,'4. Material Balance Activities'!$C$398:$C$446,'4. Material Balance Activities'!$J$398:$J$446,NA,0,1)-_xlfn.XLOOKUP(B1680,'4. Material Balance Activities'!$C$398:$C$446,'4. Material Balance Activities'!$P$398:$P$446,NA,0,1))*G1680)*(1-F1680)</f>
        <v>1.519530241935484E-2</v>
      </c>
      <c r="M1680" s="105" t="s">
        <v>214</v>
      </c>
      <c r="N1680" s="83" t="s">
        <v>214</v>
      </c>
    </row>
    <row r="1681" spans="1:14" x14ac:dyDescent="0.25">
      <c r="A1681" s="79" t="s">
        <v>394</v>
      </c>
      <c r="B1681" s="133" t="s">
        <v>332</v>
      </c>
      <c r="C1681" s="137" t="s">
        <v>183</v>
      </c>
      <c r="D1681" s="81" t="str">
        <f>IFERROR(IF(C1681="No CAS","",INDEX('DEQ Pollutant List'!$C$7:$C$611,MATCH('5. Pollutant Emissions - MB'!C1681,'DEQ Pollutant List'!$B$7:$B$611,0))),"")</f>
        <v>Ethyl benzene</v>
      </c>
      <c r="E1681" s="115"/>
      <c r="F1681" s="138">
        <v>0</v>
      </c>
      <c r="G1681" s="139">
        <v>1E-3</v>
      </c>
      <c r="H1681" s="104"/>
      <c r="I1681" s="102" cm="1">
        <f t="array" ref="I1681">((_xlfn.XLOOKUP(B1681,'4. Material Balance Activities'!$C$398:$C$446,'4. Material Balance Activities'!$G$398:$G$446,NA,0,1)-_xlfn.XLOOKUP(B1681,'4. Material Balance Activities'!$C$398:$C$446,'4. Material Balance Activities'!$M$398:$M$446,NA,0,1))*G1681)*(1-F1681)</f>
        <v>2.8743000000000005E-2</v>
      </c>
      <c r="J1681" s="105" t="s">
        <v>214</v>
      </c>
      <c r="K1681" s="83" t="s">
        <v>214</v>
      </c>
      <c r="L1681" s="102" cm="1">
        <f t="array" ref="L1681">((_xlfn.XLOOKUP(B1681,'4. Material Balance Activities'!$C$398:$C$446,'4. Material Balance Activities'!$J$398:$J$446,NA,0,1)-_xlfn.XLOOKUP(B1681,'4. Material Balance Activities'!$C$398:$C$446,'4. Material Balance Activities'!$P$398:$P$446,NA,0,1))*G1681)*(1-F1681)</f>
        <v>1.1589919354838713E-4</v>
      </c>
      <c r="M1681" s="105" t="s">
        <v>214</v>
      </c>
      <c r="N1681" s="83" t="s">
        <v>214</v>
      </c>
    </row>
    <row r="1682" spans="1:14" x14ac:dyDescent="0.25">
      <c r="A1682" s="79" t="s">
        <v>394</v>
      </c>
      <c r="B1682" s="133" t="s">
        <v>332</v>
      </c>
      <c r="C1682" s="137" t="s">
        <v>433</v>
      </c>
      <c r="D1682" s="81" t="str">
        <f>IFERROR(IF(C1682="No CAS","",INDEX('DEQ Pollutant List'!$C$7:$C$611,MATCH('5. Pollutant Emissions - MB'!C1682,'DEQ Pollutant List'!$B$7:$B$611,0))),"")</f>
        <v>Isopropylbenzene (cumene)</v>
      </c>
      <c r="E1682" s="115"/>
      <c r="F1682" s="138">
        <v>0</v>
      </c>
      <c r="G1682" s="139">
        <v>2E-3</v>
      </c>
      <c r="H1682" s="104"/>
      <c r="I1682" s="102" cm="1">
        <f t="array" ref="I1682">((_xlfn.XLOOKUP(B1682,'4. Material Balance Activities'!$C$398:$C$446,'4. Material Balance Activities'!$G$398:$G$446,NA,0,1)-_xlfn.XLOOKUP(B1682,'4. Material Balance Activities'!$C$398:$C$446,'4. Material Balance Activities'!$M$398:$M$446,NA,0,1))*G1682)*(1-F1682)</f>
        <v>5.7486000000000009E-2</v>
      </c>
      <c r="J1682" s="105" t="s">
        <v>214</v>
      </c>
      <c r="K1682" s="83" t="s">
        <v>214</v>
      </c>
      <c r="L1682" s="102" cm="1">
        <f t="array" ref="L1682">((_xlfn.XLOOKUP(B1682,'4. Material Balance Activities'!$C$398:$C$446,'4. Material Balance Activities'!$J$398:$J$446,NA,0,1)-_xlfn.XLOOKUP(B1682,'4. Material Balance Activities'!$C$398:$C$446,'4. Material Balance Activities'!$P$398:$P$446,NA,0,1))*G1682)*(1-F1682)</f>
        <v>2.3179838709677425E-4</v>
      </c>
      <c r="M1682" s="105" t="s">
        <v>214</v>
      </c>
      <c r="N1682" s="83" t="s">
        <v>214</v>
      </c>
    </row>
    <row r="1683" spans="1:14" x14ac:dyDescent="0.25">
      <c r="A1683" s="79" t="s">
        <v>394</v>
      </c>
      <c r="B1683" s="133" t="s">
        <v>332</v>
      </c>
      <c r="C1683" s="137" t="s">
        <v>437</v>
      </c>
      <c r="D1683" s="81" t="str">
        <f>IFERROR(IF(C1683="No CAS","",INDEX('DEQ Pollutant List'!$C$7:$C$611,MATCH('5. Pollutant Emissions - MB'!C1683,'DEQ Pollutant List'!$B$7:$B$611,0))),"")</f>
        <v>Propylene glycol monomethyl ether acetate</v>
      </c>
      <c r="E1683" s="115"/>
      <c r="F1683" s="138">
        <v>0</v>
      </c>
      <c r="G1683" s="139">
        <v>0.02</v>
      </c>
      <c r="H1683" s="104"/>
      <c r="I1683" s="102" cm="1">
        <f t="array" ref="I1683">((_xlfn.XLOOKUP(B1683,'4. Material Balance Activities'!$C$398:$C$446,'4. Material Balance Activities'!$G$398:$G$446,NA,0,1)-_xlfn.XLOOKUP(B1683,'4. Material Balance Activities'!$C$398:$C$446,'4. Material Balance Activities'!$M$398:$M$446,NA,0,1))*G1683)*(1-F1683)</f>
        <v>0.57486000000000015</v>
      </c>
      <c r="J1683" s="105" t="s">
        <v>214</v>
      </c>
      <c r="K1683" s="83" t="s">
        <v>214</v>
      </c>
      <c r="L1683" s="102" cm="1">
        <f t="array" ref="L1683">((_xlfn.XLOOKUP(B1683,'4. Material Balance Activities'!$C$398:$C$446,'4. Material Balance Activities'!$J$398:$J$446,NA,0,1)-_xlfn.XLOOKUP(B1683,'4. Material Balance Activities'!$C$398:$C$446,'4. Material Balance Activities'!$P$398:$P$446,NA,0,1))*G1683)*(1-F1683)</f>
        <v>2.3179838709677424E-3</v>
      </c>
      <c r="M1683" s="105" t="s">
        <v>214</v>
      </c>
      <c r="N1683" s="83" t="s">
        <v>214</v>
      </c>
    </row>
    <row r="1684" spans="1:14" x14ac:dyDescent="0.25">
      <c r="A1684" s="79" t="s">
        <v>394</v>
      </c>
      <c r="B1684" s="133" t="s">
        <v>332</v>
      </c>
      <c r="C1684" s="137" t="s">
        <v>441</v>
      </c>
      <c r="D1684" s="81" t="str">
        <f>IFERROR(IF(C1684="No CAS","",INDEX('DEQ Pollutant List'!$C$7:$C$611,MATCH('5. Pollutant Emissions - MB'!C1684,'DEQ Pollutant List'!$B$7:$B$611,0))),"")</f>
        <v>1,2,3-Trimethylbenzene</v>
      </c>
      <c r="E1684" s="115"/>
      <c r="F1684" s="138">
        <v>0</v>
      </c>
      <c r="G1684" s="139">
        <v>0.01</v>
      </c>
      <c r="H1684" s="104"/>
      <c r="I1684" s="102" cm="1">
        <f t="array" ref="I1684">((_xlfn.XLOOKUP(B1684,'4. Material Balance Activities'!$C$398:$C$446,'4. Material Balance Activities'!$G$398:$G$446,NA,0,1)-_xlfn.XLOOKUP(B1684,'4. Material Balance Activities'!$C$398:$C$446,'4. Material Balance Activities'!$M$398:$M$446,NA,0,1))*G1684)*(1-F1684)</f>
        <v>0.28743000000000007</v>
      </c>
      <c r="J1684" s="105" t="s">
        <v>214</v>
      </c>
      <c r="K1684" s="83" t="s">
        <v>214</v>
      </c>
      <c r="L1684" s="102" cm="1">
        <f t="array" ref="L1684">((_xlfn.XLOOKUP(B1684,'4. Material Balance Activities'!$C$398:$C$446,'4. Material Balance Activities'!$J$398:$J$446,NA,0,1)-_xlfn.XLOOKUP(B1684,'4. Material Balance Activities'!$C$398:$C$446,'4. Material Balance Activities'!$P$398:$P$446,NA,0,1))*G1684)*(1-F1684)</f>
        <v>1.1589919354838712E-3</v>
      </c>
      <c r="M1684" s="105" t="s">
        <v>214</v>
      </c>
      <c r="N1684" s="83" t="s">
        <v>214</v>
      </c>
    </row>
    <row r="1685" spans="1:14" x14ac:dyDescent="0.25">
      <c r="A1685" s="79" t="s">
        <v>394</v>
      </c>
      <c r="B1685" s="133" t="s">
        <v>333</v>
      </c>
      <c r="C1685" s="137" t="s">
        <v>183</v>
      </c>
      <c r="D1685" s="81" t="str">
        <f>IFERROR(IF(C1685="No CAS","",INDEX('DEQ Pollutant List'!$C$7:$C$611,MATCH('5. Pollutant Emissions - MB'!C1685,'DEQ Pollutant List'!$B$7:$B$611,0))),"")</f>
        <v>Ethyl benzene</v>
      </c>
      <c r="E1685" s="115"/>
      <c r="F1685" s="138">
        <v>0</v>
      </c>
      <c r="G1685" s="139">
        <v>1E-3</v>
      </c>
      <c r="H1685" s="104"/>
      <c r="I1685" s="102" cm="1">
        <f t="array" ref="I1685">((_xlfn.XLOOKUP(B1685,'4. Material Balance Activities'!$C$398:$C$446,'4. Material Balance Activities'!$G$398:$G$446,NA,0,1)-_xlfn.XLOOKUP(B1685,'4. Material Balance Activities'!$C$398:$C$446,'4. Material Balance Activities'!$M$398:$M$446,NA,0,1))*G1685)*(1-F1685)</f>
        <v>0.40101600000000004</v>
      </c>
      <c r="J1685" s="105" t="s">
        <v>214</v>
      </c>
      <c r="K1685" s="83" t="s">
        <v>214</v>
      </c>
      <c r="L1685" s="102" cm="1">
        <f t="array" ref="L1685">((_xlfn.XLOOKUP(B1685,'4. Material Balance Activities'!$C$398:$C$446,'4. Material Balance Activities'!$J$398:$J$446,NA,0,1)-_xlfn.XLOOKUP(B1685,'4. Material Balance Activities'!$C$398:$C$446,'4. Material Balance Activities'!$P$398:$P$446,NA,0,1))*G1685)*(1-F1685)</f>
        <v>1.6169999999999999E-3</v>
      </c>
      <c r="M1685" s="105" t="s">
        <v>214</v>
      </c>
      <c r="N1685" s="83" t="s">
        <v>214</v>
      </c>
    </row>
    <row r="1686" spans="1:14" x14ac:dyDescent="0.25">
      <c r="A1686" s="79" t="s">
        <v>394</v>
      </c>
      <c r="B1686" s="133" t="s">
        <v>333</v>
      </c>
      <c r="C1686" s="137" t="s">
        <v>433</v>
      </c>
      <c r="D1686" s="81" t="str">
        <f>IFERROR(IF(C1686="No CAS","",INDEX('DEQ Pollutant List'!$C$7:$C$611,MATCH('5. Pollutant Emissions - MB'!C1686,'DEQ Pollutant List'!$B$7:$B$611,0))),"")</f>
        <v>Isopropylbenzene (cumene)</v>
      </c>
      <c r="E1686" s="115"/>
      <c r="F1686" s="138">
        <v>0</v>
      </c>
      <c r="G1686" s="139">
        <v>2E-3</v>
      </c>
      <c r="H1686" s="104"/>
      <c r="I1686" s="102" cm="1">
        <f t="array" ref="I1686">((_xlfn.XLOOKUP(B1686,'4. Material Balance Activities'!$C$398:$C$446,'4. Material Balance Activities'!$G$398:$G$446,NA,0,1)-_xlfn.XLOOKUP(B1686,'4. Material Balance Activities'!$C$398:$C$446,'4. Material Balance Activities'!$M$398:$M$446,NA,0,1))*G1686)*(1-F1686)</f>
        <v>0.80203200000000008</v>
      </c>
      <c r="J1686" s="105" t="s">
        <v>214</v>
      </c>
      <c r="K1686" s="83" t="s">
        <v>214</v>
      </c>
      <c r="L1686" s="102" cm="1">
        <f t="array" ref="L1686">((_xlfn.XLOOKUP(B1686,'4. Material Balance Activities'!$C$398:$C$446,'4. Material Balance Activities'!$J$398:$J$446,NA,0,1)-_xlfn.XLOOKUP(B1686,'4. Material Balance Activities'!$C$398:$C$446,'4. Material Balance Activities'!$P$398:$P$446,NA,0,1))*G1686)*(1-F1686)</f>
        <v>3.2339999999999999E-3</v>
      </c>
      <c r="M1686" s="105" t="s">
        <v>214</v>
      </c>
      <c r="N1686" s="83" t="s">
        <v>214</v>
      </c>
    </row>
    <row r="1687" spans="1:14" x14ac:dyDescent="0.25">
      <c r="A1687" s="79" t="s">
        <v>394</v>
      </c>
      <c r="B1687" s="133" t="s">
        <v>333</v>
      </c>
      <c r="C1687" s="137" t="s">
        <v>435</v>
      </c>
      <c r="D1687" s="81" t="str">
        <f>IFERROR(IF(C1687="No CAS","",INDEX('DEQ Pollutant List'!$C$7:$C$611,MATCH('5. Pollutant Emissions - MB'!C1687,'DEQ Pollutant List'!$B$7:$B$611,0))),"")</f>
        <v>n-Butyl alcohol</v>
      </c>
      <c r="E1687" s="115"/>
      <c r="F1687" s="138">
        <v>0</v>
      </c>
      <c r="G1687" s="139">
        <v>7.0000000000000007E-2</v>
      </c>
      <c r="H1687" s="104"/>
      <c r="I1687" s="102" cm="1">
        <f t="array" ref="I1687">((_xlfn.XLOOKUP(B1687,'4. Material Balance Activities'!$C$398:$C$446,'4. Material Balance Activities'!$G$398:$G$446,NA,0,1)-_xlfn.XLOOKUP(B1687,'4. Material Balance Activities'!$C$398:$C$446,'4. Material Balance Activities'!$M$398:$M$446,NA,0,1))*G1687)*(1-F1687)</f>
        <v>28.071120000000004</v>
      </c>
      <c r="J1687" s="105" t="s">
        <v>214</v>
      </c>
      <c r="K1687" s="83" t="s">
        <v>214</v>
      </c>
      <c r="L1687" s="102" cm="1">
        <f t="array" ref="L1687">((_xlfn.XLOOKUP(B1687,'4. Material Balance Activities'!$C$398:$C$446,'4. Material Balance Activities'!$J$398:$J$446,NA,0,1)-_xlfn.XLOOKUP(B1687,'4. Material Balance Activities'!$C$398:$C$446,'4. Material Balance Activities'!$P$398:$P$446,NA,0,1))*G1687)*(1-F1687)</f>
        <v>0.11319000000000001</v>
      </c>
      <c r="M1687" s="105" t="s">
        <v>214</v>
      </c>
      <c r="N1687" s="83" t="s">
        <v>214</v>
      </c>
    </row>
    <row r="1688" spans="1:14" x14ac:dyDescent="0.25">
      <c r="A1688" s="79" t="s">
        <v>394</v>
      </c>
      <c r="B1688" s="133" t="s">
        <v>333</v>
      </c>
      <c r="C1688" s="137" t="s">
        <v>437</v>
      </c>
      <c r="D1688" s="81" t="str">
        <f>IFERROR(IF(C1688="No CAS","",INDEX('DEQ Pollutant List'!$C$7:$C$611,MATCH('5. Pollutant Emissions - MB'!C1688,'DEQ Pollutant List'!$B$7:$B$611,0))),"")</f>
        <v>Propylene glycol monomethyl ether acetate</v>
      </c>
      <c r="E1688" s="115"/>
      <c r="F1688" s="138">
        <v>0</v>
      </c>
      <c r="G1688" s="139">
        <v>0.02</v>
      </c>
      <c r="H1688" s="104"/>
      <c r="I1688" s="102" cm="1">
        <f t="array" ref="I1688">((_xlfn.XLOOKUP(B1688,'4. Material Balance Activities'!$C$398:$C$446,'4. Material Balance Activities'!$G$398:$G$446,NA,0,1)-_xlfn.XLOOKUP(B1688,'4. Material Balance Activities'!$C$398:$C$446,'4. Material Balance Activities'!$M$398:$M$446,NA,0,1))*G1688)*(1-F1688)</f>
        <v>8.0203199999999999</v>
      </c>
      <c r="J1688" s="105" t="s">
        <v>214</v>
      </c>
      <c r="K1688" s="83" t="s">
        <v>214</v>
      </c>
      <c r="L1688" s="102" cm="1">
        <f t="array" ref="L1688">((_xlfn.XLOOKUP(B1688,'4. Material Balance Activities'!$C$398:$C$446,'4. Material Balance Activities'!$J$398:$J$446,NA,0,1)-_xlfn.XLOOKUP(B1688,'4. Material Balance Activities'!$C$398:$C$446,'4. Material Balance Activities'!$P$398:$P$446,NA,0,1))*G1688)*(1-F1688)</f>
        <v>3.2340000000000001E-2</v>
      </c>
      <c r="M1688" s="105" t="s">
        <v>214</v>
      </c>
      <c r="N1688" s="83" t="s">
        <v>214</v>
      </c>
    </row>
    <row r="1689" spans="1:14" x14ac:dyDescent="0.25">
      <c r="A1689" s="79" t="s">
        <v>394</v>
      </c>
      <c r="B1689" s="133" t="s">
        <v>333</v>
      </c>
      <c r="C1689" s="137" t="s">
        <v>441</v>
      </c>
      <c r="D1689" s="81" t="str">
        <f>IFERROR(IF(C1689="No CAS","",INDEX('DEQ Pollutant List'!$C$7:$C$611,MATCH('5. Pollutant Emissions - MB'!C1689,'DEQ Pollutant List'!$B$7:$B$611,0))),"")</f>
        <v>1,2,3-Trimethylbenzene</v>
      </c>
      <c r="E1689" s="115"/>
      <c r="F1689" s="138">
        <v>0</v>
      </c>
      <c r="G1689" s="139">
        <v>0.01</v>
      </c>
      <c r="H1689" s="104"/>
      <c r="I1689" s="102" cm="1">
        <f t="array" ref="I1689">((_xlfn.XLOOKUP(B1689,'4. Material Balance Activities'!$C$398:$C$446,'4. Material Balance Activities'!$G$398:$G$446,NA,0,1)-_xlfn.XLOOKUP(B1689,'4. Material Balance Activities'!$C$398:$C$446,'4. Material Balance Activities'!$M$398:$M$446,NA,0,1))*G1689)*(1-F1689)</f>
        <v>4.0101599999999999</v>
      </c>
      <c r="J1689" s="105" t="s">
        <v>214</v>
      </c>
      <c r="K1689" s="83" t="s">
        <v>214</v>
      </c>
      <c r="L1689" s="102" cm="1">
        <f t="array" ref="L1689">((_xlfn.XLOOKUP(B1689,'4. Material Balance Activities'!$C$398:$C$446,'4. Material Balance Activities'!$J$398:$J$446,NA,0,1)-_xlfn.XLOOKUP(B1689,'4. Material Balance Activities'!$C$398:$C$446,'4. Material Balance Activities'!$P$398:$P$446,NA,0,1))*G1689)*(1-F1689)</f>
        <v>1.617E-2</v>
      </c>
      <c r="M1689" s="105" t="s">
        <v>214</v>
      </c>
      <c r="N1689" s="83" t="s">
        <v>214</v>
      </c>
    </row>
    <row r="1690" spans="1:14" x14ac:dyDescent="0.25">
      <c r="A1690" s="79" t="s">
        <v>394</v>
      </c>
      <c r="B1690" s="133" t="s">
        <v>334</v>
      </c>
      <c r="C1690" s="137" t="s">
        <v>183</v>
      </c>
      <c r="D1690" s="81" t="str">
        <f>IFERROR(IF(C1690="No CAS","",INDEX('DEQ Pollutant List'!$C$7:$C$611,MATCH('5. Pollutant Emissions - MB'!C1690,'DEQ Pollutant List'!$B$7:$B$611,0))),"")</f>
        <v>Ethyl benzene</v>
      </c>
      <c r="E1690" s="115"/>
      <c r="F1690" s="138">
        <v>0</v>
      </c>
      <c r="G1690" s="139">
        <v>1E-3</v>
      </c>
      <c r="H1690" s="104"/>
      <c r="I1690" s="102" cm="1">
        <f t="array" ref="I1690">((_xlfn.XLOOKUP(B1690,'4. Material Balance Activities'!$C$398:$C$446,'4. Material Balance Activities'!$G$398:$G$446,NA,0,1)-_xlfn.XLOOKUP(B1690,'4. Material Balance Activities'!$C$398:$C$446,'4. Material Balance Activities'!$M$398:$M$446,NA,0,1))*G1690)*(1-F1690)</f>
        <v>8.5833000000000007E-2</v>
      </c>
      <c r="J1690" s="105" t="s">
        <v>214</v>
      </c>
      <c r="K1690" s="83" t="s">
        <v>214</v>
      </c>
      <c r="L1690" s="102" cm="1">
        <f t="array" ref="L1690">((_xlfn.XLOOKUP(B1690,'4. Material Balance Activities'!$C$398:$C$446,'4. Material Balance Activities'!$J$398:$J$446,NA,0,1)-_xlfn.XLOOKUP(B1690,'4. Material Balance Activities'!$C$398:$C$446,'4. Material Balance Activities'!$P$398:$P$446,NA,0,1))*G1690)*(1-F1690)</f>
        <v>3.4610080645161291E-4</v>
      </c>
      <c r="M1690" s="105" t="s">
        <v>214</v>
      </c>
      <c r="N1690" s="83" t="s">
        <v>214</v>
      </c>
    </row>
    <row r="1691" spans="1:14" x14ac:dyDescent="0.25">
      <c r="A1691" s="79" t="s">
        <v>394</v>
      </c>
      <c r="B1691" s="133" t="s">
        <v>334</v>
      </c>
      <c r="C1691" s="137" t="s">
        <v>433</v>
      </c>
      <c r="D1691" s="81" t="str">
        <f>IFERROR(IF(C1691="No CAS","",INDEX('DEQ Pollutant List'!$C$7:$C$611,MATCH('5. Pollutant Emissions - MB'!C1691,'DEQ Pollutant List'!$B$7:$B$611,0))),"")</f>
        <v>Isopropylbenzene (cumene)</v>
      </c>
      <c r="E1691" s="115"/>
      <c r="F1691" s="138">
        <v>0</v>
      </c>
      <c r="G1691" s="139">
        <v>2E-3</v>
      </c>
      <c r="H1691" s="104"/>
      <c r="I1691" s="102" cm="1">
        <f t="array" ref="I1691">((_xlfn.XLOOKUP(B1691,'4. Material Balance Activities'!$C$398:$C$446,'4. Material Balance Activities'!$G$398:$G$446,NA,0,1)-_xlfn.XLOOKUP(B1691,'4. Material Balance Activities'!$C$398:$C$446,'4. Material Balance Activities'!$M$398:$M$446,NA,0,1))*G1691)*(1-F1691)</f>
        <v>0.17166600000000001</v>
      </c>
      <c r="J1691" s="105" t="s">
        <v>214</v>
      </c>
      <c r="K1691" s="83" t="s">
        <v>214</v>
      </c>
      <c r="L1691" s="102" cm="1">
        <f t="array" ref="L1691">((_xlfn.XLOOKUP(B1691,'4. Material Balance Activities'!$C$398:$C$446,'4. Material Balance Activities'!$J$398:$J$446,NA,0,1)-_xlfn.XLOOKUP(B1691,'4. Material Balance Activities'!$C$398:$C$446,'4. Material Balance Activities'!$P$398:$P$446,NA,0,1))*G1691)*(1-F1691)</f>
        <v>6.9220161290322582E-4</v>
      </c>
      <c r="M1691" s="105" t="s">
        <v>214</v>
      </c>
      <c r="N1691" s="83" t="s">
        <v>214</v>
      </c>
    </row>
    <row r="1692" spans="1:14" x14ac:dyDescent="0.25">
      <c r="A1692" s="79" t="s">
        <v>394</v>
      </c>
      <c r="B1692" s="133" t="s">
        <v>334</v>
      </c>
      <c r="C1692" s="137" t="s">
        <v>435</v>
      </c>
      <c r="D1692" s="81" t="str">
        <f>IFERROR(IF(C1692="No CAS","",INDEX('DEQ Pollutant List'!$C$7:$C$611,MATCH('5. Pollutant Emissions - MB'!C1692,'DEQ Pollutant List'!$B$7:$B$611,0))),"")</f>
        <v>n-Butyl alcohol</v>
      </c>
      <c r="E1692" s="115"/>
      <c r="F1692" s="138">
        <v>0</v>
      </c>
      <c r="G1692" s="139">
        <v>7.0000000000000007E-2</v>
      </c>
      <c r="H1692" s="104"/>
      <c r="I1692" s="102" cm="1">
        <f t="array" ref="I1692">((_xlfn.XLOOKUP(B1692,'4. Material Balance Activities'!$C$398:$C$446,'4. Material Balance Activities'!$G$398:$G$446,NA,0,1)-_xlfn.XLOOKUP(B1692,'4. Material Balance Activities'!$C$398:$C$446,'4. Material Balance Activities'!$M$398:$M$446,NA,0,1))*G1692)*(1-F1692)</f>
        <v>6.0083100000000007</v>
      </c>
      <c r="J1692" s="105" t="s">
        <v>214</v>
      </c>
      <c r="K1692" s="83" t="s">
        <v>214</v>
      </c>
      <c r="L1692" s="102" cm="1">
        <f t="array" ref="L1692">((_xlfn.XLOOKUP(B1692,'4. Material Balance Activities'!$C$398:$C$446,'4. Material Balance Activities'!$J$398:$J$446,NA,0,1)-_xlfn.XLOOKUP(B1692,'4. Material Balance Activities'!$C$398:$C$446,'4. Material Balance Activities'!$P$398:$P$446,NA,0,1))*G1692)*(1-F1692)</f>
        <v>2.4227056451612904E-2</v>
      </c>
      <c r="M1692" s="105" t="s">
        <v>214</v>
      </c>
      <c r="N1692" s="83" t="s">
        <v>214</v>
      </c>
    </row>
    <row r="1693" spans="1:14" x14ac:dyDescent="0.25">
      <c r="A1693" s="79" t="s">
        <v>394</v>
      </c>
      <c r="B1693" s="133" t="s">
        <v>334</v>
      </c>
      <c r="C1693" s="137" t="s">
        <v>437</v>
      </c>
      <c r="D1693" s="81" t="str">
        <f>IFERROR(IF(C1693="No CAS","",INDEX('DEQ Pollutant List'!$C$7:$C$611,MATCH('5. Pollutant Emissions - MB'!C1693,'DEQ Pollutant List'!$B$7:$B$611,0))),"")</f>
        <v>Propylene glycol monomethyl ether acetate</v>
      </c>
      <c r="E1693" s="115"/>
      <c r="F1693" s="138">
        <v>0</v>
      </c>
      <c r="G1693" s="139">
        <v>0.03</v>
      </c>
      <c r="H1693" s="104"/>
      <c r="I1693" s="102" cm="1">
        <f t="array" ref="I1693">((_xlfn.XLOOKUP(B1693,'4. Material Balance Activities'!$C$398:$C$446,'4. Material Balance Activities'!$G$398:$G$446,NA,0,1)-_xlfn.XLOOKUP(B1693,'4. Material Balance Activities'!$C$398:$C$446,'4. Material Balance Activities'!$M$398:$M$446,NA,0,1))*G1693)*(1-F1693)</f>
        <v>2.5749899999999997</v>
      </c>
      <c r="J1693" s="105" t="s">
        <v>214</v>
      </c>
      <c r="K1693" s="83" t="s">
        <v>214</v>
      </c>
      <c r="L1693" s="102" cm="1">
        <f t="array" ref="L1693">((_xlfn.XLOOKUP(B1693,'4. Material Balance Activities'!$C$398:$C$446,'4. Material Balance Activities'!$J$398:$J$446,NA,0,1)-_xlfn.XLOOKUP(B1693,'4. Material Balance Activities'!$C$398:$C$446,'4. Material Balance Activities'!$P$398:$P$446,NA,0,1))*G1693)*(1-F1693)</f>
        <v>1.0383024193548387E-2</v>
      </c>
      <c r="M1693" s="105" t="s">
        <v>214</v>
      </c>
      <c r="N1693" s="83" t="s">
        <v>214</v>
      </c>
    </row>
    <row r="1694" spans="1:14" x14ac:dyDescent="0.25">
      <c r="A1694" s="79" t="s">
        <v>394</v>
      </c>
      <c r="B1694" s="133" t="s">
        <v>334</v>
      </c>
      <c r="C1694" s="137" t="s">
        <v>441</v>
      </c>
      <c r="D1694" s="81" t="s">
        <v>455</v>
      </c>
      <c r="E1694" s="115"/>
      <c r="F1694" s="138">
        <v>0</v>
      </c>
      <c r="G1694" s="139">
        <v>0.01</v>
      </c>
      <c r="H1694" s="104"/>
      <c r="I1694" s="102" cm="1">
        <f t="array" ref="I1694">((_xlfn.XLOOKUP(B1694,'4. Material Balance Activities'!$C$398:$C$446,'4. Material Balance Activities'!$G$398:$G$446,NA,0,1)-_xlfn.XLOOKUP(B1694,'4. Material Balance Activities'!$C$398:$C$446,'4. Material Balance Activities'!$M$398:$M$446,NA,0,1))*G1694)*(1-F1694)</f>
        <v>0.85833000000000004</v>
      </c>
      <c r="J1694" s="105" t="s">
        <v>214</v>
      </c>
      <c r="K1694" s="83" t="s">
        <v>214</v>
      </c>
      <c r="L1694" s="102" cm="1">
        <f t="array" ref="L1694">((_xlfn.XLOOKUP(B1694,'4. Material Balance Activities'!$C$398:$C$446,'4. Material Balance Activities'!$J$398:$J$446,NA,0,1)-_xlfn.XLOOKUP(B1694,'4. Material Balance Activities'!$C$398:$C$446,'4. Material Balance Activities'!$P$398:$P$446,NA,0,1))*G1694)*(1-F1694)</f>
        <v>3.4610080645161292E-3</v>
      </c>
      <c r="M1694" s="105" t="s">
        <v>214</v>
      </c>
      <c r="N1694" s="83" t="s">
        <v>214</v>
      </c>
    </row>
    <row r="1695" spans="1:14" x14ac:dyDescent="0.25">
      <c r="A1695" s="79" t="s">
        <v>394</v>
      </c>
      <c r="B1695" s="133" t="s">
        <v>335</v>
      </c>
      <c r="C1695" s="137" t="s">
        <v>193</v>
      </c>
      <c r="D1695" s="81" t="str">
        <f>IFERROR(IF(C1695="No CAS","",INDEX('DEQ Pollutant List'!$C$7:$C$611,MATCH('5. Pollutant Emissions - MB'!C1695,'DEQ Pollutant List'!$B$7:$B$611,0))),"")</f>
        <v>Xylene (mixture), including m-xylene, o-xylene, p-xylene</v>
      </c>
      <c r="E1695" s="115"/>
      <c r="F1695" s="138">
        <v>0</v>
      </c>
      <c r="G1695" s="139">
        <v>0.01</v>
      </c>
      <c r="H1695" s="104"/>
      <c r="I1695" s="102" cm="1">
        <f t="array" ref="I1695">((_xlfn.XLOOKUP(B1695,'4. Material Balance Activities'!$C$398:$C$446,'4. Material Balance Activities'!$G$398:$G$446,NA,0,1)-_xlfn.XLOOKUP(B1695,'4. Material Balance Activities'!$C$398:$C$446,'4. Material Balance Activities'!$M$398:$M$446,NA,0,1))*G1695)*(1-F1695)</f>
        <v>4.8472050000000007</v>
      </c>
      <c r="J1695" s="105" t="s">
        <v>214</v>
      </c>
      <c r="K1695" s="83" t="s">
        <v>214</v>
      </c>
      <c r="L1695" s="102" cm="1">
        <f t="array" ref="L1695">((_xlfn.XLOOKUP(B1695,'4. Material Balance Activities'!$C$398:$C$446,'4. Material Balance Activities'!$J$398:$J$446,NA,0,1)-_xlfn.XLOOKUP(B1695,'4. Material Balance Activities'!$C$398:$C$446,'4. Material Balance Activities'!$P$398:$P$446,NA,0,1))*G1695)*(1-F1695)</f>
        <v>1.9545181451612905E-2</v>
      </c>
      <c r="M1695" s="105" t="s">
        <v>214</v>
      </c>
      <c r="N1695" s="83" t="s">
        <v>214</v>
      </c>
    </row>
    <row r="1696" spans="1:14" x14ac:dyDescent="0.25">
      <c r="A1696" s="79" t="s">
        <v>394</v>
      </c>
      <c r="B1696" s="133" t="s">
        <v>335</v>
      </c>
      <c r="C1696" s="137" t="s">
        <v>183</v>
      </c>
      <c r="D1696" s="81" t="str">
        <f>IFERROR(IF(C1696="No CAS","",INDEX('DEQ Pollutant List'!$C$7:$C$611,MATCH('5. Pollutant Emissions - MB'!C1696,'DEQ Pollutant List'!$B$7:$B$611,0))),"")</f>
        <v>Ethyl benzene</v>
      </c>
      <c r="E1696" s="115"/>
      <c r="F1696" s="138">
        <v>0</v>
      </c>
      <c r="G1696" s="139">
        <v>3.0000000000000001E-3</v>
      </c>
      <c r="H1696" s="104"/>
      <c r="I1696" s="102" cm="1">
        <f t="array" ref="I1696">((_xlfn.XLOOKUP(B1696,'4. Material Balance Activities'!$C$398:$C$446,'4. Material Balance Activities'!$G$398:$G$446,NA,0,1)-_xlfn.XLOOKUP(B1696,'4. Material Balance Activities'!$C$398:$C$446,'4. Material Balance Activities'!$M$398:$M$446,NA,0,1))*G1696)*(1-F1696)</f>
        <v>1.4541615000000003</v>
      </c>
      <c r="J1696" s="105" t="s">
        <v>214</v>
      </c>
      <c r="K1696" s="83" t="s">
        <v>214</v>
      </c>
      <c r="L1696" s="102" cm="1">
        <f t="array" ref="L1696">((_xlfn.XLOOKUP(B1696,'4. Material Balance Activities'!$C$398:$C$446,'4. Material Balance Activities'!$J$398:$J$446,NA,0,1)-_xlfn.XLOOKUP(B1696,'4. Material Balance Activities'!$C$398:$C$446,'4. Material Balance Activities'!$P$398:$P$446,NA,0,1))*G1696)*(1-F1696)</f>
        <v>5.863554435483872E-3</v>
      </c>
      <c r="M1696" s="105" t="s">
        <v>214</v>
      </c>
      <c r="N1696" s="83" t="s">
        <v>214</v>
      </c>
    </row>
    <row r="1697" spans="1:14" x14ac:dyDescent="0.25">
      <c r="A1697" s="79" t="s">
        <v>394</v>
      </c>
      <c r="B1697" s="133" t="s">
        <v>335</v>
      </c>
      <c r="C1697" s="137" t="s">
        <v>433</v>
      </c>
      <c r="D1697" s="81" t="str">
        <f>IFERROR(IF(C1697="No CAS","",INDEX('DEQ Pollutant List'!$C$7:$C$611,MATCH('5. Pollutant Emissions - MB'!C1697,'DEQ Pollutant List'!$B$7:$B$611,0))),"")</f>
        <v>Isopropylbenzene (cumene)</v>
      </c>
      <c r="E1697" s="115"/>
      <c r="F1697" s="138">
        <v>0</v>
      </c>
      <c r="G1697" s="139">
        <v>1E-3</v>
      </c>
      <c r="H1697" s="104"/>
      <c r="I1697" s="102" cm="1">
        <f t="array" ref="I1697">((_xlfn.XLOOKUP(B1697,'4. Material Balance Activities'!$C$398:$C$446,'4. Material Balance Activities'!$G$398:$G$446,NA,0,1)-_xlfn.XLOOKUP(B1697,'4. Material Balance Activities'!$C$398:$C$446,'4. Material Balance Activities'!$M$398:$M$446,NA,0,1))*G1697)*(1-F1697)</f>
        <v>0.48472050000000011</v>
      </c>
      <c r="J1697" s="105" t="s">
        <v>214</v>
      </c>
      <c r="K1697" s="83" t="s">
        <v>214</v>
      </c>
      <c r="L1697" s="102" cm="1">
        <f t="array" ref="L1697">((_xlfn.XLOOKUP(B1697,'4. Material Balance Activities'!$C$398:$C$446,'4. Material Balance Activities'!$J$398:$J$446,NA,0,1)-_xlfn.XLOOKUP(B1697,'4. Material Balance Activities'!$C$398:$C$446,'4. Material Balance Activities'!$P$398:$P$446,NA,0,1))*G1697)*(1-F1697)</f>
        <v>1.9545181451612907E-3</v>
      </c>
      <c r="M1697" s="105" t="s">
        <v>214</v>
      </c>
      <c r="N1697" s="83" t="s">
        <v>214</v>
      </c>
    </row>
    <row r="1698" spans="1:14" x14ac:dyDescent="0.25">
      <c r="A1698" s="79" t="s">
        <v>394</v>
      </c>
      <c r="B1698" s="133" t="s">
        <v>335</v>
      </c>
      <c r="C1698" s="137" t="s">
        <v>435</v>
      </c>
      <c r="D1698" s="81" t="str">
        <f>IFERROR(IF(C1698="No CAS","",INDEX('DEQ Pollutant List'!$C$7:$C$611,MATCH('5. Pollutant Emissions - MB'!C1698,'DEQ Pollutant List'!$B$7:$B$611,0))),"")</f>
        <v>n-Butyl alcohol</v>
      </c>
      <c r="E1698" s="115"/>
      <c r="F1698" s="138">
        <v>0</v>
      </c>
      <c r="G1698" s="139">
        <v>0.06</v>
      </c>
      <c r="H1698" s="104"/>
      <c r="I1698" s="102" cm="1">
        <f t="array" ref="I1698">((_xlfn.XLOOKUP(B1698,'4. Material Balance Activities'!$C$398:$C$446,'4. Material Balance Activities'!$G$398:$G$446,NA,0,1)-_xlfn.XLOOKUP(B1698,'4. Material Balance Activities'!$C$398:$C$446,'4. Material Balance Activities'!$M$398:$M$446,NA,0,1))*G1698)*(1-F1698)</f>
        <v>29.083230000000004</v>
      </c>
      <c r="J1698" s="105" t="s">
        <v>214</v>
      </c>
      <c r="K1698" s="83" t="s">
        <v>214</v>
      </c>
      <c r="L1698" s="102" cm="1">
        <f t="array" ref="L1698">((_xlfn.XLOOKUP(B1698,'4. Material Balance Activities'!$C$398:$C$446,'4. Material Balance Activities'!$J$398:$J$446,NA,0,1)-_xlfn.XLOOKUP(B1698,'4. Material Balance Activities'!$C$398:$C$446,'4. Material Balance Activities'!$P$398:$P$446,NA,0,1))*G1698)*(1-F1698)</f>
        <v>0.11727108870967742</v>
      </c>
      <c r="M1698" s="105" t="s">
        <v>214</v>
      </c>
      <c r="N1698" s="83" t="s">
        <v>214</v>
      </c>
    </row>
    <row r="1699" spans="1:14" x14ac:dyDescent="0.25">
      <c r="A1699" s="79" t="s">
        <v>394</v>
      </c>
      <c r="B1699" s="133" t="s">
        <v>335</v>
      </c>
      <c r="C1699" s="137" t="s">
        <v>437</v>
      </c>
      <c r="D1699" s="81" t="str">
        <f>IFERROR(IF(C1699="No CAS","",INDEX('DEQ Pollutant List'!$C$7:$C$611,MATCH('5. Pollutant Emissions - MB'!C1699,'DEQ Pollutant List'!$B$7:$B$611,0))),"")</f>
        <v>Propylene glycol monomethyl ether acetate</v>
      </c>
      <c r="E1699" s="115"/>
      <c r="F1699" s="138">
        <v>0</v>
      </c>
      <c r="G1699" s="139">
        <v>0.01</v>
      </c>
      <c r="H1699" s="104"/>
      <c r="I1699" s="102" cm="1">
        <f t="array" ref="I1699">((_xlfn.XLOOKUP(B1699,'4. Material Balance Activities'!$C$398:$C$446,'4. Material Balance Activities'!$G$398:$G$446,NA,0,1)-_xlfn.XLOOKUP(B1699,'4. Material Balance Activities'!$C$398:$C$446,'4. Material Balance Activities'!$M$398:$M$446,NA,0,1))*G1699)*(1-F1699)</f>
        <v>4.8472050000000007</v>
      </c>
      <c r="J1699" s="105" t="s">
        <v>214</v>
      </c>
      <c r="K1699" s="83" t="s">
        <v>214</v>
      </c>
      <c r="L1699" s="102" cm="1">
        <f t="array" ref="L1699">((_xlfn.XLOOKUP(B1699,'4. Material Balance Activities'!$C$398:$C$446,'4. Material Balance Activities'!$J$398:$J$446,NA,0,1)-_xlfn.XLOOKUP(B1699,'4. Material Balance Activities'!$C$398:$C$446,'4. Material Balance Activities'!$P$398:$P$446,NA,0,1))*G1699)*(1-F1699)</f>
        <v>1.9545181451612905E-2</v>
      </c>
      <c r="M1699" s="105" t="s">
        <v>214</v>
      </c>
      <c r="N1699" s="83" t="s">
        <v>214</v>
      </c>
    </row>
    <row r="1700" spans="1:14" x14ac:dyDescent="0.25">
      <c r="A1700" s="79" t="s">
        <v>394</v>
      </c>
      <c r="B1700" s="133" t="s">
        <v>336</v>
      </c>
      <c r="C1700" s="137" t="s">
        <v>437</v>
      </c>
      <c r="D1700" s="81" t="str">
        <f>IFERROR(IF(C1700="No CAS","",INDEX('DEQ Pollutant List'!$C$7:$C$611,MATCH('5. Pollutant Emissions - MB'!C1700,'DEQ Pollutant List'!$B$7:$B$611,0))),"")</f>
        <v>Propylene glycol monomethyl ether acetate</v>
      </c>
      <c r="E1700" s="115"/>
      <c r="F1700" s="138">
        <v>0</v>
      </c>
      <c r="G1700" s="139">
        <v>0.2</v>
      </c>
      <c r="H1700" s="104"/>
      <c r="I1700" s="102" cm="1">
        <f t="array" ref="I1700">((_xlfn.XLOOKUP(B1700,'4. Material Balance Activities'!$C$398:$C$446,'4. Material Balance Activities'!$G$398:$G$446,NA,0,1)-_xlfn.XLOOKUP(B1700,'4. Material Balance Activities'!$C$398:$C$446,'4. Material Balance Activities'!$M$398:$M$446,NA,0,1))*G1700)*(1-F1700)</f>
        <v>0.77616000000000007</v>
      </c>
      <c r="J1700" s="105" t="s">
        <v>214</v>
      </c>
      <c r="K1700" s="83" t="s">
        <v>214</v>
      </c>
      <c r="L1700" s="102" cm="1">
        <f t="array" ref="L1700">((_xlfn.XLOOKUP(B1700,'4. Material Balance Activities'!$C$398:$C$446,'4. Material Balance Activities'!$J$398:$J$446,NA,0,1)-_xlfn.XLOOKUP(B1700,'4. Material Balance Activities'!$C$398:$C$446,'4. Material Balance Activities'!$P$398:$P$446,NA,0,1))*G1700)*(1-F1700)</f>
        <v>3.1296774193548395E-3</v>
      </c>
      <c r="M1700" s="105" t="s">
        <v>214</v>
      </c>
      <c r="N1700" s="83" t="s">
        <v>214</v>
      </c>
    </row>
    <row r="1701" spans="1:14" x14ac:dyDescent="0.25">
      <c r="A1701" s="79" t="s">
        <v>394</v>
      </c>
      <c r="B1701" s="133" t="s">
        <v>336</v>
      </c>
      <c r="C1701" s="137" t="s">
        <v>187</v>
      </c>
      <c r="D1701" s="81" t="str">
        <f>IFERROR(IF(C1701="No CAS","",INDEX('DEQ Pollutant List'!$C$7:$C$611,MATCH('5. Pollutant Emissions - MB'!C1701,'DEQ Pollutant List'!$B$7:$B$611,0))),"")</f>
        <v>Mercury and compounds</v>
      </c>
      <c r="E1701" s="115"/>
      <c r="F1701" s="138">
        <f>1-(1-0.75)*(1-0.992)</f>
        <v>0.998</v>
      </c>
      <c r="G1701" s="139">
        <v>8.0000000000000005E-9</v>
      </c>
      <c r="H1701" s="104" t="s">
        <v>421</v>
      </c>
      <c r="I1701" s="102" cm="1">
        <f t="array" ref="I1701">((_xlfn.XLOOKUP(B1701,'4. Material Balance Activities'!$C$398:$C$446,'4. Material Balance Activities'!$G$398:$G$446,NA,0,1)-_xlfn.XLOOKUP(B1701,'4. Material Balance Activities'!$C$398:$C$446,'4. Material Balance Activities'!$M$398:$M$446,NA,0,1))*G1701)*(1-F1701)</f>
        <v>6.2092800000000055E-11</v>
      </c>
      <c r="J1701" s="105" t="s">
        <v>214</v>
      </c>
      <c r="K1701" s="83" t="s">
        <v>214</v>
      </c>
      <c r="L1701" s="102" cm="1">
        <f t="array" ref="L1701">((_xlfn.XLOOKUP(B1701,'4. Material Balance Activities'!$C$398:$C$446,'4. Material Balance Activities'!$J$398:$J$446,NA,0,1)-_xlfn.XLOOKUP(B1701,'4. Material Balance Activities'!$C$398:$C$446,'4. Material Balance Activities'!$P$398:$P$446,NA,0,1))*G1701)*(1-F1701)</f>
        <v>2.5037419354838737E-13</v>
      </c>
      <c r="M1701" s="105" t="s">
        <v>214</v>
      </c>
      <c r="N1701" s="83" t="s">
        <v>214</v>
      </c>
    </row>
    <row r="1702" spans="1:14" x14ac:dyDescent="0.25">
      <c r="A1702" s="79" t="s">
        <v>394</v>
      </c>
      <c r="B1702" s="133" t="s">
        <v>336</v>
      </c>
      <c r="C1702" s="137" t="s">
        <v>185</v>
      </c>
      <c r="D1702" s="81" t="str">
        <f>IFERROR(IF(C1702="No CAS","",INDEX('DEQ Pollutant List'!$C$7:$C$611,MATCH('5. Pollutant Emissions - MB'!C1702,'DEQ Pollutant List'!$B$7:$B$611,0))),"")</f>
        <v>Lead and compounds</v>
      </c>
      <c r="E1702" s="115"/>
      <c r="F1702" s="138">
        <f>1-(1-0.75)*(1-0.992)</f>
        <v>0.998</v>
      </c>
      <c r="G1702" s="139">
        <v>6.0000000000000002E-5</v>
      </c>
      <c r="H1702" s="104" t="s">
        <v>421</v>
      </c>
      <c r="I1702" s="102" cm="1">
        <f t="array" ref="I1702">((_xlfn.XLOOKUP(B1702,'4. Material Balance Activities'!$C$398:$C$446,'4. Material Balance Activities'!$G$398:$G$446,NA,0,1)-_xlfn.XLOOKUP(B1702,'4. Material Balance Activities'!$C$398:$C$446,'4. Material Balance Activities'!$M$398:$M$446,NA,0,1))*G1702)*(1-F1702)</f>
        <v>4.6569600000000047E-7</v>
      </c>
      <c r="J1702" s="105" t="s">
        <v>214</v>
      </c>
      <c r="K1702" s="83" t="s">
        <v>214</v>
      </c>
      <c r="L1702" s="102" cm="1">
        <f t="array" ref="L1702">((_xlfn.XLOOKUP(B1702,'4. Material Balance Activities'!$C$398:$C$446,'4. Material Balance Activities'!$J$398:$J$446,NA,0,1)-_xlfn.XLOOKUP(B1702,'4. Material Balance Activities'!$C$398:$C$446,'4. Material Balance Activities'!$P$398:$P$446,NA,0,1))*G1702)*(1-F1702)</f>
        <v>1.8778064516129053E-9</v>
      </c>
      <c r="M1702" s="105" t="s">
        <v>214</v>
      </c>
      <c r="N1702" s="83" t="s">
        <v>214</v>
      </c>
    </row>
    <row r="1703" spans="1:14" x14ac:dyDescent="0.25">
      <c r="A1703" s="79" t="s">
        <v>394</v>
      </c>
      <c r="B1703" s="133" t="s">
        <v>336</v>
      </c>
      <c r="C1703" s="137" t="s">
        <v>186</v>
      </c>
      <c r="D1703" s="81" t="str">
        <f>IFERROR(IF(C1703="No CAS","",INDEX('DEQ Pollutant List'!$C$7:$C$611,MATCH('5. Pollutant Emissions - MB'!C1703,'DEQ Pollutant List'!$B$7:$B$611,0))),"")</f>
        <v>Manganese and compounds</v>
      </c>
      <c r="E1703" s="115"/>
      <c r="F1703" s="138">
        <f>1-(1-0.75)*(1-0.992)</f>
        <v>0.998</v>
      </c>
      <c r="G1703" s="139">
        <v>0.02</v>
      </c>
      <c r="H1703" s="104" t="s">
        <v>421</v>
      </c>
      <c r="I1703" s="102" cm="1">
        <f t="array" ref="I1703">((_xlfn.XLOOKUP(B1703,'4. Material Balance Activities'!$C$398:$C$446,'4. Material Balance Activities'!$G$398:$G$446,NA,0,1)-_xlfn.XLOOKUP(B1703,'4. Material Balance Activities'!$C$398:$C$446,'4. Material Balance Activities'!$M$398:$M$446,NA,0,1))*G1703)*(1-F1703)</f>
        <v>1.5523200000000016E-4</v>
      </c>
      <c r="J1703" s="105" t="s">
        <v>214</v>
      </c>
      <c r="K1703" s="83" t="s">
        <v>214</v>
      </c>
      <c r="L1703" s="102" cm="1">
        <f t="array" ref="L1703">((_xlfn.XLOOKUP(B1703,'4. Material Balance Activities'!$C$398:$C$446,'4. Material Balance Activities'!$J$398:$J$446,NA,0,1)-_xlfn.XLOOKUP(B1703,'4. Material Balance Activities'!$C$398:$C$446,'4. Material Balance Activities'!$P$398:$P$446,NA,0,1))*G1703)*(1-F1703)</f>
        <v>6.2593548387096838E-7</v>
      </c>
      <c r="M1703" s="105" t="s">
        <v>214</v>
      </c>
      <c r="N1703" s="83" t="s">
        <v>214</v>
      </c>
    </row>
    <row r="1704" spans="1:14" x14ac:dyDescent="0.25">
      <c r="A1704" s="79" t="s">
        <v>394</v>
      </c>
      <c r="B1704" s="133" t="s">
        <v>337</v>
      </c>
      <c r="C1704" s="137" t="s">
        <v>437</v>
      </c>
      <c r="D1704" s="81" t="str">
        <f>IFERROR(IF(C1704="No CAS","",INDEX('DEQ Pollutant List'!$C$7:$C$611,MATCH('5. Pollutant Emissions - MB'!C1704,'DEQ Pollutant List'!$B$7:$B$611,0))),"")</f>
        <v>Propylene glycol monomethyl ether acetate</v>
      </c>
      <c r="E1704" s="115"/>
      <c r="F1704" s="138">
        <v>0</v>
      </c>
      <c r="G1704" s="139">
        <v>0.24</v>
      </c>
      <c r="H1704" s="104"/>
      <c r="I1704" s="102" cm="1">
        <f t="array" ref="I1704">((_xlfn.XLOOKUP(B1704,'4. Material Balance Activities'!$C$398:$C$446,'4. Material Balance Activities'!$G$398:$G$446,NA,0,1)-_xlfn.XLOOKUP(B1704,'4. Material Balance Activities'!$C$398:$C$446,'4. Material Balance Activities'!$M$398:$M$446,NA,0,1))*G1704)*(1-F1704)</f>
        <v>0.87436799999999992</v>
      </c>
      <c r="J1704" s="105" t="s">
        <v>214</v>
      </c>
      <c r="K1704" s="83" t="s">
        <v>214</v>
      </c>
      <c r="L1704" s="102" cm="1">
        <f t="array" ref="L1704">((_xlfn.XLOOKUP(B1704,'4. Material Balance Activities'!$C$398:$C$446,'4. Material Balance Activities'!$J$398:$J$446,NA,0,1)-_xlfn.XLOOKUP(B1704,'4. Material Balance Activities'!$C$398:$C$446,'4. Material Balance Activities'!$P$398:$P$446,NA,0,1))*G1704)*(1-F1704)</f>
        <v>3.5256774193548387E-3</v>
      </c>
      <c r="M1704" s="105" t="s">
        <v>214</v>
      </c>
      <c r="N1704" s="83" t="s">
        <v>214</v>
      </c>
    </row>
    <row r="1705" spans="1:14" x14ac:dyDescent="0.25">
      <c r="A1705" s="79" t="s">
        <v>394</v>
      </c>
      <c r="B1705" s="133" t="s">
        <v>289</v>
      </c>
      <c r="C1705" s="137" t="s">
        <v>191</v>
      </c>
      <c r="D1705" s="81" t="str">
        <f>IFERROR(IF(C1705="No CAS","",INDEX('DEQ Pollutant List'!$C$7:$C$611,MATCH('5. Pollutant Emissions - MB'!C1705,'DEQ Pollutant List'!$B$7:$B$611,0))),"")</f>
        <v>Toluene</v>
      </c>
      <c r="E1705" s="115"/>
      <c r="F1705" s="138">
        <v>0</v>
      </c>
      <c r="G1705" s="139">
        <v>0.38</v>
      </c>
      <c r="H1705" s="104"/>
      <c r="I1705" s="102" cm="1">
        <f t="array" ref="I1705">((_xlfn.XLOOKUP(B1705,'4. Material Balance Activities'!$C$398:$C$446,'4. Material Balance Activities'!$G$398:$G$446,NA,0,1)-_xlfn.XLOOKUP(B1705,'4. Material Balance Activities'!$C$398:$C$446,'4. Material Balance Activities'!$M$398:$M$446,NA,0,1))*G1705)*(1-F1705)</f>
        <v>1874.0403000000001</v>
      </c>
      <c r="J1705" s="105" t="s">
        <v>214</v>
      </c>
      <c r="K1705" s="83" t="s">
        <v>214</v>
      </c>
      <c r="L1705" s="102" cm="1">
        <f t="array" ref="L1705">((_xlfn.XLOOKUP(B1705,'4. Material Balance Activities'!$C$398:$C$446,'4. Material Balance Activities'!$J$398:$J$446,NA,0,1)-_xlfn.XLOOKUP(B1705,'4. Material Balance Activities'!$C$398:$C$446,'4. Material Balance Activities'!$P$398:$P$446,NA,0,1))*G1705)*(1-F1705)</f>
        <v>7.556614112903226</v>
      </c>
      <c r="M1705" s="105" t="s">
        <v>214</v>
      </c>
      <c r="N1705" s="83" t="s">
        <v>214</v>
      </c>
    </row>
    <row r="1706" spans="1:14" x14ac:dyDescent="0.25">
      <c r="A1706" s="79" t="s">
        <v>394</v>
      </c>
      <c r="B1706" s="133" t="s">
        <v>289</v>
      </c>
      <c r="C1706" s="137" t="s">
        <v>425</v>
      </c>
      <c r="D1706" s="81" t="str">
        <f>IFERROR(IF(C1706="No CAS","",INDEX('DEQ Pollutant List'!$C$7:$C$611,MATCH('5. Pollutant Emissions - MB'!C1706,'DEQ Pollutant List'!$B$7:$B$611,0))),"")</f>
        <v>Isopropyl alcohol</v>
      </c>
      <c r="E1706" s="115"/>
      <c r="F1706" s="138">
        <v>0</v>
      </c>
      <c r="G1706" s="139">
        <v>0.02</v>
      </c>
      <c r="H1706" s="104"/>
      <c r="I1706" s="102" cm="1">
        <f t="array" ref="I1706">((_xlfn.XLOOKUP(B1706,'4. Material Balance Activities'!$C$398:$C$446,'4. Material Balance Activities'!$G$398:$G$446,NA,0,1)-_xlfn.XLOOKUP(B1706,'4. Material Balance Activities'!$C$398:$C$446,'4. Material Balance Activities'!$M$398:$M$446,NA,0,1))*G1706)*(1-F1706)</f>
        <v>98.633700000000005</v>
      </c>
      <c r="J1706" s="105" t="s">
        <v>214</v>
      </c>
      <c r="K1706" s="83" t="s">
        <v>214</v>
      </c>
      <c r="L1706" s="102" cm="1">
        <f t="array" ref="L1706">((_xlfn.XLOOKUP(B1706,'4. Material Balance Activities'!$C$398:$C$446,'4. Material Balance Activities'!$J$398:$J$446,NA,0,1)-_xlfn.XLOOKUP(B1706,'4. Material Balance Activities'!$C$398:$C$446,'4. Material Balance Activities'!$P$398:$P$446,NA,0,1))*G1706)*(1-F1706)</f>
        <v>0.39771653225806453</v>
      </c>
      <c r="M1706" s="105" t="s">
        <v>214</v>
      </c>
      <c r="N1706" s="83" t="s">
        <v>214</v>
      </c>
    </row>
    <row r="1707" spans="1:14" x14ac:dyDescent="0.25">
      <c r="A1707" s="79" t="s">
        <v>394</v>
      </c>
      <c r="B1707" s="133" t="s">
        <v>289</v>
      </c>
      <c r="C1707" s="137" t="s">
        <v>439</v>
      </c>
      <c r="D1707" s="81" t="str">
        <f>IFERROR(IF(C1707="No CAS","",INDEX('DEQ Pollutant List'!$C$7:$C$611,MATCH('5. Pollutant Emissions - MB'!C1707,'DEQ Pollutant List'!$B$7:$B$611,0))),"")</f>
        <v>Sulfuric acid</v>
      </c>
      <c r="E1707" s="115"/>
      <c r="F1707" s="138">
        <v>0</v>
      </c>
      <c r="G1707" s="139">
        <v>0.02</v>
      </c>
      <c r="H1707" s="104"/>
      <c r="I1707" s="102" cm="1">
        <f t="array" ref="I1707">((_xlfn.XLOOKUP(B1707,'4. Material Balance Activities'!$C$398:$C$446,'4. Material Balance Activities'!$G$398:$G$446,NA,0,1)-_xlfn.XLOOKUP(B1707,'4. Material Balance Activities'!$C$398:$C$446,'4. Material Balance Activities'!$M$398:$M$446,NA,0,1))*G1707)*(1-F1707)</f>
        <v>98.633700000000005</v>
      </c>
      <c r="J1707" s="105" t="s">
        <v>214</v>
      </c>
      <c r="K1707" s="83" t="s">
        <v>214</v>
      </c>
      <c r="L1707" s="102" cm="1">
        <f t="array" ref="L1707">((_xlfn.XLOOKUP(B1707,'4. Material Balance Activities'!$C$398:$C$446,'4. Material Balance Activities'!$J$398:$J$446,NA,0,1)-_xlfn.XLOOKUP(B1707,'4. Material Balance Activities'!$C$398:$C$446,'4. Material Balance Activities'!$P$398:$P$446,NA,0,1))*G1707)*(1-F1707)</f>
        <v>0.39771653225806453</v>
      </c>
      <c r="M1707" s="105" t="s">
        <v>214</v>
      </c>
      <c r="N1707" s="83" t="s">
        <v>214</v>
      </c>
    </row>
    <row r="1708" spans="1:14" x14ac:dyDescent="0.25">
      <c r="A1708" s="79" t="s">
        <v>394</v>
      </c>
      <c r="B1708" s="133" t="s">
        <v>229</v>
      </c>
      <c r="C1708" s="137" t="s">
        <v>428</v>
      </c>
      <c r="D1708" s="81" t="str">
        <f>IFERROR(IF(C1708="No CAS","",INDEX('DEQ Pollutant List'!$C$7:$C$611,MATCH('5. Pollutant Emissions - MB'!C1708,'DEQ Pollutant List'!$B$7:$B$611,0))),"")</f>
        <v>2-Butanone (methyl ethyl ketone)</v>
      </c>
      <c r="E1708" s="115"/>
      <c r="F1708" s="138">
        <v>0</v>
      </c>
      <c r="G1708" s="139">
        <v>1</v>
      </c>
      <c r="H1708" s="104"/>
      <c r="I1708" s="102" cm="1">
        <f t="array" ref="I1708">((_xlfn.XLOOKUP(B1708,'4. Material Balance Activities'!$C$398:$C$446,'4. Material Balance Activities'!$G$398:$G$446,NA,0,1)-_xlfn.XLOOKUP(B1708,'4. Material Balance Activities'!$C$398:$C$446,'4. Material Balance Activities'!$M$398:$M$446,NA,0,1))*G1708)*(1-F1708)</f>
        <v>15.4308</v>
      </c>
      <c r="J1708" s="105" t="s">
        <v>214</v>
      </c>
      <c r="K1708" s="83" t="s">
        <v>214</v>
      </c>
      <c r="L1708" s="102" cm="1">
        <f t="array" ref="L1708">((_xlfn.XLOOKUP(B1708,'4. Material Balance Activities'!$C$398:$C$446,'4. Material Balance Activities'!$J$398:$J$446,NA,0,1)-_xlfn.XLOOKUP(B1708,'4. Material Balance Activities'!$C$398:$C$446,'4. Material Balance Activities'!$P$398:$P$446,NA,0,1))*G1708)*(1-F1708)</f>
        <v>6.222096774193548E-2</v>
      </c>
      <c r="M1708" s="105" t="s">
        <v>214</v>
      </c>
      <c r="N1708" s="83" t="s">
        <v>214</v>
      </c>
    </row>
    <row r="1709" spans="1:14" x14ac:dyDescent="0.25">
      <c r="A1709" s="79" t="s">
        <v>394</v>
      </c>
      <c r="B1709" s="133" t="s">
        <v>231</v>
      </c>
      <c r="C1709" s="137" t="s">
        <v>420</v>
      </c>
      <c r="D1709" s="81" t="str">
        <f>IFERROR(IF(C1709="No CAS","",INDEX('DEQ Pollutant List'!$C$7:$C$611,MATCH('5. Pollutant Emissions - MB'!C1709,'DEQ Pollutant List'!$B$7:$B$611,0))),"")</f>
        <v>Acetone</v>
      </c>
      <c r="E1709" s="115"/>
      <c r="F1709" s="138">
        <v>0</v>
      </c>
      <c r="G1709" s="139">
        <v>1</v>
      </c>
      <c r="H1709" s="104"/>
      <c r="I1709" s="102" cm="1">
        <f t="array" ref="I1709">((_xlfn.XLOOKUP(B1709,'4. Material Balance Activities'!$C$398:$C$446,'4. Material Balance Activities'!$G$398:$G$446,NA,0,1)-_xlfn.XLOOKUP(B1709,'4. Material Balance Activities'!$C$398:$C$446,'4. Material Balance Activities'!$M$398:$M$446,NA,0,1))*G1709)*(1-F1709)</f>
        <v>293.58450000000005</v>
      </c>
      <c r="J1709" s="105" t="s">
        <v>214</v>
      </c>
      <c r="K1709" s="83" t="s">
        <v>214</v>
      </c>
      <c r="L1709" s="102" cm="1">
        <f t="array" ref="L1709">((_xlfn.XLOOKUP(B1709,'4. Material Balance Activities'!$C$398:$C$446,'4. Material Balance Activities'!$J$398:$J$446,NA,0,1)-_xlfn.XLOOKUP(B1709,'4. Material Balance Activities'!$C$398:$C$446,'4. Material Balance Activities'!$P$398:$P$446,NA,0,1))*G1709)*(1-F1709)</f>
        <v>1.1838084677419356</v>
      </c>
      <c r="M1709" s="105" t="s">
        <v>214</v>
      </c>
      <c r="N1709" s="83" t="s">
        <v>214</v>
      </c>
    </row>
    <row r="1710" spans="1:14" x14ac:dyDescent="0.25">
      <c r="A1710" s="79" t="s">
        <v>394</v>
      </c>
      <c r="B1710" s="133" t="s">
        <v>232</v>
      </c>
      <c r="C1710" s="137" t="s">
        <v>420</v>
      </c>
      <c r="D1710" s="81" t="str">
        <f>IFERROR(IF(C1710="No CAS","",INDEX('DEQ Pollutant List'!$C$7:$C$611,MATCH('5. Pollutant Emissions - MB'!C1710,'DEQ Pollutant List'!$B$7:$B$611,0))),"")</f>
        <v>Acetone</v>
      </c>
      <c r="E1710" s="115"/>
      <c r="F1710" s="138">
        <v>0</v>
      </c>
      <c r="G1710" s="139">
        <v>1</v>
      </c>
      <c r="H1710" s="104"/>
      <c r="I1710" s="102" cm="1">
        <f t="array" ref="I1710">((_xlfn.XLOOKUP(B1710,'4. Material Balance Activities'!$C$398:$C$446,'4. Material Balance Activities'!$G$398:$G$446,NA,0,1)-_xlfn.XLOOKUP(B1710,'4. Material Balance Activities'!$C$398:$C$446,'4. Material Balance Activities'!$M$398:$M$446,NA,0,1))*G1710)*(1-F1710)</f>
        <v>5516.7789599999996</v>
      </c>
      <c r="J1710" s="105" t="s">
        <v>214</v>
      </c>
      <c r="K1710" s="83" t="s">
        <v>214</v>
      </c>
      <c r="L1710" s="102" cm="1">
        <f t="array" ref="L1710">((_xlfn.XLOOKUP(B1710,'4. Material Balance Activities'!$C$398:$C$446,'4. Material Balance Activities'!$J$398:$J$446,NA,0,1)-_xlfn.XLOOKUP(B1710,'4. Material Balance Activities'!$C$398:$C$446,'4. Material Balance Activities'!$P$398:$P$446,NA,0,1))*G1710)*(1-F1710)</f>
        <v>22.245076451612903</v>
      </c>
      <c r="M1710" s="105" t="s">
        <v>214</v>
      </c>
      <c r="N1710" s="83" t="s">
        <v>214</v>
      </c>
    </row>
    <row r="1711" spans="1:14" x14ac:dyDescent="0.25">
      <c r="A1711" s="79" t="s">
        <v>394</v>
      </c>
      <c r="B1711" s="133" t="s">
        <v>233</v>
      </c>
      <c r="C1711" s="137" t="s">
        <v>425</v>
      </c>
      <c r="D1711" s="81" t="str">
        <f>IFERROR(IF(C1711="No CAS","",INDEX('DEQ Pollutant List'!$C$7:$C$611,MATCH('5. Pollutant Emissions - MB'!C1711,'DEQ Pollutant List'!$B$7:$B$611,0))),"")</f>
        <v>Isopropyl alcohol</v>
      </c>
      <c r="E1711" s="115"/>
      <c r="F1711" s="138">
        <v>0</v>
      </c>
      <c r="G1711" s="139">
        <v>0.15</v>
      </c>
      <c r="H1711" s="104"/>
      <c r="I1711" s="102" cm="1">
        <f t="array" ref="I1711">((_xlfn.XLOOKUP(B1711,'4. Material Balance Activities'!$C$398:$C$446,'4. Material Balance Activities'!$G$398:$G$446,NA,0,1)-_xlfn.XLOOKUP(B1711,'4. Material Balance Activities'!$C$398:$C$446,'4. Material Balance Activities'!$M$398:$M$446,NA,0,1))*G1711)*(1-F1711)</f>
        <v>1.0157399999999999</v>
      </c>
      <c r="J1711" s="105" t="s">
        <v>214</v>
      </c>
      <c r="K1711" s="83" t="s">
        <v>214</v>
      </c>
      <c r="L1711" s="102" cm="1">
        <f t="array" ref="L1711">((_xlfn.XLOOKUP(B1711,'4. Material Balance Activities'!$C$398:$C$446,'4. Material Balance Activities'!$J$398:$J$446,NA,0,1)-_xlfn.XLOOKUP(B1711,'4. Material Balance Activities'!$C$398:$C$446,'4. Material Balance Activities'!$P$398:$P$446,NA,0,1))*G1711)*(1-F1711)</f>
        <v>4.0957258064516118E-3</v>
      </c>
      <c r="M1711" s="105" t="s">
        <v>214</v>
      </c>
      <c r="N1711" s="83" t="s">
        <v>214</v>
      </c>
    </row>
    <row r="1712" spans="1:14" x14ac:dyDescent="0.25">
      <c r="A1712" s="79" t="s">
        <v>394</v>
      </c>
      <c r="B1712" s="133" t="s">
        <v>233</v>
      </c>
      <c r="C1712" s="137" t="s">
        <v>420</v>
      </c>
      <c r="D1712" s="81" t="str">
        <f>IFERROR(IF(C1712="No CAS","",INDEX('DEQ Pollutant List'!$C$7:$C$611,MATCH('5. Pollutant Emissions - MB'!C1712,'DEQ Pollutant List'!$B$7:$B$611,0))),"")</f>
        <v>Acetone</v>
      </c>
      <c r="E1712" s="115"/>
      <c r="F1712" s="138">
        <v>0</v>
      </c>
      <c r="G1712" s="139">
        <v>0.14000000000000001</v>
      </c>
      <c r="H1712" s="104"/>
      <c r="I1712" s="102" cm="1">
        <f t="array" ref="I1712">((_xlfn.XLOOKUP(B1712,'4. Material Balance Activities'!$C$398:$C$446,'4. Material Balance Activities'!$G$398:$G$446,NA,0,1)-_xlfn.XLOOKUP(B1712,'4. Material Balance Activities'!$C$398:$C$446,'4. Material Balance Activities'!$M$398:$M$446,NA,0,1))*G1712)*(1-F1712)</f>
        <v>0.94802399999999998</v>
      </c>
      <c r="J1712" s="105" t="s">
        <v>214</v>
      </c>
      <c r="K1712" s="83" t="s">
        <v>214</v>
      </c>
      <c r="L1712" s="102" cm="1">
        <f t="array" ref="L1712">((_xlfn.XLOOKUP(B1712,'4. Material Balance Activities'!$C$398:$C$446,'4. Material Balance Activities'!$J$398:$J$446,NA,0,1)-_xlfn.XLOOKUP(B1712,'4. Material Balance Activities'!$C$398:$C$446,'4. Material Balance Activities'!$P$398:$P$446,NA,0,1))*G1712)*(1-F1712)</f>
        <v>3.8226774193548386E-3</v>
      </c>
      <c r="M1712" s="105" t="s">
        <v>214</v>
      </c>
      <c r="N1712" s="83" t="s">
        <v>214</v>
      </c>
    </row>
    <row r="1713" spans="1:14" x14ac:dyDescent="0.25">
      <c r="A1713" s="79" t="s">
        <v>394</v>
      </c>
      <c r="B1713" s="133" t="s">
        <v>397</v>
      </c>
      <c r="C1713" s="137" t="s">
        <v>193</v>
      </c>
      <c r="D1713" s="81" t="str">
        <f>IFERROR(IF(C1713="No CAS","",INDEX('DEQ Pollutant List'!$C$7:$C$611,MATCH('5. Pollutant Emissions - MB'!C1713,'DEQ Pollutant List'!$B$7:$B$611,0))),"")</f>
        <v>Xylene (mixture), including m-xylene, o-xylene, p-xylene</v>
      </c>
      <c r="E1713" s="115"/>
      <c r="F1713" s="138" t="s">
        <v>430</v>
      </c>
      <c r="G1713" s="139" t="s">
        <v>430</v>
      </c>
      <c r="H1713" s="104" t="s">
        <v>464</v>
      </c>
      <c r="I1713" s="102" t="s">
        <v>214</v>
      </c>
      <c r="J1713" s="105">
        <v>21645.039654032054</v>
      </c>
      <c r="K1713" s="83">
        <v>21645.039654032054</v>
      </c>
      <c r="L1713" s="102" t="s">
        <v>214</v>
      </c>
      <c r="M1713" s="105">
        <f>J1713/365</f>
        <v>59.301478504197412</v>
      </c>
      <c r="N1713" s="83">
        <f>K1713/365</f>
        <v>59.301478504197412</v>
      </c>
    </row>
    <row r="1714" spans="1:14" x14ac:dyDescent="0.25">
      <c r="A1714" s="79" t="s">
        <v>394</v>
      </c>
      <c r="B1714" s="133" t="s">
        <v>397</v>
      </c>
      <c r="C1714" s="137" t="s">
        <v>183</v>
      </c>
      <c r="D1714" s="81" t="str">
        <f>IFERROR(IF(C1714="No CAS","",INDEX('DEQ Pollutant List'!$C$7:$C$611,MATCH('5. Pollutant Emissions - MB'!C1714,'DEQ Pollutant List'!$B$7:$B$611,0))),"")</f>
        <v>Ethyl benzene</v>
      </c>
      <c r="E1714" s="115"/>
      <c r="F1714" s="138" t="s">
        <v>430</v>
      </c>
      <c r="G1714" s="139" t="s">
        <v>430</v>
      </c>
      <c r="H1714" s="104" t="s">
        <v>464</v>
      </c>
      <c r="I1714" s="102" t="s">
        <v>214</v>
      </c>
      <c r="J1714" s="105">
        <v>5401.2104308114976</v>
      </c>
      <c r="K1714" s="83">
        <v>5401.2104308114976</v>
      </c>
      <c r="L1714" s="102" t="s">
        <v>214</v>
      </c>
      <c r="M1714" s="105">
        <f t="shared" ref="M1714:M1737" si="26">J1714/365</f>
        <v>14.797836796743828</v>
      </c>
      <c r="N1714" s="83">
        <f t="shared" ref="N1714:N1736" si="27">K1714/365</f>
        <v>14.797836796743828</v>
      </c>
    </row>
    <row r="1715" spans="1:14" x14ac:dyDescent="0.25">
      <c r="A1715" s="79" t="s">
        <v>394</v>
      </c>
      <c r="B1715" s="133" t="s">
        <v>397</v>
      </c>
      <c r="C1715" s="137" t="s">
        <v>191</v>
      </c>
      <c r="D1715" s="81" t="str">
        <f>IFERROR(IF(C1715="No CAS","",INDEX('DEQ Pollutant List'!$C$7:$C$611,MATCH('5. Pollutant Emissions - MB'!C1715,'DEQ Pollutant List'!$B$7:$B$611,0))),"")</f>
        <v>Toluene</v>
      </c>
      <c r="E1715" s="115"/>
      <c r="F1715" s="138" t="s">
        <v>430</v>
      </c>
      <c r="G1715" s="139" t="s">
        <v>430</v>
      </c>
      <c r="H1715" s="104" t="s">
        <v>464</v>
      </c>
      <c r="I1715" s="102" t="s">
        <v>214</v>
      </c>
      <c r="J1715" s="105">
        <v>21354.91776</v>
      </c>
      <c r="K1715" s="83">
        <v>21354.91776</v>
      </c>
      <c r="L1715" s="102" t="s">
        <v>214</v>
      </c>
      <c r="M1715" s="105">
        <f t="shared" si="26"/>
        <v>58.506624000000002</v>
      </c>
      <c r="N1715" s="83">
        <f t="shared" si="27"/>
        <v>58.506624000000002</v>
      </c>
    </row>
    <row r="1716" spans="1:14" x14ac:dyDescent="0.25">
      <c r="A1716" s="79" t="s">
        <v>394</v>
      </c>
      <c r="B1716" s="133" t="s">
        <v>397</v>
      </c>
      <c r="C1716" s="137" t="s">
        <v>432</v>
      </c>
      <c r="D1716" s="81" t="str">
        <f>IFERROR(IF(C1716="No CAS","",INDEX('DEQ Pollutant List'!$C$7:$C$611,MATCH('5. Pollutant Emissions - MB'!C1716,'DEQ Pollutant List'!$B$7:$B$611,0))),"")</f>
        <v>Methyl isobutyl ketone (MIBK, hexone)</v>
      </c>
      <c r="E1716" s="115"/>
      <c r="F1716" s="138" t="s">
        <v>430</v>
      </c>
      <c r="G1716" s="139" t="s">
        <v>430</v>
      </c>
      <c r="H1716" s="104" t="s">
        <v>464</v>
      </c>
      <c r="I1716" s="102" t="s">
        <v>214</v>
      </c>
      <c r="J1716" s="105">
        <v>0</v>
      </c>
      <c r="K1716" s="83">
        <v>0</v>
      </c>
      <c r="L1716" s="102" t="s">
        <v>214</v>
      </c>
      <c r="M1716" s="105">
        <f t="shared" si="26"/>
        <v>0</v>
      </c>
      <c r="N1716" s="83">
        <f t="shared" si="27"/>
        <v>0</v>
      </c>
    </row>
    <row r="1717" spans="1:14" x14ac:dyDescent="0.25">
      <c r="A1717" s="79" t="s">
        <v>394</v>
      </c>
      <c r="B1717" s="133" t="s">
        <v>397</v>
      </c>
      <c r="C1717" s="137" t="s">
        <v>189</v>
      </c>
      <c r="D1717" s="81" t="str">
        <f>IFERROR(IF(C1717="No CAS","",INDEX('DEQ Pollutant List'!$C$7:$C$611,MATCH('5. Pollutant Emissions - MB'!C1717,'DEQ Pollutant List'!$B$7:$B$611,0))),"")</f>
        <v>Naphthalene</v>
      </c>
      <c r="E1717" s="115"/>
      <c r="F1717" s="138" t="s">
        <v>430</v>
      </c>
      <c r="G1717" s="139" t="s">
        <v>430</v>
      </c>
      <c r="H1717" s="104" t="s">
        <v>464</v>
      </c>
      <c r="I1717" s="102" t="s">
        <v>214</v>
      </c>
      <c r="J1717" s="105">
        <v>0</v>
      </c>
      <c r="K1717" s="83">
        <v>0</v>
      </c>
      <c r="L1717" s="102" t="s">
        <v>214</v>
      </c>
      <c r="M1717" s="105">
        <f t="shared" si="26"/>
        <v>0</v>
      </c>
      <c r="N1717" s="83">
        <f t="shared" si="27"/>
        <v>0</v>
      </c>
    </row>
    <row r="1718" spans="1:14" x14ac:dyDescent="0.25">
      <c r="A1718" s="79" t="s">
        <v>394</v>
      </c>
      <c r="B1718" s="133" t="s">
        <v>397</v>
      </c>
      <c r="C1718" s="137" t="s">
        <v>433</v>
      </c>
      <c r="D1718" s="81" t="str">
        <f>IFERROR(IF(C1718="No CAS","",INDEX('DEQ Pollutant List'!$C$7:$C$611,MATCH('5. Pollutant Emissions - MB'!C1718,'DEQ Pollutant List'!$B$7:$B$611,0))),"")</f>
        <v>Isopropylbenzene (cumene)</v>
      </c>
      <c r="E1718" s="115"/>
      <c r="F1718" s="138" t="s">
        <v>430</v>
      </c>
      <c r="G1718" s="139" t="s">
        <v>430</v>
      </c>
      <c r="H1718" s="104" t="s">
        <v>464</v>
      </c>
      <c r="I1718" s="102" t="s">
        <v>214</v>
      </c>
      <c r="J1718" s="105">
        <v>10543.367529890615</v>
      </c>
      <c r="K1718" s="83">
        <v>10543.367529890615</v>
      </c>
      <c r="L1718" s="102" t="s">
        <v>214</v>
      </c>
      <c r="M1718" s="105">
        <f t="shared" si="26"/>
        <v>28.885938438056478</v>
      </c>
      <c r="N1718" s="83">
        <f t="shared" si="27"/>
        <v>28.885938438056478</v>
      </c>
    </row>
    <row r="1719" spans="1:14" x14ac:dyDescent="0.25">
      <c r="A1719" s="79" t="s">
        <v>394</v>
      </c>
      <c r="B1719" s="133" t="s">
        <v>397</v>
      </c>
      <c r="C1719" s="137" t="s">
        <v>161</v>
      </c>
      <c r="D1719" s="81" t="str">
        <f>IFERROR(IF(C1719="No CAS","",INDEX('DEQ Pollutant List'!$C$7:$C$611,MATCH('5. Pollutant Emissions - MB'!C1719,'DEQ Pollutant List'!$B$7:$B$611,0))),"")</f>
        <v>Formaldehyde</v>
      </c>
      <c r="E1719" s="115"/>
      <c r="F1719" s="138" t="s">
        <v>430</v>
      </c>
      <c r="G1719" s="139" t="s">
        <v>430</v>
      </c>
      <c r="H1719" s="104" t="s">
        <v>464</v>
      </c>
      <c r="I1719" s="102" t="s">
        <v>214</v>
      </c>
      <c r="J1719" s="105">
        <v>1272.7283316570847</v>
      </c>
      <c r="K1719" s="83">
        <v>1272.7283316570847</v>
      </c>
      <c r="L1719" s="102" t="s">
        <v>214</v>
      </c>
      <c r="M1719" s="105">
        <f t="shared" si="26"/>
        <v>3.4869269360468076</v>
      </c>
      <c r="N1719" s="83">
        <f t="shared" si="27"/>
        <v>3.4869269360468076</v>
      </c>
    </row>
    <row r="1720" spans="1:14" x14ac:dyDescent="0.25">
      <c r="A1720" s="79" t="s">
        <v>394</v>
      </c>
      <c r="B1720" s="133" t="s">
        <v>397</v>
      </c>
      <c r="C1720" s="137" t="s">
        <v>434</v>
      </c>
      <c r="D1720" s="81" t="str">
        <f>IFERROR(IF(C1720="No CAS","",INDEX('DEQ Pollutant List'!$C$7:$C$611,MATCH('5. Pollutant Emissions - MB'!C1720,'DEQ Pollutant List'!$B$7:$B$611,0))),"")</f>
        <v>Ethylene glycol monobutyl ether</v>
      </c>
      <c r="E1720" s="115"/>
      <c r="F1720" s="138" t="s">
        <v>430</v>
      </c>
      <c r="G1720" s="139" t="s">
        <v>430</v>
      </c>
      <c r="H1720" s="104" t="s">
        <v>464</v>
      </c>
      <c r="I1720" s="102" t="s">
        <v>214</v>
      </c>
      <c r="J1720" s="105">
        <v>0</v>
      </c>
      <c r="K1720" s="83">
        <v>0</v>
      </c>
      <c r="L1720" s="102" t="s">
        <v>214</v>
      </c>
      <c r="M1720" s="105">
        <f t="shared" si="26"/>
        <v>0</v>
      </c>
      <c r="N1720" s="83">
        <f t="shared" si="27"/>
        <v>0</v>
      </c>
    </row>
    <row r="1721" spans="1:14" x14ac:dyDescent="0.25">
      <c r="A1721" s="79" t="s">
        <v>394</v>
      </c>
      <c r="B1721" s="133" t="s">
        <v>397</v>
      </c>
      <c r="C1721" s="137" t="s">
        <v>435</v>
      </c>
      <c r="D1721" s="81" t="str">
        <f>IFERROR(IF(C1721="No CAS","",INDEX('DEQ Pollutant List'!$C$7:$C$611,MATCH('5. Pollutant Emissions - MB'!C1721,'DEQ Pollutant List'!$B$7:$B$611,0))),"")</f>
        <v>n-Butyl alcohol</v>
      </c>
      <c r="E1721" s="115"/>
      <c r="F1721" s="138" t="s">
        <v>430</v>
      </c>
      <c r="G1721" s="139" t="s">
        <v>430</v>
      </c>
      <c r="H1721" s="104" t="s">
        <v>464</v>
      </c>
      <c r="I1721" s="102" t="s">
        <v>214</v>
      </c>
      <c r="J1721" s="105">
        <v>73180.84835410837</v>
      </c>
      <c r="K1721" s="83">
        <v>73180.84835410837</v>
      </c>
      <c r="L1721" s="102" t="s">
        <v>214</v>
      </c>
      <c r="M1721" s="105">
        <f t="shared" si="26"/>
        <v>200.49547494276266</v>
      </c>
      <c r="N1721" s="83">
        <f t="shared" si="27"/>
        <v>200.49547494276266</v>
      </c>
    </row>
    <row r="1722" spans="1:14" x14ac:dyDescent="0.25">
      <c r="A1722" s="79" t="s">
        <v>394</v>
      </c>
      <c r="B1722" s="133" t="s">
        <v>397</v>
      </c>
      <c r="C1722" s="137" t="s">
        <v>436</v>
      </c>
      <c r="D1722" s="81" t="str">
        <f>IFERROR(IF(C1722="No CAS","",INDEX('DEQ Pollutant List'!$C$7:$C$611,MATCH('5. Pollutant Emissions - MB'!C1722,'DEQ Pollutant List'!$B$7:$B$611,0))),"")</f>
        <v>1,2,4-Trimethylbenzene</v>
      </c>
      <c r="E1722" s="115"/>
      <c r="F1722" s="138" t="s">
        <v>430</v>
      </c>
      <c r="G1722" s="139" t="s">
        <v>430</v>
      </c>
      <c r="H1722" s="104" t="s">
        <v>464</v>
      </c>
      <c r="I1722" s="102" t="s">
        <v>214</v>
      </c>
      <c r="J1722" s="105">
        <v>0</v>
      </c>
      <c r="K1722" s="83">
        <v>0</v>
      </c>
      <c r="L1722" s="102" t="s">
        <v>214</v>
      </c>
      <c r="M1722" s="105">
        <f t="shared" si="26"/>
        <v>0</v>
      </c>
      <c r="N1722" s="83">
        <f t="shared" si="27"/>
        <v>0</v>
      </c>
    </row>
    <row r="1723" spans="1:14" x14ac:dyDescent="0.25">
      <c r="A1723" s="79" t="s">
        <v>394</v>
      </c>
      <c r="B1723" s="133" t="s">
        <v>397</v>
      </c>
      <c r="C1723" s="137" t="s">
        <v>437</v>
      </c>
      <c r="D1723" s="81" t="str">
        <f>IFERROR(IF(C1723="No CAS","",INDEX('DEQ Pollutant List'!$C$7:$C$611,MATCH('5. Pollutant Emissions - MB'!C1723,'DEQ Pollutant List'!$B$7:$B$611,0))),"")</f>
        <v>Propylene glycol monomethyl ether acetate</v>
      </c>
      <c r="E1723" s="115"/>
      <c r="F1723" s="138" t="s">
        <v>430</v>
      </c>
      <c r="G1723" s="139" t="s">
        <v>430</v>
      </c>
      <c r="H1723" s="104" t="s">
        <v>464</v>
      </c>
      <c r="I1723" s="102" t="s">
        <v>214</v>
      </c>
      <c r="J1723" s="105">
        <v>351147.67156664463</v>
      </c>
      <c r="K1723" s="83">
        <v>351147.67156664463</v>
      </c>
      <c r="L1723" s="102" t="s">
        <v>214</v>
      </c>
      <c r="M1723" s="105">
        <f t="shared" si="26"/>
        <v>962.04841525108111</v>
      </c>
      <c r="N1723" s="83">
        <f t="shared" si="27"/>
        <v>962.04841525108111</v>
      </c>
    </row>
    <row r="1724" spans="1:14" x14ac:dyDescent="0.25">
      <c r="A1724" s="79" t="s">
        <v>394</v>
      </c>
      <c r="B1724" s="133" t="s">
        <v>397</v>
      </c>
      <c r="C1724" s="137" t="s">
        <v>180</v>
      </c>
      <c r="D1724" s="81" t="str">
        <f>IFERROR(IF(C1724="No CAS","",INDEX('DEQ Pollutant List'!$C$7:$C$611,MATCH('5. Pollutant Emissions - MB'!C1724,'DEQ Pollutant List'!$B$7:$B$611,0))),"")</f>
        <v>Chromium VI, chromate and dichromate particulate</v>
      </c>
      <c r="E1724" s="115"/>
      <c r="F1724" s="138" t="s">
        <v>430</v>
      </c>
      <c r="G1724" s="139" t="s">
        <v>430</v>
      </c>
      <c r="H1724" s="104" t="s">
        <v>464</v>
      </c>
      <c r="I1724" s="102" t="s">
        <v>214</v>
      </c>
      <c r="J1724" s="105">
        <v>0</v>
      </c>
      <c r="K1724" s="83">
        <v>0</v>
      </c>
      <c r="L1724" s="102" t="s">
        <v>214</v>
      </c>
      <c r="M1724" s="105">
        <f t="shared" si="26"/>
        <v>0</v>
      </c>
      <c r="N1724" s="83">
        <f t="shared" si="27"/>
        <v>0</v>
      </c>
    </row>
    <row r="1725" spans="1:14" x14ac:dyDescent="0.25">
      <c r="A1725" s="79" t="s">
        <v>394</v>
      </c>
      <c r="B1725" s="133" t="s">
        <v>397</v>
      </c>
      <c r="C1725" s="137" t="s">
        <v>428</v>
      </c>
      <c r="D1725" s="81" t="str">
        <f>IFERROR(IF(C1725="No CAS","",INDEX('DEQ Pollutant List'!$C$7:$C$611,MATCH('5. Pollutant Emissions - MB'!C1725,'DEQ Pollutant List'!$B$7:$B$611,0))),"")</f>
        <v>2-Butanone (methyl ethyl ketone)</v>
      </c>
      <c r="E1725" s="115"/>
      <c r="F1725" s="138" t="s">
        <v>430</v>
      </c>
      <c r="G1725" s="139" t="s">
        <v>430</v>
      </c>
      <c r="H1725" s="104" t="s">
        <v>464</v>
      </c>
      <c r="I1725" s="102" t="s">
        <v>214</v>
      </c>
      <c r="J1725" s="105">
        <v>61913.424743742544</v>
      </c>
      <c r="K1725" s="83">
        <v>61913.424743742544</v>
      </c>
      <c r="L1725" s="102" t="s">
        <v>214</v>
      </c>
      <c r="M1725" s="105">
        <f t="shared" si="26"/>
        <v>169.625821215733</v>
      </c>
      <c r="N1725" s="83">
        <f t="shared" si="27"/>
        <v>169.625821215733</v>
      </c>
    </row>
    <row r="1726" spans="1:14" x14ac:dyDescent="0.25">
      <c r="A1726" s="79" t="s">
        <v>394</v>
      </c>
      <c r="B1726" s="133" t="s">
        <v>397</v>
      </c>
      <c r="C1726" s="137" t="s">
        <v>438</v>
      </c>
      <c r="D1726" s="81" t="str">
        <f>IFERROR(IF(C1726="No CAS","",INDEX('DEQ Pollutant List'!$C$7:$C$611,MATCH('5. Pollutant Emissions - MB'!C1726,'DEQ Pollutant List'!$B$7:$B$611,0))),"")</f>
        <v>t-Butyl acetate</v>
      </c>
      <c r="E1726" s="115"/>
      <c r="F1726" s="138" t="s">
        <v>430</v>
      </c>
      <c r="G1726" s="139" t="s">
        <v>430</v>
      </c>
      <c r="H1726" s="104" t="s">
        <v>464</v>
      </c>
      <c r="I1726" s="102" t="s">
        <v>214</v>
      </c>
      <c r="J1726" s="105">
        <v>0</v>
      </c>
      <c r="K1726" s="83">
        <v>0</v>
      </c>
      <c r="L1726" s="102" t="s">
        <v>214</v>
      </c>
      <c r="M1726" s="105">
        <f t="shared" si="26"/>
        <v>0</v>
      </c>
      <c r="N1726" s="83">
        <f t="shared" si="27"/>
        <v>0</v>
      </c>
    </row>
    <row r="1727" spans="1:14" x14ac:dyDescent="0.25">
      <c r="A1727" s="79" t="s">
        <v>394</v>
      </c>
      <c r="B1727" s="133" t="s">
        <v>397</v>
      </c>
      <c r="C1727" s="137" t="s">
        <v>187</v>
      </c>
      <c r="D1727" s="81" t="str">
        <f>IFERROR(IF(C1727="No CAS","",INDEX('DEQ Pollutant List'!$C$7:$C$611,MATCH('5. Pollutant Emissions - MB'!C1727,'DEQ Pollutant List'!$B$7:$B$611,0))),"")</f>
        <v>Mercury and compounds</v>
      </c>
      <c r="E1727" s="115"/>
      <c r="F1727" s="138" t="s">
        <v>430</v>
      </c>
      <c r="G1727" s="139" t="s">
        <v>430</v>
      </c>
      <c r="H1727" s="104" t="s">
        <v>464</v>
      </c>
      <c r="I1727" s="102" t="s">
        <v>214</v>
      </c>
      <c r="J1727" s="105">
        <v>2.0202037010429935E-5</v>
      </c>
      <c r="K1727" s="83">
        <v>2.0202037010429935E-5</v>
      </c>
      <c r="L1727" s="102" t="s">
        <v>214</v>
      </c>
      <c r="M1727" s="105">
        <f t="shared" si="26"/>
        <v>5.5348046603917632E-8</v>
      </c>
      <c r="N1727" s="83">
        <f t="shared" si="27"/>
        <v>5.5348046603917632E-8</v>
      </c>
    </row>
    <row r="1728" spans="1:14" x14ac:dyDescent="0.25">
      <c r="A1728" s="79" t="s">
        <v>394</v>
      </c>
      <c r="B1728" s="133" t="s">
        <v>397</v>
      </c>
      <c r="C1728" s="137" t="s">
        <v>185</v>
      </c>
      <c r="D1728" s="81" t="str">
        <f>IFERROR(IF(C1728="No CAS","",INDEX('DEQ Pollutant List'!$C$7:$C$611,MATCH('5. Pollutant Emissions - MB'!C1728,'DEQ Pollutant List'!$B$7:$B$611,0))),"")</f>
        <v>Lead and compounds</v>
      </c>
      <c r="E1728" s="115"/>
      <c r="F1728" s="138" t="s">
        <v>430</v>
      </c>
      <c r="G1728" s="139" t="s">
        <v>430</v>
      </c>
      <c r="H1728" s="104" t="s">
        <v>464</v>
      </c>
      <c r="I1728" s="102" t="s">
        <v>214</v>
      </c>
      <c r="J1728" s="105">
        <v>0.1515152775782245</v>
      </c>
      <c r="K1728" s="83">
        <v>0.1515152775782245</v>
      </c>
      <c r="L1728" s="102" t="s">
        <v>214</v>
      </c>
      <c r="M1728" s="105">
        <f t="shared" si="26"/>
        <v>4.1511034952938216E-4</v>
      </c>
      <c r="N1728" s="83">
        <f t="shared" si="27"/>
        <v>4.1511034952938216E-4</v>
      </c>
    </row>
    <row r="1729" spans="1:14" x14ac:dyDescent="0.25">
      <c r="A1729" s="79" t="s">
        <v>394</v>
      </c>
      <c r="B1729" s="133" t="s">
        <v>397</v>
      </c>
      <c r="C1729" s="137" t="s">
        <v>425</v>
      </c>
      <c r="D1729" s="81" t="str">
        <f>IFERROR(IF(C1729="No CAS","",INDEX('DEQ Pollutant List'!$C$7:$C$611,MATCH('5. Pollutant Emissions - MB'!C1729,'DEQ Pollutant List'!$B$7:$B$611,0))),"")</f>
        <v>Isopropyl alcohol</v>
      </c>
      <c r="E1729" s="115"/>
      <c r="F1729" s="138" t="s">
        <v>430</v>
      </c>
      <c r="G1729" s="139" t="s">
        <v>430</v>
      </c>
      <c r="H1729" s="104" t="s">
        <v>464</v>
      </c>
      <c r="I1729" s="102" t="s">
        <v>214</v>
      </c>
      <c r="J1729" s="105">
        <v>9509.4571537544689</v>
      </c>
      <c r="K1729" s="83">
        <v>9509.4571537544689</v>
      </c>
      <c r="L1729" s="102" t="s">
        <v>214</v>
      </c>
      <c r="M1729" s="105">
        <f t="shared" si="26"/>
        <v>26.05330727056019</v>
      </c>
      <c r="N1729" s="83">
        <f t="shared" si="27"/>
        <v>26.05330727056019</v>
      </c>
    </row>
    <row r="1730" spans="1:14" x14ac:dyDescent="0.25">
      <c r="A1730" s="79" t="s">
        <v>394</v>
      </c>
      <c r="B1730" s="133" t="s">
        <v>397</v>
      </c>
      <c r="C1730" s="137" t="s">
        <v>420</v>
      </c>
      <c r="D1730" s="81" t="str">
        <f>IFERROR(IF(C1730="No CAS","",INDEX('DEQ Pollutant List'!$C$7:$C$611,MATCH('5. Pollutant Emissions - MB'!C1730,'DEQ Pollutant List'!$B$7:$B$611,0))),"")</f>
        <v>Acetone</v>
      </c>
      <c r="E1730" s="115"/>
      <c r="F1730" s="138" t="s">
        <v>430</v>
      </c>
      <c r="G1730" s="139" t="s">
        <v>430</v>
      </c>
      <c r="H1730" s="104" t="s">
        <v>464</v>
      </c>
      <c r="I1730" s="102" t="s">
        <v>214</v>
      </c>
      <c r="J1730" s="105">
        <v>61079.261835518468</v>
      </c>
      <c r="K1730" s="83">
        <v>61079.261835518468</v>
      </c>
      <c r="L1730" s="102" t="s">
        <v>214</v>
      </c>
      <c r="M1730" s="105">
        <f t="shared" si="26"/>
        <v>167.34044338498211</v>
      </c>
      <c r="N1730" s="83">
        <f t="shared" si="27"/>
        <v>167.34044338498211</v>
      </c>
    </row>
    <row r="1731" spans="1:14" x14ac:dyDescent="0.25">
      <c r="A1731" s="79" t="s">
        <v>394</v>
      </c>
      <c r="B1731" s="133" t="s">
        <v>397</v>
      </c>
      <c r="C1731" s="137" t="s">
        <v>422</v>
      </c>
      <c r="D1731" s="81" t="str">
        <f>IFERROR(IF(C1731="No CAS","",INDEX('DEQ Pollutant List'!$C$7:$C$611,MATCH('5. Pollutant Emissions - MB'!C1731,'DEQ Pollutant List'!$B$7:$B$611,0))),"")</f>
        <v>Propylene glycol monomethyl ether</v>
      </c>
      <c r="E1731" s="115"/>
      <c r="F1731" s="138" t="s">
        <v>430</v>
      </c>
      <c r="G1731" s="139" t="s">
        <v>430</v>
      </c>
      <c r="H1731" s="104" t="s">
        <v>464</v>
      </c>
      <c r="I1731" s="102" t="s">
        <v>214</v>
      </c>
      <c r="J1731" s="105">
        <v>0</v>
      </c>
      <c r="K1731" s="83">
        <v>0</v>
      </c>
      <c r="L1731" s="102" t="s">
        <v>214</v>
      </c>
      <c r="M1731" s="105">
        <f t="shared" si="26"/>
        <v>0</v>
      </c>
      <c r="N1731" s="83">
        <f t="shared" si="27"/>
        <v>0</v>
      </c>
    </row>
    <row r="1732" spans="1:14" x14ac:dyDescent="0.25">
      <c r="A1732" s="79" t="s">
        <v>394</v>
      </c>
      <c r="B1732" s="133" t="s">
        <v>397</v>
      </c>
      <c r="C1732" s="137" t="s">
        <v>181</v>
      </c>
      <c r="D1732" s="81" t="str">
        <f>IFERROR(IF(C1732="No CAS","",INDEX('DEQ Pollutant List'!$C$7:$C$611,MATCH('5. Pollutant Emissions - MB'!C1732,'DEQ Pollutant List'!$B$7:$B$611,0))),"")</f>
        <v>Cobalt and compounds</v>
      </c>
      <c r="E1732" s="115"/>
      <c r="F1732" s="138" t="s">
        <v>430</v>
      </c>
      <c r="G1732" s="139" t="s">
        <v>430</v>
      </c>
      <c r="H1732" s="104" t="s">
        <v>464</v>
      </c>
      <c r="I1732" s="102" t="s">
        <v>214</v>
      </c>
      <c r="J1732" s="105">
        <v>0</v>
      </c>
      <c r="K1732" s="83">
        <v>0</v>
      </c>
      <c r="L1732" s="102" t="s">
        <v>214</v>
      </c>
      <c r="M1732" s="105">
        <f t="shared" si="26"/>
        <v>0</v>
      </c>
      <c r="N1732" s="83">
        <f t="shared" si="27"/>
        <v>0</v>
      </c>
    </row>
    <row r="1733" spans="1:14" x14ac:dyDescent="0.25">
      <c r="A1733" s="79" t="s">
        <v>394</v>
      </c>
      <c r="B1733" s="133" t="s">
        <v>397</v>
      </c>
      <c r="C1733" s="137" t="s">
        <v>439</v>
      </c>
      <c r="D1733" s="81" t="str">
        <f>IFERROR(IF(C1733="No CAS","",INDEX('DEQ Pollutant List'!$C$7:$C$611,MATCH('5. Pollutant Emissions - MB'!C1733,'DEQ Pollutant List'!$B$7:$B$611,0))),"")</f>
        <v>Sulfuric acid</v>
      </c>
      <c r="E1733" s="115"/>
      <c r="F1733" s="138" t="s">
        <v>430</v>
      </c>
      <c r="G1733" s="139" t="s">
        <v>430</v>
      </c>
      <c r="H1733" s="104" t="s">
        <v>464</v>
      </c>
      <c r="I1733" s="102" t="s">
        <v>214</v>
      </c>
      <c r="J1733" s="105">
        <v>1123.9430400000001</v>
      </c>
      <c r="K1733" s="83">
        <v>1123.9430400000001</v>
      </c>
      <c r="L1733" s="102" t="s">
        <v>214</v>
      </c>
      <c r="M1733" s="105">
        <f t="shared" si="26"/>
        <v>3.0792960000000003</v>
      </c>
      <c r="N1733" s="83">
        <f t="shared" si="27"/>
        <v>3.0792960000000003</v>
      </c>
    </row>
    <row r="1734" spans="1:14" x14ac:dyDescent="0.25">
      <c r="A1734" s="79" t="s">
        <v>394</v>
      </c>
      <c r="B1734" s="133" t="s">
        <v>397</v>
      </c>
      <c r="C1734" s="137" t="s">
        <v>440</v>
      </c>
      <c r="D1734" s="81" t="str">
        <f>IFERROR(IF(C1734="No CAS","",INDEX('DEQ Pollutant List'!$C$7:$C$611,MATCH('5. Pollutant Emissions - MB'!C1734,'DEQ Pollutant List'!$B$7:$B$611,0))),"")</f>
        <v>Hexachlorobenzene</v>
      </c>
      <c r="E1734" s="115"/>
      <c r="F1734" s="138" t="s">
        <v>430</v>
      </c>
      <c r="G1734" s="139" t="s">
        <v>430</v>
      </c>
      <c r="H1734" s="104" t="s">
        <v>464</v>
      </c>
      <c r="I1734" s="102" t="s">
        <v>214</v>
      </c>
      <c r="J1734" s="105">
        <v>0</v>
      </c>
      <c r="K1734" s="83">
        <v>0</v>
      </c>
      <c r="L1734" s="102" t="s">
        <v>214</v>
      </c>
      <c r="M1734" s="105">
        <f t="shared" si="26"/>
        <v>0</v>
      </c>
      <c r="N1734" s="83">
        <f t="shared" si="27"/>
        <v>0</v>
      </c>
    </row>
    <row r="1735" spans="1:14" x14ac:dyDescent="0.25">
      <c r="A1735" s="79" t="s">
        <v>394</v>
      </c>
      <c r="B1735" s="133" t="s">
        <v>397</v>
      </c>
      <c r="C1735" s="137" t="s">
        <v>182</v>
      </c>
      <c r="D1735" s="81" t="str">
        <f>IFERROR(IF(C1735="No CAS","",INDEX('DEQ Pollutant List'!$C$7:$C$611,MATCH('5. Pollutant Emissions - MB'!C1735,'DEQ Pollutant List'!$B$7:$B$611,0))),"")</f>
        <v>Copper and compounds</v>
      </c>
      <c r="E1735" s="115"/>
      <c r="F1735" s="138" t="s">
        <v>430</v>
      </c>
      <c r="G1735" s="139" t="s">
        <v>430</v>
      </c>
      <c r="H1735" s="104" t="s">
        <v>464</v>
      </c>
      <c r="I1735" s="102" t="s">
        <v>214</v>
      </c>
      <c r="J1735" s="105">
        <v>0</v>
      </c>
      <c r="K1735" s="83">
        <v>0</v>
      </c>
      <c r="L1735" s="102" t="s">
        <v>214</v>
      </c>
      <c r="M1735" s="105">
        <f t="shared" si="26"/>
        <v>0</v>
      </c>
      <c r="N1735" s="83">
        <f t="shared" si="27"/>
        <v>0</v>
      </c>
    </row>
    <row r="1736" spans="1:14" x14ac:dyDescent="0.25">
      <c r="A1736" s="79" t="s">
        <v>394</v>
      </c>
      <c r="B1736" s="133" t="s">
        <v>397</v>
      </c>
      <c r="C1736" s="137" t="s">
        <v>186</v>
      </c>
      <c r="D1736" s="81" t="str">
        <f>IFERROR(IF(C1736="No CAS","",INDEX('DEQ Pollutant List'!$C$7:$C$611,MATCH('5. Pollutant Emissions - MB'!C1736,'DEQ Pollutant List'!$B$7:$B$611,0))),"")</f>
        <v>Manganese and compounds</v>
      </c>
      <c r="E1736" s="115"/>
      <c r="F1736" s="138" t="s">
        <v>430</v>
      </c>
      <c r="G1736" s="139" t="s">
        <v>430</v>
      </c>
      <c r="H1736" s="104" t="s">
        <v>464</v>
      </c>
      <c r="I1736" s="102" t="s">
        <v>214</v>
      </c>
      <c r="J1736" s="105">
        <v>50.505092526074833</v>
      </c>
      <c r="K1736" s="83">
        <v>50.505092526074833</v>
      </c>
      <c r="L1736" s="102" t="s">
        <v>214</v>
      </c>
      <c r="M1736" s="105">
        <f t="shared" si="26"/>
        <v>0.13837011650979406</v>
      </c>
      <c r="N1736" s="83">
        <f t="shared" si="27"/>
        <v>0.13837011650979406</v>
      </c>
    </row>
    <row r="1737" spans="1:14" x14ac:dyDescent="0.25">
      <c r="A1737" s="79" t="s">
        <v>394</v>
      </c>
      <c r="B1737" s="133" t="s">
        <v>397</v>
      </c>
      <c r="C1737" s="137" t="s">
        <v>441</v>
      </c>
      <c r="D1737" s="81" t="str">
        <f>IFERROR(IF(C1737="No CAS","",INDEX('DEQ Pollutant List'!$C$7:$C$611,MATCH('5. Pollutant Emissions - MB'!C1737,'DEQ Pollutant List'!$B$7:$B$611,0))),"")</f>
        <v>1,2,3-Trimethylbenzene</v>
      </c>
      <c r="E1737" s="115"/>
      <c r="F1737" s="138" t="s">
        <v>430</v>
      </c>
      <c r="G1737" s="139" t="s">
        <v>430</v>
      </c>
      <c r="H1737" s="104" t="s">
        <v>464</v>
      </c>
      <c r="I1737" s="102" t="s">
        <v>214</v>
      </c>
      <c r="J1737" s="105">
        <v>21172.628074281351</v>
      </c>
      <c r="K1737" s="83">
        <v>21172.628074281351</v>
      </c>
      <c r="L1737" s="102" t="s">
        <v>214</v>
      </c>
      <c r="M1737" s="105">
        <f t="shared" si="26"/>
        <v>58.00720020351055</v>
      </c>
      <c r="N1737" s="83">
        <f>K1737/365</f>
        <v>58.00720020351055</v>
      </c>
    </row>
    <row r="1738" spans="1:14" x14ac:dyDescent="0.25">
      <c r="A1738" s="79" t="s">
        <v>398</v>
      </c>
      <c r="B1738" s="133" t="s">
        <v>341</v>
      </c>
      <c r="C1738" s="137" t="s">
        <v>193</v>
      </c>
      <c r="D1738" s="81" t="str">
        <f>IFERROR(IF(C1738="No CAS","",INDEX('DEQ Pollutant List'!$C$7:$C$611,MATCH('5. Pollutant Emissions - MB'!C1738,'DEQ Pollutant List'!$B$7:$B$611,0))),"")</f>
        <v>Xylene (mixture), including m-xylene, o-xylene, p-xylene</v>
      </c>
      <c r="E1738" s="115"/>
      <c r="F1738" s="138">
        <v>0</v>
      </c>
      <c r="G1738" s="139">
        <v>5.9999999999999995E-4</v>
      </c>
      <c r="H1738" s="104"/>
      <c r="I1738" s="102" cm="1">
        <f t="array" ref="I1738">((_xlfn.XLOOKUP(B1738,'4. Material Balance Activities'!$C$448:$C$468,'4. Material Balance Activities'!$G$448:$G$468,NA,0,1)-_xlfn.XLOOKUP(B1738,'4. Material Balance Activities'!$C$448:$C$468,'4. Material Balance Activities'!$M$448:$M$468,NA,0,1))*G1738)*(1-F1738)</f>
        <v>0.10464557400000001</v>
      </c>
      <c r="J1738" s="105" t="s">
        <v>214</v>
      </c>
      <c r="K1738" s="83" t="s">
        <v>214</v>
      </c>
      <c r="L1738" s="102" cm="1">
        <f t="array" ref="L1738">((_xlfn.XLOOKUP(B1738,'4. Material Balance Activities'!$C$448:$C$468,'4. Material Balance Activities'!$J$448:$J$468,NA,0,1)-_xlfn.XLOOKUP(B1738,'4. Material Balance Activities'!$C$448:$C$468,'4. Material Balance Activities'!$P$448:$P$468,NA,0,1))*G1738)*(1-F1738)</f>
        <v>4.2195795967741939E-4</v>
      </c>
      <c r="M1738" s="105" t="s">
        <v>214</v>
      </c>
      <c r="N1738" s="83" t="s">
        <v>214</v>
      </c>
    </row>
    <row r="1739" spans="1:14" x14ac:dyDescent="0.25">
      <c r="A1739" s="79" t="s">
        <v>398</v>
      </c>
      <c r="B1739" s="133" t="s">
        <v>341</v>
      </c>
      <c r="C1739" s="137" t="s">
        <v>183</v>
      </c>
      <c r="D1739" s="81" t="str">
        <f>IFERROR(IF(C1739="No CAS","",INDEX('DEQ Pollutant List'!$C$7:$C$611,MATCH('5. Pollutant Emissions - MB'!C1739,'DEQ Pollutant List'!$B$7:$B$611,0))),"")</f>
        <v>Ethyl benzene</v>
      </c>
      <c r="E1739" s="115"/>
      <c r="F1739" s="138">
        <v>0</v>
      </c>
      <c r="G1739" s="139">
        <v>1E-4</v>
      </c>
      <c r="H1739" s="104"/>
      <c r="I1739" s="102" cm="1">
        <f t="array" ref="I1739">((_xlfn.XLOOKUP(B1739,'4. Material Balance Activities'!$C$448:$C$468,'4. Material Balance Activities'!$G$448:$G$468,NA,0,1)-_xlfn.XLOOKUP(B1739,'4. Material Balance Activities'!$C$448:$C$468,'4. Material Balance Activities'!$M$448:$M$468,NA,0,1))*G1739)*(1-F1739)</f>
        <v>1.7440929000000004E-2</v>
      </c>
      <c r="J1739" s="105" t="s">
        <v>214</v>
      </c>
      <c r="K1739" s="83" t="s">
        <v>214</v>
      </c>
      <c r="L1739" s="102" cm="1">
        <f t="array" ref="L1739">((_xlfn.XLOOKUP(B1739,'4. Material Balance Activities'!$C$448:$C$468,'4. Material Balance Activities'!$J$448:$J$468,NA,0,1)-_xlfn.XLOOKUP(B1739,'4. Material Balance Activities'!$C$448:$C$468,'4. Material Balance Activities'!$P$448:$P$468,NA,0,1))*G1739)*(1-F1739)</f>
        <v>7.0326326612903231E-5</v>
      </c>
      <c r="M1739" s="105" t="s">
        <v>214</v>
      </c>
      <c r="N1739" s="83" t="s">
        <v>214</v>
      </c>
    </row>
    <row r="1740" spans="1:14" x14ac:dyDescent="0.25">
      <c r="A1740" s="79" t="s">
        <v>398</v>
      </c>
      <c r="B1740" s="133" t="s">
        <v>341</v>
      </c>
      <c r="C1740" s="137" t="s">
        <v>189</v>
      </c>
      <c r="D1740" s="81" t="str">
        <f>IFERROR(IF(C1740="No CAS","",INDEX('DEQ Pollutant List'!$C$7:$C$611,MATCH('5. Pollutant Emissions - MB'!C1740,'DEQ Pollutant List'!$B$7:$B$611,0))),"")</f>
        <v>Naphthalene</v>
      </c>
      <c r="E1740" s="115"/>
      <c r="F1740" s="138">
        <v>0</v>
      </c>
      <c r="G1740" s="139">
        <v>1.8E-3</v>
      </c>
      <c r="H1740" s="104"/>
      <c r="I1740" s="102" cm="1">
        <f t="array" ref="I1740">((_xlfn.XLOOKUP(B1740,'4. Material Balance Activities'!$C$448:$C$468,'4. Material Balance Activities'!$G$448:$G$468,NA,0,1)-_xlfn.XLOOKUP(B1740,'4. Material Balance Activities'!$C$448:$C$468,'4. Material Balance Activities'!$M$448:$M$468,NA,0,1))*G1740)*(1-F1740)</f>
        <v>0.31393672200000006</v>
      </c>
      <c r="J1740" s="105" t="s">
        <v>214</v>
      </c>
      <c r="K1740" s="83" t="s">
        <v>214</v>
      </c>
      <c r="L1740" s="102" cm="1">
        <f t="array" ref="L1740">((_xlfn.XLOOKUP(B1740,'4. Material Balance Activities'!$C$448:$C$468,'4. Material Balance Activities'!$J$448:$J$468,NA,0,1)-_xlfn.XLOOKUP(B1740,'4. Material Balance Activities'!$C$448:$C$468,'4. Material Balance Activities'!$P$448:$P$468,NA,0,1))*G1740)*(1-F1740)</f>
        <v>1.2658738790322583E-3</v>
      </c>
      <c r="M1740" s="105" t="s">
        <v>214</v>
      </c>
      <c r="N1740" s="83" t="s">
        <v>214</v>
      </c>
    </row>
    <row r="1741" spans="1:14" x14ac:dyDescent="0.25">
      <c r="A1741" s="79" t="s">
        <v>398</v>
      </c>
      <c r="B1741" s="133" t="s">
        <v>343</v>
      </c>
      <c r="C1741" s="137" t="s">
        <v>189</v>
      </c>
      <c r="D1741" s="81" t="str">
        <f>IFERROR(IF(C1741="No CAS","",INDEX('DEQ Pollutant List'!$C$7:$C$611,MATCH('5. Pollutant Emissions - MB'!C1741,'DEQ Pollutant List'!$B$7:$B$611,0))),"")</f>
        <v>Naphthalene</v>
      </c>
      <c r="E1741" s="115"/>
      <c r="F1741" s="138">
        <v>0</v>
      </c>
      <c r="G1741" s="139">
        <v>2.8E-3</v>
      </c>
      <c r="H1741" s="104"/>
      <c r="I1741" s="102" cm="1">
        <f t="array" ref="I1741">((_xlfn.XLOOKUP(B1741,'4. Material Balance Activities'!$C$448:$C$468,'4. Material Balance Activities'!$G$448:$G$468,NA,0,1)-_xlfn.XLOOKUP(B1741,'4. Material Balance Activities'!$C$448:$C$468,'4. Material Balance Activities'!$M$448:$M$468,NA,0,1))*G1741)*(1-F1741)</f>
        <v>6.5945879999999985E-2</v>
      </c>
      <c r="J1741" s="105" t="s">
        <v>214</v>
      </c>
      <c r="K1741" s="83" t="s">
        <v>214</v>
      </c>
      <c r="L1741" s="102" cm="1">
        <f t="array" ref="L1741">((_xlfn.XLOOKUP(B1741,'4. Material Balance Activities'!$C$448:$C$468,'4. Material Balance Activities'!$J$448:$J$468,NA,0,1)-_xlfn.XLOOKUP(B1741,'4. Material Balance Activities'!$C$448:$C$468,'4. Material Balance Activities'!$P$448:$P$468,NA,0,1))*G1741)*(1-F1741)</f>
        <v>2.6591080645161285E-4</v>
      </c>
      <c r="M1741" s="105" t="s">
        <v>214</v>
      </c>
      <c r="N1741" s="83" t="s">
        <v>214</v>
      </c>
    </row>
    <row r="1742" spans="1:14" x14ac:dyDescent="0.25">
      <c r="A1742" s="79" t="s">
        <v>398</v>
      </c>
      <c r="B1742" s="133" t="s">
        <v>344</v>
      </c>
      <c r="C1742" s="137" t="s">
        <v>436</v>
      </c>
      <c r="D1742" s="81" t="str">
        <f>IFERROR(IF(C1742="No CAS","",INDEX('DEQ Pollutant List'!$C$7:$C$611,MATCH('5. Pollutant Emissions - MB'!C1742,'DEQ Pollutant List'!$B$7:$B$611,0))),"")</f>
        <v>1,2,4-Trimethylbenzene</v>
      </c>
      <c r="E1742" s="115"/>
      <c r="F1742" s="138">
        <v>0</v>
      </c>
      <c r="G1742" s="139">
        <v>3.6900000000000002E-2</v>
      </c>
      <c r="H1742" s="104"/>
      <c r="I1742" s="102" cm="1">
        <f t="array" ref="I1742">((_xlfn.XLOOKUP(B1742,'4. Material Balance Activities'!$C$448:$C$468,'4. Material Balance Activities'!$G$448:$G$468,NA,0,1)-_xlfn.XLOOKUP(B1742,'4. Material Balance Activities'!$C$448:$C$468,'4. Material Balance Activities'!$M$448:$M$468,NA,0,1))*G1742)*(1-F1742)</f>
        <v>0.65185916399999999</v>
      </c>
      <c r="J1742" s="105" t="s">
        <v>214</v>
      </c>
      <c r="K1742" s="83" t="s">
        <v>214</v>
      </c>
      <c r="L1742" s="102" cm="1">
        <f t="array" ref="L1742">((_xlfn.XLOOKUP(B1742,'4. Material Balance Activities'!$C$448:$C$468,'4. Material Balance Activities'!$J$448:$J$468,NA,0,1)-_xlfn.XLOOKUP(B1742,'4. Material Balance Activities'!$C$448:$C$468,'4. Material Balance Activities'!$P$448:$P$468,NA,0,1))*G1742)*(1-F1742)</f>
        <v>2.6284643709677423E-3</v>
      </c>
      <c r="M1742" s="105" t="s">
        <v>214</v>
      </c>
      <c r="N1742" s="83" t="s">
        <v>214</v>
      </c>
    </row>
    <row r="1743" spans="1:14" x14ac:dyDescent="0.25">
      <c r="A1743" s="79" t="s">
        <v>398</v>
      </c>
      <c r="B1743" s="133" t="s">
        <v>344</v>
      </c>
      <c r="C1743" s="137" t="s">
        <v>437</v>
      </c>
      <c r="D1743" s="81" t="str">
        <f>IFERROR(IF(C1743="No CAS","",INDEX('DEQ Pollutant List'!$C$7:$C$611,MATCH('5. Pollutant Emissions - MB'!C1743,'DEQ Pollutant List'!$B$7:$B$611,0))),"")</f>
        <v>Propylene glycol monomethyl ether acetate</v>
      </c>
      <c r="E1743" s="115"/>
      <c r="F1743" s="138">
        <v>0</v>
      </c>
      <c r="G1743" s="139">
        <v>6.0699999999999997E-2</v>
      </c>
      <c r="H1743" s="104"/>
      <c r="I1743" s="102" cm="1">
        <f t="array" ref="I1743">((_xlfn.XLOOKUP(B1743,'4. Material Balance Activities'!$C$448:$C$468,'4. Material Balance Activities'!$G$448:$G$468,NA,0,1)-_xlfn.XLOOKUP(B1743,'4. Material Balance Activities'!$C$448:$C$468,'4. Material Balance Activities'!$M$448:$M$468,NA,0,1))*G1743)*(1-F1743)</f>
        <v>1.072299492</v>
      </c>
      <c r="J1743" s="105" t="s">
        <v>214</v>
      </c>
      <c r="K1743" s="83" t="s">
        <v>214</v>
      </c>
      <c r="L1743" s="102" cm="1">
        <f t="array" ref="L1743">((_xlfn.XLOOKUP(B1743,'4. Material Balance Activities'!$C$448:$C$468,'4. Material Balance Activities'!$J$448:$J$468,NA,0,1)-_xlfn.XLOOKUP(B1743,'4. Material Balance Activities'!$C$448:$C$468,'4. Material Balance Activities'!$P$448:$P$468,NA,0,1))*G1743)*(1-F1743)</f>
        <v>4.3237882741935484E-3</v>
      </c>
      <c r="M1743" s="105" t="s">
        <v>214</v>
      </c>
      <c r="N1743" s="83" t="s">
        <v>214</v>
      </c>
    </row>
    <row r="1744" spans="1:14" x14ac:dyDescent="0.25">
      <c r="A1744" s="79" t="s">
        <v>398</v>
      </c>
      <c r="B1744" s="133" t="s">
        <v>345</v>
      </c>
      <c r="C1744" s="137" t="s">
        <v>189</v>
      </c>
      <c r="D1744" s="81" t="str">
        <f>IFERROR(IF(C1744="No CAS","",INDEX('DEQ Pollutant List'!$C$7:$C$611,MATCH('5. Pollutant Emissions - MB'!C1744,'DEQ Pollutant List'!$B$7:$B$611,0))),"")</f>
        <v>Naphthalene</v>
      </c>
      <c r="E1744" s="115"/>
      <c r="F1744" s="138">
        <v>0</v>
      </c>
      <c r="G1744" s="139">
        <v>1E-4</v>
      </c>
      <c r="H1744" s="104"/>
      <c r="I1744" s="102" cm="1">
        <f t="array" ref="I1744">((_xlfn.XLOOKUP(B1744,'4. Material Balance Activities'!$C$448:$C$468,'4. Material Balance Activities'!$G$448:$G$468,NA,0,1)-_xlfn.XLOOKUP(B1744,'4. Material Balance Activities'!$C$448:$C$468,'4. Material Balance Activities'!$M$448:$M$468,NA,0,1))*G1744)*(1-F1744)</f>
        <v>1.150875E-3</v>
      </c>
      <c r="J1744" s="105" t="s">
        <v>214</v>
      </c>
      <c r="K1744" s="83" t="s">
        <v>214</v>
      </c>
      <c r="L1744" s="102" cm="1">
        <f t="array" ref="L1744">((_xlfn.XLOOKUP(B1744,'4. Material Balance Activities'!$C$448:$C$468,'4. Material Balance Activities'!$J$448:$J$468,NA,0,1)-_xlfn.XLOOKUP(B1744,'4. Material Balance Activities'!$C$448:$C$468,'4. Material Balance Activities'!$P$448:$P$468,NA,0,1))*G1744)*(1-F1744)</f>
        <v>4.6406250000000001E-6</v>
      </c>
      <c r="M1744" s="105" t="s">
        <v>214</v>
      </c>
      <c r="N1744" s="83" t="s">
        <v>214</v>
      </c>
    </row>
    <row r="1745" spans="1:14" x14ac:dyDescent="0.25">
      <c r="A1745" s="79" t="s">
        <v>398</v>
      </c>
      <c r="B1745" s="133" t="s">
        <v>345</v>
      </c>
      <c r="C1745" s="137" t="s">
        <v>436</v>
      </c>
      <c r="D1745" s="81" t="str">
        <f>IFERROR(IF(C1745="No CAS","",INDEX('DEQ Pollutant List'!$C$7:$C$611,MATCH('5. Pollutant Emissions - MB'!C1745,'DEQ Pollutant List'!$B$7:$B$611,0))),"")</f>
        <v>1,2,4-Trimethylbenzene</v>
      </c>
      <c r="E1745" s="115"/>
      <c r="F1745" s="138">
        <v>0</v>
      </c>
      <c r="G1745" s="139">
        <v>5.6399999999999999E-2</v>
      </c>
      <c r="H1745" s="104"/>
      <c r="I1745" s="102" cm="1">
        <f t="array" ref="I1745">((_xlfn.XLOOKUP(B1745,'4. Material Balance Activities'!$C$448:$C$468,'4. Material Balance Activities'!$G$448:$G$468,NA,0,1)-_xlfn.XLOOKUP(B1745,'4. Material Balance Activities'!$C$448:$C$468,'4. Material Balance Activities'!$M$448:$M$468,NA,0,1))*G1745)*(1-F1745)</f>
        <v>0.64909349999999999</v>
      </c>
      <c r="J1745" s="105" t="s">
        <v>214</v>
      </c>
      <c r="K1745" s="83" t="s">
        <v>214</v>
      </c>
      <c r="L1745" s="102" cm="1">
        <f t="array" ref="L1745">((_xlfn.XLOOKUP(B1745,'4. Material Balance Activities'!$C$448:$C$468,'4. Material Balance Activities'!$J$448:$J$468,NA,0,1)-_xlfn.XLOOKUP(B1745,'4. Material Balance Activities'!$C$448:$C$468,'4. Material Balance Activities'!$P$448:$P$468,NA,0,1))*G1745)*(1-F1745)</f>
        <v>2.6173124999999998E-3</v>
      </c>
      <c r="M1745" s="105" t="s">
        <v>214</v>
      </c>
      <c r="N1745" s="83" t="s">
        <v>214</v>
      </c>
    </row>
    <row r="1746" spans="1:14" x14ac:dyDescent="0.25">
      <c r="A1746" s="79" t="s">
        <v>398</v>
      </c>
      <c r="B1746" s="133" t="s">
        <v>345</v>
      </c>
      <c r="C1746" s="137" t="s">
        <v>437</v>
      </c>
      <c r="D1746" s="81" t="str">
        <f>IFERROR(IF(C1746="No CAS","",INDEX('DEQ Pollutant List'!$C$7:$C$611,MATCH('5. Pollutant Emissions - MB'!C1746,'DEQ Pollutant List'!$B$7:$B$611,0))),"")</f>
        <v>Propylene glycol monomethyl ether acetate</v>
      </c>
      <c r="E1746" s="115"/>
      <c r="F1746" s="138">
        <v>0</v>
      </c>
      <c r="G1746" s="139">
        <v>5.21E-2</v>
      </c>
      <c r="H1746" s="104"/>
      <c r="I1746" s="102" cm="1">
        <f t="array" ref="I1746">((_xlfn.XLOOKUP(B1746,'4. Material Balance Activities'!$C$448:$C$468,'4. Material Balance Activities'!$G$448:$G$468,NA,0,1)-_xlfn.XLOOKUP(B1746,'4. Material Balance Activities'!$C$448:$C$468,'4. Material Balance Activities'!$M$448:$M$468,NA,0,1))*G1746)*(1-F1746)</f>
        <v>0.59960587499999995</v>
      </c>
      <c r="J1746" s="105" t="s">
        <v>214</v>
      </c>
      <c r="K1746" s="83" t="s">
        <v>214</v>
      </c>
      <c r="L1746" s="102" cm="1">
        <f t="array" ref="L1746">((_xlfn.XLOOKUP(B1746,'4. Material Balance Activities'!$C$448:$C$468,'4. Material Balance Activities'!$J$448:$J$468,NA,0,1)-_xlfn.XLOOKUP(B1746,'4. Material Balance Activities'!$C$448:$C$468,'4. Material Balance Activities'!$P$448:$P$468,NA,0,1))*G1746)*(1-F1746)</f>
        <v>2.4177656249999998E-3</v>
      </c>
      <c r="M1746" s="105" t="s">
        <v>214</v>
      </c>
      <c r="N1746" s="83" t="s">
        <v>214</v>
      </c>
    </row>
    <row r="1747" spans="1:14" x14ac:dyDescent="0.25">
      <c r="A1747" s="79" t="s">
        <v>398</v>
      </c>
      <c r="B1747" s="133" t="s">
        <v>346</v>
      </c>
      <c r="C1747" s="137" t="s">
        <v>193</v>
      </c>
      <c r="D1747" s="81" t="str">
        <f>IFERROR(IF(C1747="No CAS","",INDEX('DEQ Pollutant List'!$C$7:$C$611,MATCH('5. Pollutant Emissions - MB'!C1747,'DEQ Pollutant List'!$B$7:$B$611,0))),"")</f>
        <v>Xylene (mixture), including m-xylene, o-xylene, p-xylene</v>
      </c>
      <c r="E1747" s="115"/>
      <c r="F1747" s="138">
        <v>0</v>
      </c>
      <c r="G1747" s="139">
        <v>7.7000000000000002E-3</v>
      </c>
      <c r="H1747" s="104"/>
      <c r="I1747" s="102" cm="1">
        <f t="array" ref="I1747">((_xlfn.XLOOKUP(B1747,'4. Material Balance Activities'!$C$448:$C$468,'4. Material Balance Activities'!$G$448:$G$468,NA,0,1)-_xlfn.XLOOKUP(B1747,'4. Material Balance Activities'!$C$448:$C$468,'4. Material Balance Activities'!$M$448:$M$468,NA,0,1))*G1747)*(1-F1747)</f>
        <v>9.0138163499999993E-2</v>
      </c>
      <c r="J1747" s="105" t="s">
        <v>214</v>
      </c>
      <c r="K1747" s="83" t="s">
        <v>214</v>
      </c>
      <c r="L1747" s="102" cm="1">
        <f t="array" ref="L1747">((_xlfn.XLOOKUP(B1747,'4. Material Balance Activities'!$C$448:$C$468,'4. Material Balance Activities'!$J$448:$J$468,NA,0,1)-_xlfn.XLOOKUP(B1747,'4. Material Balance Activities'!$C$448:$C$468,'4. Material Balance Activities'!$P$448:$P$468,NA,0,1))*G1747)*(1-F1747)</f>
        <v>3.6346033669354839E-4</v>
      </c>
      <c r="M1747" s="105" t="s">
        <v>214</v>
      </c>
      <c r="N1747" s="83" t="s">
        <v>214</v>
      </c>
    </row>
    <row r="1748" spans="1:14" x14ac:dyDescent="0.25">
      <c r="A1748" s="79" t="s">
        <v>398</v>
      </c>
      <c r="B1748" s="133" t="s">
        <v>346</v>
      </c>
      <c r="C1748" s="137" t="s">
        <v>183</v>
      </c>
      <c r="D1748" s="81" t="str">
        <f>IFERROR(IF(C1748="No CAS","",INDEX('DEQ Pollutant List'!$C$7:$C$611,MATCH('5. Pollutant Emissions - MB'!C1748,'DEQ Pollutant List'!$B$7:$B$611,0))),"")</f>
        <v>Ethyl benzene</v>
      </c>
      <c r="E1748" s="115"/>
      <c r="F1748" s="138">
        <v>0</v>
      </c>
      <c r="G1748" s="139">
        <v>6.9999999999999999E-4</v>
      </c>
      <c r="H1748" s="104"/>
      <c r="I1748" s="102" cm="1">
        <f t="array" ref="I1748">((_xlfn.XLOOKUP(B1748,'4. Material Balance Activities'!$C$448:$C$468,'4. Material Balance Activities'!$G$448:$G$468,NA,0,1)-_xlfn.XLOOKUP(B1748,'4. Material Balance Activities'!$C$448:$C$468,'4. Material Balance Activities'!$M$448:$M$468,NA,0,1))*G1748)*(1-F1748)</f>
        <v>8.1943784999999984E-3</v>
      </c>
      <c r="J1748" s="105" t="s">
        <v>214</v>
      </c>
      <c r="K1748" s="83" t="s">
        <v>214</v>
      </c>
      <c r="L1748" s="102" cm="1">
        <f t="array" ref="L1748">((_xlfn.XLOOKUP(B1748,'4. Material Balance Activities'!$C$448:$C$468,'4. Material Balance Activities'!$J$448:$J$468,NA,0,1)-_xlfn.XLOOKUP(B1748,'4. Material Balance Activities'!$C$448:$C$468,'4. Material Balance Activities'!$P$448:$P$468,NA,0,1))*G1748)*(1-F1748)</f>
        <v>3.3041848790322578E-5</v>
      </c>
      <c r="M1748" s="105" t="s">
        <v>214</v>
      </c>
      <c r="N1748" s="83" t="s">
        <v>214</v>
      </c>
    </row>
    <row r="1749" spans="1:14" x14ac:dyDescent="0.25">
      <c r="A1749" s="79" t="s">
        <v>398</v>
      </c>
      <c r="B1749" s="133" t="s">
        <v>346</v>
      </c>
      <c r="C1749" s="137" t="s">
        <v>191</v>
      </c>
      <c r="D1749" s="81" t="str">
        <f>IFERROR(IF(C1749="No CAS","",INDEX('DEQ Pollutant List'!$C$7:$C$611,MATCH('5. Pollutant Emissions - MB'!C1749,'DEQ Pollutant List'!$B$7:$B$611,0))),"")</f>
        <v>Toluene</v>
      </c>
      <c r="E1749" s="115"/>
      <c r="F1749" s="138">
        <v>0</v>
      </c>
      <c r="G1749" s="139">
        <v>1E-4</v>
      </c>
      <c r="H1749" s="104"/>
      <c r="I1749" s="102" cm="1">
        <f t="array" ref="I1749">((_xlfn.XLOOKUP(B1749,'4. Material Balance Activities'!$C$448:$C$468,'4. Material Balance Activities'!$G$448:$G$468,NA,0,1)-_xlfn.XLOOKUP(B1749,'4. Material Balance Activities'!$C$448:$C$468,'4. Material Balance Activities'!$M$448:$M$468,NA,0,1))*G1749)*(1-F1749)</f>
        <v>1.1706255E-3</v>
      </c>
      <c r="J1749" s="105" t="s">
        <v>214</v>
      </c>
      <c r="K1749" s="83" t="s">
        <v>214</v>
      </c>
      <c r="L1749" s="102" cm="1">
        <f t="array" ref="L1749">((_xlfn.XLOOKUP(B1749,'4. Material Balance Activities'!$C$448:$C$468,'4. Material Balance Activities'!$J$448:$J$468,NA,0,1)-_xlfn.XLOOKUP(B1749,'4. Material Balance Activities'!$C$448:$C$468,'4. Material Balance Activities'!$P$448:$P$468,NA,0,1))*G1749)*(1-F1749)</f>
        <v>4.7202641129032257E-6</v>
      </c>
      <c r="M1749" s="105" t="s">
        <v>214</v>
      </c>
      <c r="N1749" s="83" t="s">
        <v>214</v>
      </c>
    </row>
    <row r="1750" spans="1:14" x14ac:dyDescent="0.25">
      <c r="A1750" s="79" t="s">
        <v>398</v>
      </c>
      <c r="B1750" s="133" t="s">
        <v>346</v>
      </c>
      <c r="C1750" s="137" t="s">
        <v>189</v>
      </c>
      <c r="D1750" s="81" t="str">
        <f>IFERROR(IF(C1750="No CAS","",INDEX('DEQ Pollutant List'!$C$7:$C$611,MATCH('5. Pollutant Emissions - MB'!C1750,'DEQ Pollutant List'!$B$7:$B$611,0))),"")</f>
        <v>Naphthalene</v>
      </c>
      <c r="E1750" s="115"/>
      <c r="F1750" s="138">
        <v>0</v>
      </c>
      <c r="G1750" s="139">
        <v>1E-4</v>
      </c>
      <c r="H1750" s="104"/>
      <c r="I1750" s="102" cm="1">
        <f t="array" ref="I1750">((_xlfn.XLOOKUP(B1750,'4. Material Balance Activities'!$C$448:$C$468,'4. Material Balance Activities'!$G$448:$G$468,NA,0,1)-_xlfn.XLOOKUP(B1750,'4. Material Balance Activities'!$C$448:$C$468,'4. Material Balance Activities'!$M$448:$M$468,NA,0,1))*G1750)*(1-F1750)</f>
        <v>1.1706255E-3</v>
      </c>
      <c r="J1750" s="105" t="s">
        <v>214</v>
      </c>
      <c r="K1750" s="83" t="s">
        <v>214</v>
      </c>
      <c r="L1750" s="102" cm="1">
        <f t="array" ref="L1750">((_xlfn.XLOOKUP(B1750,'4. Material Balance Activities'!$C$448:$C$468,'4. Material Balance Activities'!$J$448:$J$468,NA,0,1)-_xlfn.XLOOKUP(B1750,'4. Material Balance Activities'!$C$448:$C$468,'4. Material Balance Activities'!$P$448:$P$468,NA,0,1))*G1750)*(1-F1750)</f>
        <v>4.7202641129032257E-6</v>
      </c>
      <c r="M1750" s="105" t="s">
        <v>214</v>
      </c>
      <c r="N1750" s="83" t="s">
        <v>214</v>
      </c>
    </row>
    <row r="1751" spans="1:14" x14ac:dyDescent="0.25">
      <c r="A1751" s="79" t="s">
        <v>398</v>
      </c>
      <c r="B1751" s="133" t="s">
        <v>346</v>
      </c>
      <c r="C1751" s="137" t="s">
        <v>433</v>
      </c>
      <c r="D1751" s="81" t="str">
        <f>IFERROR(IF(C1751="No CAS","",INDEX('DEQ Pollutant List'!$C$7:$C$611,MATCH('5. Pollutant Emissions - MB'!C1751,'DEQ Pollutant List'!$B$7:$B$611,0))),"")</f>
        <v>Isopropylbenzene (cumene)</v>
      </c>
      <c r="E1751" s="115"/>
      <c r="F1751" s="138">
        <v>0</v>
      </c>
      <c r="G1751" s="139">
        <v>2.2000000000000001E-3</v>
      </c>
      <c r="H1751" s="104"/>
      <c r="I1751" s="102" cm="1">
        <f t="array" ref="I1751">((_xlfn.XLOOKUP(B1751,'4. Material Balance Activities'!$C$448:$C$468,'4. Material Balance Activities'!$G$448:$G$468,NA,0,1)-_xlfn.XLOOKUP(B1751,'4. Material Balance Activities'!$C$448:$C$468,'4. Material Balance Activities'!$M$448:$M$468,NA,0,1))*G1751)*(1-F1751)</f>
        <v>2.5753761E-2</v>
      </c>
      <c r="J1751" s="105" t="s">
        <v>214</v>
      </c>
      <c r="K1751" s="83" t="s">
        <v>214</v>
      </c>
      <c r="L1751" s="102" cm="1">
        <f t="array" ref="L1751">((_xlfn.XLOOKUP(B1751,'4. Material Balance Activities'!$C$448:$C$468,'4. Material Balance Activities'!$J$448:$J$468,NA,0,1)-_xlfn.XLOOKUP(B1751,'4. Material Balance Activities'!$C$448:$C$468,'4. Material Balance Activities'!$P$448:$P$468,NA,0,1))*G1751)*(1-F1751)</f>
        <v>1.0384581048387097E-4</v>
      </c>
      <c r="M1751" s="105" t="s">
        <v>214</v>
      </c>
      <c r="N1751" s="83" t="s">
        <v>214</v>
      </c>
    </row>
    <row r="1752" spans="1:14" x14ac:dyDescent="0.25">
      <c r="A1752" s="79" t="s">
        <v>398</v>
      </c>
      <c r="B1752" s="133" t="s">
        <v>346</v>
      </c>
      <c r="C1752" s="137" t="s">
        <v>434</v>
      </c>
      <c r="D1752" s="81" t="str">
        <f>IFERROR(IF(C1752="No CAS","",INDEX('DEQ Pollutant List'!$C$7:$C$611,MATCH('5. Pollutant Emissions - MB'!C1752,'DEQ Pollutant List'!$B$7:$B$611,0))),"")</f>
        <v>Ethylene glycol monobutyl ether</v>
      </c>
      <c r="E1752" s="115"/>
      <c r="F1752" s="138">
        <v>0</v>
      </c>
      <c r="G1752" s="139">
        <v>2.8999999999999998E-3</v>
      </c>
      <c r="H1752" s="104"/>
      <c r="I1752" s="102" cm="1">
        <f t="array" ref="I1752">((_xlfn.XLOOKUP(B1752,'4. Material Balance Activities'!$C$448:$C$468,'4. Material Balance Activities'!$G$448:$G$468,NA,0,1)-_xlfn.XLOOKUP(B1752,'4. Material Balance Activities'!$C$448:$C$468,'4. Material Balance Activities'!$M$448:$M$468,NA,0,1))*G1752)*(1-F1752)</f>
        <v>3.3948139499999995E-2</v>
      </c>
      <c r="J1752" s="105" t="s">
        <v>214</v>
      </c>
      <c r="K1752" s="83" t="s">
        <v>214</v>
      </c>
      <c r="L1752" s="102" cm="1">
        <f t="array" ref="L1752">((_xlfn.XLOOKUP(B1752,'4. Material Balance Activities'!$C$448:$C$468,'4. Material Balance Activities'!$J$448:$J$468,NA,0,1)-_xlfn.XLOOKUP(B1752,'4. Material Balance Activities'!$C$448:$C$468,'4. Material Balance Activities'!$P$448:$P$468,NA,0,1))*G1752)*(1-F1752)</f>
        <v>1.3688765927419354E-4</v>
      </c>
      <c r="M1752" s="105" t="s">
        <v>214</v>
      </c>
      <c r="N1752" s="83" t="s">
        <v>214</v>
      </c>
    </row>
    <row r="1753" spans="1:14" x14ac:dyDescent="0.25">
      <c r="A1753" s="79" t="s">
        <v>398</v>
      </c>
      <c r="B1753" s="133" t="s">
        <v>346</v>
      </c>
      <c r="C1753" s="137" t="s">
        <v>436</v>
      </c>
      <c r="D1753" s="81" t="str">
        <f>IFERROR(IF(C1753="No CAS","",INDEX('DEQ Pollutant List'!$C$7:$C$611,MATCH('5. Pollutant Emissions - MB'!C1753,'DEQ Pollutant List'!$B$7:$B$611,0))),"")</f>
        <v>1,2,4-Trimethylbenzene</v>
      </c>
      <c r="E1753" s="115"/>
      <c r="F1753" s="138">
        <v>0</v>
      </c>
      <c r="G1753" s="139">
        <v>5.9700000000000003E-2</v>
      </c>
      <c r="H1753" s="104"/>
      <c r="I1753" s="102" cm="1">
        <f t="array" ref="I1753">((_xlfn.XLOOKUP(B1753,'4. Material Balance Activities'!$C$448:$C$468,'4. Material Balance Activities'!$G$448:$G$468,NA,0,1)-_xlfn.XLOOKUP(B1753,'4. Material Balance Activities'!$C$448:$C$468,'4. Material Balance Activities'!$M$448:$M$468,NA,0,1))*G1753)*(1-F1753)</f>
        <v>0.69886342349999997</v>
      </c>
      <c r="J1753" s="105" t="s">
        <v>214</v>
      </c>
      <c r="K1753" s="83" t="s">
        <v>214</v>
      </c>
      <c r="L1753" s="102" cm="1">
        <f t="array" ref="L1753">((_xlfn.XLOOKUP(B1753,'4. Material Balance Activities'!$C$448:$C$468,'4. Material Balance Activities'!$J$448:$J$468,NA,0,1)-_xlfn.XLOOKUP(B1753,'4. Material Balance Activities'!$C$448:$C$468,'4. Material Balance Activities'!$P$448:$P$468,NA,0,1))*G1753)*(1-F1753)</f>
        <v>2.8179976754032256E-3</v>
      </c>
      <c r="M1753" s="105" t="s">
        <v>214</v>
      </c>
      <c r="N1753" s="83" t="s">
        <v>214</v>
      </c>
    </row>
    <row r="1754" spans="1:14" x14ac:dyDescent="0.25">
      <c r="A1754" s="79" t="s">
        <v>398</v>
      </c>
      <c r="B1754" s="133" t="s">
        <v>346</v>
      </c>
      <c r="C1754" s="137" t="s">
        <v>437</v>
      </c>
      <c r="D1754" s="81" t="str">
        <f>IFERROR(IF(C1754="No CAS","",INDEX('DEQ Pollutant List'!$C$7:$C$611,MATCH('5. Pollutant Emissions - MB'!C1754,'DEQ Pollutant List'!$B$7:$B$611,0))),"")</f>
        <v>Propylene glycol monomethyl ether acetate</v>
      </c>
      <c r="E1754" s="115"/>
      <c r="F1754" s="138">
        <v>0</v>
      </c>
      <c r="G1754" s="139">
        <v>2.6200000000000001E-2</v>
      </c>
      <c r="H1754" s="104"/>
      <c r="I1754" s="102" cm="1">
        <f t="array" ref="I1754">((_xlfn.XLOOKUP(B1754,'4. Material Balance Activities'!$C$448:$C$468,'4. Material Balance Activities'!$G$448:$G$468,NA,0,1)-_xlfn.XLOOKUP(B1754,'4. Material Balance Activities'!$C$448:$C$468,'4. Material Balance Activities'!$M$448:$M$468,NA,0,1))*G1754)*(1-F1754)</f>
        <v>0.30670388099999996</v>
      </c>
      <c r="J1754" s="105" t="s">
        <v>214</v>
      </c>
      <c r="K1754" s="83" t="s">
        <v>214</v>
      </c>
      <c r="L1754" s="102" cm="1">
        <f t="array" ref="L1754">((_xlfn.XLOOKUP(B1754,'4. Material Balance Activities'!$C$448:$C$468,'4. Material Balance Activities'!$J$448:$J$468,NA,0,1)-_xlfn.XLOOKUP(B1754,'4. Material Balance Activities'!$C$448:$C$468,'4. Material Balance Activities'!$P$448:$P$468,NA,0,1))*G1754)*(1-F1754)</f>
        <v>1.2367091975806451E-3</v>
      </c>
      <c r="M1754" s="105" t="s">
        <v>214</v>
      </c>
      <c r="N1754" s="83" t="s">
        <v>214</v>
      </c>
    </row>
    <row r="1755" spans="1:14" x14ac:dyDescent="0.25">
      <c r="A1755" s="79" t="s">
        <v>398</v>
      </c>
      <c r="B1755" s="133" t="s">
        <v>347</v>
      </c>
      <c r="C1755" s="137" t="s">
        <v>189</v>
      </c>
      <c r="D1755" s="81" t="str">
        <f>IFERROR(IF(C1755="No CAS","",INDEX('DEQ Pollutant List'!$C$7:$C$611,MATCH('5. Pollutant Emissions - MB'!C1755,'DEQ Pollutant List'!$B$7:$B$611,0))),"")</f>
        <v>Naphthalene</v>
      </c>
      <c r="E1755" s="115"/>
      <c r="F1755" s="138">
        <v>0</v>
      </c>
      <c r="G1755" s="139">
        <v>1E-4</v>
      </c>
      <c r="H1755" s="104"/>
      <c r="I1755" s="102" cm="1">
        <f t="array" ref="I1755">((_xlfn.XLOOKUP(B1755,'4. Material Balance Activities'!$C$448:$C$468,'4. Material Balance Activities'!$G$448:$G$468,NA,0,1)-_xlfn.XLOOKUP(B1755,'4. Material Balance Activities'!$C$448:$C$468,'4. Material Balance Activities'!$M$448:$M$468,NA,0,1))*G1755)*(1-F1755)</f>
        <v>1.3411035000000001E-3</v>
      </c>
      <c r="J1755" s="105" t="s">
        <v>214</v>
      </c>
      <c r="K1755" s="83" t="s">
        <v>214</v>
      </c>
      <c r="L1755" s="102" cm="1">
        <f t="array" ref="L1755">((_xlfn.XLOOKUP(B1755,'4. Material Balance Activities'!$C$448:$C$468,'4. Material Balance Activities'!$J$448:$J$468,NA,0,1)-_xlfn.XLOOKUP(B1755,'4. Material Balance Activities'!$C$448:$C$468,'4. Material Balance Activities'!$P$448:$P$468,NA,0,1))*G1755)*(1-F1755)</f>
        <v>5.4076754032258069E-6</v>
      </c>
      <c r="M1755" s="105" t="s">
        <v>214</v>
      </c>
      <c r="N1755" s="83" t="s">
        <v>214</v>
      </c>
    </row>
    <row r="1756" spans="1:14" x14ac:dyDescent="0.25">
      <c r="A1756" s="79" t="s">
        <v>398</v>
      </c>
      <c r="B1756" s="133" t="s">
        <v>347</v>
      </c>
      <c r="C1756" s="137" t="s">
        <v>433</v>
      </c>
      <c r="D1756" s="81" t="str">
        <f>IFERROR(IF(C1756="No CAS","",INDEX('DEQ Pollutant List'!$C$7:$C$611,MATCH('5. Pollutant Emissions - MB'!C1756,'DEQ Pollutant List'!$B$7:$B$611,0))),"")</f>
        <v>Isopropylbenzene (cumene)</v>
      </c>
      <c r="E1756" s="115"/>
      <c r="F1756" s="138">
        <v>0</v>
      </c>
      <c r="G1756" s="139">
        <v>1.6999999999999999E-3</v>
      </c>
      <c r="H1756" s="104"/>
      <c r="I1756" s="102" cm="1">
        <f t="array" ref="I1756">((_xlfn.XLOOKUP(B1756,'4. Material Balance Activities'!$C$448:$C$468,'4. Material Balance Activities'!$G$448:$G$468,NA,0,1)-_xlfn.XLOOKUP(B1756,'4. Material Balance Activities'!$C$448:$C$468,'4. Material Balance Activities'!$M$448:$M$468,NA,0,1))*G1756)*(1-F1756)</f>
        <v>2.2798759499999998E-2</v>
      </c>
      <c r="J1756" s="105" t="s">
        <v>214</v>
      </c>
      <c r="K1756" s="83" t="s">
        <v>214</v>
      </c>
      <c r="L1756" s="102" cm="1">
        <f t="array" ref="L1756">((_xlfn.XLOOKUP(B1756,'4. Material Balance Activities'!$C$448:$C$468,'4. Material Balance Activities'!$J$448:$J$468,NA,0,1)-_xlfn.XLOOKUP(B1756,'4. Material Balance Activities'!$C$448:$C$468,'4. Material Balance Activities'!$P$448:$P$468,NA,0,1))*G1756)*(1-F1756)</f>
        <v>9.19304818548387E-5</v>
      </c>
      <c r="M1756" s="105" t="s">
        <v>214</v>
      </c>
      <c r="N1756" s="83" t="s">
        <v>214</v>
      </c>
    </row>
    <row r="1757" spans="1:14" x14ac:dyDescent="0.25">
      <c r="A1757" s="79" t="s">
        <v>398</v>
      </c>
      <c r="B1757" s="133" t="s">
        <v>347</v>
      </c>
      <c r="C1757" s="137" t="s">
        <v>436</v>
      </c>
      <c r="D1757" s="81" t="str">
        <f>IFERROR(IF(C1757="No CAS","",INDEX('DEQ Pollutant List'!$C$7:$C$611,MATCH('5. Pollutant Emissions - MB'!C1757,'DEQ Pollutant List'!$B$7:$B$611,0))),"")</f>
        <v>1,2,4-Trimethylbenzene</v>
      </c>
      <c r="E1757" s="115"/>
      <c r="F1757" s="138">
        <v>0</v>
      </c>
      <c r="G1757" s="139">
        <v>4.4499999999999998E-2</v>
      </c>
      <c r="H1757" s="104"/>
      <c r="I1757" s="102" cm="1">
        <f t="array" ref="I1757">((_xlfn.XLOOKUP(B1757,'4. Material Balance Activities'!$C$448:$C$468,'4. Material Balance Activities'!$G$448:$G$468,NA,0,1)-_xlfn.XLOOKUP(B1757,'4. Material Balance Activities'!$C$448:$C$468,'4. Material Balance Activities'!$M$448:$M$468,NA,0,1))*G1757)*(1-F1757)</f>
        <v>0.59679105749999994</v>
      </c>
      <c r="J1757" s="105" t="s">
        <v>214</v>
      </c>
      <c r="K1757" s="83" t="s">
        <v>214</v>
      </c>
      <c r="L1757" s="102" cm="1">
        <f t="array" ref="L1757">((_xlfn.XLOOKUP(B1757,'4. Material Balance Activities'!$C$448:$C$468,'4. Material Balance Activities'!$J$448:$J$468,NA,0,1)-_xlfn.XLOOKUP(B1757,'4. Material Balance Activities'!$C$448:$C$468,'4. Material Balance Activities'!$P$448:$P$468,NA,0,1))*G1757)*(1-F1757)</f>
        <v>2.4064155544354835E-3</v>
      </c>
      <c r="M1757" s="105" t="s">
        <v>214</v>
      </c>
      <c r="N1757" s="83" t="s">
        <v>214</v>
      </c>
    </row>
    <row r="1758" spans="1:14" x14ac:dyDescent="0.25">
      <c r="A1758" s="79" t="s">
        <v>398</v>
      </c>
      <c r="B1758" s="133" t="s">
        <v>347</v>
      </c>
      <c r="C1758" s="137" t="s">
        <v>437</v>
      </c>
      <c r="D1758" s="81" t="str">
        <f>IFERROR(IF(C1758="No CAS","",INDEX('DEQ Pollutant List'!$C$7:$C$611,MATCH('5. Pollutant Emissions - MB'!C1758,'DEQ Pollutant List'!$B$7:$B$611,0))),"")</f>
        <v>Propylene glycol monomethyl ether acetate</v>
      </c>
      <c r="E1758" s="115"/>
      <c r="F1758" s="138">
        <v>0</v>
      </c>
      <c r="G1758" s="139">
        <v>5.5599999999999997E-2</v>
      </c>
      <c r="H1758" s="104"/>
      <c r="I1758" s="102" cm="1">
        <f t="array" ref="I1758">((_xlfn.XLOOKUP(B1758,'4. Material Balance Activities'!$C$448:$C$468,'4. Material Balance Activities'!$G$448:$G$468,NA,0,1)-_xlfn.XLOOKUP(B1758,'4. Material Balance Activities'!$C$448:$C$468,'4. Material Balance Activities'!$M$448:$M$468,NA,0,1))*G1758)*(1-F1758)</f>
        <v>0.745653546</v>
      </c>
      <c r="J1758" s="105" t="s">
        <v>214</v>
      </c>
      <c r="K1758" s="83" t="s">
        <v>214</v>
      </c>
      <c r="L1758" s="102" cm="1">
        <f t="array" ref="L1758">((_xlfn.XLOOKUP(B1758,'4. Material Balance Activities'!$C$448:$C$468,'4. Material Balance Activities'!$J$448:$J$468,NA,0,1)-_xlfn.XLOOKUP(B1758,'4. Material Balance Activities'!$C$448:$C$468,'4. Material Balance Activities'!$P$448:$P$468,NA,0,1))*G1758)*(1-F1758)</f>
        <v>3.0066675241935481E-3</v>
      </c>
      <c r="M1758" s="105" t="s">
        <v>214</v>
      </c>
      <c r="N1758" s="83" t="s">
        <v>214</v>
      </c>
    </row>
    <row r="1759" spans="1:14" x14ac:dyDescent="0.25">
      <c r="A1759" s="79" t="s">
        <v>398</v>
      </c>
      <c r="B1759" s="133" t="s">
        <v>348</v>
      </c>
      <c r="C1759" s="137" t="s">
        <v>183</v>
      </c>
      <c r="D1759" s="81" t="str">
        <f>IFERROR(IF(C1759="No CAS","",INDEX('DEQ Pollutant List'!$C$7:$C$611,MATCH('5. Pollutant Emissions - MB'!C1759,'DEQ Pollutant List'!$B$7:$B$611,0))),"")</f>
        <v>Ethyl benzene</v>
      </c>
      <c r="E1759" s="115"/>
      <c r="F1759" s="138">
        <v>0</v>
      </c>
      <c r="G1759" s="139">
        <v>1E-3</v>
      </c>
      <c r="H1759" s="104"/>
      <c r="I1759" s="102" cm="1">
        <f t="array" ref="I1759">((_xlfn.XLOOKUP(B1759,'4. Material Balance Activities'!$C$448:$C$468,'4. Material Balance Activities'!$G$448:$G$468,NA,0,1)-_xlfn.XLOOKUP(B1759,'4. Material Balance Activities'!$C$448:$C$468,'4. Material Balance Activities'!$M$448:$M$468,NA,0,1))*G1759)*(1-F1759)</f>
        <v>0.23037299999999999</v>
      </c>
      <c r="J1759" s="105" t="s">
        <v>214</v>
      </c>
      <c r="K1759" s="83" t="s">
        <v>214</v>
      </c>
      <c r="L1759" s="102" cm="1">
        <f t="array" ref="L1759">((_xlfn.XLOOKUP(B1759,'4. Material Balance Activities'!$C$448:$C$468,'4. Material Balance Activities'!$J$448:$J$468,NA,0,1)-_xlfn.XLOOKUP(B1759,'4. Material Balance Activities'!$C$448:$C$468,'4. Material Balance Activities'!$P$448:$P$468,NA,0,1))*G1759)*(1-F1759)</f>
        <v>9.2892338709677413E-4</v>
      </c>
      <c r="M1759" s="105" t="s">
        <v>214</v>
      </c>
      <c r="N1759" s="83" t="s">
        <v>214</v>
      </c>
    </row>
    <row r="1760" spans="1:14" x14ac:dyDescent="0.25">
      <c r="A1760" s="79" t="s">
        <v>398</v>
      </c>
      <c r="B1760" s="133" t="s">
        <v>348</v>
      </c>
      <c r="C1760" s="137" t="s">
        <v>181</v>
      </c>
      <c r="D1760" s="81" t="str">
        <f>IFERROR(IF(C1760="No CAS","",INDEX('DEQ Pollutant List'!$C$7:$C$611,MATCH('5. Pollutant Emissions - MB'!C1760,'DEQ Pollutant List'!$B$7:$B$611,0))),"")</f>
        <v>Cobalt and compounds</v>
      </c>
      <c r="E1760" s="115"/>
      <c r="F1760" s="138">
        <f>1-(1-0.75)*(1-0.992)</f>
        <v>0.998</v>
      </c>
      <c r="G1760" s="139">
        <v>1E-3</v>
      </c>
      <c r="H1760" s="104" t="s">
        <v>421</v>
      </c>
      <c r="I1760" s="102" cm="1">
        <f t="array" ref="I1760">((_xlfn.XLOOKUP(B1760,'4. Material Balance Activities'!$C$448:$C$468,'4. Material Balance Activities'!$G$448:$G$468,NA,0,1)-_xlfn.XLOOKUP(B1760,'4. Material Balance Activities'!$C$448:$C$468,'4. Material Balance Activities'!$M$448:$M$468,NA,0,1))*G1760)*(1-F1760)</f>
        <v>4.6074600000000038E-4</v>
      </c>
      <c r="J1760" s="105" t="s">
        <v>214</v>
      </c>
      <c r="K1760" s="83" t="s">
        <v>214</v>
      </c>
      <c r="L1760" s="102" cm="1">
        <f t="array" ref="L1760">((_xlfn.XLOOKUP(B1760,'4. Material Balance Activities'!$C$448:$C$468,'4. Material Balance Activities'!$J$448:$J$468,NA,0,1)-_xlfn.XLOOKUP(B1760,'4. Material Balance Activities'!$C$448:$C$468,'4. Material Balance Activities'!$P$448:$P$468,NA,0,1))*G1760)*(1-F1760)</f>
        <v>1.8578467741935499E-6</v>
      </c>
      <c r="M1760" s="105" t="s">
        <v>214</v>
      </c>
      <c r="N1760" s="83" t="s">
        <v>214</v>
      </c>
    </row>
    <row r="1761" spans="1:14" x14ac:dyDescent="0.25">
      <c r="A1761" s="79" t="s">
        <v>398</v>
      </c>
      <c r="B1761" s="133" t="s">
        <v>349</v>
      </c>
      <c r="C1761" s="137" t="s">
        <v>183</v>
      </c>
      <c r="D1761" s="81" t="str">
        <f>IFERROR(IF(C1761="No CAS","",INDEX('DEQ Pollutant List'!$C$7:$C$611,MATCH('5. Pollutant Emissions - MB'!C1761,'DEQ Pollutant List'!$B$7:$B$611,0))),"")</f>
        <v>Ethyl benzene</v>
      </c>
      <c r="E1761" s="115"/>
      <c r="F1761" s="138">
        <v>0</v>
      </c>
      <c r="G1761" s="139">
        <v>1E-3</v>
      </c>
      <c r="H1761" s="104"/>
      <c r="I1761" s="102" cm="1">
        <f t="array" ref="I1761">((_xlfn.XLOOKUP(B1761,'4. Material Balance Activities'!$C$448:$C$468,'4. Material Balance Activities'!$G$448:$G$468,NA,0,1)-_xlfn.XLOOKUP(B1761,'4. Material Balance Activities'!$C$448:$C$468,'4. Material Balance Activities'!$M$448:$M$468,NA,0,1))*G1761)*(1-F1761)</f>
        <v>0.46718100000000007</v>
      </c>
      <c r="J1761" s="105" t="s">
        <v>214</v>
      </c>
      <c r="K1761" s="83" t="s">
        <v>214</v>
      </c>
      <c r="L1761" s="102" cm="1">
        <f t="array" ref="L1761">((_xlfn.XLOOKUP(B1761,'4. Material Balance Activities'!$C$448:$C$468,'4. Material Balance Activities'!$J$448:$J$468,NA,0,1)-_xlfn.XLOOKUP(B1761,'4. Material Balance Activities'!$C$448:$C$468,'4. Material Balance Activities'!$P$448:$P$468,NA,0,1))*G1761)*(1-F1761)</f>
        <v>1.8837943548387099E-3</v>
      </c>
      <c r="M1761" s="105" t="s">
        <v>214</v>
      </c>
      <c r="N1761" s="83" t="s">
        <v>214</v>
      </c>
    </row>
    <row r="1762" spans="1:14" x14ac:dyDescent="0.25">
      <c r="A1762" s="79" t="s">
        <v>398</v>
      </c>
      <c r="B1762" s="133" t="s">
        <v>350</v>
      </c>
      <c r="C1762" s="137" t="s">
        <v>193</v>
      </c>
      <c r="D1762" s="81" t="str">
        <f>IFERROR(IF(C1762="No CAS","",INDEX('DEQ Pollutant List'!$C$7:$C$611,MATCH('5. Pollutant Emissions - MB'!C1762,'DEQ Pollutant List'!$B$7:$B$611,0))),"")</f>
        <v>Xylene (mixture), including m-xylene, o-xylene, p-xylene</v>
      </c>
      <c r="E1762" s="115"/>
      <c r="F1762" s="138">
        <v>0</v>
      </c>
      <c r="G1762" s="139">
        <v>0.28000000000000003</v>
      </c>
      <c r="H1762" s="104"/>
      <c r="I1762" s="102" cm="1">
        <f t="array" ref="I1762">((_xlfn.XLOOKUP(B1762,'4. Material Balance Activities'!$C$448:$C$468,'4. Material Balance Activities'!$G$448:$G$468,NA,0,1)-_xlfn.XLOOKUP(B1762,'4. Material Balance Activities'!$C$448:$C$468,'4. Material Balance Activities'!$M$448:$M$468,NA,0,1))*G1762)*(1-F1762)</f>
        <v>20.34648</v>
      </c>
      <c r="J1762" s="105" t="s">
        <v>214</v>
      </c>
      <c r="K1762" s="83" t="s">
        <v>214</v>
      </c>
      <c r="L1762" s="102" cm="1">
        <f t="array" ref="L1762">((_xlfn.XLOOKUP(B1762,'4. Material Balance Activities'!$C$448:$C$468,'4. Material Balance Activities'!$J$448:$J$468,NA,0,1)-_xlfn.XLOOKUP(B1762,'4. Material Balance Activities'!$C$448:$C$468,'4. Material Balance Activities'!$P$448:$P$468,NA,0,1))*G1762)*(1-F1762)</f>
        <v>8.2042258064516135E-2</v>
      </c>
      <c r="M1762" s="105" t="s">
        <v>214</v>
      </c>
      <c r="N1762" s="83" t="s">
        <v>214</v>
      </c>
    </row>
    <row r="1763" spans="1:14" x14ac:dyDescent="0.25">
      <c r="A1763" s="79" t="s">
        <v>398</v>
      </c>
      <c r="B1763" s="133" t="s">
        <v>350</v>
      </c>
      <c r="C1763" s="137" t="s">
        <v>183</v>
      </c>
      <c r="D1763" s="81" t="str">
        <f>IFERROR(IF(C1763="No CAS","",INDEX('DEQ Pollutant List'!$C$7:$C$611,MATCH('5. Pollutant Emissions - MB'!C1763,'DEQ Pollutant List'!$B$7:$B$611,0))),"")</f>
        <v>Ethyl benzene</v>
      </c>
      <c r="E1763" s="115"/>
      <c r="F1763" s="138">
        <v>0</v>
      </c>
      <c r="G1763" s="139">
        <v>0.05</v>
      </c>
      <c r="H1763" s="104"/>
      <c r="I1763" s="102" cm="1">
        <f t="array" ref="I1763">((_xlfn.XLOOKUP(B1763,'4. Material Balance Activities'!$C$448:$C$468,'4. Material Balance Activities'!$G$448:$G$468,NA,0,1)-_xlfn.XLOOKUP(B1763,'4. Material Balance Activities'!$C$448:$C$468,'4. Material Balance Activities'!$M$448:$M$468,NA,0,1))*G1763)*(1-F1763)</f>
        <v>3.6333000000000002</v>
      </c>
      <c r="J1763" s="105" t="s">
        <v>214</v>
      </c>
      <c r="K1763" s="83" t="s">
        <v>214</v>
      </c>
      <c r="L1763" s="102" cm="1">
        <f t="array" ref="L1763">((_xlfn.XLOOKUP(B1763,'4. Material Balance Activities'!$C$448:$C$468,'4. Material Balance Activities'!$J$448:$J$468,NA,0,1)-_xlfn.XLOOKUP(B1763,'4. Material Balance Activities'!$C$448:$C$468,'4. Material Balance Activities'!$P$448:$P$468,NA,0,1))*G1763)*(1-F1763)</f>
        <v>1.4650403225806453E-2</v>
      </c>
      <c r="M1763" s="105" t="s">
        <v>214</v>
      </c>
      <c r="N1763" s="83" t="s">
        <v>214</v>
      </c>
    </row>
    <row r="1764" spans="1:14" x14ac:dyDescent="0.25">
      <c r="A1764" s="79" t="s">
        <v>398</v>
      </c>
      <c r="B1764" s="133" t="s">
        <v>350</v>
      </c>
      <c r="C1764" s="137" t="s">
        <v>435</v>
      </c>
      <c r="D1764" s="81" t="str">
        <f>IFERROR(IF(C1764="No CAS","",INDEX('DEQ Pollutant List'!$C$7:$C$611,MATCH('5. Pollutant Emissions - MB'!C1764,'DEQ Pollutant List'!$B$7:$B$611,0))),"")</f>
        <v>n-Butyl alcohol</v>
      </c>
      <c r="E1764" s="115"/>
      <c r="F1764" s="138">
        <v>0</v>
      </c>
      <c r="G1764" s="139">
        <v>0.01</v>
      </c>
      <c r="H1764" s="104"/>
      <c r="I1764" s="102" cm="1">
        <f t="array" ref="I1764">((_xlfn.XLOOKUP(B1764,'4. Material Balance Activities'!$C$448:$C$468,'4. Material Balance Activities'!$G$448:$G$468,NA,0,1)-_xlfn.XLOOKUP(B1764,'4. Material Balance Activities'!$C$448:$C$468,'4. Material Balance Activities'!$M$448:$M$468,NA,0,1))*G1764)*(1-F1764)</f>
        <v>0.72665999999999997</v>
      </c>
      <c r="J1764" s="105" t="s">
        <v>214</v>
      </c>
      <c r="K1764" s="83" t="s">
        <v>214</v>
      </c>
      <c r="L1764" s="102" cm="1">
        <f t="array" ref="L1764">((_xlfn.XLOOKUP(B1764,'4. Material Balance Activities'!$C$448:$C$468,'4. Material Balance Activities'!$J$448:$J$468,NA,0,1)-_xlfn.XLOOKUP(B1764,'4. Material Balance Activities'!$C$448:$C$468,'4. Material Balance Activities'!$P$448:$P$468,NA,0,1))*G1764)*(1-F1764)</f>
        <v>2.9300806451612905E-3</v>
      </c>
      <c r="M1764" s="105" t="s">
        <v>214</v>
      </c>
      <c r="N1764" s="83" t="s">
        <v>214</v>
      </c>
    </row>
    <row r="1765" spans="1:14" x14ac:dyDescent="0.25">
      <c r="A1765" s="79" t="s">
        <v>398</v>
      </c>
      <c r="B1765" s="133" t="s">
        <v>350</v>
      </c>
      <c r="C1765" s="137" t="s">
        <v>437</v>
      </c>
      <c r="D1765" s="81" t="str">
        <f>IFERROR(IF(C1765="No CAS","",INDEX('DEQ Pollutant List'!$C$7:$C$611,MATCH('5. Pollutant Emissions - MB'!C1765,'DEQ Pollutant List'!$B$7:$B$611,0))),"")</f>
        <v>Propylene glycol monomethyl ether acetate</v>
      </c>
      <c r="E1765" s="115"/>
      <c r="F1765" s="138">
        <v>0</v>
      </c>
      <c r="G1765" s="139">
        <v>0.05</v>
      </c>
      <c r="H1765" s="104"/>
      <c r="I1765" s="102" cm="1">
        <f t="array" ref="I1765">((_xlfn.XLOOKUP(B1765,'4. Material Balance Activities'!$C$448:$C$468,'4. Material Balance Activities'!$G$448:$G$468,NA,0,1)-_xlfn.XLOOKUP(B1765,'4. Material Balance Activities'!$C$448:$C$468,'4. Material Balance Activities'!$M$448:$M$468,NA,0,1))*G1765)*(1-F1765)</f>
        <v>3.6333000000000002</v>
      </c>
      <c r="J1765" s="105" t="s">
        <v>214</v>
      </c>
      <c r="K1765" s="83" t="s">
        <v>214</v>
      </c>
      <c r="L1765" s="102" cm="1">
        <f t="array" ref="L1765">((_xlfn.XLOOKUP(B1765,'4. Material Balance Activities'!$C$448:$C$468,'4. Material Balance Activities'!$J$448:$J$468,NA,0,1)-_xlfn.XLOOKUP(B1765,'4. Material Balance Activities'!$C$448:$C$468,'4. Material Balance Activities'!$P$448:$P$468,NA,0,1))*G1765)*(1-F1765)</f>
        <v>1.4650403225806453E-2</v>
      </c>
      <c r="M1765" s="105" t="s">
        <v>214</v>
      </c>
      <c r="N1765" s="83" t="s">
        <v>214</v>
      </c>
    </row>
    <row r="1766" spans="1:14" x14ac:dyDescent="0.25">
      <c r="A1766" s="79" t="s">
        <v>398</v>
      </c>
      <c r="B1766" s="133" t="s">
        <v>351</v>
      </c>
      <c r="C1766" s="137" t="s">
        <v>193</v>
      </c>
      <c r="D1766" s="81" t="str">
        <f>IFERROR(IF(C1766="No CAS","",INDEX('DEQ Pollutant List'!$C$7:$C$611,MATCH('5. Pollutant Emissions - MB'!C1766,'DEQ Pollutant List'!$B$7:$B$611,0))),"")</f>
        <v>Xylene (mixture), including m-xylene, o-xylene, p-xylene</v>
      </c>
      <c r="E1766" s="115"/>
      <c r="F1766" s="138">
        <v>0</v>
      </c>
      <c r="G1766" s="139">
        <v>0.28999999999999998</v>
      </c>
      <c r="H1766" s="104"/>
      <c r="I1766" s="102" cm="1">
        <f t="array" ref="I1766">((_xlfn.XLOOKUP(B1766,'4. Material Balance Activities'!$C$448:$C$468,'4. Material Balance Activities'!$G$448:$G$468,NA,0,1)-_xlfn.XLOOKUP(B1766,'4. Material Balance Activities'!$C$448:$C$468,'4. Material Balance Activities'!$M$448:$M$468,NA,0,1))*G1766)*(1-F1766)</f>
        <v>3.2384879999999989</v>
      </c>
      <c r="J1766" s="105" t="s">
        <v>214</v>
      </c>
      <c r="K1766" s="83" t="s">
        <v>214</v>
      </c>
      <c r="L1766" s="102" cm="1">
        <f t="array" ref="L1766">((_xlfn.XLOOKUP(B1766,'4. Material Balance Activities'!$C$448:$C$468,'4. Material Balance Activities'!$J$448:$J$468,NA,0,1)-_xlfn.XLOOKUP(B1766,'4. Material Balance Activities'!$C$448:$C$468,'4. Material Balance Activities'!$P$448:$P$468,NA,0,1))*G1766)*(1-F1766)</f>
        <v>1.3058419354838705E-2</v>
      </c>
      <c r="M1766" s="105" t="s">
        <v>214</v>
      </c>
      <c r="N1766" s="83" t="s">
        <v>214</v>
      </c>
    </row>
    <row r="1767" spans="1:14" x14ac:dyDescent="0.25">
      <c r="A1767" s="79" t="s">
        <v>398</v>
      </c>
      <c r="B1767" s="133" t="s">
        <v>351</v>
      </c>
      <c r="C1767" s="137" t="s">
        <v>183</v>
      </c>
      <c r="D1767" s="81" t="str">
        <f>IFERROR(IF(C1767="No CAS","",INDEX('DEQ Pollutant List'!$C$7:$C$611,MATCH('5. Pollutant Emissions - MB'!C1767,'DEQ Pollutant List'!$B$7:$B$611,0))),"")</f>
        <v>Ethyl benzene</v>
      </c>
      <c r="E1767" s="115"/>
      <c r="F1767" s="138">
        <v>0</v>
      </c>
      <c r="G1767" s="139">
        <v>0.05</v>
      </c>
      <c r="H1767" s="104"/>
      <c r="I1767" s="102" cm="1">
        <f t="array" ref="I1767">((_xlfn.XLOOKUP(B1767,'4. Material Balance Activities'!$C$448:$C$468,'4. Material Balance Activities'!$G$448:$G$468,NA,0,1)-_xlfn.XLOOKUP(B1767,'4. Material Balance Activities'!$C$448:$C$468,'4. Material Balance Activities'!$M$448:$M$468,NA,0,1))*G1767)*(1-F1767)</f>
        <v>0.55835999999999986</v>
      </c>
      <c r="J1767" s="105" t="s">
        <v>214</v>
      </c>
      <c r="K1767" s="83" t="s">
        <v>214</v>
      </c>
      <c r="L1767" s="102" cm="1">
        <f t="array" ref="L1767">((_xlfn.XLOOKUP(B1767,'4. Material Balance Activities'!$C$448:$C$468,'4. Material Balance Activities'!$J$448:$J$468,NA,0,1)-_xlfn.XLOOKUP(B1767,'4. Material Balance Activities'!$C$448:$C$468,'4. Material Balance Activities'!$P$448:$P$468,NA,0,1))*G1767)*(1-F1767)</f>
        <v>2.2514516129032254E-3</v>
      </c>
      <c r="M1767" s="105" t="s">
        <v>214</v>
      </c>
      <c r="N1767" s="83" t="s">
        <v>214</v>
      </c>
    </row>
    <row r="1768" spans="1:14" x14ac:dyDescent="0.25">
      <c r="A1768" s="79" t="s">
        <v>398</v>
      </c>
      <c r="B1768" s="133" t="s">
        <v>351</v>
      </c>
      <c r="C1768" s="137" t="s">
        <v>435</v>
      </c>
      <c r="D1768" s="81" t="str">
        <f>IFERROR(IF(C1768="No CAS","",INDEX('DEQ Pollutant List'!$C$7:$C$611,MATCH('5. Pollutant Emissions - MB'!C1768,'DEQ Pollutant List'!$B$7:$B$611,0))),"")</f>
        <v>n-Butyl alcohol</v>
      </c>
      <c r="E1768" s="115"/>
      <c r="F1768" s="138">
        <v>0</v>
      </c>
      <c r="G1768" s="139">
        <v>0.01</v>
      </c>
      <c r="H1768" s="104"/>
      <c r="I1768" s="102" cm="1">
        <f t="array" ref="I1768">((_xlfn.XLOOKUP(B1768,'4. Material Balance Activities'!$C$448:$C$468,'4. Material Balance Activities'!$G$448:$G$468,NA,0,1)-_xlfn.XLOOKUP(B1768,'4. Material Balance Activities'!$C$448:$C$468,'4. Material Balance Activities'!$M$448:$M$468,NA,0,1))*G1768)*(1-F1768)</f>
        <v>0.11167199999999998</v>
      </c>
      <c r="J1768" s="105" t="s">
        <v>214</v>
      </c>
      <c r="K1768" s="83" t="s">
        <v>214</v>
      </c>
      <c r="L1768" s="102" cm="1">
        <f t="array" ref="L1768">((_xlfn.XLOOKUP(B1768,'4. Material Balance Activities'!$C$448:$C$468,'4. Material Balance Activities'!$J$448:$J$468,NA,0,1)-_xlfn.XLOOKUP(B1768,'4. Material Balance Activities'!$C$448:$C$468,'4. Material Balance Activities'!$P$448:$P$468,NA,0,1))*G1768)*(1-F1768)</f>
        <v>4.5029032258064503E-4</v>
      </c>
      <c r="M1768" s="105" t="s">
        <v>214</v>
      </c>
      <c r="N1768" s="83" t="s">
        <v>214</v>
      </c>
    </row>
    <row r="1769" spans="1:14" x14ac:dyDescent="0.25">
      <c r="A1769" s="79" t="s">
        <v>398</v>
      </c>
      <c r="B1769" s="133" t="s">
        <v>351</v>
      </c>
      <c r="C1769" s="137" t="s">
        <v>437</v>
      </c>
      <c r="D1769" s="81" t="str">
        <f>IFERROR(IF(C1769="No CAS","",INDEX('DEQ Pollutant List'!$C$7:$C$611,MATCH('5. Pollutant Emissions - MB'!C1769,'DEQ Pollutant List'!$B$7:$B$611,0))),"")</f>
        <v>Propylene glycol monomethyl ether acetate</v>
      </c>
      <c r="E1769" s="115"/>
      <c r="F1769" s="138">
        <v>0</v>
      </c>
      <c r="G1769" s="139">
        <v>0.02</v>
      </c>
      <c r="H1769" s="104"/>
      <c r="I1769" s="102" cm="1">
        <f t="array" ref="I1769">((_xlfn.XLOOKUP(B1769,'4. Material Balance Activities'!$C$448:$C$468,'4. Material Balance Activities'!$G$448:$G$468,NA,0,1)-_xlfn.XLOOKUP(B1769,'4. Material Balance Activities'!$C$448:$C$468,'4. Material Balance Activities'!$M$448:$M$468,NA,0,1))*G1769)*(1-F1769)</f>
        <v>0.22334399999999996</v>
      </c>
      <c r="J1769" s="105" t="s">
        <v>214</v>
      </c>
      <c r="K1769" s="83" t="s">
        <v>214</v>
      </c>
      <c r="L1769" s="102" cm="1">
        <f t="array" ref="L1769">((_xlfn.XLOOKUP(B1769,'4. Material Balance Activities'!$C$448:$C$468,'4. Material Balance Activities'!$J$448:$J$468,NA,0,1)-_xlfn.XLOOKUP(B1769,'4. Material Balance Activities'!$C$448:$C$468,'4. Material Balance Activities'!$P$448:$P$468,NA,0,1))*G1769)*(1-F1769)</f>
        <v>9.0058064516129006E-4</v>
      </c>
      <c r="M1769" s="105" t="s">
        <v>214</v>
      </c>
      <c r="N1769" s="83" t="s">
        <v>214</v>
      </c>
    </row>
    <row r="1770" spans="1:14" x14ac:dyDescent="0.25">
      <c r="A1770" s="79" t="s">
        <v>398</v>
      </c>
      <c r="B1770" s="133" t="s">
        <v>352</v>
      </c>
      <c r="C1770" s="137" t="s">
        <v>183</v>
      </c>
      <c r="D1770" s="81" t="str">
        <f>IFERROR(IF(C1770="No CAS","",INDEX('DEQ Pollutant List'!$C$7:$C$611,MATCH('5. Pollutant Emissions - MB'!C1770,'DEQ Pollutant List'!$B$7:$B$611,0))),"")</f>
        <v>Ethyl benzene</v>
      </c>
      <c r="E1770" s="115"/>
      <c r="F1770" s="138">
        <v>0</v>
      </c>
      <c r="G1770" s="139">
        <v>1E-3</v>
      </c>
      <c r="H1770" s="104"/>
      <c r="I1770" s="102" cm="1">
        <f t="array" ref="I1770">((_xlfn.XLOOKUP(B1770,'4. Material Balance Activities'!$C$448:$C$468,'4. Material Balance Activities'!$G$448:$G$468,NA,0,1)-_xlfn.XLOOKUP(B1770,'4. Material Balance Activities'!$C$448:$C$468,'4. Material Balance Activities'!$M$448:$M$468,NA,0,1))*G1770)*(1-F1770)</f>
        <v>0.15280650000000001</v>
      </c>
      <c r="J1770" s="105" t="s">
        <v>214</v>
      </c>
      <c r="K1770" s="83" t="s">
        <v>214</v>
      </c>
      <c r="L1770" s="102" cm="1">
        <f t="array" ref="L1770">((_xlfn.XLOOKUP(B1770,'4. Material Balance Activities'!$C$448:$C$468,'4. Material Balance Activities'!$J$448:$J$468,NA,0,1)-_xlfn.XLOOKUP(B1770,'4. Material Balance Activities'!$C$448:$C$468,'4. Material Balance Activities'!$P$448:$P$468,NA,0,1))*G1770)*(1-F1770)</f>
        <v>6.1615524193548387E-4</v>
      </c>
      <c r="M1770" s="105" t="s">
        <v>214</v>
      </c>
      <c r="N1770" s="83" t="s">
        <v>214</v>
      </c>
    </row>
    <row r="1771" spans="1:14" x14ac:dyDescent="0.25">
      <c r="A1771" s="79" t="s">
        <v>398</v>
      </c>
      <c r="B1771" s="133" t="s">
        <v>353</v>
      </c>
      <c r="C1771" s="137" t="s">
        <v>193</v>
      </c>
      <c r="D1771" s="81" t="str">
        <f>IFERROR(IF(C1771="No CAS","",INDEX('DEQ Pollutant List'!$C$7:$C$611,MATCH('5. Pollutant Emissions - MB'!C1771,'DEQ Pollutant List'!$B$7:$B$611,0))),"")</f>
        <v>Xylene (mixture), including m-xylene, o-xylene, p-xylene</v>
      </c>
      <c r="E1771" s="115"/>
      <c r="F1771" s="138">
        <v>0</v>
      </c>
      <c r="G1771" s="139">
        <v>0.28999999999999998</v>
      </c>
      <c r="H1771" s="104"/>
      <c r="I1771" s="102" cm="1">
        <f t="array" ref="I1771">((_xlfn.XLOOKUP(B1771,'4. Material Balance Activities'!$C$448:$C$468,'4. Material Balance Activities'!$G$448:$G$468,NA,0,1)-_xlfn.XLOOKUP(B1771,'4. Material Balance Activities'!$C$448:$C$468,'4. Material Balance Activities'!$M$448:$M$468,NA,0,1))*G1771)*(1-F1771)</f>
        <v>8.5900320000000008</v>
      </c>
      <c r="J1771" s="105" t="s">
        <v>214</v>
      </c>
      <c r="K1771" s="83" t="s">
        <v>214</v>
      </c>
      <c r="L1771" s="102" cm="1">
        <f t="array" ref="L1771">((_xlfn.XLOOKUP(B1771,'4. Material Balance Activities'!$C$448:$C$468,'4. Material Balance Activities'!$J$448:$J$468,NA,0,1)-_xlfn.XLOOKUP(B1771,'4. Material Balance Activities'!$C$448:$C$468,'4. Material Balance Activities'!$P$448:$P$468,NA,0,1))*G1771)*(1-F1771)</f>
        <v>3.4637225806451614E-2</v>
      </c>
      <c r="M1771" s="105" t="s">
        <v>214</v>
      </c>
      <c r="N1771" s="83" t="s">
        <v>214</v>
      </c>
    </row>
    <row r="1772" spans="1:14" x14ac:dyDescent="0.25">
      <c r="A1772" s="79" t="s">
        <v>398</v>
      </c>
      <c r="B1772" s="133" t="s">
        <v>353</v>
      </c>
      <c r="C1772" s="137" t="s">
        <v>183</v>
      </c>
      <c r="D1772" s="81" t="str">
        <f>IFERROR(IF(C1772="No CAS","",INDEX('DEQ Pollutant List'!$C$7:$C$611,MATCH('5. Pollutant Emissions - MB'!C1772,'DEQ Pollutant List'!$B$7:$B$611,0))),"")</f>
        <v>Ethyl benzene</v>
      </c>
      <c r="E1772" s="115"/>
      <c r="F1772" s="138">
        <v>0</v>
      </c>
      <c r="G1772" s="139">
        <v>0.05</v>
      </c>
      <c r="H1772" s="104"/>
      <c r="I1772" s="102" cm="1">
        <f t="array" ref="I1772">((_xlfn.XLOOKUP(B1772,'4. Material Balance Activities'!$C$448:$C$468,'4. Material Balance Activities'!$G$448:$G$468,NA,0,1)-_xlfn.XLOOKUP(B1772,'4. Material Balance Activities'!$C$448:$C$468,'4. Material Balance Activities'!$M$448:$M$468,NA,0,1))*G1772)*(1-F1772)</f>
        <v>1.4810400000000001</v>
      </c>
      <c r="J1772" s="105" t="s">
        <v>214</v>
      </c>
      <c r="K1772" s="83" t="s">
        <v>214</v>
      </c>
      <c r="L1772" s="102" cm="1">
        <f t="array" ref="L1772">((_xlfn.XLOOKUP(B1772,'4. Material Balance Activities'!$C$448:$C$468,'4. Material Balance Activities'!$J$448:$J$468,NA,0,1)-_xlfn.XLOOKUP(B1772,'4. Material Balance Activities'!$C$448:$C$468,'4. Material Balance Activities'!$P$448:$P$468,NA,0,1))*G1772)*(1-F1772)</f>
        <v>5.9719354838709687E-3</v>
      </c>
      <c r="M1772" s="105" t="s">
        <v>214</v>
      </c>
      <c r="N1772" s="83" t="s">
        <v>214</v>
      </c>
    </row>
    <row r="1773" spans="1:14" x14ac:dyDescent="0.25">
      <c r="A1773" s="79" t="s">
        <v>398</v>
      </c>
      <c r="B1773" s="133" t="s">
        <v>353</v>
      </c>
      <c r="C1773" s="137" t="s">
        <v>435</v>
      </c>
      <c r="D1773" s="81" t="str">
        <f>IFERROR(IF(C1773="No CAS","",INDEX('DEQ Pollutant List'!$C$7:$C$611,MATCH('5. Pollutant Emissions - MB'!C1773,'DEQ Pollutant List'!$B$7:$B$611,0))),"")</f>
        <v>n-Butyl alcohol</v>
      </c>
      <c r="E1773" s="115"/>
      <c r="F1773" s="138">
        <v>0</v>
      </c>
      <c r="G1773" s="139">
        <v>0.01</v>
      </c>
      <c r="H1773" s="104"/>
      <c r="I1773" s="102" cm="1">
        <f t="array" ref="I1773">((_xlfn.XLOOKUP(B1773,'4. Material Balance Activities'!$C$448:$C$468,'4. Material Balance Activities'!$G$448:$G$468,NA,0,1)-_xlfn.XLOOKUP(B1773,'4. Material Balance Activities'!$C$448:$C$468,'4. Material Balance Activities'!$M$448:$M$468,NA,0,1))*G1773)*(1-F1773)</f>
        <v>0.29620800000000003</v>
      </c>
      <c r="J1773" s="105" t="s">
        <v>214</v>
      </c>
      <c r="K1773" s="83" t="s">
        <v>214</v>
      </c>
      <c r="L1773" s="102" cm="1">
        <f t="array" ref="L1773">((_xlfn.XLOOKUP(B1773,'4. Material Balance Activities'!$C$448:$C$468,'4. Material Balance Activities'!$J$448:$J$468,NA,0,1)-_xlfn.XLOOKUP(B1773,'4. Material Balance Activities'!$C$448:$C$468,'4. Material Balance Activities'!$P$448:$P$468,NA,0,1))*G1773)*(1-F1773)</f>
        <v>1.1943870967741936E-3</v>
      </c>
      <c r="M1773" s="105" t="s">
        <v>214</v>
      </c>
      <c r="N1773" s="83" t="s">
        <v>214</v>
      </c>
    </row>
    <row r="1774" spans="1:14" x14ac:dyDescent="0.25">
      <c r="A1774" s="79" t="s">
        <v>398</v>
      </c>
      <c r="B1774" s="133" t="s">
        <v>353</v>
      </c>
      <c r="C1774" s="137" t="s">
        <v>437</v>
      </c>
      <c r="D1774" s="81" t="str">
        <f>IFERROR(IF(C1774="No CAS","",INDEX('DEQ Pollutant List'!$C$7:$C$611,MATCH('5. Pollutant Emissions - MB'!C1774,'DEQ Pollutant List'!$B$7:$B$611,0))),"")</f>
        <v>Propylene glycol monomethyl ether acetate</v>
      </c>
      <c r="E1774" s="115"/>
      <c r="F1774" s="138">
        <v>0</v>
      </c>
      <c r="G1774" s="139">
        <v>0.03</v>
      </c>
      <c r="H1774" s="104"/>
      <c r="I1774" s="102" cm="1">
        <f t="array" ref="I1774">((_xlfn.XLOOKUP(B1774,'4. Material Balance Activities'!$C$448:$C$468,'4. Material Balance Activities'!$G$448:$G$468,NA,0,1)-_xlfn.XLOOKUP(B1774,'4. Material Balance Activities'!$C$448:$C$468,'4. Material Balance Activities'!$M$448:$M$468,NA,0,1))*G1774)*(1-F1774)</f>
        <v>0.88862400000000008</v>
      </c>
      <c r="J1774" s="105" t="s">
        <v>214</v>
      </c>
      <c r="K1774" s="83" t="s">
        <v>214</v>
      </c>
      <c r="L1774" s="102" cm="1">
        <f t="array" ref="L1774">((_xlfn.XLOOKUP(B1774,'4. Material Balance Activities'!$C$448:$C$468,'4. Material Balance Activities'!$J$448:$J$468,NA,0,1)-_xlfn.XLOOKUP(B1774,'4. Material Balance Activities'!$C$448:$C$468,'4. Material Balance Activities'!$P$448:$P$468,NA,0,1))*G1774)*(1-F1774)</f>
        <v>3.5831612903225807E-3</v>
      </c>
      <c r="M1774" s="105" t="s">
        <v>214</v>
      </c>
      <c r="N1774" s="83" t="s">
        <v>214</v>
      </c>
    </row>
    <row r="1775" spans="1:14" x14ac:dyDescent="0.25">
      <c r="A1775" s="79" t="s">
        <v>398</v>
      </c>
      <c r="B1775" s="133" t="s">
        <v>354</v>
      </c>
      <c r="C1775" s="137" t="s">
        <v>183</v>
      </c>
      <c r="D1775" s="81" t="str">
        <f>IFERROR(IF(C1775="No CAS","",INDEX('DEQ Pollutant List'!$C$7:$C$611,MATCH('5. Pollutant Emissions - MB'!C1775,'DEQ Pollutant List'!$B$7:$B$611,0))),"")</f>
        <v>Ethyl benzene</v>
      </c>
      <c r="E1775" s="115"/>
      <c r="F1775" s="138">
        <v>0</v>
      </c>
      <c r="G1775" s="139">
        <v>1E-3</v>
      </c>
      <c r="H1775" s="104"/>
      <c r="I1775" s="102" cm="1">
        <f t="array" ref="I1775">((_xlfn.XLOOKUP(B1775,'4. Material Balance Activities'!$C$448:$C$468,'4. Material Balance Activities'!$G$448:$G$468,NA,0,1)-_xlfn.XLOOKUP(B1775,'4. Material Balance Activities'!$C$448:$C$468,'4. Material Balance Activities'!$M$448:$M$468,NA,0,1))*G1775)*(1-F1775)</f>
        <v>2.0819699999999997E-2</v>
      </c>
      <c r="J1775" s="105" t="s">
        <v>214</v>
      </c>
      <c r="K1775" s="83" t="s">
        <v>214</v>
      </c>
      <c r="L1775" s="102" cm="1">
        <f t="array" ref="L1775">((_xlfn.XLOOKUP(B1775,'4. Material Balance Activities'!$C$448:$C$468,'4. Material Balance Activities'!$J$448:$J$468,NA,0,1)-_xlfn.XLOOKUP(B1775,'4. Material Balance Activities'!$C$448:$C$468,'4. Material Balance Activities'!$P$448:$P$468,NA,0,1))*G1775)*(1-F1775)</f>
        <v>8.3950403225806444E-5</v>
      </c>
      <c r="M1775" s="105" t="s">
        <v>214</v>
      </c>
      <c r="N1775" s="83" t="s">
        <v>214</v>
      </c>
    </row>
    <row r="1776" spans="1:14" x14ac:dyDescent="0.25">
      <c r="A1776" s="79" t="s">
        <v>398</v>
      </c>
      <c r="B1776" s="133" t="s">
        <v>354</v>
      </c>
      <c r="C1776" s="137" t="s">
        <v>181</v>
      </c>
      <c r="D1776" s="81" t="str">
        <f>IFERROR(IF(C1776="No CAS","",INDEX('DEQ Pollutant List'!$C$7:$C$611,MATCH('5. Pollutant Emissions - MB'!C1776,'DEQ Pollutant List'!$B$7:$B$611,0))),"")</f>
        <v>Cobalt and compounds</v>
      </c>
      <c r="E1776" s="115"/>
      <c r="F1776" s="138">
        <f>1-(1-0.75)*(1-0.992)</f>
        <v>0.998</v>
      </c>
      <c r="G1776" s="139">
        <v>1E-3</v>
      </c>
      <c r="H1776" s="104" t="s">
        <v>421</v>
      </c>
      <c r="I1776" s="102" cm="1">
        <f t="array" ref="I1776">((_xlfn.XLOOKUP(B1776,'4. Material Balance Activities'!$C$448:$C$468,'4. Material Balance Activities'!$G$448:$G$468,NA,0,1)-_xlfn.XLOOKUP(B1776,'4. Material Balance Activities'!$C$448:$C$468,'4. Material Balance Activities'!$M$448:$M$468,NA,0,1))*G1776)*(1-F1776)</f>
        <v>4.1639400000000027E-5</v>
      </c>
      <c r="J1776" s="105" t="s">
        <v>214</v>
      </c>
      <c r="K1776" s="83" t="s">
        <v>214</v>
      </c>
      <c r="L1776" s="102" cm="1">
        <f t="array" ref="L1776">((_xlfn.XLOOKUP(B1776,'4. Material Balance Activities'!$C$448:$C$468,'4. Material Balance Activities'!$J$448:$J$468,NA,0,1)-_xlfn.XLOOKUP(B1776,'4. Material Balance Activities'!$C$448:$C$468,'4. Material Balance Activities'!$P$448:$P$468,NA,0,1))*G1776)*(1-F1776)</f>
        <v>1.6790080645161303E-7</v>
      </c>
      <c r="M1776" s="105" t="s">
        <v>214</v>
      </c>
      <c r="N1776" s="83" t="s">
        <v>214</v>
      </c>
    </row>
    <row r="1777" spans="1:14" x14ac:dyDescent="0.25">
      <c r="A1777" s="79" t="s">
        <v>398</v>
      </c>
      <c r="B1777" s="133" t="s">
        <v>355</v>
      </c>
      <c r="C1777" s="137" t="s">
        <v>193</v>
      </c>
      <c r="D1777" s="81" t="str">
        <f>IFERROR(IF(C1777="No CAS","",INDEX('DEQ Pollutant List'!$C$7:$C$611,MATCH('5. Pollutant Emissions - MB'!C1777,'DEQ Pollutant List'!$B$7:$B$611,0))),"")</f>
        <v>Xylene (mixture), including m-xylene, o-xylene, p-xylene</v>
      </c>
      <c r="E1777" s="115"/>
      <c r="F1777" s="138">
        <v>0</v>
      </c>
      <c r="G1777" s="139">
        <v>0.22</v>
      </c>
      <c r="H1777" s="104"/>
      <c r="I1777" s="102" cm="1">
        <f t="array" ref="I1777">((_xlfn.XLOOKUP(B1777,'4. Material Balance Activities'!$C$448:$C$468,'4. Material Balance Activities'!$G$448:$G$468,NA,0,1)-_xlfn.XLOOKUP(B1777,'4. Material Balance Activities'!$C$448:$C$468,'4. Material Balance Activities'!$M$448:$M$468,NA,0,1))*G1777)*(1-F1777)</f>
        <v>1.9101059999999999</v>
      </c>
      <c r="J1777" s="105" t="s">
        <v>214</v>
      </c>
      <c r="K1777" s="83" t="s">
        <v>214</v>
      </c>
      <c r="L1777" s="102" cm="1">
        <f t="array" ref="L1777">((_xlfn.XLOOKUP(B1777,'4. Material Balance Activities'!$C$448:$C$468,'4. Material Balance Activities'!$J$448:$J$468,NA,0,1)-_xlfn.XLOOKUP(B1777,'4. Material Balance Activities'!$C$448:$C$468,'4. Material Balance Activities'!$P$448:$P$468,NA,0,1))*G1777)*(1-F1777)</f>
        <v>7.7020403225806448E-3</v>
      </c>
      <c r="M1777" s="105" t="s">
        <v>214</v>
      </c>
      <c r="N1777" s="83" t="s">
        <v>214</v>
      </c>
    </row>
    <row r="1778" spans="1:14" x14ac:dyDescent="0.25">
      <c r="A1778" s="79" t="s">
        <v>398</v>
      </c>
      <c r="B1778" s="133" t="s">
        <v>355</v>
      </c>
      <c r="C1778" s="137" t="s">
        <v>183</v>
      </c>
      <c r="D1778" s="81" t="str">
        <f>IFERROR(IF(C1778="No CAS","",INDEX('DEQ Pollutant List'!$C$7:$C$611,MATCH('5. Pollutant Emissions - MB'!C1778,'DEQ Pollutant List'!$B$7:$B$611,0))),"")</f>
        <v>Ethyl benzene</v>
      </c>
      <c r="E1778" s="115"/>
      <c r="F1778" s="138">
        <v>0</v>
      </c>
      <c r="G1778" s="139">
        <v>0.04</v>
      </c>
      <c r="H1778" s="104"/>
      <c r="I1778" s="102" cm="1">
        <f t="array" ref="I1778">((_xlfn.XLOOKUP(B1778,'4. Material Balance Activities'!$C$448:$C$468,'4. Material Balance Activities'!$G$448:$G$468,NA,0,1)-_xlfn.XLOOKUP(B1778,'4. Material Balance Activities'!$C$448:$C$468,'4. Material Balance Activities'!$M$448:$M$468,NA,0,1))*G1778)*(1-F1778)</f>
        <v>0.34729199999999999</v>
      </c>
      <c r="J1778" s="105" t="s">
        <v>214</v>
      </c>
      <c r="K1778" s="83" t="s">
        <v>214</v>
      </c>
      <c r="L1778" s="102" cm="1">
        <f t="array" ref="L1778">((_xlfn.XLOOKUP(B1778,'4. Material Balance Activities'!$C$448:$C$468,'4. Material Balance Activities'!$J$448:$J$468,NA,0,1)-_xlfn.XLOOKUP(B1778,'4. Material Balance Activities'!$C$448:$C$468,'4. Material Balance Activities'!$P$448:$P$468,NA,0,1))*G1778)*(1-F1778)</f>
        <v>1.4003709677419354E-3</v>
      </c>
      <c r="M1778" s="105" t="s">
        <v>214</v>
      </c>
      <c r="N1778" s="83" t="s">
        <v>214</v>
      </c>
    </row>
    <row r="1779" spans="1:14" x14ac:dyDescent="0.25">
      <c r="A1779" s="79" t="s">
        <v>398</v>
      </c>
      <c r="B1779" s="133" t="s">
        <v>355</v>
      </c>
      <c r="C1779" s="137" t="s">
        <v>435</v>
      </c>
      <c r="D1779" s="81" t="str">
        <f>IFERROR(IF(C1779="No CAS","",INDEX('DEQ Pollutant List'!$C$7:$C$611,MATCH('5. Pollutant Emissions - MB'!C1779,'DEQ Pollutant List'!$B$7:$B$611,0))),"")</f>
        <v>n-Butyl alcohol</v>
      </c>
      <c r="E1779" s="115"/>
      <c r="F1779" s="138">
        <v>0</v>
      </c>
      <c r="G1779" s="139">
        <v>0.01</v>
      </c>
      <c r="H1779" s="104"/>
      <c r="I1779" s="102" cm="1">
        <f t="array" ref="I1779">((_xlfn.XLOOKUP(B1779,'4. Material Balance Activities'!$C$448:$C$468,'4. Material Balance Activities'!$G$448:$G$468,NA,0,1)-_xlfn.XLOOKUP(B1779,'4. Material Balance Activities'!$C$448:$C$468,'4. Material Balance Activities'!$M$448:$M$468,NA,0,1))*G1779)*(1-F1779)</f>
        <v>8.6822999999999997E-2</v>
      </c>
      <c r="J1779" s="105" t="s">
        <v>214</v>
      </c>
      <c r="K1779" s="83" t="s">
        <v>214</v>
      </c>
      <c r="L1779" s="102" cm="1">
        <f t="array" ref="L1779">((_xlfn.XLOOKUP(B1779,'4. Material Balance Activities'!$C$448:$C$468,'4. Material Balance Activities'!$J$448:$J$468,NA,0,1)-_xlfn.XLOOKUP(B1779,'4. Material Balance Activities'!$C$448:$C$468,'4. Material Balance Activities'!$P$448:$P$468,NA,0,1))*G1779)*(1-F1779)</f>
        <v>3.5009274193548384E-4</v>
      </c>
      <c r="M1779" s="105" t="s">
        <v>214</v>
      </c>
      <c r="N1779" s="83" t="s">
        <v>214</v>
      </c>
    </row>
    <row r="1780" spans="1:14" x14ac:dyDescent="0.25">
      <c r="A1780" s="79" t="s">
        <v>398</v>
      </c>
      <c r="B1780" s="133" t="s">
        <v>355</v>
      </c>
      <c r="C1780" s="137" t="s">
        <v>437</v>
      </c>
      <c r="D1780" s="81" t="str">
        <f>IFERROR(IF(C1780="No CAS","",INDEX('DEQ Pollutant List'!$C$7:$C$611,MATCH('5. Pollutant Emissions - MB'!C1780,'DEQ Pollutant List'!$B$7:$B$611,0))),"")</f>
        <v>Propylene glycol monomethyl ether acetate</v>
      </c>
      <c r="E1780" s="115"/>
      <c r="F1780" s="138">
        <v>0</v>
      </c>
      <c r="G1780" s="139">
        <v>0.05</v>
      </c>
      <c r="H1780" s="104"/>
      <c r="I1780" s="102" cm="1">
        <f t="array" ref="I1780">((_xlfn.XLOOKUP(B1780,'4. Material Balance Activities'!$C$448:$C$468,'4. Material Balance Activities'!$G$448:$G$468,NA,0,1)-_xlfn.XLOOKUP(B1780,'4. Material Balance Activities'!$C$448:$C$468,'4. Material Balance Activities'!$M$448:$M$468,NA,0,1))*G1780)*(1-F1780)</f>
        <v>0.43411500000000003</v>
      </c>
      <c r="J1780" s="105" t="s">
        <v>214</v>
      </c>
      <c r="K1780" s="83" t="s">
        <v>214</v>
      </c>
      <c r="L1780" s="102" cm="1">
        <f t="array" ref="L1780">((_xlfn.XLOOKUP(B1780,'4. Material Balance Activities'!$C$448:$C$468,'4. Material Balance Activities'!$J$448:$J$468,NA,0,1)-_xlfn.XLOOKUP(B1780,'4. Material Balance Activities'!$C$448:$C$468,'4. Material Balance Activities'!$P$448:$P$468,NA,0,1))*G1780)*(1-F1780)</f>
        <v>1.7504637096774193E-3</v>
      </c>
      <c r="M1780" s="105" t="s">
        <v>214</v>
      </c>
      <c r="N1780" s="83" t="s">
        <v>214</v>
      </c>
    </row>
    <row r="1781" spans="1:14" x14ac:dyDescent="0.25">
      <c r="A1781" s="79" t="s">
        <v>398</v>
      </c>
      <c r="B1781" s="133" t="s">
        <v>356</v>
      </c>
      <c r="C1781" s="137" t="s">
        <v>193</v>
      </c>
      <c r="D1781" s="81" t="str">
        <f>IFERROR(IF(C1781="No CAS","",INDEX('DEQ Pollutant List'!$C$7:$C$611,MATCH('5. Pollutant Emissions - MB'!C1781,'DEQ Pollutant List'!$B$7:$B$611,0))),"")</f>
        <v>Xylene (mixture), including m-xylene, o-xylene, p-xylene</v>
      </c>
      <c r="E1781" s="115"/>
      <c r="F1781" s="138">
        <v>0</v>
      </c>
      <c r="G1781" s="139">
        <v>0.26</v>
      </c>
      <c r="H1781" s="104"/>
      <c r="I1781" s="102" cm="1">
        <f t="array" ref="I1781">((_xlfn.XLOOKUP(B1781,'4. Material Balance Activities'!$C$448:$C$468,'4. Material Balance Activities'!$G$448:$G$468,NA,0,1)-_xlfn.XLOOKUP(B1781,'4. Material Balance Activities'!$C$448:$C$468,'4. Material Balance Activities'!$M$448:$M$468,NA,0,1))*G1781)*(1-F1781)</f>
        <v>7.0630559999999996</v>
      </c>
      <c r="J1781" s="105" t="s">
        <v>214</v>
      </c>
      <c r="K1781" s="83" t="s">
        <v>214</v>
      </c>
      <c r="L1781" s="102" cm="1">
        <f t="array" ref="L1781">((_xlfn.XLOOKUP(B1781,'4. Material Balance Activities'!$C$448:$C$468,'4. Material Balance Activities'!$J$448:$J$468,NA,0,1)-_xlfn.XLOOKUP(B1781,'4. Material Balance Activities'!$C$448:$C$468,'4. Material Balance Activities'!$P$448:$P$468,NA,0,1))*G1781)*(1-F1781)</f>
        <v>2.8480064516129031E-2</v>
      </c>
      <c r="M1781" s="105" t="s">
        <v>214</v>
      </c>
      <c r="N1781" s="83" t="s">
        <v>214</v>
      </c>
    </row>
    <row r="1782" spans="1:14" x14ac:dyDescent="0.25">
      <c r="A1782" s="79" t="s">
        <v>398</v>
      </c>
      <c r="B1782" s="133" t="s">
        <v>356</v>
      </c>
      <c r="C1782" s="137" t="s">
        <v>183</v>
      </c>
      <c r="D1782" s="81" t="str">
        <f>IFERROR(IF(C1782="No CAS","",INDEX('DEQ Pollutant List'!$C$7:$C$611,MATCH('5. Pollutant Emissions - MB'!C1782,'DEQ Pollutant List'!$B$7:$B$611,0))),"")</f>
        <v>Ethyl benzene</v>
      </c>
      <c r="E1782" s="115"/>
      <c r="F1782" s="138">
        <v>0</v>
      </c>
      <c r="G1782" s="139">
        <v>0.05</v>
      </c>
      <c r="H1782" s="104"/>
      <c r="I1782" s="102" cm="1">
        <f t="array" ref="I1782">((_xlfn.XLOOKUP(B1782,'4. Material Balance Activities'!$C$448:$C$468,'4. Material Balance Activities'!$G$448:$G$468,NA,0,1)-_xlfn.XLOOKUP(B1782,'4. Material Balance Activities'!$C$448:$C$468,'4. Material Balance Activities'!$M$448:$M$468,NA,0,1))*G1782)*(1-F1782)</f>
        <v>1.3582799999999999</v>
      </c>
      <c r="J1782" s="105" t="s">
        <v>214</v>
      </c>
      <c r="K1782" s="83" t="s">
        <v>214</v>
      </c>
      <c r="L1782" s="102" cm="1">
        <f t="array" ref="L1782">((_xlfn.XLOOKUP(B1782,'4. Material Balance Activities'!$C$448:$C$468,'4. Material Balance Activities'!$J$448:$J$468,NA,0,1)-_xlfn.XLOOKUP(B1782,'4. Material Balance Activities'!$C$448:$C$468,'4. Material Balance Activities'!$P$448:$P$468,NA,0,1))*G1782)*(1-F1782)</f>
        <v>5.4769354838709672E-3</v>
      </c>
      <c r="M1782" s="105" t="s">
        <v>214</v>
      </c>
      <c r="N1782" s="83" t="s">
        <v>214</v>
      </c>
    </row>
    <row r="1783" spans="1:14" x14ac:dyDescent="0.25">
      <c r="A1783" s="79" t="s">
        <v>398</v>
      </c>
      <c r="B1783" s="133" t="s">
        <v>356</v>
      </c>
      <c r="C1783" s="137" t="s">
        <v>435</v>
      </c>
      <c r="D1783" s="81" t="str">
        <f>IFERROR(IF(C1783="No CAS","",INDEX('DEQ Pollutant List'!$C$7:$C$611,MATCH('5. Pollutant Emissions - MB'!C1783,'DEQ Pollutant List'!$B$7:$B$611,0))),"")</f>
        <v>n-Butyl alcohol</v>
      </c>
      <c r="E1783" s="115"/>
      <c r="F1783" s="138">
        <v>0</v>
      </c>
      <c r="G1783" s="139">
        <v>0.01</v>
      </c>
      <c r="H1783" s="104"/>
      <c r="I1783" s="102" cm="1">
        <f t="array" ref="I1783">((_xlfn.XLOOKUP(B1783,'4. Material Balance Activities'!$C$448:$C$468,'4. Material Balance Activities'!$G$448:$G$468,NA,0,1)-_xlfn.XLOOKUP(B1783,'4. Material Balance Activities'!$C$448:$C$468,'4. Material Balance Activities'!$M$448:$M$468,NA,0,1))*G1783)*(1-F1783)</f>
        <v>0.27165600000000001</v>
      </c>
      <c r="J1783" s="105" t="s">
        <v>214</v>
      </c>
      <c r="K1783" s="83" t="s">
        <v>214</v>
      </c>
      <c r="L1783" s="102" cm="1">
        <f t="array" ref="L1783">((_xlfn.XLOOKUP(B1783,'4. Material Balance Activities'!$C$448:$C$468,'4. Material Balance Activities'!$J$448:$J$468,NA,0,1)-_xlfn.XLOOKUP(B1783,'4. Material Balance Activities'!$C$448:$C$468,'4. Material Balance Activities'!$P$448:$P$468,NA,0,1))*G1783)*(1-F1783)</f>
        <v>1.0953870967741934E-3</v>
      </c>
      <c r="M1783" s="105" t="s">
        <v>214</v>
      </c>
      <c r="N1783" s="83" t="s">
        <v>214</v>
      </c>
    </row>
    <row r="1784" spans="1:14" x14ac:dyDescent="0.25">
      <c r="A1784" s="79" t="s">
        <v>398</v>
      </c>
      <c r="B1784" s="133" t="s">
        <v>356</v>
      </c>
      <c r="C1784" s="137" t="s">
        <v>437</v>
      </c>
      <c r="D1784" s="81" t="str">
        <f>IFERROR(IF(C1784="No CAS","",INDEX('DEQ Pollutant List'!$C$7:$C$611,MATCH('5. Pollutant Emissions - MB'!C1784,'DEQ Pollutant List'!$B$7:$B$611,0))),"")</f>
        <v>Propylene glycol monomethyl ether acetate</v>
      </c>
      <c r="E1784" s="115"/>
      <c r="F1784" s="138">
        <v>0</v>
      </c>
      <c r="G1784" s="139">
        <v>0.04</v>
      </c>
      <c r="H1784" s="104"/>
      <c r="I1784" s="102" cm="1">
        <f t="array" ref="I1784">((_xlfn.XLOOKUP(B1784,'4. Material Balance Activities'!$C$448:$C$468,'4. Material Balance Activities'!$G$448:$G$468,NA,0,1)-_xlfn.XLOOKUP(B1784,'4. Material Balance Activities'!$C$448:$C$468,'4. Material Balance Activities'!$M$448:$M$468,NA,0,1))*G1784)*(1-F1784)</f>
        <v>1.086624</v>
      </c>
      <c r="J1784" s="105" t="s">
        <v>214</v>
      </c>
      <c r="K1784" s="83" t="s">
        <v>214</v>
      </c>
      <c r="L1784" s="102" cm="1">
        <f t="array" ref="L1784">((_xlfn.XLOOKUP(B1784,'4. Material Balance Activities'!$C$448:$C$468,'4. Material Balance Activities'!$J$448:$J$468,NA,0,1)-_xlfn.XLOOKUP(B1784,'4. Material Balance Activities'!$C$448:$C$468,'4. Material Balance Activities'!$P$448:$P$468,NA,0,1))*G1784)*(1-F1784)</f>
        <v>4.3815483870967738E-3</v>
      </c>
      <c r="M1784" s="105" t="s">
        <v>214</v>
      </c>
      <c r="N1784" s="83" t="s">
        <v>214</v>
      </c>
    </row>
    <row r="1785" spans="1:14" x14ac:dyDescent="0.25">
      <c r="A1785" s="79" t="s">
        <v>398</v>
      </c>
      <c r="B1785" s="133" t="s">
        <v>357</v>
      </c>
      <c r="C1785" s="137" t="s">
        <v>193</v>
      </c>
      <c r="D1785" s="81" t="str">
        <f>IFERROR(IF(C1785="No CAS","",INDEX('DEQ Pollutant List'!$C$7:$C$611,MATCH('5. Pollutant Emissions - MB'!C1785,'DEQ Pollutant List'!$B$7:$B$611,0))),"")</f>
        <v>Xylene (mixture), including m-xylene, o-xylene, p-xylene</v>
      </c>
      <c r="E1785" s="115"/>
      <c r="F1785" s="138">
        <v>0</v>
      </c>
      <c r="G1785" s="139">
        <v>0.26</v>
      </c>
      <c r="H1785" s="104"/>
      <c r="I1785" s="102" cm="1">
        <f t="array" ref="I1785">((_xlfn.XLOOKUP(B1785,'4. Material Balance Activities'!$C$448:$C$468,'4. Material Balance Activities'!$G$448:$G$468,NA,0,1)-_xlfn.XLOOKUP(B1785,'4. Material Balance Activities'!$C$448:$C$468,'4. Material Balance Activities'!$M$448:$M$468,NA,0,1))*G1785)*(1-F1785)</f>
        <v>2.0617740000000002</v>
      </c>
      <c r="J1785" s="105" t="s">
        <v>214</v>
      </c>
      <c r="K1785" s="83" t="s">
        <v>214</v>
      </c>
      <c r="L1785" s="102" cm="1">
        <f t="array" ref="L1785">((_xlfn.XLOOKUP(B1785,'4. Material Balance Activities'!$C$448:$C$468,'4. Material Balance Activities'!$J$448:$J$468,NA,0,1)-_xlfn.XLOOKUP(B1785,'4. Material Balance Activities'!$C$448:$C$468,'4. Material Balance Activities'!$P$448:$P$468,NA,0,1))*G1785)*(1-F1785)</f>
        <v>8.3136048387096768E-3</v>
      </c>
      <c r="M1785" s="105" t="s">
        <v>214</v>
      </c>
      <c r="N1785" s="83" t="s">
        <v>214</v>
      </c>
    </row>
    <row r="1786" spans="1:14" x14ac:dyDescent="0.25">
      <c r="A1786" s="79" t="s">
        <v>398</v>
      </c>
      <c r="B1786" s="133" t="s">
        <v>357</v>
      </c>
      <c r="C1786" s="137" t="s">
        <v>183</v>
      </c>
      <c r="D1786" s="81" t="str">
        <f>IFERROR(IF(C1786="No CAS","",INDEX('DEQ Pollutant List'!$C$7:$C$611,MATCH('5. Pollutant Emissions - MB'!C1786,'DEQ Pollutant List'!$B$7:$B$611,0))),"")</f>
        <v>Ethyl benzene</v>
      </c>
      <c r="E1786" s="115"/>
      <c r="F1786" s="138">
        <v>0</v>
      </c>
      <c r="G1786" s="139">
        <v>0.05</v>
      </c>
      <c r="H1786" s="104"/>
      <c r="I1786" s="102" cm="1">
        <f t="array" ref="I1786">((_xlfn.XLOOKUP(B1786,'4. Material Balance Activities'!$C$448:$C$468,'4. Material Balance Activities'!$G$448:$G$468,NA,0,1)-_xlfn.XLOOKUP(B1786,'4. Material Balance Activities'!$C$448:$C$468,'4. Material Balance Activities'!$M$448:$M$468,NA,0,1))*G1786)*(1-F1786)</f>
        <v>0.39649500000000004</v>
      </c>
      <c r="J1786" s="105" t="s">
        <v>214</v>
      </c>
      <c r="K1786" s="83" t="s">
        <v>214</v>
      </c>
      <c r="L1786" s="102" cm="1">
        <f t="array" ref="L1786">((_xlfn.XLOOKUP(B1786,'4. Material Balance Activities'!$C$448:$C$468,'4. Material Balance Activities'!$J$448:$J$468,NA,0,1)-_xlfn.XLOOKUP(B1786,'4. Material Balance Activities'!$C$448:$C$468,'4. Material Balance Activities'!$P$448:$P$468,NA,0,1))*G1786)*(1-F1786)</f>
        <v>1.5987701612903225E-3</v>
      </c>
      <c r="M1786" s="105" t="s">
        <v>214</v>
      </c>
      <c r="N1786" s="83" t="s">
        <v>214</v>
      </c>
    </row>
    <row r="1787" spans="1:14" x14ac:dyDescent="0.25">
      <c r="A1787" s="79" t="s">
        <v>398</v>
      </c>
      <c r="B1787" s="133" t="s">
        <v>357</v>
      </c>
      <c r="C1787" s="137" t="s">
        <v>435</v>
      </c>
      <c r="D1787" s="81" t="str">
        <f>IFERROR(IF(C1787="No CAS","",INDEX('DEQ Pollutant List'!$C$7:$C$611,MATCH('5. Pollutant Emissions - MB'!C1787,'DEQ Pollutant List'!$B$7:$B$611,0))),"")</f>
        <v>n-Butyl alcohol</v>
      </c>
      <c r="E1787" s="115"/>
      <c r="F1787" s="138">
        <v>0</v>
      </c>
      <c r="G1787" s="139">
        <v>0.01</v>
      </c>
      <c r="H1787" s="104"/>
      <c r="I1787" s="102" cm="1">
        <f t="array" ref="I1787">((_xlfn.XLOOKUP(B1787,'4. Material Balance Activities'!$C$448:$C$468,'4. Material Balance Activities'!$G$448:$G$468,NA,0,1)-_xlfn.XLOOKUP(B1787,'4. Material Balance Activities'!$C$448:$C$468,'4. Material Balance Activities'!$M$448:$M$468,NA,0,1))*G1787)*(1-F1787)</f>
        <v>7.9298999999999994E-2</v>
      </c>
      <c r="J1787" s="105" t="s">
        <v>214</v>
      </c>
      <c r="K1787" s="83" t="s">
        <v>214</v>
      </c>
      <c r="L1787" s="102" cm="1">
        <f t="array" ref="L1787">((_xlfn.XLOOKUP(B1787,'4. Material Balance Activities'!$C$448:$C$468,'4. Material Balance Activities'!$J$448:$J$468,NA,0,1)-_xlfn.XLOOKUP(B1787,'4. Material Balance Activities'!$C$448:$C$468,'4. Material Balance Activities'!$P$448:$P$468,NA,0,1))*G1787)*(1-F1787)</f>
        <v>3.1975403225806449E-4</v>
      </c>
      <c r="M1787" s="105" t="s">
        <v>214</v>
      </c>
      <c r="N1787" s="83" t="s">
        <v>214</v>
      </c>
    </row>
    <row r="1788" spans="1:14" x14ac:dyDescent="0.25">
      <c r="A1788" s="79" t="s">
        <v>398</v>
      </c>
      <c r="B1788" s="133" t="s">
        <v>357</v>
      </c>
      <c r="C1788" s="137" t="s">
        <v>437</v>
      </c>
      <c r="D1788" s="81" t="str">
        <f>IFERROR(IF(C1788="No CAS","",INDEX('DEQ Pollutant List'!$C$7:$C$611,MATCH('5. Pollutant Emissions - MB'!C1788,'DEQ Pollutant List'!$B$7:$B$611,0))),"")</f>
        <v>Propylene glycol monomethyl ether acetate</v>
      </c>
      <c r="E1788" s="115"/>
      <c r="F1788" s="138">
        <v>0</v>
      </c>
      <c r="G1788" s="139">
        <v>0.04</v>
      </c>
      <c r="H1788" s="104"/>
      <c r="I1788" s="102" cm="1">
        <f t="array" ref="I1788">((_xlfn.XLOOKUP(B1788,'4. Material Balance Activities'!$C$448:$C$468,'4. Material Balance Activities'!$G$448:$G$468,NA,0,1)-_xlfn.XLOOKUP(B1788,'4. Material Balance Activities'!$C$448:$C$468,'4. Material Balance Activities'!$M$448:$M$468,NA,0,1))*G1788)*(1-F1788)</f>
        <v>0.31719599999999998</v>
      </c>
      <c r="J1788" s="105" t="s">
        <v>214</v>
      </c>
      <c r="K1788" s="83" t="s">
        <v>214</v>
      </c>
      <c r="L1788" s="102" cm="1">
        <f t="array" ref="L1788">((_xlfn.XLOOKUP(B1788,'4. Material Balance Activities'!$C$448:$C$468,'4. Material Balance Activities'!$J$448:$J$468,NA,0,1)-_xlfn.XLOOKUP(B1788,'4. Material Balance Activities'!$C$448:$C$468,'4. Material Balance Activities'!$P$448:$P$468,NA,0,1))*G1788)*(1-F1788)</f>
        <v>1.279016129032258E-3</v>
      </c>
      <c r="M1788" s="105" t="s">
        <v>214</v>
      </c>
      <c r="N1788" s="83" t="s">
        <v>214</v>
      </c>
    </row>
    <row r="1789" spans="1:14" x14ac:dyDescent="0.25">
      <c r="A1789" s="79" t="s">
        <v>398</v>
      </c>
      <c r="B1789" s="133" t="s">
        <v>358</v>
      </c>
      <c r="C1789" s="137" t="s">
        <v>183</v>
      </c>
      <c r="D1789" s="81" t="str">
        <f>IFERROR(IF(C1789="No CAS","",INDEX('DEQ Pollutant List'!$C$7:$C$611,MATCH('5. Pollutant Emissions - MB'!C1789,'DEQ Pollutant List'!$B$7:$B$611,0))),"")</f>
        <v>Ethyl benzene</v>
      </c>
      <c r="E1789" s="115"/>
      <c r="F1789" s="138">
        <v>0</v>
      </c>
      <c r="G1789" s="139">
        <v>1E-3</v>
      </c>
      <c r="H1789" s="104"/>
      <c r="I1789" s="102" cm="1">
        <f t="array" ref="I1789">((_xlfn.XLOOKUP(B1789,'4. Material Balance Activities'!$C$448:$C$468,'4. Material Balance Activities'!$G$448:$G$468,NA,0,1)-_xlfn.XLOOKUP(B1789,'4. Material Balance Activities'!$C$448:$C$468,'4. Material Balance Activities'!$M$448:$M$468,NA,0,1))*G1789)*(1-F1789)</f>
        <v>3.7719000000000003E-2</v>
      </c>
      <c r="J1789" s="105" t="s">
        <v>214</v>
      </c>
      <c r="K1789" s="83" t="s">
        <v>214</v>
      </c>
      <c r="L1789" s="102" cm="1">
        <f t="array" ref="L1789">((_xlfn.XLOOKUP(B1789,'4. Material Balance Activities'!$C$448:$C$468,'4. Material Balance Activities'!$J$448:$J$468,NA,0,1)-_xlfn.XLOOKUP(B1789,'4. Material Balance Activities'!$C$448:$C$468,'4. Material Balance Activities'!$P$448:$P$468,NA,0,1))*G1789)*(1-F1789)</f>
        <v>1.5209274193548388E-4</v>
      </c>
      <c r="M1789" s="105" t="s">
        <v>214</v>
      </c>
      <c r="N1789" s="83" t="s">
        <v>214</v>
      </c>
    </row>
    <row r="1790" spans="1:14" x14ac:dyDescent="0.25">
      <c r="A1790" s="79" t="s">
        <v>398</v>
      </c>
      <c r="B1790" s="133" t="s">
        <v>229</v>
      </c>
      <c r="C1790" s="137" t="s">
        <v>428</v>
      </c>
      <c r="D1790" s="81" t="str">
        <f>IFERROR(IF(C1790="No CAS","",INDEX('DEQ Pollutant List'!$C$7:$C$611,MATCH('5. Pollutant Emissions - MB'!C1790,'DEQ Pollutant List'!$B$7:$B$611,0))),"")</f>
        <v>2-Butanone (methyl ethyl ketone)</v>
      </c>
      <c r="E1790" s="115"/>
      <c r="F1790" s="138">
        <v>0</v>
      </c>
      <c r="G1790" s="139">
        <v>1</v>
      </c>
      <c r="H1790" s="104"/>
      <c r="I1790" s="102" cm="1">
        <f t="array" ref="I1790">((_xlfn.XLOOKUP(B1790,'4. Material Balance Activities'!$C$448:$C$468,'4. Material Balance Activities'!$G$448:$G$468,NA,0,1)-_xlfn.XLOOKUP(B1790,'4. Material Balance Activities'!$C$448:$C$468,'4. Material Balance Activities'!$M$448:$M$468,NA,0,1))*G1790)*(1-F1790)</f>
        <v>15.4308</v>
      </c>
      <c r="J1790" s="105" t="s">
        <v>214</v>
      </c>
      <c r="K1790" s="83" t="s">
        <v>214</v>
      </c>
      <c r="L1790" s="102" cm="1">
        <f t="array" ref="L1790">((_xlfn.XLOOKUP(B1790,'4. Material Balance Activities'!$C$448:$C$468,'4. Material Balance Activities'!$J$448:$J$468,NA,0,1)-_xlfn.XLOOKUP(B1790,'4. Material Balance Activities'!$C$448:$C$468,'4. Material Balance Activities'!$P$448:$P$468,NA,0,1))*G1790)*(1-F1790)</f>
        <v>6.222096774193548E-2</v>
      </c>
      <c r="M1790" s="105" t="s">
        <v>214</v>
      </c>
      <c r="N1790" s="83" t="s">
        <v>214</v>
      </c>
    </row>
    <row r="1791" spans="1:14" x14ac:dyDescent="0.25">
      <c r="A1791" s="79" t="s">
        <v>398</v>
      </c>
      <c r="B1791" s="133" t="s">
        <v>231</v>
      </c>
      <c r="C1791" s="137" t="s">
        <v>420</v>
      </c>
      <c r="D1791" s="81" t="str">
        <f>IFERROR(IF(C1791="No CAS","",INDEX('DEQ Pollutant List'!$C$7:$C$611,MATCH('5. Pollutant Emissions - MB'!C1791,'DEQ Pollutant List'!$B$7:$B$611,0))),"")</f>
        <v>Acetone</v>
      </c>
      <c r="E1791" s="115"/>
      <c r="F1791" s="138">
        <v>0</v>
      </c>
      <c r="G1791" s="139">
        <v>1</v>
      </c>
      <c r="H1791" s="104"/>
      <c r="I1791" s="102" cm="1">
        <f t="array" ref="I1791">((_xlfn.XLOOKUP(B1791,'4. Material Balance Activities'!$C$448:$C$468,'4. Material Balance Activities'!$G$448:$G$468,NA,0,1)-_xlfn.XLOOKUP(B1791,'4. Material Balance Activities'!$C$448:$C$468,'4. Material Balance Activities'!$M$448:$M$468,NA,0,1))*G1791)*(1-F1791)</f>
        <v>293.58450000000005</v>
      </c>
      <c r="J1791" s="105" t="s">
        <v>214</v>
      </c>
      <c r="K1791" s="83" t="s">
        <v>214</v>
      </c>
      <c r="L1791" s="102" cm="1">
        <f t="array" ref="L1791">((_xlfn.XLOOKUP(B1791,'4. Material Balance Activities'!$C$448:$C$468,'4. Material Balance Activities'!$J$448:$J$468,NA,0,1)-_xlfn.XLOOKUP(B1791,'4. Material Balance Activities'!$C$448:$C$468,'4. Material Balance Activities'!$P$448:$P$468,NA,0,1))*G1791)*(1-F1791)</f>
        <v>1.1838084677419356</v>
      </c>
      <c r="M1791" s="105" t="s">
        <v>214</v>
      </c>
      <c r="N1791" s="83" t="s">
        <v>214</v>
      </c>
    </row>
    <row r="1792" spans="1:14" x14ac:dyDescent="0.25">
      <c r="A1792" s="79" t="s">
        <v>398</v>
      </c>
      <c r="B1792" s="133" t="s">
        <v>232</v>
      </c>
      <c r="C1792" s="137" t="s">
        <v>420</v>
      </c>
      <c r="D1792" s="81" t="str">
        <f>IFERROR(IF(C1792="No CAS","",INDEX('DEQ Pollutant List'!$C$7:$C$611,MATCH('5. Pollutant Emissions - MB'!C1792,'DEQ Pollutant List'!$B$7:$B$611,0))),"")</f>
        <v>Acetone</v>
      </c>
      <c r="E1792" s="115"/>
      <c r="F1792" s="138">
        <v>0</v>
      </c>
      <c r="G1792" s="139">
        <v>1</v>
      </c>
      <c r="H1792" s="104"/>
      <c r="I1792" s="102" cm="1">
        <f t="array" ref="I1792">((_xlfn.XLOOKUP(B1792,'4. Material Balance Activities'!$C$448:$C$468,'4. Material Balance Activities'!$G$448:$G$468,NA,0,1)-_xlfn.XLOOKUP(B1792,'4. Material Balance Activities'!$C$448:$C$468,'4. Material Balance Activities'!$M$448:$M$468,NA,0,1))*G1792)*(1-F1792)</f>
        <v>5516.7789599999996</v>
      </c>
      <c r="J1792" s="105" t="s">
        <v>214</v>
      </c>
      <c r="K1792" s="83" t="s">
        <v>214</v>
      </c>
      <c r="L1792" s="102" cm="1">
        <f t="array" ref="L1792">((_xlfn.XLOOKUP(B1792,'4. Material Balance Activities'!$C$448:$C$468,'4. Material Balance Activities'!$J$448:$J$468,NA,0,1)-_xlfn.XLOOKUP(B1792,'4. Material Balance Activities'!$C$448:$C$468,'4. Material Balance Activities'!$P$448:$P$468,NA,0,1))*G1792)*(1-F1792)</f>
        <v>22.245076451612903</v>
      </c>
      <c r="M1792" s="105" t="s">
        <v>214</v>
      </c>
      <c r="N1792" s="83" t="s">
        <v>214</v>
      </c>
    </row>
    <row r="1793" spans="1:14" x14ac:dyDescent="0.25">
      <c r="A1793" s="79" t="s">
        <v>398</v>
      </c>
      <c r="B1793" s="133" t="s">
        <v>233</v>
      </c>
      <c r="C1793" s="137" t="s">
        <v>425</v>
      </c>
      <c r="D1793" s="81" t="str">
        <f>IFERROR(IF(C1793="No CAS","",INDEX('DEQ Pollutant List'!$C$7:$C$611,MATCH('5. Pollutant Emissions - MB'!C1793,'DEQ Pollutant List'!$B$7:$B$611,0))),"")</f>
        <v>Isopropyl alcohol</v>
      </c>
      <c r="E1793" s="115"/>
      <c r="F1793" s="138">
        <v>0</v>
      </c>
      <c r="G1793" s="139">
        <v>0.15</v>
      </c>
      <c r="H1793" s="104"/>
      <c r="I1793" s="102" cm="1">
        <f t="array" ref="I1793">((_xlfn.XLOOKUP(B1793,'4. Material Balance Activities'!$C$448:$C$468,'4. Material Balance Activities'!$G$448:$G$468,NA,0,1)-_xlfn.XLOOKUP(B1793,'4. Material Balance Activities'!$C$448:$C$468,'4. Material Balance Activities'!$M$448:$M$468,NA,0,1))*G1793)*(1-F1793)</f>
        <v>1.0157399999999999</v>
      </c>
      <c r="J1793" s="105" t="s">
        <v>214</v>
      </c>
      <c r="K1793" s="83" t="s">
        <v>214</v>
      </c>
      <c r="L1793" s="102" cm="1">
        <f t="array" ref="L1793">((_xlfn.XLOOKUP(B1793,'4. Material Balance Activities'!$C$448:$C$468,'4. Material Balance Activities'!$J$448:$J$468,NA,0,1)-_xlfn.XLOOKUP(B1793,'4. Material Balance Activities'!$C$448:$C$468,'4. Material Balance Activities'!$P$448:$P$468,NA,0,1))*G1793)*(1-F1793)</f>
        <v>4.0957258064516118E-3</v>
      </c>
      <c r="M1793" s="105" t="s">
        <v>214</v>
      </c>
      <c r="N1793" s="83" t="s">
        <v>214</v>
      </c>
    </row>
    <row r="1794" spans="1:14" x14ac:dyDescent="0.25">
      <c r="A1794" s="79" t="s">
        <v>398</v>
      </c>
      <c r="B1794" s="133" t="s">
        <v>233</v>
      </c>
      <c r="C1794" s="137" t="s">
        <v>420</v>
      </c>
      <c r="D1794" s="81" t="str">
        <f>IFERROR(IF(C1794="No CAS","",INDEX('DEQ Pollutant List'!$C$7:$C$611,MATCH('5. Pollutant Emissions - MB'!C1794,'DEQ Pollutant List'!$B$7:$B$611,0))),"")</f>
        <v>Acetone</v>
      </c>
      <c r="E1794" s="115"/>
      <c r="F1794" s="138">
        <v>0</v>
      </c>
      <c r="G1794" s="139">
        <v>0.14000000000000001</v>
      </c>
      <c r="H1794" s="104"/>
      <c r="I1794" s="102" cm="1">
        <f t="array" ref="I1794">((_xlfn.XLOOKUP(B1794,'4. Material Balance Activities'!$C$448:$C$468,'4. Material Balance Activities'!$G$448:$G$468,NA,0,1)-_xlfn.XLOOKUP(B1794,'4. Material Balance Activities'!$C$448:$C$468,'4. Material Balance Activities'!$M$448:$M$468,NA,0,1))*G1794)*(1-F1794)</f>
        <v>0.94802399999999998</v>
      </c>
      <c r="J1794" s="105" t="s">
        <v>214</v>
      </c>
      <c r="K1794" s="83" t="s">
        <v>214</v>
      </c>
      <c r="L1794" s="102" cm="1">
        <f t="array" ref="L1794">((_xlfn.XLOOKUP(B1794,'4. Material Balance Activities'!$C$448:$C$468,'4. Material Balance Activities'!$J$448:$J$468,NA,0,1)-_xlfn.XLOOKUP(B1794,'4. Material Balance Activities'!$C$448:$C$468,'4. Material Balance Activities'!$P$448:$P$468,NA,0,1))*G1794)*(1-F1794)</f>
        <v>3.8226774193548386E-3</v>
      </c>
      <c r="M1794" s="105" t="s">
        <v>214</v>
      </c>
      <c r="N1794" s="83" t="s">
        <v>214</v>
      </c>
    </row>
    <row r="1795" spans="1:14" x14ac:dyDescent="0.25">
      <c r="A1795" s="79" t="s">
        <v>398</v>
      </c>
      <c r="B1795" s="133" t="s">
        <v>401</v>
      </c>
      <c r="C1795" s="137" t="s">
        <v>193</v>
      </c>
      <c r="D1795" s="81" t="str">
        <f>IFERROR(IF(C1795="No CAS","",INDEX('DEQ Pollutant List'!$C$7:$C$611,MATCH('5. Pollutant Emissions - MB'!C1795,'DEQ Pollutant List'!$B$7:$B$611,0))),"")</f>
        <v>Xylene (mixture), including m-xylene, o-xylene, p-xylene</v>
      </c>
      <c r="E1795" s="115"/>
      <c r="F1795" s="138" t="s">
        <v>430</v>
      </c>
      <c r="G1795" s="139" t="s">
        <v>430</v>
      </c>
      <c r="H1795" s="104" t="s">
        <v>465</v>
      </c>
      <c r="I1795" s="102" t="s">
        <v>214</v>
      </c>
      <c r="J1795" s="105">
        <v>4696.257926102503</v>
      </c>
      <c r="K1795" s="83">
        <v>4696.257926102503</v>
      </c>
      <c r="L1795" s="102" t="s">
        <v>214</v>
      </c>
      <c r="M1795" s="105">
        <f>J1795/365</f>
        <v>12.866460071513707</v>
      </c>
      <c r="N1795" s="83">
        <f>K1795/365</f>
        <v>12.866460071513707</v>
      </c>
    </row>
    <row r="1796" spans="1:14" x14ac:dyDescent="0.25">
      <c r="A1796" s="79" t="s">
        <v>398</v>
      </c>
      <c r="B1796" s="133" t="s">
        <v>401</v>
      </c>
      <c r="C1796" s="137" t="s">
        <v>183</v>
      </c>
      <c r="D1796" s="81" t="str">
        <f>IFERROR(IF(C1796="No CAS","",INDEX('DEQ Pollutant List'!$C$7:$C$611,MATCH('5. Pollutant Emissions - MB'!C1796,'DEQ Pollutant List'!$B$7:$B$611,0))),"")</f>
        <v>Ethyl benzene</v>
      </c>
      <c r="E1796" s="115"/>
      <c r="F1796" s="138" t="s">
        <v>430</v>
      </c>
      <c r="G1796" s="139" t="s">
        <v>430</v>
      </c>
      <c r="H1796" s="104" t="s">
        <v>465</v>
      </c>
      <c r="I1796" s="102" t="s">
        <v>214</v>
      </c>
      <c r="J1796" s="105">
        <v>862.45932657926096</v>
      </c>
      <c r="K1796" s="83">
        <v>862.45932657926096</v>
      </c>
      <c r="L1796" s="102" t="s">
        <v>214</v>
      </c>
      <c r="M1796" s="105">
        <f t="shared" ref="M1796:M1819" si="28">J1796/365</f>
        <v>2.3629022646007152</v>
      </c>
      <c r="N1796" s="83">
        <f t="shared" ref="N1796:N1819" si="29">K1796/365</f>
        <v>2.3629022646007152</v>
      </c>
    </row>
    <row r="1797" spans="1:14" x14ac:dyDescent="0.25">
      <c r="A1797" s="79" t="s">
        <v>398</v>
      </c>
      <c r="B1797" s="133" t="s">
        <v>401</v>
      </c>
      <c r="C1797" s="137" t="s">
        <v>191</v>
      </c>
      <c r="D1797" s="81" t="str">
        <f>IFERROR(IF(C1797="No CAS","",INDEX('DEQ Pollutant List'!$C$7:$C$611,MATCH('5. Pollutant Emissions - MB'!C1797,'DEQ Pollutant List'!$B$7:$B$611,0))),"")</f>
        <v>Toluene</v>
      </c>
      <c r="E1797" s="115"/>
      <c r="F1797" s="138" t="s">
        <v>430</v>
      </c>
      <c r="G1797" s="139" t="s">
        <v>430</v>
      </c>
      <c r="H1797" s="104" t="s">
        <v>465</v>
      </c>
      <c r="I1797" s="102" t="s">
        <v>214</v>
      </c>
      <c r="J1797" s="105">
        <v>1.6975697556615019</v>
      </c>
      <c r="K1797" s="83">
        <v>1.6975697556615019</v>
      </c>
      <c r="L1797" s="102" t="s">
        <v>214</v>
      </c>
      <c r="M1797" s="105">
        <f t="shared" si="28"/>
        <v>4.6508760429082247E-3</v>
      </c>
      <c r="N1797" s="83">
        <f t="shared" si="29"/>
        <v>4.6508760429082247E-3</v>
      </c>
    </row>
    <row r="1798" spans="1:14" x14ac:dyDescent="0.25">
      <c r="A1798" s="79" t="s">
        <v>398</v>
      </c>
      <c r="B1798" s="133" t="s">
        <v>401</v>
      </c>
      <c r="C1798" s="137" t="s">
        <v>432</v>
      </c>
      <c r="D1798" s="81" t="str">
        <f>IFERROR(IF(C1798="No CAS","",INDEX('DEQ Pollutant List'!$C$7:$C$611,MATCH('5. Pollutant Emissions - MB'!C1798,'DEQ Pollutant List'!$B$7:$B$611,0))),"")</f>
        <v>Methyl isobutyl ketone (MIBK, hexone)</v>
      </c>
      <c r="E1798" s="115"/>
      <c r="F1798" s="138" t="s">
        <v>430</v>
      </c>
      <c r="G1798" s="139" t="s">
        <v>430</v>
      </c>
      <c r="H1798" s="104" t="s">
        <v>465</v>
      </c>
      <c r="I1798" s="102" t="s">
        <v>214</v>
      </c>
      <c r="J1798" s="105">
        <v>0</v>
      </c>
      <c r="K1798" s="83">
        <v>0</v>
      </c>
      <c r="L1798" s="102" t="s">
        <v>214</v>
      </c>
      <c r="M1798" s="105">
        <f t="shared" si="28"/>
        <v>0</v>
      </c>
      <c r="N1798" s="83">
        <f t="shared" si="29"/>
        <v>0</v>
      </c>
    </row>
    <row r="1799" spans="1:14" x14ac:dyDescent="0.25">
      <c r="A1799" s="79" t="s">
        <v>398</v>
      </c>
      <c r="B1799" s="133" t="s">
        <v>401</v>
      </c>
      <c r="C1799" s="137" t="s">
        <v>189</v>
      </c>
      <c r="D1799" s="81" t="str">
        <f>IFERROR(IF(C1799="No CAS","",INDEX('DEQ Pollutant List'!$C$7:$C$611,MATCH('5. Pollutant Emissions - MB'!C1799,'DEQ Pollutant List'!$B$7:$B$611,0))),"")</f>
        <v>Naphthalene</v>
      </c>
      <c r="E1799" s="115"/>
      <c r="F1799" s="138" t="s">
        <v>430</v>
      </c>
      <c r="G1799" s="139" t="s">
        <v>430</v>
      </c>
      <c r="H1799" s="104" t="s">
        <v>465</v>
      </c>
      <c r="I1799" s="102" t="s">
        <v>214</v>
      </c>
      <c r="J1799" s="105">
        <v>47.815348033373056</v>
      </c>
      <c r="K1799" s="83">
        <v>47.815348033373056</v>
      </c>
      <c r="L1799" s="102" t="s">
        <v>214</v>
      </c>
      <c r="M1799" s="105">
        <f t="shared" si="28"/>
        <v>0.13100095351609056</v>
      </c>
      <c r="N1799" s="83">
        <f t="shared" si="29"/>
        <v>0.13100095351609056</v>
      </c>
    </row>
    <row r="1800" spans="1:14" x14ac:dyDescent="0.25">
      <c r="A1800" s="79" t="s">
        <v>398</v>
      </c>
      <c r="B1800" s="133" t="s">
        <v>401</v>
      </c>
      <c r="C1800" s="137" t="s">
        <v>433</v>
      </c>
      <c r="D1800" s="81" t="str">
        <f>IFERROR(IF(C1800="No CAS","",INDEX('DEQ Pollutant List'!$C$7:$C$611,MATCH('5. Pollutant Emissions - MB'!C1800,'DEQ Pollutant List'!$B$7:$B$611,0))),"")</f>
        <v>Isopropylbenzene (cumene)</v>
      </c>
      <c r="E1800" s="115"/>
      <c r="F1800" s="138" t="s">
        <v>430</v>
      </c>
      <c r="G1800" s="139" t="s">
        <v>430</v>
      </c>
      <c r="H1800" s="104" t="s">
        <v>465</v>
      </c>
      <c r="I1800" s="102" t="s">
        <v>214</v>
      </c>
      <c r="J1800" s="105">
        <v>37.346534624553044</v>
      </c>
      <c r="K1800" s="83">
        <v>37.346534624553044</v>
      </c>
      <c r="L1800" s="102" t="s">
        <v>214</v>
      </c>
      <c r="M1800" s="105">
        <f t="shared" si="28"/>
        <v>0.10231927294398094</v>
      </c>
      <c r="N1800" s="83">
        <f t="shared" si="29"/>
        <v>0.10231927294398094</v>
      </c>
    </row>
    <row r="1801" spans="1:14" x14ac:dyDescent="0.25">
      <c r="A1801" s="79" t="s">
        <v>398</v>
      </c>
      <c r="B1801" s="133" t="s">
        <v>401</v>
      </c>
      <c r="C1801" s="137" t="s">
        <v>161</v>
      </c>
      <c r="D1801" s="81" t="str">
        <f>IFERROR(IF(C1801="No CAS","",INDEX('DEQ Pollutant List'!$C$7:$C$611,MATCH('5. Pollutant Emissions - MB'!C1801,'DEQ Pollutant List'!$B$7:$B$611,0))),"")</f>
        <v>Formaldehyde</v>
      </c>
      <c r="E1801" s="115"/>
      <c r="F1801" s="138" t="s">
        <v>430</v>
      </c>
      <c r="G1801" s="139" t="s">
        <v>430</v>
      </c>
      <c r="H1801" s="104" t="s">
        <v>465</v>
      </c>
      <c r="I1801" s="102" t="s">
        <v>214</v>
      </c>
      <c r="J1801" s="105">
        <v>0</v>
      </c>
      <c r="K1801" s="83">
        <v>0</v>
      </c>
      <c r="L1801" s="102" t="s">
        <v>214</v>
      </c>
      <c r="M1801" s="105">
        <f t="shared" si="28"/>
        <v>0</v>
      </c>
      <c r="N1801" s="83">
        <f t="shared" si="29"/>
        <v>0</v>
      </c>
    </row>
    <row r="1802" spans="1:14" x14ac:dyDescent="0.25">
      <c r="A1802" s="79" t="s">
        <v>398</v>
      </c>
      <c r="B1802" s="133" t="s">
        <v>401</v>
      </c>
      <c r="C1802" s="137" t="s">
        <v>434</v>
      </c>
      <c r="D1802" s="81" t="str">
        <f>IFERROR(IF(C1802="No CAS","",INDEX('DEQ Pollutant List'!$C$7:$C$611,MATCH('5. Pollutant Emissions - MB'!C1802,'DEQ Pollutant List'!$B$7:$B$611,0))),"")</f>
        <v>Ethylene glycol monobutyl ether</v>
      </c>
      <c r="E1802" s="115"/>
      <c r="F1802" s="138" t="s">
        <v>430</v>
      </c>
      <c r="G1802" s="139" t="s">
        <v>430</v>
      </c>
      <c r="H1802" s="104" t="s">
        <v>465</v>
      </c>
      <c r="I1802" s="102" t="s">
        <v>214</v>
      </c>
      <c r="J1802" s="105">
        <v>49.229522914183548</v>
      </c>
      <c r="K1802" s="83">
        <v>49.229522914183548</v>
      </c>
      <c r="L1802" s="102" t="s">
        <v>214</v>
      </c>
      <c r="M1802" s="105">
        <f t="shared" si="28"/>
        <v>0.1348754052443385</v>
      </c>
      <c r="N1802" s="83">
        <f t="shared" si="29"/>
        <v>0.1348754052443385</v>
      </c>
    </row>
    <row r="1803" spans="1:14" x14ac:dyDescent="0.25">
      <c r="A1803" s="79" t="s">
        <v>398</v>
      </c>
      <c r="B1803" s="133" t="s">
        <v>401</v>
      </c>
      <c r="C1803" s="137" t="s">
        <v>435</v>
      </c>
      <c r="D1803" s="81" t="str">
        <f>IFERROR(IF(C1803="No CAS","",INDEX('DEQ Pollutant List'!$C$7:$C$611,MATCH('5. Pollutant Emissions - MB'!C1803,'DEQ Pollutant List'!$B$7:$B$611,0))),"")</f>
        <v>n-Butyl alcohol</v>
      </c>
      <c r="E1803" s="115"/>
      <c r="F1803" s="138" t="s">
        <v>430</v>
      </c>
      <c r="G1803" s="139" t="s">
        <v>430</v>
      </c>
      <c r="H1803" s="104" t="s">
        <v>465</v>
      </c>
      <c r="I1803" s="102" t="s">
        <v>214</v>
      </c>
      <c r="J1803" s="105">
        <v>188.85813468414781</v>
      </c>
      <c r="K1803" s="83">
        <v>188.85813468414781</v>
      </c>
      <c r="L1803" s="102" t="s">
        <v>214</v>
      </c>
      <c r="M1803" s="105">
        <f t="shared" si="28"/>
        <v>0.51741954707985705</v>
      </c>
      <c r="N1803" s="83">
        <f t="shared" si="29"/>
        <v>0.51741954707985705</v>
      </c>
    </row>
    <row r="1804" spans="1:14" x14ac:dyDescent="0.25">
      <c r="A1804" s="79" t="s">
        <v>398</v>
      </c>
      <c r="B1804" s="133" t="s">
        <v>401</v>
      </c>
      <c r="C1804" s="137" t="s">
        <v>436</v>
      </c>
      <c r="D1804" s="81" t="str">
        <f>IFERROR(IF(C1804="No CAS","",INDEX('DEQ Pollutant List'!$C$7:$C$611,MATCH('5. Pollutant Emissions - MB'!C1804,'DEQ Pollutant List'!$B$7:$B$611,0))),"")</f>
        <v>1,2,4-Trimethylbenzene</v>
      </c>
      <c r="E1804" s="115"/>
      <c r="F1804" s="138" t="s">
        <v>430</v>
      </c>
      <c r="G1804" s="139" t="s">
        <v>430</v>
      </c>
      <c r="H1804" s="104" t="s">
        <v>465</v>
      </c>
      <c r="I1804" s="102" t="s">
        <v>214</v>
      </c>
      <c r="J1804" s="105">
        <v>1012.7701162276519</v>
      </c>
      <c r="K1804" s="83">
        <v>1012.7701162276519</v>
      </c>
      <c r="L1804" s="102" t="s">
        <v>214</v>
      </c>
      <c r="M1804" s="105">
        <f t="shared" si="28"/>
        <v>2.7747126471990464</v>
      </c>
      <c r="N1804" s="83">
        <f t="shared" si="29"/>
        <v>2.7747126471990464</v>
      </c>
    </row>
    <row r="1805" spans="1:14" x14ac:dyDescent="0.25">
      <c r="A1805" s="79" t="s">
        <v>398</v>
      </c>
      <c r="B1805" s="133" t="s">
        <v>401</v>
      </c>
      <c r="C1805" s="137" t="s">
        <v>437</v>
      </c>
      <c r="D1805" s="81" t="str">
        <f>IFERROR(IF(C1805="No CAS","",INDEX('DEQ Pollutant List'!$C$7:$C$611,MATCH('5. Pollutant Emissions - MB'!C1805,'DEQ Pollutant List'!$B$7:$B$611,0))),"")</f>
        <v>Propylene glycol monomethyl ether acetate</v>
      </c>
      <c r="E1805" s="115"/>
      <c r="F1805" s="138" t="s">
        <v>430</v>
      </c>
      <c r="G1805" s="139" t="s">
        <v>430</v>
      </c>
      <c r="H1805" s="104" t="s">
        <v>465</v>
      </c>
      <c r="I1805" s="102" t="s">
        <v>214</v>
      </c>
      <c r="J1805" s="105">
        <v>1165.6611343802147</v>
      </c>
      <c r="K1805" s="83">
        <v>1165.6611343802147</v>
      </c>
      <c r="L1805" s="102" t="s">
        <v>214</v>
      </c>
      <c r="M1805" s="105">
        <f t="shared" si="28"/>
        <v>3.1935921489868897</v>
      </c>
      <c r="N1805" s="83">
        <f t="shared" si="29"/>
        <v>3.1935921489868897</v>
      </c>
    </row>
    <row r="1806" spans="1:14" x14ac:dyDescent="0.25">
      <c r="A1806" s="79" t="s">
        <v>398</v>
      </c>
      <c r="B1806" s="133" t="s">
        <v>401</v>
      </c>
      <c r="C1806" s="137" t="s">
        <v>180</v>
      </c>
      <c r="D1806" s="81" t="str">
        <f>IFERROR(IF(C1806="No CAS","",INDEX('DEQ Pollutant List'!$C$7:$C$611,MATCH('5. Pollutant Emissions - MB'!C1806,'DEQ Pollutant List'!$B$7:$B$611,0))),"")</f>
        <v>Chromium VI, chromate and dichromate particulate</v>
      </c>
      <c r="E1806" s="115"/>
      <c r="F1806" s="138">
        <f>1-(1-0.75)*(1-0.992)</f>
        <v>0.998</v>
      </c>
      <c r="G1806" s="139" t="s">
        <v>430</v>
      </c>
      <c r="H1806" s="104" t="s">
        <v>465</v>
      </c>
      <c r="I1806" s="102" t="s">
        <v>214</v>
      </c>
      <c r="J1806" s="105">
        <v>0</v>
      </c>
      <c r="K1806" s="83">
        <v>0</v>
      </c>
      <c r="L1806" s="102" t="s">
        <v>214</v>
      </c>
      <c r="M1806" s="105">
        <f t="shared" si="28"/>
        <v>0</v>
      </c>
      <c r="N1806" s="83">
        <f t="shared" si="29"/>
        <v>0</v>
      </c>
    </row>
    <row r="1807" spans="1:14" x14ac:dyDescent="0.25">
      <c r="A1807" s="79" t="s">
        <v>398</v>
      </c>
      <c r="B1807" s="133" t="s">
        <v>401</v>
      </c>
      <c r="C1807" s="137" t="s">
        <v>428</v>
      </c>
      <c r="D1807" s="81" t="str">
        <f>IFERROR(IF(C1807="No CAS","",INDEX('DEQ Pollutant List'!$C$7:$C$611,MATCH('5. Pollutant Emissions - MB'!C1807,'DEQ Pollutant List'!$B$7:$B$611,0))),"")</f>
        <v>2-Butanone (methyl ethyl ketone)</v>
      </c>
      <c r="E1807" s="115"/>
      <c r="F1807" s="138" t="s">
        <v>430</v>
      </c>
      <c r="G1807" s="139" t="s">
        <v>430</v>
      </c>
      <c r="H1807" s="104" t="s">
        <v>465</v>
      </c>
      <c r="I1807" s="102" t="s">
        <v>214</v>
      </c>
      <c r="J1807" s="105">
        <v>61913.424743742544</v>
      </c>
      <c r="K1807" s="83">
        <v>61913.424743742544</v>
      </c>
      <c r="L1807" s="102" t="s">
        <v>214</v>
      </c>
      <c r="M1807" s="105">
        <f t="shared" si="28"/>
        <v>169.625821215733</v>
      </c>
      <c r="N1807" s="83">
        <f t="shared" si="29"/>
        <v>169.625821215733</v>
      </c>
    </row>
    <row r="1808" spans="1:14" x14ac:dyDescent="0.25">
      <c r="A1808" s="79" t="s">
        <v>398</v>
      </c>
      <c r="B1808" s="133" t="s">
        <v>401</v>
      </c>
      <c r="C1808" s="137" t="s">
        <v>438</v>
      </c>
      <c r="D1808" s="81" t="str">
        <f>IFERROR(IF(C1808="No CAS","",INDEX('DEQ Pollutant List'!$C$7:$C$611,MATCH('5. Pollutant Emissions - MB'!C1808,'DEQ Pollutant List'!$B$7:$B$611,0))),"")</f>
        <v>t-Butyl acetate</v>
      </c>
      <c r="E1808" s="115"/>
      <c r="F1808" s="138" t="s">
        <v>430</v>
      </c>
      <c r="G1808" s="139" t="s">
        <v>430</v>
      </c>
      <c r="H1808" s="104" t="s">
        <v>465</v>
      </c>
      <c r="I1808" s="102" t="s">
        <v>214</v>
      </c>
      <c r="J1808" s="105">
        <v>0</v>
      </c>
      <c r="K1808" s="83">
        <v>0</v>
      </c>
      <c r="L1808" s="102" t="s">
        <v>214</v>
      </c>
      <c r="M1808" s="105">
        <f t="shared" si="28"/>
        <v>0</v>
      </c>
      <c r="N1808" s="83">
        <f t="shared" si="29"/>
        <v>0</v>
      </c>
    </row>
    <row r="1809" spans="1:14" x14ac:dyDescent="0.25">
      <c r="A1809" s="79" t="s">
        <v>398</v>
      </c>
      <c r="B1809" s="133" t="s">
        <v>401</v>
      </c>
      <c r="C1809" s="137" t="s">
        <v>187</v>
      </c>
      <c r="D1809" s="81" t="str">
        <f>IFERROR(IF(C1809="No CAS","",INDEX('DEQ Pollutant List'!$C$7:$C$611,MATCH('5. Pollutant Emissions - MB'!C1809,'DEQ Pollutant List'!$B$7:$B$611,0))),"")</f>
        <v>Mercury and compounds</v>
      </c>
      <c r="E1809" s="115"/>
      <c r="F1809" s="138">
        <f>1-(1-0.75)*(1-0.992)</f>
        <v>0.998</v>
      </c>
      <c r="G1809" s="139" t="s">
        <v>430</v>
      </c>
      <c r="H1809" s="104" t="s">
        <v>465</v>
      </c>
      <c r="I1809" s="102" t="s">
        <v>214</v>
      </c>
      <c r="J1809" s="105">
        <v>0</v>
      </c>
      <c r="K1809" s="83">
        <v>0</v>
      </c>
      <c r="L1809" s="102" t="s">
        <v>214</v>
      </c>
      <c r="M1809" s="105">
        <f t="shared" si="28"/>
        <v>0</v>
      </c>
      <c r="N1809" s="83">
        <f t="shared" si="29"/>
        <v>0</v>
      </c>
    </row>
    <row r="1810" spans="1:14" x14ac:dyDescent="0.25">
      <c r="A1810" s="79" t="s">
        <v>398</v>
      </c>
      <c r="B1810" s="133" t="s">
        <v>401</v>
      </c>
      <c r="C1810" s="137" t="s">
        <v>185</v>
      </c>
      <c r="D1810" s="81" t="str">
        <f>IFERROR(IF(C1810="No CAS","",INDEX('DEQ Pollutant List'!$C$7:$C$611,MATCH('5. Pollutant Emissions - MB'!C1810,'DEQ Pollutant List'!$B$7:$B$611,0))),"")</f>
        <v>Lead and compounds</v>
      </c>
      <c r="E1810" s="115"/>
      <c r="F1810" s="138">
        <f>1-(1-0.75)*(1-0.992)</f>
        <v>0.998</v>
      </c>
      <c r="G1810" s="139" t="s">
        <v>430</v>
      </c>
      <c r="H1810" s="104" t="s">
        <v>465</v>
      </c>
      <c r="I1810" s="102" t="s">
        <v>214</v>
      </c>
      <c r="J1810" s="105">
        <v>0</v>
      </c>
      <c r="K1810" s="83">
        <v>0</v>
      </c>
      <c r="L1810" s="102" t="s">
        <v>214</v>
      </c>
      <c r="M1810" s="105">
        <f t="shared" si="28"/>
        <v>0</v>
      </c>
      <c r="N1810" s="83">
        <f t="shared" si="29"/>
        <v>0</v>
      </c>
    </row>
    <row r="1811" spans="1:14" x14ac:dyDescent="0.25">
      <c r="A1811" s="79" t="s">
        <v>398</v>
      </c>
      <c r="B1811" s="133" t="s">
        <v>401</v>
      </c>
      <c r="C1811" s="137" t="s">
        <v>425</v>
      </c>
      <c r="D1811" s="81" t="str">
        <f>IFERROR(IF(C1811="No CAS","",INDEX('DEQ Pollutant List'!$C$7:$C$611,MATCH('5. Pollutant Emissions - MB'!C1811,'DEQ Pollutant List'!$B$7:$B$611,0))),"")</f>
        <v>Isopropyl alcohol</v>
      </c>
      <c r="E1811" s="115"/>
      <c r="F1811" s="138" t="s">
        <v>430</v>
      </c>
      <c r="G1811" s="139" t="s">
        <v>430</v>
      </c>
      <c r="H1811" s="104" t="s">
        <v>465</v>
      </c>
      <c r="I1811" s="102" t="s">
        <v>214</v>
      </c>
      <c r="J1811" s="105">
        <v>9509.4571537544689</v>
      </c>
      <c r="K1811" s="83">
        <v>9509.4571537544689</v>
      </c>
      <c r="L1811" s="102" t="s">
        <v>214</v>
      </c>
      <c r="M1811" s="105">
        <f t="shared" si="28"/>
        <v>26.05330727056019</v>
      </c>
      <c r="N1811" s="83">
        <f t="shared" si="29"/>
        <v>26.05330727056019</v>
      </c>
    </row>
    <row r="1812" spans="1:14" x14ac:dyDescent="0.25">
      <c r="A1812" s="79" t="s">
        <v>398</v>
      </c>
      <c r="B1812" s="133" t="s">
        <v>401</v>
      </c>
      <c r="C1812" s="137" t="s">
        <v>420</v>
      </c>
      <c r="D1812" s="81" t="str">
        <f>IFERROR(IF(C1812="No CAS","",INDEX('DEQ Pollutant List'!$C$7:$C$611,MATCH('5. Pollutant Emissions - MB'!C1812,'DEQ Pollutant List'!$B$7:$B$611,0))),"")</f>
        <v>Acetone</v>
      </c>
      <c r="E1812" s="115"/>
      <c r="F1812" s="138" t="s">
        <v>430</v>
      </c>
      <c r="G1812" s="139" t="s">
        <v>430</v>
      </c>
      <c r="H1812" s="104" t="s">
        <v>465</v>
      </c>
      <c r="I1812" s="102" t="s">
        <v>214</v>
      </c>
      <c r="J1812" s="105">
        <v>61079.261835518468</v>
      </c>
      <c r="K1812" s="83">
        <v>61079.261835518468</v>
      </c>
      <c r="L1812" s="102" t="s">
        <v>214</v>
      </c>
      <c r="M1812" s="105">
        <f t="shared" si="28"/>
        <v>167.34044338498211</v>
      </c>
      <c r="N1812" s="83">
        <f t="shared" si="29"/>
        <v>167.34044338498211</v>
      </c>
    </row>
    <row r="1813" spans="1:14" x14ac:dyDescent="0.25">
      <c r="A1813" s="79" t="s">
        <v>398</v>
      </c>
      <c r="B1813" s="133" t="s">
        <v>401</v>
      </c>
      <c r="C1813" s="137" t="s">
        <v>422</v>
      </c>
      <c r="D1813" s="81" t="str">
        <f>IFERROR(IF(C1813="No CAS","",INDEX('DEQ Pollutant List'!$C$7:$C$611,MATCH('5. Pollutant Emissions - MB'!C1813,'DEQ Pollutant List'!$B$7:$B$611,0))),"")</f>
        <v>Propylene glycol monomethyl ether</v>
      </c>
      <c r="E1813" s="115"/>
      <c r="F1813" s="138" t="s">
        <v>430</v>
      </c>
      <c r="G1813" s="139" t="s">
        <v>430</v>
      </c>
      <c r="H1813" s="104" t="s">
        <v>465</v>
      </c>
      <c r="I1813" s="102" t="s">
        <v>214</v>
      </c>
      <c r="J1813" s="105">
        <v>0</v>
      </c>
      <c r="K1813" s="83">
        <v>0</v>
      </c>
      <c r="L1813" s="102" t="s">
        <v>214</v>
      </c>
      <c r="M1813" s="105">
        <f t="shared" si="28"/>
        <v>0</v>
      </c>
      <c r="N1813" s="83">
        <f t="shared" si="29"/>
        <v>0</v>
      </c>
    </row>
    <row r="1814" spans="1:14" x14ac:dyDescent="0.25">
      <c r="A1814" s="79" t="s">
        <v>398</v>
      </c>
      <c r="B1814" s="133" t="s">
        <v>401</v>
      </c>
      <c r="C1814" s="137" t="s">
        <v>181</v>
      </c>
      <c r="D1814" s="81" t="str">
        <f>IFERROR(IF(C1814="No CAS","",INDEX('DEQ Pollutant List'!$C$7:$C$611,MATCH('5. Pollutant Emissions - MB'!C1814,'DEQ Pollutant List'!$B$7:$B$611,0))),"")</f>
        <v>Cobalt and compounds</v>
      </c>
      <c r="E1814" s="115"/>
      <c r="F1814" s="138">
        <f>1-(1-0.75)*(1-0.992)</f>
        <v>0.998</v>
      </c>
      <c r="G1814" s="139" t="s">
        <v>430</v>
      </c>
      <c r="H1814" s="104" t="s">
        <v>465</v>
      </c>
      <c r="I1814" s="102" t="s">
        <v>214</v>
      </c>
      <c r="J1814" s="105">
        <v>3.0837497020262249E-2</v>
      </c>
      <c r="K1814" s="83">
        <v>3.0837497020262249E-2</v>
      </c>
      <c r="L1814" s="102" t="s">
        <v>214</v>
      </c>
      <c r="M1814" s="105">
        <f t="shared" si="28"/>
        <v>8.4486293206197945E-5</v>
      </c>
      <c r="N1814" s="83">
        <f t="shared" si="29"/>
        <v>8.4486293206197945E-5</v>
      </c>
    </row>
    <row r="1815" spans="1:14" x14ac:dyDescent="0.25">
      <c r="A1815" s="79" t="s">
        <v>398</v>
      </c>
      <c r="B1815" s="133" t="s">
        <v>401</v>
      </c>
      <c r="C1815" s="137" t="s">
        <v>439</v>
      </c>
      <c r="D1815" s="81" t="str">
        <f>IFERROR(IF(C1815="No CAS","",INDEX('DEQ Pollutant List'!$C$7:$C$611,MATCH('5. Pollutant Emissions - MB'!C1815,'DEQ Pollutant List'!$B$7:$B$611,0))),"")</f>
        <v>Sulfuric acid</v>
      </c>
      <c r="E1815" s="115"/>
      <c r="F1815" s="138" t="s">
        <v>430</v>
      </c>
      <c r="G1815" s="139" t="s">
        <v>430</v>
      </c>
      <c r="H1815" s="104" t="s">
        <v>465</v>
      </c>
      <c r="I1815" s="102" t="s">
        <v>214</v>
      </c>
      <c r="J1815" s="105">
        <v>0</v>
      </c>
      <c r="K1815" s="83">
        <v>0</v>
      </c>
      <c r="L1815" s="102" t="s">
        <v>214</v>
      </c>
      <c r="M1815" s="105">
        <f t="shared" si="28"/>
        <v>0</v>
      </c>
      <c r="N1815" s="83">
        <f t="shared" si="29"/>
        <v>0</v>
      </c>
    </row>
    <row r="1816" spans="1:14" x14ac:dyDescent="0.25">
      <c r="A1816" s="79" t="s">
        <v>398</v>
      </c>
      <c r="B1816" s="133" t="s">
        <v>401</v>
      </c>
      <c r="C1816" s="137" t="s">
        <v>440</v>
      </c>
      <c r="D1816" s="81" t="str">
        <f>IFERROR(IF(C1816="No CAS","",INDEX('DEQ Pollutant List'!$C$7:$C$611,MATCH('5. Pollutant Emissions - MB'!C1816,'DEQ Pollutant List'!$B$7:$B$611,0))),"")</f>
        <v>Hexachlorobenzene</v>
      </c>
      <c r="E1816" s="115"/>
      <c r="F1816" s="138" t="s">
        <v>430</v>
      </c>
      <c r="G1816" s="139" t="s">
        <v>430</v>
      </c>
      <c r="H1816" s="104" t="s">
        <v>465</v>
      </c>
      <c r="I1816" s="102" t="s">
        <v>214</v>
      </c>
      <c r="J1816" s="105">
        <v>0</v>
      </c>
      <c r="K1816" s="83">
        <v>0</v>
      </c>
      <c r="L1816" s="102" t="s">
        <v>214</v>
      </c>
      <c r="M1816" s="105">
        <f t="shared" si="28"/>
        <v>0</v>
      </c>
      <c r="N1816" s="83">
        <f t="shared" si="29"/>
        <v>0</v>
      </c>
    </row>
    <row r="1817" spans="1:14" x14ac:dyDescent="0.25">
      <c r="A1817" s="79" t="s">
        <v>398</v>
      </c>
      <c r="B1817" s="133" t="s">
        <v>401</v>
      </c>
      <c r="C1817" s="137" t="s">
        <v>182</v>
      </c>
      <c r="D1817" s="81" t="str">
        <f>IFERROR(IF(C1817="No CAS","",INDEX('DEQ Pollutant List'!$C$7:$C$611,MATCH('5. Pollutant Emissions - MB'!C1817,'DEQ Pollutant List'!$B$7:$B$611,0))),"")</f>
        <v>Copper and compounds</v>
      </c>
      <c r="E1817" s="115"/>
      <c r="F1817" s="138">
        <f>1-(1-0.75)*(1-0.992)</f>
        <v>0.998</v>
      </c>
      <c r="G1817" s="139" t="s">
        <v>430</v>
      </c>
      <c r="H1817" s="104" t="s">
        <v>465</v>
      </c>
      <c r="I1817" s="102" t="s">
        <v>214</v>
      </c>
      <c r="J1817" s="105">
        <v>0</v>
      </c>
      <c r="K1817" s="83">
        <v>0</v>
      </c>
      <c r="L1817" s="102" t="s">
        <v>214</v>
      </c>
      <c r="M1817" s="105">
        <f t="shared" si="28"/>
        <v>0</v>
      </c>
      <c r="N1817" s="83">
        <f t="shared" si="29"/>
        <v>0</v>
      </c>
    </row>
    <row r="1818" spans="1:14" x14ac:dyDescent="0.25">
      <c r="A1818" s="79" t="s">
        <v>398</v>
      </c>
      <c r="B1818" s="133" t="s">
        <v>401</v>
      </c>
      <c r="C1818" s="137" t="s">
        <v>186</v>
      </c>
      <c r="D1818" s="81" t="str">
        <f>IFERROR(IF(C1818="No CAS","",INDEX('DEQ Pollutant List'!$C$7:$C$611,MATCH('5. Pollutant Emissions - MB'!C1818,'DEQ Pollutant List'!$B$7:$B$611,0))),"")</f>
        <v>Manganese and compounds</v>
      </c>
      <c r="E1818" s="115"/>
      <c r="F1818" s="138">
        <f>1-(1-0.75)*(1-0.992)</f>
        <v>0.998</v>
      </c>
      <c r="G1818" s="139" t="s">
        <v>430</v>
      </c>
      <c r="H1818" s="104" t="s">
        <v>465</v>
      </c>
      <c r="I1818" s="102" t="s">
        <v>214</v>
      </c>
      <c r="J1818" s="105">
        <v>0</v>
      </c>
      <c r="K1818" s="83">
        <v>0</v>
      </c>
      <c r="L1818" s="102" t="s">
        <v>214</v>
      </c>
      <c r="M1818" s="105">
        <f t="shared" si="28"/>
        <v>0</v>
      </c>
      <c r="N1818" s="83">
        <f t="shared" si="29"/>
        <v>0</v>
      </c>
    </row>
    <row r="1819" spans="1:14" x14ac:dyDescent="0.25">
      <c r="A1819" s="79" t="s">
        <v>398</v>
      </c>
      <c r="B1819" s="133" t="s">
        <v>401</v>
      </c>
      <c r="C1819" s="137" t="s">
        <v>441</v>
      </c>
      <c r="D1819" s="81" t="str">
        <f>IFERROR(IF(C1819="No CAS","",INDEX('DEQ Pollutant List'!$C$7:$C$611,MATCH('5. Pollutant Emissions - MB'!C1819,'DEQ Pollutant List'!$B$7:$B$611,0))),"")</f>
        <v>1,2,3-Trimethylbenzene</v>
      </c>
      <c r="E1819" s="115"/>
      <c r="F1819" s="138" t="s">
        <v>430</v>
      </c>
      <c r="G1819" s="139" t="s">
        <v>430</v>
      </c>
      <c r="H1819" s="104" t="s">
        <v>465</v>
      </c>
      <c r="I1819" s="102" t="s">
        <v>214</v>
      </c>
      <c r="J1819" s="105">
        <v>0</v>
      </c>
      <c r="K1819" s="83">
        <v>0</v>
      </c>
      <c r="L1819" s="102" t="s">
        <v>214</v>
      </c>
      <c r="M1819" s="105">
        <f t="shared" si="28"/>
        <v>0</v>
      </c>
      <c r="N1819" s="83">
        <f t="shared" si="29"/>
        <v>0</v>
      </c>
    </row>
    <row r="1820" spans="1:14" x14ac:dyDescent="0.25">
      <c r="A1820" s="79" t="s">
        <v>402</v>
      </c>
      <c r="B1820" s="133" t="s">
        <v>362</v>
      </c>
      <c r="C1820" s="137" t="s">
        <v>193</v>
      </c>
      <c r="D1820" s="81" t="str">
        <f>IFERROR(IF(C1820="No CAS","",INDEX('DEQ Pollutant List'!$C$7:$C$611,MATCH('5. Pollutant Emissions - MB'!C1820,'DEQ Pollutant List'!$B$7:$B$611,0))),"")</f>
        <v>Xylene (mixture), including m-xylene, o-xylene, p-xylene</v>
      </c>
      <c r="E1820" s="115"/>
      <c r="F1820" s="138">
        <v>0</v>
      </c>
      <c r="G1820" s="139">
        <v>0.1</v>
      </c>
      <c r="H1820" s="104"/>
      <c r="I1820" s="102" cm="1">
        <f t="array" ref="I1820">((_xlfn.XLOOKUP(B1820,'4. Material Balance Activities'!$C$470:$C$476,'4. Material Balance Activities'!$G$470:$G$476,NA,0,1)-_xlfn.XLOOKUP(B1820,'4. Material Balance Activities'!$C$470:$C$476,'4. Material Balance Activities'!$M$470:$M$476,NA,0,1))*G1820)*(1-F1820)</f>
        <v>3264.2068800000002</v>
      </c>
      <c r="J1820" s="105" t="s">
        <v>214</v>
      </c>
      <c r="K1820" s="83" t="s">
        <v>214</v>
      </c>
      <c r="L1820" s="102" cm="1">
        <f t="array" ref="L1820">((_xlfn.XLOOKUP(B1820,'4. Material Balance Activities'!$C$470:$C$476,'4. Material Balance Activities'!$J$470:$J$476,NA,0,1)-_xlfn.XLOOKUP(B1820,'4. Material Balance Activities'!$C$470:$C$476,'4. Material Balance Activities'!$P$470:$P$476,NA,0,1))*G1820)*(1-F1820)</f>
        <v>13.162124516129033</v>
      </c>
      <c r="M1820" s="105" t="s">
        <v>214</v>
      </c>
      <c r="N1820" s="83" t="s">
        <v>214</v>
      </c>
    </row>
    <row r="1821" spans="1:14" x14ac:dyDescent="0.25">
      <c r="A1821" s="79" t="s">
        <v>402</v>
      </c>
      <c r="B1821" s="133" t="s">
        <v>362</v>
      </c>
      <c r="C1821" s="137" t="s">
        <v>183</v>
      </c>
      <c r="D1821" s="81" t="str">
        <f>IFERROR(IF(C1821="No CAS","",INDEX('DEQ Pollutant List'!$C$7:$C$611,MATCH('5. Pollutant Emissions - MB'!C1821,'DEQ Pollutant List'!$B$7:$B$611,0))),"")</f>
        <v>Ethyl benzene</v>
      </c>
      <c r="E1821" s="115"/>
      <c r="F1821" s="138">
        <v>0</v>
      </c>
      <c r="G1821" s="139">
        <v>0.02</v>
      </c>
      <c r="H1821" s="104"/>
      <c r="I1821" s="102" cm="1">
        <f t="array" ref="I1821">((_xlfn.XLOOKUP(B1821,'4. Material Balance Activities'!$C$470:$C$476,'4. Material Balance Activities'!$G$470:$G$476,NA,0,1)-_xlfn.XLOOKUP(B1821,'4. Material Balance Activities'!$C$470:$C$476,'4. Material Balance Activities'!$M$470:$M$476,NA,0,1))*G1821)*(1-F1821)</f>
        <v>652.84137600000008</v>
      </c>
      <c r="J1821" s="105" t="s">
        <v>214</v>
      </c>
      <c r="K1821" s="83" t="s">
        <v>214</v>
      </c>
      <c r="L1821" s="102" cm="1">
        <f t="array" ref="L1821">((_xlfn.XLOOKUP(B1821,'4. Material Balance Activities'!$C$470:$C$476,'4. Material Balance Activities'!$J$470:$J$476,NA,0,1)-_xlfn.XLOOKUP(B1821,'4. Material Balance Activities'!$C$470:$C$476,'4. Material Balance Activities'!$P$470:$P$476,NA,0,1))*G1821)*(1-F1821)</f>
        <v>2.6324249032258065</v>
      </c>
      <c r="M1821" s="105" t="s">
        <v>214</v>
      </c>
      <c r="N1821" s="83" t="s">
        <v>214</v>
      </c>
    </row>
    <row r="1822" spans="1:14" x14ac:dyDescent="0.25">
      <c r="A1822" s="79" t="s">
        <v>402</v>
      </c>
      <c r="B1822" s="133" t="s">
        <v>362</v>
      </c>
      <c r="C1822" s="137" t="s">
        <v>433</v>
      </c>
      <c r="D1822" s="81" t="str">
        <f>IFERROR(IF(C1822="No CAS","",INDEX('DEQ Pollutant List'!$C$7:$C$611,MATCH('5. Pollutant Emissions - MB'!C1822,'DEQ Pollutant List'!$B$7:$B$611,0))),"")</f>
        <v>Isopropylbenzene (cumene)</v>
      </c>
      <c r="E1822" s="115"/>
      <c r="F1822" s="138">
        <v>0</v>
      </c>
      <c r="G1822" s="139">
        <v>2E-3</v>
      </c>
      <c r="H1822" s="104"/>
      <c r="I1822" s="102" cm="1">
        <f t="array" ref="I1822">((_xlfn.XLOOKUP(B1822,'4. Material Balance Activities'!$C$470:$C$476,'4. Material Balance Activities'!$G$470:$G$476,NA,0,1)-_xlfn.XLOOKUP(B1822,'4. Material Balance Activities'!$C$470:$C$476,'4. Material Balance Activities'!$M$470:$M$476,NA,0,1))*G1822)*(1-F1822)</f>
        <v>65.284137600000008</v>
      </c>
      <c r="J1822" s="105" t="s">
        <v>214</v>
      </c>
      <c r="K1822" s="83" t="s">
        <v>214</v>
      </c>
      <c r="L1822" s="102" cm="1">
        <f t="array" ref="L1822">((_xlfn.XLOOKUP(B1822,'4. Material Balance Activities'!$C$470:$C$476,'4. Material Balance Activities'!$J$470:$J$476,NA,0,1)-_xlfn.XLOOKUP(B1822,'4. Material Balance Activities'!$C$470:$C$476,'4. Material Balance Activities'!$P$470:$P$476,NA,0,1))*G1822)*(1-F1822)</f>
        <v>0.26324249032258062</v>
      </c>
      <c r="M1822" s="105" t="s">
        <v>214</v>
      </c>
      <c r="N1822" s="83" t="s">
        <v>214</v>
      </c>
    </row>
    <row r="1823" spans="1:14" x14ac:dyDescent="0.25">
      <c r="A1823" s="79" t="s">
        <v>402</v>
      </c>
      <c r="B1823" s="133" t="s">
        <v>362</v>
      </c>
      <c r="C1823" s="137" t="s">
        <v>441</v>
      </c>
      <c r="D1823" s="81" t="str">
        <f>IFERROR(IF(C1823="No CAS","",INDEX('DEQ Pollutant List'!$C$7:$C$611,MATCH('5. Pollutant Emissions - MB'!C1823,'DEQ Pollutant List'!$B$7:$B$611,0))),"")</f>
        <v>1,2,3-Trimethylbenzene</v>
      </c>
      <c r="E1823" s="115"/>
      <c r="F1823" s="138">
        <v>0</v>
      </c>
      <c r="G1823" s="139">
        <v>0.01</v>
      </c>
      <c r="H1823" s="104"/>
      <c r="I1823" s="102" cm="1">
        <f t="array" ref="I1823">((_xlfn.XLOOKUP(B1823,'4. Material Balance Activities'!$C$470:$C$476,'4. Material Balance Activities'!$G$470:$G$476,NA,0,1)-_xlfn.XLOOKUP(B1823,'4. Material Balance Activities'!$C$470:$C$476,'4. Material Balance Activities'!$M$470:$M$476,NA,0,1))*G1823)*(1-F1823)</f>
        <v>326.42068800000004</v>
      </c>
      <c r="J1823" s="105" t="s">
        <v>214</v>
      </c>
      <c r="K1823" s="83" t="s">
        <v>214</v>
      </c>
      <c r="L1823" s="102" cm="1">
        <f t="array" ref="L1823">((_xlfn.XLOOKUP(B1823,'4. Material Balance Activities'!$C$470:$C$476,'4. Material Balance Activities'!$J$470:$J$476,NA,0,1)-_xlfn.XLOOKUP(B1823,'4. Material Balance Activities'!$C$470:$C$476,'4. Material Balance Activities'!$P$470:$P$476,NA,0,1))*G1823)*(1-F1823)</f>
        <v>1.3162124516129032</v>
      </c>
      <c r="M1823" s="105" t="s">
        <v>214</v>
      </c>
      <c r="N1823" s="83" t="s">
        <v>214</v>
      </c>
    </row>
    <row r="1824" spans="1:14" x14ac:dyDescent="0.25">
      <c r="A1824" s="79" t="s">
        <v>402</v>
      </c>
      <c r="B1824" s="133" t="s">
        <v>364</v>
      </c>
      <c r="C1824" s="137" t="s">
        <v>193</v>
      </c>
      <c r="D1824" s="81" t="str">
        <f>IFERROR(IF(C1824="No CAS","",INDEX('DEQ Pollutant List'!$C$7:$C$611,MATCH('5. Pollutant Emissions - MB'!C1824,'DEQ Pollutant List'!$B$7:$B$611,0))),"")</f>
        <v>Xylene (mixture), including m-xylene, o-xylene, p-xylene</v>
      </c>
      <c r="E1824" s="115"/>
      <c r="F1824" s="138">
        <v>0</v>
      </c>
      <c r="G1824" s="139">
        <v>0.1681</v>
      </c>
      <c r="H1824" s="104"/>
      <c r="I1824" s="102" cm="1">
        <f t="array" ref="I1824">((_xlfn.XLOOKUP(B1824,'4. Material Balance Activities'!$C$470:$C$476,'4. Material Balance Activities'!$G$470:$G$476,NA,0,1)-_xlfn.XLOOKUP(B1824,'4. Material Balance Activities'!$C$470:$C$476,'4. Material Balance Activities'!$M$470:$M$476,NA,0,1))*G1824)*(1-F1824)</f>
        <v>6.3280824750000004</v>
      </c>
      <c r="J1824" s="105" t="s">
        <v>214</v>
      </c>
      <c r="K1824" s="83" t="s">
        <v>214</v>
      </c>
      <c r="L1824" s="102" cm="1">
        <f t="array" ref="L1824">((_xlfn.XLOOKUP(B1824,'4. Material Balance Activities'!$C$470:$C$476,'4. Material Balance Activities'!$J$470:$J$476,NA,0,1)-_xlfn.XLOOKUP(B1824,'4. Material Balance Activities'!$C$470:$C$476,'4. Material Balance Activities'!$P$470:$P$476,NA,0,1))*G1824)*(1-F1824)</f>
        <v>2.551646159274194E-2</v>
      </c>
      <c r="M1824" s="105" t="s">
        <v>214</v>
      </c>
      <c r="N1824" s="83" t="s">
        <v>214</v>
      </c>
    </row>
    <row r="1825" spans="1:14" x14ac:dyDescent="0.25">
      <c r="A1825" s="79" t="s">
        <v>402</v>
      </c>
      <c r="B1825" s="133" t="s">
        <v>364</v>
      </c>
      <c r="C1825" s="137" t="s">
        <v>183</v>
      </c>
      <c r="D1825" s="81" t="str">
        <f>IFERROR(IF(C1825="No CAS","",INDEX('DEQ Pollutant List'!$C$7:$C$611,MATCH('5. Pollutant Emissions - MB'!C1825,'DEQ Pollutant List'!$B$7:$B$611,0))),"")</f>
        <v>Ethyl benzene</v>
      </c>
      <c r="E1825" s="115"/>
      <c r="F1825" s="138">
        <v>0</v>
      </c>
      <c r="G1825" s="139">
        <v>3.9399999999999998E-2</v>
      </c>
      <c r="H1825" s="104"/>
      <c r="I1825" s="102" cm="1">
        <f t="array" ref="I1825">((_xlfn.XLOOKUP(B1825,'4. Material Balance Activities'!$C$470:$C$476,'4. Material Balance Activities'!$G$470:$G$476,NA,0,1)-_xlfn.XLOOKUP(B1825,'4. Material Balance Activities'!$C$470:$C$476,'4. Material Balance Activities'!$M$470:$M$476,NA,0,1))*G1825)*(1-F1825)</f>
        <v>1.48320315</v>
      </c>
      <c r="J1825" s="105" t="s">
        <v>214</v>
      </c>
      <c r="K1825" s="83" t="s">
        <v>214</v>
      </c>
      <c r="L1825" s="102" cm="1">
        <f t="array" ref="L1825">((_xlfn.XLOOKUP(B1825,'4. Material Balance Activities'!$C$470:$C$476,'4. Material Balance Activities'!$J$470:$J$476,NA,0,1)-_xlfn.XLOOKUP(B1825,'4. Material Balance Activities'!$C$470:$C$476,'4. Material Balance Activities'!$P$470:$P$476,NA,0,1))*G1825)*(1-F1825)</f>
        <v>5.9806578629032258E-3</v>
      </c>
      <c r="M1825" s="105" t="s">
        <v>214</v>
      </c>
      <c r="N1825" s="83" t="s">
        <v>214</v>
      </c>
    </row>
    <row r="1826" spans="1:14" x14ac:dyDescent="0.25">
      <c r="A1826" s="79" t="s">
        <v>402</v>
      </c>
      <c r="B1826" s="133" t="s">
        <v>364</v>
      </c>
      <c r="C1826" s="137" t="s">
        <v>191</v>
      </c>
      <c r="D1826" s="81" t="str">
        <f>IFERROR(IF(C1826="No CAS","",INDEX('DEQ Pollutant List'!$C$7:$C$611,MATCH('5. Pollutant Emissions - MB'!C1826,'DEQ Pollutant List'!$B$7:$B$611,0))),"")</f>
        <v>Toluene</v>
      </c>
      <c r="E1826" s="115"/>
      <c r="F1826" s="138">
        <v>0</v>
      </c>
      <c r="G1826" s="139">
        <v>9.2100000000000001E-2</v>
      </c>
      <c r="H1826" s="104"/>
      <c r="I1826" s="102" cm="1">
        <f t="array" ref="I1826">((_xlfn.XLOOKUP(B1826,'4. Material Balance Activities'!$C$470:$C$476,'4. Material Balance Activities'!$G$470:$G$476,NA,0,1)-_xlfn.XLOOKUP(B1826,'4. Material Balance Activities'!$C$470:$C$476,'4. Material Balance Activities'!$M$470:$M$476,NA,0,1))*G1826)*(1-F1826)</f>
        <v>3.4670814750000001</v>
      </c>
      <c r="J1826" s="105" t="s">
        <v>214</v>
      </c>
      <c r="K1826" s="83" t="s">
        <v>214</v>
      </c>
      <c r="L1826" s="102" cm="1">
        <f t="array" ref="L1826">((_xlfn.XLOOKUP(B1826,'4. Material Balance Activities'!$C$470:$C$476,'4. Material Balance Activities'!$J$470:$J$476,NA,0,1)-_xlfn.XLOOKUP(B1826,'4. Material Balance Activities'!$C$470:$C$476,'4. Material Balance Activities'!$P$470:$P$476,NA,0,1))*G1826)*(1-F1826)</f>
        <v>1.3980167237903228E-2</v>
      </c>
      <c r="M1826" s="105" t="s">
        <v>214</v>
      </c>
      <c r="N1826" s="83" t="s">
        <v>214</v>
      </c>
    </row>
    <row r="1827" spans="1:14" x14ac:dyDescent="0.25">
      <c r="A1827" s="79" t="s">
        <v>402</v>
      </c>
      <c r="B1827" s="133" t="s">
        <v>364</v>
      </c>
      <c r="C1827" s="137" t="s">
        <v>161</v>
      </c>
      <c r="D1827" s="81" t="str">
        <f>IFERROR(IF(C1827="No CAS","",INDEX('DEQ Pollutant List'!$C$7:$C$611,MATCH('5. Pollutant Emissions - MB'!C1827,'DEQ Pollutant List'!$B$7:$B$611,0))),"")</f>
        <v>Formaldehyde</v>
      </c>
      <c r="E1827" s="115"/>
      <c r="F1827" s="138">
        <v>0</v>
      </c>
      <c r="G1827" s="139">
        <v>1.6000000000000001E-3</v>
      </c>
      <c r="H1827" s="104"/>
      <c r="I1827" s="102" cm="1">
        <f t="array" ref="I1827">((_xlfn.XLOOKUP(B1827,'4. Material Balance Activities'!$C$470:$C$476,'4. Material Balance Activities'!$G$470:$G$476,NA,0,1)-_xlfn.XLOOKUP(B1827,'4. Material Balance Activities'!$C$470:$C$476,'4. Material Balance Activities'!$M$470:$M$476,NA,0,1))*G1827)*(1-F1827)</f>
        <v>6.0231600000000003E-2</v>
      </c>
      <c r="J1827" s="105" t="s">
        <v>214</v>
      </c>
      <c r="K1827" s="83" t="s">
        <v>214</v>
      </c>
      <c r="L1827" s="102" cm="1">
        <f t="array" ref="L1827">((_xlfn.XLOOKUP(B1827,'4. Material Balance Activities'!$C$470:$C$476,'4. Material Balance Activities'!$J$470:$J$476,NA,0,1)-_xlfn.XLOOKUP(B1827,'4. Material Balance Activities'!$C$470:$C$476,'4. Material Balance Activities'!$P$470:$P$476,NA,0,1))*G1827)*(1-F1827)</f>
        <v>2.4286935483870971E-4</v>
      </c>
      <c r="M1827" s="105" t="s">
        <v>214</v>
      </c>
      <c r="N1827" s="83" t="s">
        <v>214</v>
      </c>
    </row>
    <row r="1828" spans="1:14" x14ac:dyDescent="0.25">
      <c r="A1828" s="79" t="s">
        <v>402</v>
      </c>
      <c r="B1828" s="133" t="s">
        <v>289</v>
      </c>
      <c r="C1828" s="137" t="s">
        <v>191</v>
      </c>
      <c r="D1828" s="81" t="str">
        <f>IFERROR(IF(C1828="No CAS","",INDEX('DEQ Pollutant List'!$C$7:$C$611,MATCH('5. Pollutant Emissions - MB'!C1828,'DEQ Pollutant List'!$B$7:$B$611,0))),"")</f>
        <v>Toluene</v>
      </c>
      <c r="E1828" s="115"/>
      <c r="F1828" s="138">
        <v>0</v>
      </c>
      <c r="G1828" s="139">
        <v>0.38</v>
      </c>
      <c r="H1828" s="104"/>
      <c r="I1828" s="102" cm="1">
        <f t="array" ref="I1828">((_xlfn.XLOOKUP(B1828,'4. Material Balance Activities'!$C$470:$C$476,'4. Material Balance Activities'!$G$470:$G$476,NA,0,1)-_xlfn.XLOOKUP(B1828,'4. Material Balance Activities'!$C$470:$C$476,'4. Material Balance Activities'!$M$470:$M$476,NA,0,1))*G1828)*(1-F1828)</f>
        <v>1874.0403000000001</v>
      </c>
      <c r="J1828" s="105" t="s">
        <v>214</v>
      </c>
      <c r="K1828" s="83" t="s">
        <v>214</v>
      </c>
      <c r="L1828" s="102" cm="1">
        <f t="array" ref="L1828">((_xlfn.XLOOKUP(B1828,'4. Material Balance Activities'!$C$470:$C$476,'4. Material Balance Activities'!$J$470:$J$476,NA,0,1)-_xlfn.XLOOKUP(B1828,'4. Material Balance Activities'!$C$470:$C$476,'4. Material Balance Activities'!$P$470:$P$476,NA,0,1))*G1828)*(1-F1828)</f>
        <v>7.556614112903226</v>
      </c>
      <c r="M1828" s="105" t="s">
        <v>214</v>
      </c>
      <c r="N1828" s="83" t="s">
        <v>214</v>
      </c>
    </row>
    <row r="1829" spans="1:14" x14ac:dyDescent="0.25">
      <c r="A1829" s="79" t="s">
        <v>402</v>
      </c>
      <c r="B1829" s="133" t="s">
        <v>289</v>
      </c>
      <c r="C1829" s="137" t="s">
        <v>425</v>
      </c>
      <c r="D1829" s="81" t="str">
        <f>IFERROR(IF(C1829="No CAS","",INDEX('DEQ Pollutant List'!$C$7:$C$611,MATCH('5. Pollutant Emissions - MB'!C1829,'DEQ Pollutant List'!$B$7:$B$611,0))),"")</f>
        <v>Isopropyl alcohol</v>
      </c>
      <c r="E1829" s="115"/>
      <c r="F1829" s="138">
        <v>0</v>
      </c>
      <c r="G1829" s="139">
        <v>0.02</v>
      </c>
      <c r="H1829" s="104"/>
      <c r="I1829" s="102" cm="1">
        <f t="array" ref="I1829">((_xlfn.XLOOKUP(B1829,'4. Material Balance Activities'!$C$470:$C$476,'4. Material Balance Activities'!$G$470:$G$476,NA,0,1)-_xlfn.XLOOKUP(B1829,'4. Material Balance Activities'!$C$470:$C$476,'4. Material Balance Activities'!$M$470:$M$476,NA,0,1))*G1829)*(1-F1829)</f>
        <v>98.633700000000005</v>
      </c>
      <c r="J1829" s="105" t="s">
        <v>214</v>
      </c>
      <c r="K1829" s="83" t="s">
        <v>214</v>
      </c>
      <c r="L1829" s="102" cm="1">
        <f t="array" ref="L1829">((_xlfn.XLOOKUP(B1829,'4. Material Balance Activities'!$C$470:$C$476,'4. Material Balance Activities'!$J$470:$J$476,NA,0,1)-_xlfn.XLOOKUP(B1829,'4. Material Balance Activities'!$C$470:$C$476,'4. Material Balance Activities'!$P$470:$P$476,NA,0,1))*G1829)*(1-F1829)</f>
        <v>0.39771653225806453</v>
      </c>
      <c r="M1829" s="105" t="s">
        <v>214</v>
      </c>
      <c r="N1829" s="83" t="s">
        <v>214</v>
      </c>
    </row>
    <row r="1830" spans="1:14" x14ac:dyDescent="0.25">
      <c r="A1830" s="79" t="s">
        <v>402</v>
      </c>
      <c r="B1830" s="133" t="s">
        <v>289</v>
      </c>
      <c r="C1830" s="137" t="s">
        <v>439</v>
      </c>
      <c r="D1830" s="81" t="str">
        <f>IFERROR(IF(C1830="No CAS","",INDEX('DEQ Pollutant List'!$C$7:$C$611,MATCH('5. Pollutant Emissions - MB'!C1830,'DEQ Pollutant List'!$B$7:$B$611,0))),"")</f>
        <v>Sulfuric acid</v>
      </c>
      <c r="E1830" s="115"/>
      <c r="F1830" s="138">
        <v>0</v>
      </c>
      <c r="G1830" s="139">
        <v>0.02</v>
      </c>
      <c r="H1830" s="104"/>
      <c r="I1830" s="102" cm="1">
        <f t="array" ref="I1830">((_xlfn.XLOOKUP(B1830,'4. Material Balance Activities'!$C$470:$C$476,'4. Material Balance Activities'!$G$470:$G$476,NA,0,1)-_xlfn.XLOOKUP(B1830,'4. Material Balance Activities'!$C$470:$C$476,'4. Material Balance Activities'!$M$470:$M$476,NA,0,1))*G1830)*(1-F1830)</f>
        <v>98.633700000000005</v>
      </c>
      <c r="J1830" s="105" t="s">
        <v>214</v>
      </c>
      <c r="K1830" s="83" t="s">
        <v>214</v>
      </c>
      <c r="L1830" s="102" cm="1">
        <f t="array" ref="L1830">((_xlfn.XLOOKUP(B1830,'4. Material Balance Activities'!$C$470:$C$476,'4. Material Balance Activities'!$J$470:$J$476,NA,0,1)-_xlfn.XLOOKUP(B1830,'4. Material Balance Activities'!$C$470:$C$476,'4. Material Balance Activities'!$P$470:$P$476,NA,0,1))*G1830)*(1-F1830)</f>
        <v>0.39771653225806453</v>
      </c>
      <c r="M1830" s="105" t="s">
        <v>214</v>
      </c>
      <c r="N1830" s="83" t="s">
        <v>214</v>
      </c>
    </row>
    <row r="1831" spans="1:14" x14ac:dyDescent="0.25">
      <c r="A1831" s="79" t="s">
        <v>402</v>
      </c>
      <c r="B1831" s="133" t="s">
        <v>229</v>
      </c>
      <c r="C1831" s="137" t="s">
        <v>428</v>
      </c>
      <c r="D1831" s="81" t="str">
        <f>IFERROR(IF(C1831="No CAS","",INDEX('DEQ Pollutant List'!$C$7:$C$611,MATCH('5. Pollutant Emissions - MB'!C1831,'DEQ Pollutant List'!$B$7:$B$611,0))),"")</f>
        <v>2-Butanone (methyl ethyl ketone)</v>
      </c>
      <c r="E1831" s="115"/>
      <c r="F1831" s="138">
        <v>0</v>
      </c>
      <c r="G1831" s="139">
        <v>1</v>
      </c>
      <c r="H1831" s="104"/>
      <c r="I1831" s="102" cm="1">
        <f t="array" ref="I1831">((_xlfn.XLOOKUP(B1831,'4. Material Balance Activities'!$C$470:$C$476,'4. Material Balance Activities'!$G$470:$G$476,NA,0,1)-_xlfn.XLOOKUP(B1831,'4. Material Balance Activities'!$C$470:$C$476,'4. Material Balance Activities'!$M$470:$M$476,NA,0,1))*G1831)*(1-F1831)</f>
        <v>15.4308</v>
      </c>
      <c r="J1831" s="105" t="s">
        <v>214</v>
      </c>
      <c r="K1831" s="83" t="s">
        <v>214</v>
      </c>
      <c r="L1831" s="102" cm="1">
        <f t="array" ref="L1831">((_xlfn.XLOOKUP(B1831,'4. Material Balance Activities'!$C$470:$C$476,'4. Material Balance Activities'!$J$470:$J$476,NA,0,1)-_xlfn.XLOOKUP(B1831,'4. Material Balance Activities'!$C$470:$C$476,'4. Material Balance Activities'!$P$470:$P$476,NA,0,1))*G1831)*(1-F1831)</f>
        <v>6.222096774193548E-2</v>
      </c>
      <c r="M1831" s="105" t="s">
        <v>214</v>
      </c>
      <c r="N1831" s="83" t="s">
        <v>214</v>
      </c>
    </row>
    <row r="1832" spans="1:14" x14ac:dyDescent="0.25">
      <c r="A1832" s="79" t="s">
        <v>402</v>
      </c>
      <c r="B1832" s="133" t="s">
        <v>231</v>
      </c>
      <c r="C1832" s="137" t="s">
        <v>420</v>
      </c>
      <c r="D1832" s="81" t="str">
        <f>IFERROR(IF(C1832="No CAS","",INDEX('DEQ Pollutant List'!$C$7:$C$611,MATCH('5. Pollutant Emissions - MB'!C1832,'DEQ Pollutant List'!$B$7:$B$611,0))),"")</f>
        <v>Acetone</v>
      </c>
      <c r="E1832" s="115"/>
      <c r="F1832" s="138">
        <v>0</v>
      </c>
      <c r="G1832" s="139">
        <v>1</v>
      </c>
      <c r="H1832" s="104"/>
      <c r="I1832" s="102" cm="1">
        <f t="array" ref="I1832">((_xlfn.XLOOKUP(B1832,'4. Material Balance Activities'!$C$470:$C$476,'4. Material Balance Activities'!$G$470:$G$476,NA,0,1)-_xlfn.XLOOKUP(B1832,'4. Material Balance Activities'!$C$470:$C$476,'4. Material Balance Activities'!$M$470:$M$476,NA,0,1))*G1832)*(1-F1832)</f>
        <v>293.58450000000005</v>
      </c>
      <c r="J1832" s="105" t="s">
        <v>214</v>
      </c>
      <c r="K1832" s="83" t="s">
        <v>214</v>
      </c>
      <c r="L1832" s="102" cm="1">
        <f t="array" ref="L1832">((_xlfn.XLOOKUP(B1832,'4. Material Balance Activities'!$C$470:$C$476,'4. Material Balance Activities'!$J$470:$J$476,NA,0,1)-_xlfn.XLOOKUP(B1832,'4. Material Balance Activities'!$C$470:$C$476,'4. Material Balance Activities'!$P$470:$P$476,NA,0,1))*G1832)*(1-F1832)</f>
        <v>1.1838084677419356</v>
      </c>
      <c r="M1832" s="105" t="s">
        <v>214</v>
      </c>
      <c r="N1832" s="83" t="s">
        <v>214</v>
      </c>
    </row>
    <row r="1833" spans="1:14" x14ac:dyDescent="0.25">
      <c r="A1833" s="79" t="s">
        <v>402</v>
      </c>
      <c r="B1833" s="133" t="s">
        <v>232</v>
      </c>
      <c r="C1833" s="137" t="s">
        <v>420</v>
      </c>
      <c r="D1833" s="81" t="str">
        <f>IFERROR(IF(C1833="No CAS","",INDEX('DEQ Pollutant List'!$C$7:$C$611,MATCH('5. Pollutant Emissions - MB'!C1833,'DEQ Pollutant List'!$B$7:$B$611,0))),"")</f>
        <v>Acetone</v>
      </c>
      <c r="E1833" s="115"/>
      <c r="F1833" s="138">
        <v>0</v>
      </c>
      <c r="G1833" s="139">
        <v>1</v>
      </c>
      <c r="H1833" s="104"/>
      <c r="I1833" s="102" cm="1">
        <f t="array" ref="I1833">((_xlfn.XLOOKUP(B1833,'4. Material Balance Activities'!$C$470:$C$476,'4. Material Balance Activities'!$G$470:$G$476,NA,0,1)-_xlfn.XLOOKUP(B1833,'4. Material Balance Activities'!$C$470:$C$476,'4. Material Balance Activities'!$M$470:$M$476,NA,0,1))*G1833)*(1-F1833)</f>
        <v>5516.7789599999996</v>
      </c>
      <c r="J1833" s="105" t="s">
        <v>214</v>
      </c>
      <c r="K1833" s="83" t="s">
        <v>214</v>
      </c>
      <c r="L1833" s="102" cm="1">
        <f t="array" ref="L1833">((_xlfn.XLOOKUP(B1833,'4. Material Balance Activities'!$C$470:$C$476,'4. Material Balance Activities'!$J$470:$J$476,NA,0,1)-_xlfn.XLOOKUP(B1833,'4. Material Balance Activities'!$C$470:$C$476,'4. Material Balance Activities'!$P$470:$P$476,NA,0,1))*G1833)*(1-F1833)</f>
        <v>22.245076451612903</v>
      </c>
      <c r="M1833" s="105" t="s">
        <v>214</v>
      </c>
      <c r="N1833" s="83" t="s">
        <v>214</v>
      </c>
    </row>
    <row r="1834" spans="1:14" x14ac:dyDescent="0.25">
      <c r="A1834" s="79" t="s">
        <v>402</v>
      </c>
      <c r="B1834" s="133" t="s">
        <v>233</v>
      </c>
      <c r="C1834" s="137" t="s">
        <v>425</v>
      </c>
      <c r="D1834" s="81" t="str">
        <f>IFERROR(IF(C1834="No CAS","",INDEX('DEQ Pollutant List'!$C$7:$C$611,MATCH('5. Pollutant Emissions - MB'!C1834,'DEQ Pollutant List'!$B$7:$B$611,0))),"")</f>
        <v>Isopropyl alcohol</v>
      </c>
      <c r="E1834" s="115"/>
      <c r="F1834" s="138">
        <v>0</v>
      </c>
      <c r="G1834" s="139">
        <v>0.15</v>
      </c>
      <c r="H1834" s="104"/>
      <c r="I1834" s="102" cm="1">
        <f t="array" ref="I1834">((_xlfn.XLOOKUP(B1834,'4. Material Balance Activities'!$C$470:$C$476,'4. Material Balance Activities'!$G$470:$G$476,NA,0,1)-_xlfn.XLOOKUP(B1834,'4. Material Balance Activities'!$C$470:$C$476,'4. Material Balance Activities'!$M$470:$M$476,NA,0,1))*G1834)*(1-F1834)</f>
        <v>1.0157399999999999</v>
      </c>
      <c r="J1834" s="105" t="s">
        <v>214</v>
      </c>
      <c r="K1834" s="83" t="s">
        <v>214</v>
      </c>
      <c r="L1834" s="102" cm="1">
        <f t="array" ref="L1834">((_xlfn.XLOOKUP(B1834,'4. Material Balance Activities'!$C$470:$C$476,'4. Material Balance Activities'!$J$470:$J$476,NA,0,1)-_xlfn.XLOOKUP(B1834,'4. Material Balance Activities'!$C$470:$C$476,'4. Material Balance Activities'!$P$470:$P$476,NA,0,1))*G1834)*(1-F1834)</f>
        <v>4.0957258064516118E-3</v>
      </c>
      <c r="M1834" s="105" t="s">
        <v>214</v>
      </c>
      <c r="N1834" s="83" t="s">
        <v>214</v>
      </c>
    </row>
    <row r="1835" spans="1:14" x14ac:dyDescent="0.25">
      <c r="A1835" s="79" t="s">
        <v>402</v>
      </c>
      <c r="B1835" s="133" t="s">
        <v>233</v>
      </c>
      <c r="C1835" s="137" t="s">
        <v>420</v>
      </c>
      <c r="D1835" s="81" t="str">
        <f>IFERROR(IF(C1835="No CAS","",INDEX('DEQ Pollutant List'!$C$7:$C$611,MATCH('5. Pollutant Emissions - MB'!C1835,'DEQ Pollutant List'!$B$7:$B$611,0))),"")</f>
        <v>Acetone</v>
      </c>
      <c r="E1835" s="115"/>
      <c r="F1835" s="138">
        <v>0</v>
      </c>
      <c r="G1835" s="139">
        <v>0.14000000000000001</v>
      </c>
      <c r="H1835" s="104"/>
      <c r="I1835" s="102" cm="1">
        <f t="array" ref="I1835">((_xlfn.XLOOKUP(B1835,'4. Material Balance Activities'!$C$470:$C$476,'4. Material Balance Activities'!$G$470:$G$476,NA,0,1)-_xlfn.XLOOKUP(B1835,'4. Material Balance Activities'!$C$470:$C$476,'4. Material Balance Activities'!$M$470:$M$476,NA,0,1))*G1835)*(1-F1835)</f>
        <v>0.94802399999999998</v>
      </c>
      <c r="J1835" s="105" t="s">
        <v>214</v>
      </c>
      <c r="K1835" s="83" t="s">
        <v>214</v>
      </c>
      <c r="L1835" s="102" cm="1">
        <f t="array" ref="L1835">((_xlfn.XLOOKUP(B1835,'4. Material Balance Activities'!$C$470:$C$476,'4. Material Balance Activities'!$J$470:$J$476,NA,0,1)-_xlfn.XLOOKUP(B1835,'4. Material Balance Activities'!$C$470:$C$476,'4. Material Balance Activities'!$P$470:$P$476,NA,0,1))*G1835)*(1-F1835)</f>
        <v>3.8226774193548386E-3</v>
      </c>
      <c r="M1835" s="105" t="s">
        <v>214</v>
      </c>
      <c r="N1835" s="83" t="s">
        <v>214</v>
      </c>
    </row>
    <row r="1836" spans="1:14" x14ac:dyDescent="0.25">
      <c r="A1836" s="79" t="s">
        <v>402</v>
      </c>
      <c r="B1836" s="133" t="s">
        <v>405</v>
      </c>
      <c r="C1836" s="137" t="s">
        <v>193</v>
      </c>
      <c r="D1836" s="81" t="str">
        <f>IFERROR(IF(C1836="No CAS","",INDEX('DEQ Pollutant List'!$C$7:$C$611,MATCH('5. Pollutant Emissions - MB'!C1836,'DEQ Pollutant List'!$B$7:$B$611,0))),"")</f>
        <v>Xylene (mixture), including m-xylene, o-xylene, p-xylene</v>
      </c>
      <c r="E1836" s="115"/>
      <c r="F1836" s="138" t="s">
        <v>430</v>
      </c>
      <c r="G1836" s="139" t="s">
        <v>430</v>
      </c>
      <c r="H1836" s="104" t="s">
        <v>466</v>
      </c>
      <c r="I1836" s="102" t="s">
        <v>214</v>
      </c>
      <c r="J1836" s="105">
        <v>68338.274904439808</v>
      </c>
      <c r="K1836" s="83">
        <v>68338.274904439808</v>
      </c>
      <c r="L1836" s="102" t="s">
        <v>214</v>
      </c>
      <c r="M1836" s="105">
        <f>J1836/365</f>
        <v>187.22815042312277</v>
      </c>
      <c r="N1836" s="83">
        <f>K1836/365</f>
        <v>187.22815042312277</v>
      </c>
    </row>
    <row r="1837" spans="1:14" x14ac:dyDescent="0.25">
      <c r="A1837" s="79" t="s">
        <v>402</v>
      </c>
      <c r="B1837" s="133" t="s">
        <v>405</v>
      </c>
      <c r="C1837" s="137" t="s">
        <v>183</v>
      </c>
      <c r="D1837" s="81" t="str">
        <f>IFERROR(IF(C1837="No CAS","",INDEX('DEQ Pollutant List'!$C$7:$C$611,MATCH('5. Pollutant Emissions - MB'!C1837,'DEQ Pollutant List'!$B$7:$B$611,0))),"")</f>
        <v>Ethyl benzene</v>
      </c>
      <c r="E1837" s="115"/>
      <c r="F1837" s="138" t="s">
        <v>430</v>
      </c>
      <c r="G1837" s="139" t="s">
        <v>430</v>
      </c>
      <c r="H1837" s="104" t="s">
        <v>466</v>
      </c>
      <c r="I1837" s="102" t="s">
        <v>214</v>
      </c>
      <c r="J1837" s="105">
        <v>16030.317148069127</v>
      </c>
      <c r="K1837" s="83">
        <v>16030.317148069127</v>
      </c>
      <c r="L1837" s="102" t="s">
        <v>214</v>
      </c>
      <c r="M1837" s="105">
        <f t="shared" ref="M1837:M1860" si="30">J1837/365</f>
        <v>43.918677117997611</v>
      </c>
      <c r="N1837" s="83">
        <f t="shared" ref="N1837:N1860" si="31">K1837/365</f>
        <v>43.918677117997611</v>
      </c>
    </row>
    <row r="1838" spans="1:14" x14ac:dyDescent="0.25">
      <c r="A1838" s="79" t="s">
        <v>402</v>
      </c>
      <c r="B1838" s="133" t="s">
        <v>405</v>
      </c>
      <c r="C1838" s="137" t="s">
        <v>191</v>
      </c>
      <c r="D1838" s="81" t="str">
        <f>IFERROR(IF(C1838="No CAS","",INDEX('DEQ Pollutant List'!$C$7:$C$611,MATCH('5. Pollutant Emissions - MB'!C1838,'DEQ Pollutant List'!$B$7:$B$611,0))),"")</f>
        <v>Toluene</v>
      </c>
      <c r="E1838" s="115"/>
      <c r="F1838" s="138" t="s">
        <v>430</v>
      </c>
      <c r="G1838" s="139" t="s">
        <v>430</v>
      </c>
      <c r="H1838" s="104" t="s">
        <v>466</v>
      </c>
      <c r="I1838" s="102" t="s">
        <v>214</v>
      </c>
      <c r="J1838" s="105">
        <v>37461.004963980922</v>
      </c>
      <c r="K1838" s="83">
        <v>37461.004963980922</v>
      </c>
      <c r="L1838" s="102" t="s">
        <v>214</v>
      </c>
      <c r="M1838" s="105">
        <f t="shared" si="30"/>
        <v>102.6328903122765</v>
      </c>
      <c r="N1838" s="83">
        <f t="shared" si="31"/>
        <v>102.6328903122765</v>
      </c>
    </row>
    <row r="1839" spans="1:14" x14ac:dyDescent="0.25">
      <c r="A1839" s="79" t="s">
        <v>402</v>
      </c>
      <c r="B1839" s="133" t="s">
        <v>405</v>
      </c>
      <c r="C1839" s="137" t="s">
        <v>432</v>
      </c>
      <c r="D1839" s="81" t="str">
        <f>IFERROR(IF(C1839="No CAS","",INDEX('DEQ Pollutant List'!$C$7:$C$611,MATCH('5. Pollutant Emissions - MB'!C1839,'DEQ Pollutant List'!$B$7:$B$611,0))),"")</f>
        <v>Methyl isobutyl ketone (MIBK, hexone)</v>
      </c>
      <c r="E1839" s="115"/>
      <c r="F1839" s="138" t="s">
        <v>430</v>
      </c>
      <c r="G1839" s="139" t="s">
        <v>430</v>
      </c>
      <c r="H1839" s="104" t="s">
        <v>466</v>
      </c>
      <c r="I1839" s="102" t="s">
        <v>214</v>
      </c>
      <c r="J1839" s="105">
        <v>0</v>
      </c>
      <c r="K1839" s="83">
        <v>0</v>
      </c>
      <c r="L1839" s="102" t="s">
        <v>214</v>
      </c>
      <c r="M1839" s="105">
        <f t="shared" si="30"/>
        <v>0</v>
      </c>
      <c r="N1839" s="83">
        <f t="shared" si="31"/>
        <v>0</v>
      </c>
    </row>
    <row r="1840" spans="1:14" x14ac:dyDescent="0.25">
      <c r="A1840" s="79" t="s">
        <v>402</v>
      </c>
      <c r="B1840" s="133" t="s">
        <v>405</v>
      </c>
      <c r="C1840" s="137" t="s">
        <v>189</v>
      </c>
      <c r="D1840" s="81" t="str">
        <f>IFERROR(IF(C1840="No CAS","",INDEX('DEQ Pollutant List'!$C$7:$C$611,MATCH('5. Pollutant Emissions - MB'!C1840,'DEQ Pollutant List'!$B$7:$B$611,0))),"")</f>
        <v>Naphthalene</v>
      </c>
      <c r="E1840" s="115"/>
      <c r="F1840" s="138" t="s">
        <v>430</v>
      </c>
      <c r="G1840" s="139" t="s">
        <v>430</v>
      </c>
      <c r="H1840" s="104" t="s">
        <v>466</v>
      </c>
      <c r="I1840" s="102" t="s">
        <v>214</v>
      </c>
      <c r="J1840" s="105">
        <v>0</v>
      </c>
      <c r="K1840" s="83">
        <v>0</v>
      </c>
      <c r="L1840" s="102" t="s">
        <v>214</v>
      </c>
      <c r="M1840" s="105">
        <f t="shared" si="30"/>
        <v>0</v>
      </c>
      <c r="N1840" s="83">
        <f t="shared" si="31"/>
        <v>0</v>
      </c>
    </row>
    <row r="1841" spans="1:14" x14ac:dyDescent="0.25">
      <c r="A1841" s="79" t="s">
        <v>402</v>
      </c>
      <c r="B1841" s="133" t="s">
        <v>405</v>
      </c>
      <c r="C1841" s="137" t="s">
        <v>433</v>
      </c>
      <c r="D1841" s="81" t="str">
        <f>IFERROR(IF(C1841="No CAS","",INDEX('DEQ Pollutant List'!$C$7:$C$611,MATCH('5. Pollutant Emissions - MB'!C1841,'DEQ Pollutant List'!$B$7:$B$611,0))),"")</f>
        <v>Isopropylbenzene (cumene)</v>
      </c>
      <c r="E1841" s="115"/>
      <c r="F1841" s="138" t="s">
        <v>430</v>
      </c>
      <c r="G1841" s="139" t="s">
        <v>430</v>
      </c>
      <c r="H1841" s="104" t="s">
        <v>466</v>
      </c>
      <c r="I1841" s="102" t="s">
        <v>214</v>
      </c>
      <c r="J1841" s="105">
        <v>567.67292471843518</v>
      </c>
      <c r="K1841" s="83">
        <v>567.67292471843518</v>
      </c>
      <c r="L1841" s="102" t="s">
        <v>214</v>
      </c>
      <c r="M1841" s="105">
        <f t="shared" si="30"/>
        <v>1.5552682868998224</v>
      </c>
      <c r="N1841" s="83">
        <f t="shared" si="31"/>
        <v>1.5552682868998224</v>
      </c>
    </row>
    <row r="1842" spans="1:14" x14ac:dyDescent="0.25">
      <c r="A1842" s="79" t="s">
        <v>402</v>
      </c>
      <c r="B1842" s="133" t="s">
        <v>405</v>
      </c>
      <c r="C1842" s="137" t="s">
        <v>161</v>
      </c>
      <c r="D1842" s="81" t="str">
        <f>IFERROR(IF(C1842="No CAS","",INDEX('DEQ Pollutant List'!$C$7:$C$611,MATCH('5. Pollutant Emissions - MB'!C1842,'DEQ Pollutant List'!$B$7:$B$611,0))),"")</f>
        <v>Formaldehyde</v>
      </c>
      <c r="E1842" s="115"/>
      <c r="F1842" s="138" t="s">
        <v>430</v>
      </c>
      <c r="G1842" s="139" t="s">
        <v>430</v>
      </c>
      <c r="H1842" s="104" t="s">
        <v>466</v>
      </c>
      <c r="I1842" s="102" t="s">
        <v>214</v>
      </c>
      <c r="J1842" s="105">
        <v>638.44743588200231</v>
      </c>
      <c r="K1842" s="83">
        <v>638.44743588200231</v>
      </c>
      <c r="L1842" s="102" t="s">
        <v>214</v>
      </c>
      <c r="M1842" s="105">
        <f t="shared" si="30"/>
        <v>1.7491710572109653</v>
      </c>
      <c r="N1842" s="83">
        <f t="shared" si="31"/>
        <v>1.7491710572109653</v>
      </c>
    </row>
    <row r="1843" spans="1:14" x14ac:dyDescent="0.25">
      <c r="A1843" s="79" t="s">
        <v>402</v>
      </c>
      <c r="B1843" s="133" t="s">
        <v>405</v>
      </c>
      <c r="C1843" s="137" t="s">
        <v>434</v>
      </c>
      <c r="D1843" s="81" t="str">
        <f>IFERROR(IF(C1843="No CAS","",INDEX('DEQ Pollutant List'!$C$7:$C$611,MATCH('5. Pollutant Emissions - MB'!C1843,'DEQ Pollutant List'!$B$7:$B$611,0))),"")</f>
        <v>Ethylene glycol monobutyl ether</v>
      </c>
      <c r="E1843" s="115"/>
      <c r="F1843" s="138" t="s">
        <v>430</v>
      </c>
      <c r="G1843" s="139" t="s">
        <v>430</v>
      </c>
      <c r="H1843" s="104" t="s">
        <v>466</v>
      </c>
      <c r="I1843" s="102" t="s">
        <v>214</v>
      </c>
      <c r="J1843" s="105">
        <v>0</v>
      </c>
      <c r="K1843" s="83">
        <v>0</v>
      </c>
      <c r="L1843" s="102" t="s">
        <v>214</v>
      </c>
      <c r="M1843" s="105">
        <f t="shared" si="30"/>
        <v>0</v>
      </c>
      <c r="N1843" s="83">
        <f t="shared" si="31"/>
        <v>0</v>
      </c>
    </row>
    <row r="1844" spans="1:14" x14ac:dyDescent="0.25">
      <c r="A1844" s="79" t="s">
        <v>402</v>
      </c>
      <c r="B1844" s="133" t="s">
        <v>405</v>
      </c>
      <c r="C1844" s="137" t="s">
        <v>435</v>
      </c>
      <c r="D1844" s="81" t="str">
        <f>IFERROR(IF(C1844="No CAS","",INDEX('DEQ Pollutant List'!$C$7:$C$611,MATCH('5. Pollutant Emissions - MB'!C1844,'DEQ Pollutant List'!$B$7:$B$611,0))),"")</f>
        <v>n-Butyl alcohol</v>
      </c>
      <c r="E1844" s="115"/>
      <c r="F1844" s="138" t="s">
        <v>430</v>
      </c>
      <c r="G1844" s="139" t="s">
        <v>430</v>
      </c>
      <c r="H1844" s="104" t="s">
        <v>466</v>
      </c>
      <c r="I1844" s="102" t="s">
        <v>214</v>
      </c>
      <c r="J1844" s="105">
        <v>0</v>
      </c>
      <c r="K1844" s="83">
        <v>0</v>
      </c>
      <c r="L1844" s="102" t="s">
        <v>214</v>
      </c>
      <c r="M1844" s="105">
        <f t="shared" si="30"/>
        <v>0</v>
      </c>
      <c r="N1844" s="83">
        <f t="shared" si="31"/>
        <v>0</v>
      </c>
    </row>
    <row r="1845" spans="1:14" x14ac:dyDescent="0.25">
      <c r="A1845" s="79" t="s">
        <v>402</v>
      </c>
      <c r="B1845" s="133" t="s">
        <v>405</v>
      </c>
      <c r="C1845" s="137" t="s">
        <v>436</v>
      </c>
      <c r="D1845" s="81" t="str">
        <f>IFERROR(IF(C1845="No CAS","",INDEX('DEQ Pollutant List'!$C$7:$C$611,MATCH('5. Pollutant Emissions - MB'!C1845,'DEQ Pollutant List'!$B$7:$B$611,0))),"")</f>
        <v>1,2,4-Trimethylbenzene</v>
      </c>
      <c r="E1845" s="115"/>
      <c r="F1845" s="138" t="s">
        <v>430</v>
      </c>
      <c r="G1845" s="139" t="s">
        <v>430</v>
      </c>
      <c r="H1845" s="104" t="s">
        <v>466</v>
      </c>
      <c r="I1845" s="102" t="s">
        <v>214</v>
      </c>
      <c r="J1845" s="105">
        <v>0</v>
      </c>
      <c r="K1845" s="83">
        <v>0</v>
      </c>
      <c r="L1845" s="102" t="s">
        <v>214</v>
      </c>
      <c r="M1845" s="105">
        <f t="shared" si="30"/>
        <v>0</v>
      </c>
      <c r="N1845" s="83">
        <f t="shared" si="31"/>
        <v>0</v>
      </c>
    </row>
    <row r="1846" spans="1:14" x14ac:dyDescent="0.25">
      <c r="A1846" s="79" t="s">
        <v>402</v>
      </c>
      <c r="B1846" s="133" t="s">
        <v>405</v>
      </c>
      <c r="C1846" s="137" t="s">
        <v>437</v>
      </c>
      <c r="D1846" s="81" t="str">
        <f>IFERROR(IF(C1846="No CAS","",INDEX('DEQ Pollutant List'!$C$7:$C$611,MATCH('5. Pollutant Emissions - MB'!C1846,'DEQ Pollutant List'!$B$7:$B$611,0))),"")</f>
        <v>Propylene glycol monomethyl ether acetate</v>
      </c>
      <c r="E1846" s="115"/>
      <c r="F1846" s="138" t="s">
        <v>430</v>
      </c>
      <c r="G1846" s="139" t="s">
        <v>430</v>
      </c>
      <c r="H1846" s="104" t="s">
        <v>466</v>
      </c>
      <c r="I1846" s="102" t="s">
        <v>214</v>
      </c>
      <c r="J1846" s="105">
        <v>0</v>
      </c>
      <c r="K1846" s="83">
        <v>0</v>
      </c>
      <c r="L1846" s="102" t="s">
        <v>214</v>
      </c>
      <c r="M1846" s="105">
        <f t="shared" si="30"/>
        <v>0</v>
      </c>
      <c r="N1846" s="83">
        <f t="shared" si="31"/>
        <v>0</v>
      </c>
    </row>
    <row r="1847" spans="1:14" x14ac:dyDescent="0.25">
      <c r="A1847" s="79" t="s">
        <v>402</v>
      </c>
      <c r="B1847" s="133" t="s">
        <v>405</v>
      </c>
      <c r="C1847" s="137" t="s">
        <v>180</v>
      </c>
      <c r="D1847" s="81" t="str">
        <f>IFERROR(IF(C1847="No CAS","",INDEX('DEQ Pollutant List'!$C$7:$C$611,MATCH('5. Pollutant Emissions - MB'!C1847,'DEQ Pollutant List'!$B$7:$B$611,0))),"")</f>
        <v>Chromium VI, chromate and dichromate particulate</v>
      </c>
      <c r="E1847" s="115"/>
      <c r="F1847" s="138">
        <f>1-(1-0.75)*(1-0.992)</f>
        <v>0.998</v>
      </c>
      <c r="G1847" s="139" t="s">
        <v>430</v>
      </c>
      <c r="H1847" s="104" t="s">
        <v>466</v>
      </c>
      <c r="I1847" s="102" t="s">
        <v>214</v>
      </c>
      <c r="J1847" s="105">
        <v>0</v>
      </c>
      <c r="K1847" s="83">
        <v>0</v>
      </c>
      <c r="L1847" s="102" t="s">
        <v>214</v>
      </c>
      <c r="M1847" s="105">
        <f t="shared" si="30"/>
        <v>0</v>
      </c>
      <c r="N1847" s="83">
        <f t="shared" si="31"/>
        <v>0</v>
      </c>
    </row>
    <row r="1848" spans="1:14" x14ac:dyDescent="0.25">
      <c r="A1848" s="79" t="s">
        <v>402</v>
      </c>
      <c r="B1848" s="133" t="s">
        <v>405</v>
      </c>
      <c r="C1848" s="137" t="s">
        <v>428</v>
      </c>
      <c r="D1848" s="81" t="str">
        <f>IFERROR(IF(C1848="No CAS","",INDEX('DEQ Pollutant List'!$C$7:$C$611,MATCH('5. Pollutant Emissions - MB'!C1848,'DEQ Pollutant List'!$B$7:$B$611,0))),"")</f>
        <v>2-Butanone (methyl ethyl ketone)</v>
      </c>
      <c r="E1848" s="115"/>
      <c r="F1848" s="138" t="s">
        <v>430</v>
      </c>
      <c r="G1848" s="139" t="s">
        <v>430</v>
      </c>
      <c r="H1848" s="104" t="s">
        <v>466</v>
      </c>
      <c r="I1848" s="102" t="s">
        <v>214</v>
      </c>
      <c r="J1848" s="105">
        <v>61913.424743742544</v>
      </c>
      <c r="K1848" s="83">
        <v>61913.424743742544</v>
      </c>
      <c r="L1848" s="102" t="s">
        <v>214</v>
      </c>
      <c r="M1848" s="105">
        <f t="shared" si="30"/>
        <v>169.625821215733</v>
      </c>
      <c r="N1848" s="83">
        <f t="shared" si="31"/>
        <v>169.625821215733</v>
      </c>
    </row>
    <row r="1849" spans="1:14" x14ac:dyDescent="0.25">
      <c r="A1849" s="79" t="s">
        <v>402</v>
      </c>
      <c r="B1849" s="133" t="s">
        <v>405</v>
      </c>
      <c r="C1849" s="137" t="s">
        <v>438</v>
      </c>
      <c r="D1849" s="81" t="str">
        <f>IFERROR(IF(C1849="No CAS","",INDEX('DEQ Pollutant List'!$C$7:$C$611,MATCH('5. Pollutant Emissions - MB'!C1849,'DEQ Pollutant List'!$B$7:$B$611,0))),"")</f>
        <v>t-Butyl acetate</v>
      </c>
      <c r="E1849" s="115"/>
      <c r="F1849" s="138" t="s">
        <v>430</v>
      </c>
      <c r="G1849" s="139" t="s">
        <v>430</v>
      </c>
      <c r="H1849" s="104" t="s">
        <v>466</v>
      </c>
      <c r="I1849" s="102" t="s">
        <v>214</v>
      </c>
      <c r="J1849" s="105">
        <v>0</v>
      </c>
      <c r="K1849" s="83">
        <v>0</v>
      </c>
      <c r="L1849" s="102" t="s">
        <v>214</v>
      </c>
      <c r="M1849" s="105">
        <f t="shared" si="30"/>
        <v>0</v>
      </c>
      <c r="N1849" s="83">
        <f t="shared" si="31"/>
        <v>0</v>
      </c>
    </row>
    <row r="1850" spans="1:14" x14ac:dyDescent="0.25">
      <c r="A1850" s="79" t="s">
        <v>402</v>
      </c>
      <c r="B1850" s="133" t="s">
        <v>405</v>
      </c>
      <c r="C1850" s="137" t="s">
        <v>187</v>
      </c>
      <c r="D1850" s="81" t="str">
        <f>IFERROR(IF(C1850="No CAS","",INDEX('DEQ Pollutant List'!$C$7:$C$611,MATCH('5. Pollutant Emissions - MB'!C1850,'DEQ Pollutant List'!$B$7:$B$611,0))),"")</f>
        <v>Mercury and compounds</v>
      </c>
      <c r="E1850" s="115"/>
      <c r="F1850" s="138">
        <f>1-(1-0.75)*(1-0.992)</f>
        <v>0.998</v>
      </c>
      <c r="G1850" s="139" t="s">
        <v>430</v>
      </c>
      <c r="H1850" s="104" t="s">
        <v>466</v>
      </c>
      <c r="I1850" s="102" t="s">
        <v>214</v>
      </c>
      <c r="J1850" s="105">
        <v>0</v>
      </c>
      <c r="K1850" s="83">
        <v>0</v>
      </c>
      <c r="L1850" s="102" t="s">
        <v>214</v>
      </c>
      <c r="M1850" s="105">
        <f t="shared" si="30"/>
        <v>0</v>
      </c>
      <c r="N1850" s="83">
        <f t="shared" si="31"/>
        <v>0</v>
      </c>
    </row>
    <row r="1851" spans="1:14" x14ac:dyDescent="0.25">
      <c r="A1851" s="79" t="s">
        <v>402</v>
      </c>
      <c r="B1851" s="133" t="s">
        <v>405</v>
      </c>
      <c r="C1851" s="137" t="s">
        <v>185</v>
      </c>
      <c r="D1851" s="81" t="str">
        <f>IFERROR(IF(C1851="No CAS","",INDEX('DEQ Pollutant List'!$C$7:$C$611,MATCH('5. Pollutant Emissions - MB'!C1851,'DEQ Pollutant List'!$B$7:$B$611,0))),"")</f>
        <v>Lead and compounds</v>
      </c>
      <c r="E1851" s="115"/>
      <c r="F1851" s="138">
        <f>1-(1-0.75)*(1-0.992)</f>
        <v>0.998</v>
      </c>
      <c r="G1851" s="139" t="s">
        <v>430</v>
      </c>
      <c r="H1851" s="104" t="s">
        <v>466</v>
      </c>
      <c r="I1851" s="102" t="s">
        <v>214</v>
      </c>
      <c r="J1851" s="105">
        <v>0</v>
      </c>
      <c r="K1851" s="83">
        <v>0</v>
      </c>
      <c r="L1851" s="102" t="s">
        <v>214</v>
      </c>
      <c r="M1851" s="105">
        <f t="shared" si="30"/>
        <v>0</v>
      </c>
      <c r="N1851" s="83">
        <f t="shared" si="31"/>
        <v>0</v>
      </c>
    </row>
    <row r="1852" spans="1:14" x14ac:dyDescent="0.25">
      <c r="A1852" s="79" t="s">
        <v>402</v>
      </c>
      <c r="B1852" s="133" t="s">
        <v>405</v>
      </c>
      <c r="C1852" s="137" t="s">
        <v>425</v>
      </c>
      <c r="D1852" s="81" t="str">
        <f>IFERROR(IF(C1852="No CAS","",INDEX('DEQ Pollutant List'!$C$7:$C$611,MATCH('5. Pollutant Emissions - MB'!C1852,'DEQ Pollutant List'!$B$7:$B$611,0))),"")</f>
        <v>Isopropyl alcohol</v>
      </c>
      <c r="E1852" s="115"/>
      <c r="F1852" s="138" t="s">
        <v>430</v>
      </c>
      <c r="G1852" s="139" t="s">
        <v>430</v>
      </c>
      <c r="H1852" s="104" t="s">
        <v>466</v>
      </c>
      <c r="I1852" s="102" t="s">
        <v>214</v>
      </c>
      <c r="J1852" s="105">
        <v>9509.4571537544689</v>
      </c>
      <c r="K1852" s="83">
        <v>9509.4571537544689</v>
      </c>
      <c r="L1852" s="102" t="s">
        <v>214</v>
      </c>
      <c r="M1852" s="105">
        <f t="shared" si="30"/>
        <v>26.05330727056019</v>
      </c>
      <c r="N1852" s="83">
        <f t="shared" si="31"/>
        <v>26.05330727056019</v>
      </c>
    </row>
    <row r="1853" spans="1:14" x14ac:dyDescent="0.25">
      <c r="A1853" s="79" t="s">
        <v>402</v>
      </c>
      <c r="B1853" s="133" t="s">
        <v>405</v>
      </c>
      <c r="C1853" s="137" t="s">
        <v>420</v>
      </c>
      <c r="D1853" s="81" t="str">
        <f>IFERROR(IF(C1853="No CAS","",INDEX('DEQ Pollutant List'!$C$7:$C$611,MATCH('5. Pollutant Emissions - MB'!C1853,'DEQ Pollutant List'!$B$7:$B$611,0))),"")</f>
        <v>Acetone</v>
      </c>
      <c r="E1853" s="115"/>
      <c r="F1853" s="138" t="s">
        <v>430</v>
      </c>
      <c r="G1853" s="139" t="s">
        <v>430</v>
      </c>
      <c r="H1853" s="104" t="s">
        <v>466</v>
      </c>
      <c r="I1853" s="102" t="s">
        <v>214</v>
      </c>
      <c r="J1853" s="105">
        <v>61079.261835518468</v>
      </c>
      <c r="K1853" s="83">
        <v>61079.261835518468</v>
      </c>
      <c r="L1853" s="102" t="s">
        <v>214</v>
      </c>
      <c r="M1853" s="105">
        <f t="shared" si="30"/>
        <v>167.34044338498211</v>
      </c>
      <c r="N1853" s="83">
        <f t="shared" si="31"/>
        <v>167.34044338498211</v>
      </c>
    </row>
    <row r="1854" spans="1:14" x14ac:dyDescent="0.25">
      <c r="A1854" s="79" t="s">
        <v>402</v>
      </c>
      <c r="B1854" s="133" t="s">
        <v>405</v>
      </c>
      <c r="C1854" s="137" t="s">
        <v>422</v>
      </c>
      <c r="D1854" s="81" t="str">
        <f>IFERROR(IF(C1854="No CAS","",INDEX('DEQ Pollutant List'!$C$7:$C$611,MATCH('5. Pollutant Emissions - MB'!C1854,'DEQ Pollutant List'!$B$7:$B$611,0))),"")</f>
        <v>Propylene glycol monomethyl ether</v>
      </c>
      <c r="E1854" s="115"/>
      <c r="F1854" s="138" t="s">
        <v>430</v>
      </c>
      <c r="G1854" s="139" t="s">
        <v>430</v>
      </c>
      <c r="H1854" s="104" t="s">
        <v>466</v>
      </c>
      <c r="I1854" s="102" t="s">
        <v>214</v>
      </c>
      <c r="J1854" s="105">
        <v>0</v>
      </c>
      <c r="K1854" s="83">
        <v>0</v>
      </c>
      <c r="L1854" s="102" t="s">
        <v>214</v>
      </c>
      <c r="M1854" s="105">
        <f t="shared" si="30"/>
        <v>0</v>
      </c>
      <c r="N1854" s="83">
        <f t="shared" si="31"/>
        <v>0</v>
      </c>
    </row>
    <row r="1855" spans="1:14" x14ac:dyDescent="0.25">
      <c r="A1855" s="79" t="s">
        <v>402</v>
      </c>
      <c r="B1855" s="133" t="s">
        <v>405</v>
      </c>
      <c r="C1855" s="137" t="s">
        <v>181</v>
      </c>
      <c r="D1855" s="81" t="str">
        <f>IFERROR(IF(C1855="No CAS","",INDEX('DEQ Pollutant List'!$C$7:$C$611,MATCH('5. Pollutant Emissions - MB'!C1855,'DEQ Pollutant List'!$B$7:$B$611,0))),"")</f>
        <v>Cobalt and compounds</v>
      </c>
      <c r="E1855" s="115"/>
      <c r="F1855" s="138">
        <f>1-(1-0.75)*(1-0.992)</f>
        <v>0.998</v>
      </c>
      <c r="G1855" s="139" t="s">
        <v>430</v>
      </c>
      <c r="H1855" s="104" t="s">
        <v>466</v>
      </c>
      <c r="I1855" s="102" t="s">
        <v>214</v>
      </c>
      <c r="J1855" s="105">
        <v>0</v>
      </c>
      <c r="K1855" s="83">
        <v>0</v>
      </c>
      <c r="L1855" s="102" t="s">
        <v>214</v>
      </c>
      <c r="M1855" s="105">
        <f t="shared" si="30"/>
        <v>0</v>
      </c>
      <c r="N1855" s="83">
        <f t="shared" si="31"/>
        <v>0</v>
      </c>
    </row>
    <row r="1856" spans="1:14" x14ac:dyDescent="0.25">
      <c r="A1856" s="79" t="s">
        <v>402</v>
      </c>
      <c r="B1856" s="133" t="s">
        <v>405</v>
      </c>
      <c r="C1856" s="137" t="s">
        <v>439</v>
      </c>
      <c r="D1856" s="81" t="str">
        <f>IFERROR(IF(C1856="No CAS","",INDEX('DEQ Pollutant List'!$C$7:$C$611,MATCH('5. Pollutant Emissions - MB'!C1856,'DEQ Pollutant List'!$B$7:$B$611,0))),"")</f>
        <v>Sulfuric acid</v>
      </c>
      <c r="E1856" s="115"/>
      <c r="F1856" s="138" t="s">
        <v>430</v>
      </c>
      <c r="G1856" s="139" t="s">
        <v>430</v>
      </c>
      <c r="H1856" s="104" t="s">
        <v>466</v>
      </c>
      <c r="I1856" s="102" t="s">
        <v>214</v>
      </c>
      <c r="J1856" s="105">
        <v>1123.9430400000001</v>
      </c>
      <c r="K1856" s="83">
        <v>1123.9430400000001</v>
      </c>
      <c r="L1856" s="102" t="s">
        <v>214</v>
      </c>
      <c r="M1856" s="105">
        <f t="shared" si="30"/>
        <v>3.0792960000000003</v>
      </c>
      <c r="N1856" s="83">
        <f t="shared" si="31"/>
        <v>3.0792960000000003</v>
      </c>
    </row>
    <row r="1857" spans="1:14" x14ac:dyDescent="0.25">
      <c r="A1857" s="79" t="s">
        <v>402</v>
      </c>
      <c r="B1857" s="133" t="s">
        <v>405</v>
      </c>
      <c r="C1857" s="137" t="s">
        <v>440</v>
      </c>
      <c r="D1857" s="81" t="str">
        <f>IFERROR(IF(C1857="No CAS","",INDEX('DEQ Pollutant List'!$C$7:$C$611,MATCH('5. Pollutant Emissions - MB'!C1857,'DEQ Pollutant List'!$B$7:$B$611,0))),"")</f>
        <v>Hexachlorobenzene</v>
      </c>
      <c r="E1857" s="115"/>
      <c r="F1857" s="138" t="s">
        <v>430</v>
      </c>
      <c r="G1857" s="139" t="s">
        <v>430</v>
      </c>
      <c r="H1857" s="104" t="s">
        <v>466</v>
      </c>
      <c r="I1857" s="102" t="s">
        <v>214</v>
      </c>
      <c r="J1857" s="105">
        <v>0</v>
      </c>
      <c r="K1857" s="83">
        <v>0</v>
      </c>
      <c r="L1857" s="102" t="s">
        <v>214</v>
      </c>
      <c r="M1857" s="105">
        <f t="shared" si="30"/>
        <v>0</v>
      </c>
      <c r="N1857" s="83">
        <f t="shared" si="31"/>
        <v>0</v>
      </c>
    </row>
    <row r="1858" spans="1:14" x14ac:dyDescent="0.25">
      <c r="A1858" s="79" t="s">
        <v>402</v>
      </c>
      <c r="B1858" s="133" t="s">
        <v>405</v>
      </c>
      <c r="C1858" s="137" t="s">
        <v>182</v>
      </c>
      <c r="D1858" s="81" t="str">
        <f>IFERROR(IF(C1858="No CAS","",INDEX('DEQ Pollutant List'!$C$7:$C$611,MATCH('5. Pollutant Emissions - MB'!C1858,'DEQ Pollutant List'!$B$7:$B$611,0))),"")</f>
        <v>Copper and compounds</v>
      </c>
      <c r="E1858" s="115"/>
      <c r="F1858" s="138">
        <f>1-(1-0.75)*(1-0.992)</f>
        <v>0.998</v>
      </c>
      <c r="G1858" s="139" t="s">
        <v>430</v>
      </c>
      <c r="H1858" s="104" t="s">
        <v>466</v>
      </c>
      <c r="I1858" s="102" t="s">
        <v>214</v>
      </c>
      <c r="J1858" s="105">
        <v>0</v>
      </c>
      <c r="K1858" s="83">
        <v>0</v>
      </c>
      <c r="L1858" s="102" t="s">
        <v>214</v>
      </c>
      <c r="M1858" s="105">
        <f t="shared" si="30"/>
        <v>0</v>
      </c>
      <c r="N1858" s="83">
        <f t="shared" si="31"/>
        <v>0</v>
      </c>
    </row>
    <row r="1859" spans="1:14" x14ac:dyDescent="0.25">
      <c r="A1859" s="79" t="s">
        <v>402</v>
      </c>
      <c r="B1859" s="133" t="s">
        <v>405</v>
      </c>
      <c r="C1859" s="137" t="s">
        <v>186</v>
      </c>
      <c r="D1859" s="81" t="str">
        <f>IFERROR(IF(C1859="No CAS","",INDEX('DEQ Pollutant List'!$C$7:$C$611,MATCH('5. Pollutant Emissions - MB'!C1859,'DEQ Pollutant List'!$B$7:$B$611,0))),"")</f>
        <v>Manganese and compounds</v>
      </c>
      <c r="E1859" s="115"/>
      <c r="F1859" s="138">
        <f>1-(1-0.75)*(1-0.992)</f>
        <v>0.998</v>
      </c>
      <c r="G1859" s="139" t="s">
        <v>430</v>
      </c>
      <c r="H1859" s="104" t="s">
        <v>466</v>
      </c>
      <c r="I1859" s="102" t="s">
        <v>214</v>
      </c>
      <c r="J1859" s="105">
        <v>0</v>
      </c>
      <c r="K1859" s="83">
        <v>0</v>
      </c>
      <c r="L1859" s="102" t="s">
        <v>214</v>
      </c>
      <c r="M1859" s="105">
        <f t="shared" si="30"/>
        <v>0</v>
      </c>
      <c r="N1859" s="83">
        <f t="shared" si="31"/>
        <v>0</v>
      </c>
    </row>
    <row r="1860" spans="1:14" x14ac:dyDescent="0.25">
      <c r="A1860" s="79" t="s">
        <v>402</v>
      </c>
      <c r="B1860" s="133" t="s">
        <v>405</v>
      </c>
      <c r="C1860" s="137" t="s">
        <v>441</v>
      </c>
      <c r="D1860" s="81" t="str">
        <f>IFERROR(IF(C1860="No CAS","",INDEX('DEQ Pollutant List'!$C$7:$C$611,MATCH('5. Pollutant Emissions - MB'!C1860,'DEQ Pollutant List'!$B$7:$B$611,0))),"")</f>
        <v>1,2,3-Trimethylbenzene</v>
      </c>
      <c r="E1860" s="115"/>
      <c r="F1860" s="138" t="s">
        <v>430</v>
      </c>
      <c r="G1860" s="139" t="s">
        <v>430</v>
      </c>
      <c r="H1860" s="104" t="s">
        <v>466</v>
      </c>
      <c r="I1860" s="102" t="s">
        <v>214</v>
      </c>
      <c r="J1860" s="105">
        <v>2838.364623592176</v>
      </c>
      <c r="K1860" s="83">
        <v>2838.364623592176</v>
      </c>
      <c r="L1860" s="102" t="s">
        <v>214</v>
      </c>
      <c r="M1860" s="105">
        <f t="shared" si="30"/>
        <v>7.7763414344991126</v>
      </c>
      <c r="N1860" s="83">
        <f t="shared" si="31"/>
        <v>7.7763414344991126</v>
      </c>
    </row>
    <row r="1861" spans="1:14" x14ac:dyDescent="0.25">
      <c r="A1861" s="79" t="s">
        <v>406</v>
      </c>
      <c r="B1861" s="133" t="s">
        <v>212</v>
      </c>
      <c r="C1861" s="137" t="s">
        <v>420</v>
      </c>
      <c r="D1861" s="81" t="str">
        <f>IFERROR(IF(C1861="No CAS","",INDEX('DEQ Pollutant List'!$C$7:$C$611,MATCH('5. Pollutant Emissions - MB'!C1861,'DEQ Pollutant List'!$B$7:$B$611,0))),"")</f>
        <v>Acetone</v>
      </c>
      <c r="E1861" s="115"/>
      <c r="F1861" s="138">
        <v>0</v>
      </c>
      <c r="G1861" s="139">
        <v>0.91120000000000001</v>
      </c>
      <c r="H1861" s="104"/>
      <c r="I1861" s="102" cm="1">
        <f t="array" ref="I1861">((_xlfn.XLOOKUP(B1861,'4. Material Balance Activities'!$C$478:$C$608,'4. Material Balance Activities'!$G$478:$G$608,NA,0,1)-_xlfn.XLOOKUP(B1861,'4. Material Balance Activities'!$C$478:$C$608,'4. Material Balance Activities'!$M$478:$M$608,NA,0,1))*G1861)*(1-F1861)</f>
        <v>3.5324672639999997</v>
      </c>
      <c r="J1861" s="105" t="s">
        <v>214</v>
      </c>
      <c r="K1861" s="83" t="s">
        <v>214</v>
      </c>
      <c r="L1861" s="102" cm="1">
        <f t="array" ref="L1861">((_xlfn.XLOOKUP(B1861,'4. Material Balance Activities'!$C$478:$C$608,'4. Material Balance Activities'!$J$478:$J$608,NA,0,1)-_xlfn.XLOOKUP(B1861,'4. Material Balance Activities'!$C$478:$C$608,'4. Material Balance Activities'!$P$478:$P$608,NA,0,1))*G1861)*(1-F1861)</f>
        <v>1.4243819612903226E-2</v>
      </c>
      <c r="M1861" s="105" t="s">
        <v>214</v>
      </c>
      <c r="N1861" s="83" t="s">
        <v>214</v>
      </c>
    </row>
    <row r="1862" spans="1:14" x14ac:dyDescent="0.25">
      <c r="A1862" s="79" t="s">
        <v>406</v>
      </c>
      <c r="B1862" s="133" t="s">
        <v>215</v>
      </c>
      <c r="C1862" s="137" t="s">
        <v>180</v>
      </c>
      <c r="D1862" s="81" t="str">
        <f>IFERROR(IF(C1862="No CAS","",INDEX('DEQ Pollutant List'!$C$7:$C$611,MATCH('5. Pollutant Emissions - MB'!C1862,'DEQ Pollutant List'!$B$7:$B$611,0))),"")</f>
        <v>Chromium VI, chromate and dichromate particulate</v>
      </c>
      <c r="E1862" s="115"/>
      <c r="F1862" s="138">
        <f>1-(1-0.75)*(1-0.992)</f>
        <v>0.998</v>
      </c>
      <c r="G1862" s="139">
        <v>1E-3</v>
      </c>
      <c r="H1862" s="104" t="s">
        <v>421</v>
      </c>
      <c r="I1862" s="102" cm="1">
        <f t="array" ref="I1862">((_xlfn.XLOOKUP(B1862,'4. Material Balance Activities'!$C$478:$C$608,'4. Material Balance Activities'!$G$478:$G$608,NA,0,1)-_xlfn.XLOOKUP(B1862,'4. Material Balance Activities'!$C$478:$C$608,'4. Material Balance Activities'!$M$478:$M$608,NA,0,1))*G1862)*(1-F1862)</f>
        <v>7.5566400000000077E-6</v>
      </c>
      <c r="J1862" s="105" t="s">
        <v>214</v>
      </c>
      <c r="K1862" s="83" t="s">
        <v>214</v>
      </c>
      <c r="L1862" s="102" cm="1">
        <f t="array" ref="L1862">((_xlfn.XLOOKUP(B1862,'4. Material Balance Activities'!$C$478:$C$608,'4. Material Balance Activities'!$J$478:$J$608,NA,0,1)-_xlfn.XLOOKUP(B1862,'4. Material Balance Activities'!$C$478:$C$608,'4. Material Balance Activities'!$P$478:$P$608,NA,0,1))*G1862)*(1-F1862)</f>
        <v>3.0470322580645192E-8</v>
      </c>
      <c r="M1862" s="105" t="s">
        <v>214</v>
      </c>
      <c r="N1862" s="83" t="s">
        <v>214</v>
      </c>
    </row>
    <row r="1863" spans="1:14" x14ac:dyDescent="0.25">
      <c r="A1863" s="79" t="s">
        <v>406</v>
      </c>
      <c r="B1863" s="133" t="s">
        <v>215</v>
      </c>
      <c r="C1863" s="137" t="s">
        <v>420</v>
      </c>
      <c r="D1863" s="81" t="str">
        <f>IFERROR(IF(C1863="No CAS","",INDEX('DEQ Pollutant List'!$C$7:$C$611,MATCH('5. Pollutant Emissions - MB'!C1863,'DEQ Pollutant List'!$B$7:$B$611,0))),"")</f>
        <v>Acetone</v>
      </c>
      <c r="E1863" s="115"/>
      <c r="F1863" s="138">
        <v>0</v>
      </c>
      <c r="G1863" s="139">
        <v>0.85089999999999999</v>
      </c>
      <c r="H1863" s="104"/>
      <c r="I1863" s="102" cm="1">
        <f t="array" ref="I1863">((_xlfn.XLOOKUP(B1863,'4. Material Balance Activities'!$C$478:$C$608,'4. Material Balance Activities'!$G$478:$G$608,NA,0,1)-_xlfn.XLOOKUP(B1863,'4. Material Balance Activities'!$C$478:$C$608,'4. Material Balance Activities'!$M$478:$M$608,NA,0,1))*G1863)*(1-F1863)</f>
        <v>3.2149724880000004</v>
      </c>
      <c r="J1863" s="105" t="s">
        <v>214</v>
      </c>
      <c r="K1863" s="83" t="s">
        <v>214</v>
      </c>
      <c r="L1863" s="102" cm="1">
        <f t="array" ref="L1863">((_xlfn.XLOOKUP(B1863,'4. Material Balance Activities'!$C$478:$C$608,'4. Material Balance Activities'!$J$478:$J$608,NA,0,1)-_xlfn.XLOOKUP(B1863,'4. Material Balance Activities'!$C$478:$C$608,'4. Material Balance Activities'!$P$478:$P$608,NA,0,1))*G1863)*(1-F1863)</f>
        <v>1.2963598741935485E-2</v>
      </c>
      <c r="M1863" s="105" t="s">
        <v>214</v>
      </c>
      <c r="N1863" s="83" t="s">
        <v>214</v>
      </c>
    </row>
    <row r="1864" spans="1:14" x14ac:dyDescent="0.25">
      <c r="A1864" s="79" t="s">
        <v>406</v>
      </c>
      <c r="B1864" s="133" t="s">
        <v>216</v>
      </c>
      <c r="C1864" s="137" t="s">
        <v>420</v>
      </c>
      <c r="D1864" s="81" t="str">
        <f>IFERROR(IF(C1864="No CAS","",INDEX('DEQ Pollutant List'!$C$7:$C$611,MATCH('5. Pollutant Emissions - MB'!C1864,'DEQ Pollutant List'!$B$7:$B$611,0))),"")</f>
        <v>Acetone</v>
      </c>
      <c r="E1864" s="115"/>
      <c r="F1864" s="138">
        <v>0</v>
      </c>
      <c r="G1864" s="139">
        <v>0.94310000000000005</v>
      </c>
      <c r="H1864" s="104"/>
      <c r="I1864" s="102" cm="1">
        <f t="array" ref="I1864">((_xlfn.XLOOKUP(B1864,'4. Material Balance Activities'!$C$478:$C$608,'4. Material Balance Activities'!$G$478:$G$608,NA,0,1)-_xlfn.XLOOKUP(B1864,'4. Material Balance Activities'!$C$478:$C$608,'4. Material Balance Activities'!$M$478:$M$608,NA,0,1))*G1864)*(1-F1864)</f>
        <v>3.1362790500000002</v>
      </c>
      <c r="J1864" s="105" t="s">
        <v>214</v>
      </c>
      <c r="K1864" s="83" t="s">
        <v>214</v>
      </c>
      <c r="L1864" s="102" cm="1">
        <f t="array" ref="L1864">((_xlfn.XLOOKUP(B1864,'4. Material Balance Activities'!$C$478:$C$608,'4. Material Balance Activities'!$J$478:$J$608,NA,0,1)-_xlfn.XLOOKUP(B1864,'4. Material Balance Activities'!$C$478:$C$608,'4. Material Balance Activities'!$P$478:$P$608,NA,0,1))*G1864)*(1-F1864)</f>
        <v>1.2646286491935483E-2</v>
      </c>
      <c r="M1864" s="105" t="s">
        <v>214</v>
      </c>
      <c r="N1864" s="83" t="s">
        <v>214</v>
      </c>
    </row>
    <row r="1865" spans="1:14" x14ac:dyDescent="0.25">
      <c r="A1865" s="79" t="s">
        <v>406</v>
      </c>
      <c r="B1865" s="133" t="s">
        <v>217</v>
      </c>
      <c r="C1865" s="137" t="s">
        <v>420</v>
      </c>
      <c r="D1865" s="81" t="str">
        <f>IFERROR(IF(C1865="No CAS","",INDEX('DEQ Pollutant List'!$C$7:$C$611,MATCH('5. Pollutant Emissions - MB'!C1865,'DEQ Pollutant List'!$B$7:$B$611,0))),"")</f>
        <v>Acetone</v>
      </c>
      <c r="E1865" s="115"/>
      <c r="F1865" s="138">
        <v>0</v>
      </c>
      <c r="G1865" s="139">
        <v>0.75429999999999997</v>
      </c>
      <c r="H1865" s="104"/>
      <c r="I1865" s="102" cm="1">
        <f t="array" ref="I1865">((_xlfn.XLOOKUP(B1865,'4. Material Balance Activities'!$C$478:$C$608,'4. Material Balance Activities'!$G$478:$G$608,NA,0,1)-_xlfn.XLOOKUP(B1865,'4. Material Balance Activities'!$C$478:$C$608,'4. Material Balance Activities'!$M$478:$M$608,NA,0,1))*G1865)*(1-F1865)</f>
        <v>5.1394984800000003</v>
      </c>
      <c r="J1865" s="105" t="s">
        <v>214</v>
      </c>
      <c r="K1865" s="83" t="s">
        <v>214</v>
      </c>
      <c r="L1865" s="102" cm="1">
        <f t="array" ref="L1865">((_xlfn.XLOOKUP(B1865,'4. Material Balance Activities'!$C$478:$C$608,'4. Material Balance Activities'!$J$478:$J$608,NA,0,1)-_xlfn.XLOOKUP(B1865,'4. Material Balance Activities'!$C$478:$C$608,'4. Material Balance Activities'!$P$478:$P$608,NA,0,1))*G1865)*(1-F1865)</f>
        <v>2.0723784193548388E-2</v>
      </c>
      <c r="M1865" s="105" t="s">
        <v>214</v>
      </c>
      <c r="N1865" s="83" t="s">
        <v>214</v>
      </c>
    </row>
    <row r="1866" spans="1:14" x14ac:dyDescent="0.25">
      <c r="A1866" s="79" t="s">
        <v>406</v>
      </c>
      <c r="B1866" s="133" t="s">
        <v>218</v>
      </c>
      <c r="C1866" s="137" t="s">
        <v>180</v>
      </c>
      <c r="D1866" s="81" t="str">
        <f>IFERROR(IF(C1866="No CAS","",INDEX('DEQ Pollutant List'!$C$7:$C$611,MATCH('5. Pollutant Emissions - MB'!C1866,'DEQ Pollutant List'!$B$7:$B$611,0))),"")</f>
        <v>Chromium VI, chromate and dichromate particulate</v>
      </c>
      <c r="E1866" s="115"/>
      <c r="F1866" s="138">
        <f>1-(1-0.75)*(1-0.992)</f>
        <v>0.998</v>
      </c>
      <c r="G1866" s="139">
        <v>2E-3</v>
      </c>
      <c r="H1866" s="104" t="s">
        <v>421</v>
      </c>
      <c r="I1866" s="102" cm="1">
        <f t="array" ref="I1866">((_xlfn.XLOOKUP(B1866,'4. Material Balance Activities'!$C$478:$C$608,'4. Material Balance Activities'!$G$478:$G$608,NA,0,1)-_xlfn.XLOOKUP(B1866,'4. Material Balance Activities'!$C$478:$C$608,'4. Material Balance Activities'!$M$478:$M$608,NA,0,1))*G1866)*(1-F1866)</f>
        <v>4.7238400000000039E-5</v>
      </c>
      <c r="J1866" s="105" t="s">
        <v>214</v>
      </c>
      <c r="K1866" s="83" t="s">
        <v>214</v>
      </c>
      <c r="L1866" s="102" cm="1">
        <f t="array" ref="L1866">((_xlfn.XLOOKUP(B1866,'4. Material Balance Activities'!$C$478:$C$608,'4. Material Balance Activities'!$J$478:$J$608,NA,0,1)-_xlfn.XLOOKUP(B1866,'4. Material Balance Activities'!$C$478:$C$608,'4. Material Balance Activities'!$P$478:$P$608,NA,0,1))*G1866)*(1-F1866)</f>
        <v>1.9047741935483889E-7</v>
      </c>
      <c r="M1866" s="105" t="s">
        <v>214</v>
      </c>
      <c r="N1866" s="83" t="s">
        <v>214</v>
      </c>
    </row>
    <row r="1867" spans="1:14" x14ac:dyDescent="0.25">
      <c r="A1867" s="79" t="s">
        <v>406</v>
      </c>
      <c r="B1867" s="133" t="s">
        <v>218</v>
      </c>
      <c r="C1867" s="137" t="s">
        <v>420</v>
      </c>
      <c r="D1867" s="81" t="str">
        <f>IFERROR(IF(C1867="No CAS","",INDEX('DEQ Pollutant List'!$C$7:$C$611,MATCH('5. Pollutant Emissions - MB'!C1867,'DEQ Pollutant List'!$B$7:$B$611,0))),"")</f>
        <v>Acetone</v>
      </c>
      <c r="E1867" s="115"/>
      <c r="F1867" s="138">
        <v>0</v>
      </c>
      <c r="G1867" s="139">
        <v>0.77</v>
      </c>
      <c r="H1867" s="104"/>
      <c r="I1867" s="102" cm="1">
        <f t="array" ref="I1867">((_xlfn.XLOOKUP(B1867,'4. Material Balance Activities'!$C$478:$C$608,'4. Material Balance Activities'!$G$478:$G$608,NA,0,1)-_xlfn.XLOOKUP(B1867,'4. Material Balance Activities'!$C$478:$C$608,'4. Material Balance Activities'!$M$478:$M$608,NA,0,1))*G1867)*(1-F1867)</f>
        <v>9.0933919999999997</v>
      </c>
      <c r="J1867" s="105" t="s">
        <v>214</v>
      </c>
      <c r="K1867" s="83" t="s">
        <v>214</v>
      </c>
      <c r="L1867" s="102" cm="1">
        <f t="array" ref="L1867">((_xlfn.XLOOKUP(B1867,'4. Material Balance Activities'!$C$478:$C$608,'4. Material Balance Activities'!$J$478:$J$608,NA,0,1)-_xlfn.XLOOKUP(B1867,'4. Material Balance Activities'!$C$478:$C$608,'4. Material Balance Activities'!$P$478:$P$608,NA,0,1))*G1867)*(1-F1867)</f>
        <v>3.6666903225806451E-2</v>
      </c>
      <c r="M1867" s="105" t="s">
        <v>214</v>
      </c>
      <c r="N1867" s="83" t="s">
        <v>214</v>
      </c>
    </row>
    <row r="1868" spans="1:14" x14ac:dyDescent="0.25">
      <c r="A1868" s="79" t="s">
        <v>406</v>
      </c>
      <c r="B1868" s="133" t="s">
        <v>218</v>
      </c>
      <c r="C1868" s="137" t="s">
        <v>422</v>
      </c>
      <c r="D1868" s="81" t="str">
        <f>IFERROR(IF(C1868="No CAS","",INDEX('DEQ Pollutant List'!$C$7:$C$611,MATCH('5. Pollutant Emissions - MB'!C1868,'DEQ Pollutant List'!$B$7:$B$611,0))),"")</f>
        <v>Propylene glycol monomethyl ether</v>
      </c>
      <c r="E1868" s="115"/>
      <c r="F1868" s="138">
        <v>0</v>
      </c>
      <c r="G1868" s="139">
        <v>0.06</v>
      </c>
      <c r="H1868" s="104"/>
      <c r="I1868" s="102" cm="1">
        <f t="array" ref="I1868">((_xlfn.XLOOKUP(B1868,'4. Material Balance Activities'!$C$478:$C$608,'4. Material Balance Activities'!$G$478:$G$608,NA,0,1)-_xlfn.XLOOKUP(B1868,'4. Material Balance Activities'!$C$478:$C$608,'4. Material Balance Activities'!$M$478:$M$608,NA,0,1))*G1868)*(1-F1868)</f>
        <v>0.70857599999999998</v>
      </c>
      <c r="J1868" s="105" t="s">
        <v>214</v>
      </c>
      <c r="K1868" s="83" t="s">
        <v>214</v>
      </c>
      <c r="L1868" s="102" cm="1">
        <f t="array" ref="L1868">((_xlfn.XLOOKUP(B1868,'4. Material Balance Activities'!$C$478:$C$608,'4. Material Balance Activities'!$J$478:$J$608,NA,0,1)-_xlfn.XLOOKUP(B1868,'4. Material Balance Activities'!$C$478:$C$608,'4. Material Balance Activities'!$P$478:$P$608,NA,0,1))*G1868)*(1-F1868)</f>
        <v>2.8571612903225802E-3</v>
      </c>
      <c r="M1868" s="105" t="s">
        <v>214</v>
      </c>
      <c r="N1868" s="83" t="s">
        <v>214</v>
      </c>
    </row>
    <row r="1869" spans="1:14" x14ac:dyDescent="0.25">
      <c r="A1869" s="79" t="s">
        <v>406</v>
      </c>
      <c r="B1869" s="133" t="s">
        <v>218</v>
      </c>
      <c r="C1869" s="137" t="s">
        <v>181</v>
      </c>
      <c r="D1869" s="81" t="str">
        <f>IFERROR(IF(C1869="No CAS","",INDEX('DEQ Pollutant List'!$C$7:$C$611,MATCH('5. Pollutant Emissions - MB'!C1869,'DEQ Pollutant List'!$B$7:$B$611,0))),"")</f>
        <v>Cobalt and compounds</v>
      </c>
      <c r="E1869" s="115"/>
      <c r="F1869" s="138">
        <f>1-(1-0.75)*(1-0.992)</f>
        <v>0.998</v>
      </c>
      <c r="G1869" s="139">
        <v>3.0000000000000001E-3</v>
      </c>
      <c r="H1869" s="104" t="s">
        <v>421</v>
      </c>
      <c r="I1869" s="102" cm="1">
        <f t="array" ref="I1869">((_xlfn.XLOOKUP(B1869,'4. Material Balance Activities'!$C$478:$C$608,'4. Material Balance Activities'!$G$478:$G$608,NA,0,1)-_xlfn.XLOOKUP(B1869,'4. Material Balance Activities'!$C$478:$C$608,'4. Material Balance Activities'!$M$478:$M$608,NA,0,1))*G1869)*(1-F1869)</f>
        <v>7.0857600000000058E-5</v>
      </c>
      <c r="J1869" s="105" t="s">
        <v>214</v>
      </c>
      <c r="K1869" s="83" t="s">
        <v>214</v>
      </c>
      <c r="L1869" s="102" cm="1">
        <f t="array" ref="L1869">((_xlfn.XLOOKUP(B1869,'4. Material Balance Activities'!$C$478:$C$608,'4. Material Balance Activities'!$J$478:$J$608,NA,0,1)-_xlfn.XLOOKUP(B1869,'4. Material Balance Activities'!$C$478:$C$608,'4. Material Balance Activities'!$P$478:$P$608,NA,0,1))*G1869)*(1-F1869)</f>
        <v>2.8571612903225833E-7</v>
      </c>
      <c r="M1869" s="105" t="s">
        <v>214</v>
      </c>
      <c r="N1869" s="83" t="s">
        <v>214</v>
      </c>
    </row>
    <row r="1870" spans="1:14" x14ac:dyDescent="0.25">
      <c r="A1870" s="79" t="s">
        <v>406</v>
      </c>
      <c r="B1870" s="133" t="s">
        <v>220</v>
      </c>
      <c r="C1870" s="137" t="s">
        <v>180</v>
      </c>
      <c r="D1870" s="81" t="str">
        <f>IFERROR(IF(C1870="No CAS","",INDEX('DEQ Pollutant List'!$C$7:$C$611,MATCH('5. Pollutant Emissions - MB'!C1870,'DEQ Pollutant List'!$B$7:$B$611,0))),"")</f>
        <v>Chromium VI, chromate and dichromate particulate</v>
      </c>
      <c r="E1870" s="115"/>
      <c r="F1870" s="138">
        <f>1-(1-0.75)*(1-0.992)</f>
        <v>0.998</v>
      </c>
      <c r="G1870" s="139">
        <v>2E-3</v>
      </c>
      <c r="H1870" s="104" t="s">
        <v>421</v>
      </c>
      <c r="I1870" s="102" cm="1">
        <f t="array" ref="I1870">((_xlfn.XLOOKUP(B1870,'4. Material Balance Activities'!$C$478:$C$608,'4. Material Balance Activities'!$G$478:$G$608,NA,0,1)-_xlfn.XLOOKUP(B1870,'4. Material Balance Activities'!$C$478:$C$608,'4. Material Balance Activities'!$M$478:$M$608,NA,0,1))*G1870)*(1-F1870)</f>
        <v>1.7018000000000014E-4</v>
      </c>
      <c r="J1870" s="105" t="s">
        <v>214</v>
      </c>
      <c r="K1870" s="83" t="s">
        <v>214</v>
      </c>
      <c r="L1870" s="102" cm="1">
        <f t="array" ref="L1870">((_xlfn.XLOOKUP(B1870,'4. Material Balance Activities'!$C$478:$C$608,'4. Material Balance Activities'!$J$478:$J$608,NA,0,1)-_xlfn.XLOOKUP(B1870,'4. Material Balance Activities'!$C$478:$C$608,'4. Material Balance Activities'!$P$478:$P$608,NA,0,1))*G1870)*(1-F1870)</f>
        <v>6.8620967741935547E-7</v>
      </c>
      <c r="M1870" s="105" t="s">
        <v>214</v>
      </c>
      <c r="N1870" s="83" t="s">
        <v>214</v>
      </c>
    </row>
    <row r="1871" spans="1:14" x14ac:dyDescent="0.25">
      <c r="A1871" s="79" t="s">
        <v>406</v>
      </c>
      <c r="B1871" s="133" t="s">
        <v>220</v>
      </c>
      <c r="C1871" s="137" t="s">
        <v>420</v>
      </c>
      <c r="D1871" s="81" t="str">
        <f>IFERROR(IF(C1871="No CAS","",INDEX('DEQ Pollutant List'!$C$7:$C$611,MATCH('5. Pollutant Emissions - MB'!C1871,'DEQ Pollutant List'!$B$7:$B$611,0))),"")</f>
        <v>Acetone</v>
      </c>
      <c r="E1871" s="115"/>
      <c r="F1871" s="138">
        <v>0</v>
      </c>
      <c r="G1871" s="139">
        <v>0.78</v>
      </c>
      <c r="H1871" s="104"/>
      <c r="I1871" s="102" cm="1">
        <f t="array" ref="I1871">((_xlfn.XLOOKUP(B1871,'4. Material Balance Activities'!$C$478:$C$608,'4. Material Balance Activities'!$G$478:$G$608,NA,0,1)-_xlfn.XLOOKUP(B1871,'4. Material Balance Activities'!$C$478:$C$608,'4. Material Balance Activities'!$M$478:$M$608,NA,0,1))*G1871)*(1-F1871)</f>
        <v>33.185100000000006</v>
      </c>
      <c r="J1871" s="105" t="s">
        <v>214</v>
      </c>
      <c r="K1871" s="83" t="s">
        <v>214</v>
      </c>
      <c r="L1871" s="102" cm="1">
        <f t="array" ref="L1871">((_xlfn.XLOOKUP(B1871,'4. Material Balance Activities'!$C$478:$C$608,'4. Material Balance Activities'!$J$478:$J$608,NA,0,1)-_xlfn.XLOOKUP(B1871,'4. Material Balance Activities'!$C$478:$C$608,'4. Material Balance Activities'!$P$478:$P$608,NA,0,1))*G1871)*(1-F1871)</f>
        <v>0.13381088709677422</v>
      </c>
      <c r="M1871" s="105" t="s">
        <v>214</v>
      </c>
      <c r="N1871" s="83" t="s">
        <v>214</v>
      </c>
    </row>
    <row r="1872" spans="1:14" x14ac:dyDescent="0.25">
      <c r="A1872" s="79" t="s">
        <v>406</v>
      </c>
      <c r="B1872" s="133" t="s">
        <v>220</v>
      </c>
      <c r="C1872" s="137" t="s">
        <v>422</v>
      </c>
      <c r="D1872" s="81" t="str">
        <f>IFERROR(IF(C1872="No CAS","",INDEX('DEQ Pollutant List'!$C$7:$C$611,MATCH('5. Pollutant Emissions - MB'!C1872,'DEQ Pollutant List'!$B$7:$B$611,0))),"")</f>
        <v>Propylene glycol monomethyl ether</v>
      </c>
      <c r="E1872" s="115"/>
      <c r="F1872" s="138">
        <v>0</v>
      </c>
      <c r="G1872" s="139">
        <v>0.06</v>
      </c>
      <c r="H1872" s="104"/>
      <c r="I1872" s="102" cm="1">
        <f t="array" ref="I1872">((_xlfn.XLOOKUP(B1872,'4. Material Balance Activities'!$C$478:$C$608,'4. Material Balance Activities'!$G$478:$G$608,NA,0,1)-_xlfn.XLOOKUP(B1872,'4. Material Balance Activities'!$C$478:$C$608,'4. Material Balance Activities'!$M$478:$M$608,NA,0,1))*G1872)*(1-F1872)</f>
        <v>2.5527000000000002</v>
      </c>
      <c r="J1872" s="105" t="s">
        <v>214</v>
      </c>
      <c r="K1872" s="83" t="s">
        <v>214</v>
      </c>
      <c r="L1872" s="102" cm="1">
        <f t="array" ref="L1872">((_xlfn.XLOOKUP(B1872,'4. Material Balance Activities'!$C$478:$C$608,'4. Material Balance Activities'!$J$478:$J$608,NA,0,1)-_xlfn.XLOOKUP(B1872,'4. Material Balance Activities'!$C$478:$C$608,'4. Material Balance Activities'!$P$478:$P$608,NA,0,1))*G1872)*(1-F1872)</f>
        <v>1.0293145161290323E-2</v>
      </c>
      <c r="M1872" s="105" t="s">
        <v>214</v>
      </c>
      <c r="N1872" s="83" t="s">
        <v>214</v>
      </c>
    </row>
    <row r="1873" spans="1:14" x14ac:dyDescent="0.25">
      <c r="A1873" s="79" t="s">
        <v>406</v>
      </c>
      <c r="B1873" s="133" t="s">
        <v>220</v>
      </c>
      <c r="C1873" s="137" t="s">
        <v>181</v>
      </c>
      <c r="D1873" s="81" t="str">
        <f>IFERROR(IF(C1873="No CAS","",INDEX('DEQ Pollutant List'!$C$7:$C$611,MATCH('5. Pollutant Emissions - MB'!C1873,'DEQ Pollutant List'!$B$7:$B$611,0))),"")</f>
        <v>Cobalt and compounds</v>
      </c>
      <c r="E1873" s="115"/>
      <c r="F1873" s="138">
        <f>1-(1-0.75)*(1-0.992)</f>
        <v>0.998</v>
      </c>
      <c r="G1873" s="139">
        <v>2E-3</v>
      </c>
      <c r="H1873" s="104" t="s">
        <v>421</v>
      </c>
      <c r="I1873" s="102" cm="1">
        <f t="array" ref="I1873">((_xlfn.XLOOKUP(B1873,'4. Material Balance Activities'!$C$478:$C$608,'4. Material Balance Activities'!$G$478:$G$608,NA,0,1)-_xlfn.XLOOKUP(B1873,'4. Material Balance Activities'!$C$478:$C$608,'4. Material Balance Activities'!$M$478:$M$608,NA,0,1))*G1873)*(1-F1873)</f>
        <v>1.7018000000000014E-4</v>
      </c>
      <c r="J1873" s="105" t="s">
        <v>214</v>
      </c>
      <c r="K1873" s="83" t="s">
        <v>214</v>
      </c>
      <c r="L1873" s="102" cm="1">
        <f t="array" ref="L1873">((_xlfn.XLOOKUP(B1873,'4. Material Balance Activities'!$C$478:$C$608,'4. Material Balance Activities'!$J$478:$J$608,NA,0,1)-_xlfn.XLOOKUP(B1873,'4. Material Balance Activities'!$C$478:$C$608,'4. Material Balance Activities'!$P$478:$P$608,NA,0,1))*G1873)*(1-F1873)</f>
        <v>6.8620967741935547E-7</v>
      </c>
      <c r="M1873" s="105" t="s">
        <v>214</v>
      </c>
      <c r="N1873" s="83" t="s">
        <v>214</v>
      </c>
    </row>
    <row r="1874" spans="1:14" x14ac:dyDescent="0.25">
      <c r="A1874" s="79" t="s">
        <v>406</v>
      </c>
      <c r="B1874" s="133" t="s">
        <v>221</v>
      </c>
      <c r="C1874" s="137" t="s">
        <v>180</v>
      </c>
      <c r="D1874" s="81" t="str">
        <f>IFERROR(IF(C1874="No CAS","",INDEX('DEQ Pollutant List'!$C$7:$C$611,MATCH('5. Pollutant Emissions - MB'!C1874,'DEQ Pollutant List'!$B$7:$B$611,0))),"")</f>
        <v>Chromium VI, chromate and dichromate particulate</v>
      </c>
      <c r="E1874" s="115"/>
      <c r="F1874" s="138">
        <f>1-(1-0.75)*(1-0.992)</f>
        <v>0.998</v>
      </c>
      <c r="G1874" s="139">
        <v>6.0000000000000001E-3</v>
      </c>
      <c r="H1874" s="104" t="s">
        <v>421</v>
      </c>
      <c r="I1874" s="102" cm="1">
        <f t="array" ref="I1874">((_xlfn.XLOOKUP(B1874,'4. Material Balance Activities'!$C$478:$C$608,'4. Material Balance Activities'!$G$478:$G$608,NA,0,1)-_xlfn.XLOOKUP(B1874,'4. Material Balance Activities'!$C$478:$C$608,'4. Material Balance Activities'!$M$478:$M$608,NA,0,1))*G1874)*(1-F1874)</f>
        <v>6.7165200000000066E-5</v>
      </c>
      <c r="J1874" s="105" t="s">
        <v>214</v>
      </c>
      <c r="K1874" s="83" t="s">
        <v>214</v>
      </c>
      <c r="L1874" s="102" cm="1">
        <f t="array" ref="L1874">((_xlfn.XLOOKUP(B1874,'4. Material Balance Activities'!$C$478:$C$608,'4. Material Balance Activities'!$J$478:$J$608,NA,0,1)-_xlfn.XLOOKUP(B1874,'4. Material Balance Activities'!$C$478:$C$608,'4. Material Balance Activities'!$P$478:$P$608,NA,0,1))*G1874)*(1-F1874)</f>
        <v>2.7082741935483894E-7</v>
      </c>
      <c r="M1874" s="105" t="s">
        <v>214</v>
      </c>
      <c r="N1874" s="83" t="s">
        <v>214</v>
      </c>
    </row>
    <row r="1875" spans="1:14" x14ac:dyDescent="0.25">
      <c r="A1875" s="79" t="s">
        <v>406</v>
      </c>
      <c r="B1875" s="133" t="s">
        <v>221</v>
      </c>
      <c r="C1875" s="137" t="s">
        <v>420</v>
      </c>
      <c r="D1875" s="81" t="str">
        <f>IFERROR(IF(C1875="No CAS","",INDEX('DEQ Pollutant List'!$C$7:$C$611,MATCH('5. Pollutant Emissions - MB'!C1875,'DEQ Pollutant List'!$B$7:$B$611,0))),"")</f>
        <v>Acetone</v>
      </c>
      <c r="E1875" s="115"/>
      <c r="F1875" s="138">
        <v>0</v>
      </c>
      <c r="G1875" s="139">
        <v>0.56999999999999995</v>
      </c>
      <c r="H1875" s="104"/>
      <c r="I1875" s="102" cm="1">
        <f t="array" ref="I1875">((_xlfn.XLOOKUP(B1875,'4. Material Balance Activities'!$C$478:$C$608,'4. Material Balance Activities'!$G$478:$G$608,NA,0,1)-_xlfn.XLOOKUP(B1875,'4. Material Balance Activities'!$C$478:$C$608,'4. Material Balance Activities'!$M$478:$M$608,NA,0,1))*G1875)*(1-F1875)</f>
        <v>3.190347</v>
      </c>
      <c r="J1875" s="105" t="s">
        <v>214</v>
      </c>
      <c r="K1875" s="83" t="s">
        <v>214</v>
      </c>
      <c r="L1875" s="102" cm="1">
        <f t="array" ref="L1875">((_xlfn.XLOOKUP(B1875,'4. Material Balance Activities'!$C$478:$C$608,'4. Material Balance Activities'!$J$478:$J$608,NA,0,1)-_xlfn.XLOOKUP(B1875,'4. Material Balance Activities'!$C$478:$C$608,'4. Material Balance Activities'!$P$478:$P$608,NA,0,1))*G1875)*(1-F1875)</f>
        <v>1.2864302419354837E-2</v>
      </c>
      <c r="M1875" s="105" t="s">
        <v>214</v>
      </c>
      <c r="N1875" s="83" t="s">
        <v>214</v>
      </c>
    </row>
    <row r="1876" spans="1:14" x14ac:dyDescent="0.25">
      <c r="A1876" s="79" t="s">
        <v>406</v>
      </c>
      <c r="B1876" s="133" t="s">
        <v>221</v>
      </c>
      <c r="C1876" s="137" t="s">
        <v>422</v>
      </c>
      <c r="D1876" s="81" t="str">
        <f>IFERROR(IF(C1876="No CAS","",INDEX('DEQ Pollutant List'!$C$7:$C$611,MATCH('5. Pollutant Emissions - MB'!C1876,'DEQ Pollutant List'!$B$7:$B$611,0))),"")</f>
        <v>Propylene glycol monomethyl ether</v>
      </c>
      <c r="E1876" s="115"/>
      <c r="F1876" s="138">
        <v>0</v>
      </c>
      <c r="G1876" s="139">
        <v>0.23</v>
      </c>
      <c r="H1876" s="104"/>
      <c r="I1876" s="102" cm="1">
        <f t="array" ref="I1876">((_xlfn.XLOOKUP(B1876,'4. Material Balance Activities'!$C$478:$C$608,'4. Material Balance Activities'!$G$478:$G$608,NA,0,1)-_xlfn.XLOOKUP(B1876,'4. Material Balance Activities'!$C$478:$C$608,'4. Material Balance Activities'!$M$478:$M$608,NA,0,1))*G1876)*(1-F1876)</f>
        <v>1.2873330000000001</v>
      </c>
      <c r="J1876" s="105" t="s">
        <v>214</v>
      </c>
      <c r="K1876" s="83" t="s">
        <v>214</v>
      </c>
      <c r="L1876" s="102" cm="1">
        <f t="array" ref="L1876">((_xlfn.XLOOKUP(B1876,'4. Material Balance Activities'!$C$478:$C$608,'4. Material Balance Activities'!$J$478:$J$608,NA,0,1)-_xlfn.XLOOKUP(B1876,'4. Material Balance Activities'!$C$478:$C$608,'4. Material Balance Activities'!$P$478:$P$608,NA,0,1))*G1876)*(1-F1876)</f>
        <v>5.190858870967742E-3</v>
      </c>
      <c r="M1876" s="105" t="s">
        <v>214</v>
      </c>
      <c r="N1876" s="83" t="s">
        <v>214</v>
      </c>
    </row>
    <row r="1877" spans="1:14" x14ac:dyDescent="0.25">
      <c r="A1877" s="79" t="s">
        <v>406</v>
      </c>
      <c r="B1877" s="133" t="s">
        <v>221</v>
      </c>
      <c r="C1877" s="137" t="s">
        <v>181</v>
      </c>
      <c r="D1877" s="81" t="str">
        <f>IFERROR(IF(C1877="No CAS","",INDEX('DEQ Pollutant List'!$C$7:$C$611,MATCH('5. Pollutant Emissions - MB'!C1877,'DEQ Pollutant List'!$B$7:$B$611,0))),"")</f>
        <v>Cobalt and compounds</v>
      </c>
      <c r="E1877" s="115"/>
      <c r="F1877" s="138">
        <f>1-(1-0.75)*(1-0.992)</f>
        <v>0.998</v>
      </c>
      <c r="G1877" s="139">
        <v>4.0000000000000001E-3</v>
      </c>
      <c r="H1877" s="104" t="s">
        <v>421</v>
      </c>
      <c r="I1877" s="102" cm="1">
        <f t="array" ref="I1877">((_xlfn.XLOOKUP(B1877,'4. Material Balance Activities'!$C$478:$C$608,'4. Material Balance Activities'!$G$478:$G$608,NA,0,1)-_xlfn.XLOOKUP(B1877,'4. Material Balance Activities'!$C$478:$C$608,'4. Material Balance Activities'!$M$478:$M$608,NA,0,1))*G1877)*(1-F1877)</f>
        <v>4.4776800000000042E-5</v>
      </c>
      <c r="J1877" s="105" t="s">
        <v>214</v>
      </c>
      <c r="K1877" s="83" t="s">
        <v>214</v>
      </c>
      <c r="L1877" s="102" cm="1">
        <f t="array" ref="L1877">((_xlfn.XLOOKUP(B1877,'4. Material Balance Activities'!$C$478:$C$608,'4. Material Balance Activities'!$J$478:$J$608,NA,0,1)-_xlfn.XLOOKUP(B1877,'4. Material Balance Activities'!$C$478:$C$608,'4. Material Balance Activities'!$P$478:$P$608,NA,0,1))*G1877)*(1-F1877)</f>
        <v>1.8055161290322597E-7</v>
      </c>
      <c r="M1877" s="105" t="s">
        <v>214</v>
      </c>
      <c r="N1877" s="83" t="s">
        <v>214</v>
      </c>
    </row>
    <row r="1878" spans="1:14" x14ac:dyDescent="0.25">
      <c r="A1878" s="79" t="s">
        <v>406</v>
      </c>
      <c r="B1878" s="133" t="s">
        <v>222</v>
      </c>
      <c r="C1878" s="137" t="s">
        <v>180</v>
      </c>
      <c r="D1878" s="81" t="str">
        <f>IFERROR(IF(C1878="No CAS","",INDEX('DEQ Pollutant List'!$C$7:$C$611,MATCH('5. Pollutant Emissions - MB'!C1878,'DEQ Pollutant List'!$B$7:$B$611,0))),"")</f>
        <v>Chromium VI, chromate and dichromate particulate</v>
      </c>
      <c r="E1878" s="115"/>
      <c r="F1878" s="138">
        <f>1-(1-0.75)*(1-0.992)</f>
        <v>0.998</v>
      </c>
      <c r="G1878" s="139">
        <v>2E-3</v>
      </c>
      <c r="H1878" s="104" t="s">
        <v>421</v>
      </c>
      <c r="I1878" s="102" cm="1">
        <f t="array" ref="I1878">((_xlfn.XLOOKUP(B1878,'4. Material Balance Activities'!$C$478:$C$608,'4. Material Balance Activities'!$G$478:$G$608,NA,0,1)-_xlfn.XLOOKUP(B1878,'4. Material Balance Activities'!$C$478:$C$608,'4. Material Balance Activities'!$M$478:$M$608,NA,0,1))*G1878)*(1-F1878)</f>
        <v>8.8968000000000087E-5</v>
      </c>
      <c r="J1878" s="105" t="s">
        <v>214</v>
      </c>
      <c r="K1878" s="83" t="s">
        <v>214</v>
      </c>
      <c r="L1878" s="102" cm="1">
        <f t="array" ref="L1878">((_xlfn.XLOOKUP(B1878,'4. Material Balance Activities'!$C$478:$C$608,'4. Material Balance Activities'!$J$478:$J$608,NA,0,1)-_xlfn.XLOOKUP(B1878,'4. Material Balance Activities'!$C$478:$C$608,'4. Material Balance Activities'!$P$478:$P$608,NA,0,1))*G1878)*(1-F1878)</f>
        <v>3.587419354838713E-7</v>
      </c>
      <c r="M1878" s="105" t="s">
        <v>214</v>
      </c>
      <c r="N1878" s="83" t="s">
        <v>214</v>
      </c>
    </row>
    <row r="1879" spans="1:14" x14ac:dyDescent="0.25">
      <c r="A1879" s="79" t="s">
        <v>406</v>
      </c>
      <c r="B1879" s="133" t="s">
        <v>222</v>
      </c>
      <c r="C1879" s="137" t="s">
        <v>420</v>
      </c>
      <c r="D1879" s="81" t="str">
        <f>IFERROR(IF(C1879="No CAS","",INDEX('DEQ Pollutant List'!$C$7:$C$611,MATCH('5. Pollutant Emissions - MB'!C1879,'DEQ Pollutant List'!$B$7:$B$611,0))),"")</f>
        <v>Acetone</v>
      </c>
      <c r="E1879" s="115"/>
      <c r="F1879" s="138">
        <v>0</v>
      </c>
      <c r="G1879" s="139">
        <v>0.7</v>
      </c>
      <c r="H1879" s="104"/>
      <c r="I1879" s="102" cm="1">
        <f t="array" ref="I1879">((_xlfn.XLOOKUP(B1879,'4. Material Balance Activities'!$C$478:$C$608,'4. Material Balance Activities'!$G$478:$G$608,NA,0,1)-_xlfn.XLOOKUP(B1879,'4. Material Balance Activities'!$C$478:$C$608,'4. Material Balance Activities'!$M$478:$M$608,NA,0,1))*G1879)*(1-F1879)</f>
        <v>15.5694</v>
      </c>
      <c r="J1879" s="105" t="s">
        <v>214</v>
      </c>
      <c r="K1879" s="83" t="s">
        <v>214</v>
      </c>
      <c r="L1879" s="102" cm="1">
        <f t="array" ref="L1879">((_xlfn.XLOOKUP(B1879,'4. Material Balance Activities'!$C$478:$C$608,'4. Material Balance Activities'!$J$478:$J$608,NA,0,1)-_xlfn.XLOOKUP(B1879,'4. Material Balance Activities'!$C$478:$C$608,'4. Material Balance Activities'!$P$478:$P$608,NA,0,1))*G1879)*(1-F1879)</f>
        <v>6.2779838709677419E-2</v>
      </c>
      <c r="M1879" s="105" t="s">
        <v>214</v>
      </c>
      <c r="N1879" s="83" t="s">
        <v>214</v>
      </c>
    </row>
    <row r="1880" spans="1:14" x14ac:dyDescent="0.25">
      <c r="A1880" s="79" t="s">
        <v>406</v>
      </c>
      <c r="B1880" s="133" t="s">
        <v>222</v>
      </c>
      <c r="C1880" s="137" t="s">
        <v>422</v>
      </c>
      <c r="D1880" s="81" t="str">
        <f>IFERROR(IF(C1880="No CAS","",INDEX('DEQ Pollutant List'!$C$7:$C$611,MATCH('5. Pollutant Emissions - MB'!C1880,'DEQ Pollutant List'!$B$7:$B$611,0))),"")</f>
        <v>Propylene glycol monomethyl ether</v>
      </c>
      <c r="E1880" s="115"/>
      <c r="F1880" s="138">
        <v>0</v>
      </c>
      <c r="G1880" s="139">
        <v>0.1</v>
      </c>
      <c r="H1880" s="104"/>
      <c r="I1880" s="102" cm="1">
        <f t="array" ref="I1880">((_xlfn.XLOOKUP(B1880,'4. Material Balance Activities'!$C$478:$C$608,'4. Material Balance Activities'!$G$478:$G$608,NA,0,1)-_xlfn.XLOOKUP(B1880,'4. Material Balance Activities'!$C$478:$C$608,'4. Material Balance Activities'!$M$478:$M$608,NA,0,1))*G1880)*(1-F1880)</f>
        <v>2.2242000000000002</v>
      </c>
      <c r="J1880" s="105" t="s">
        <v>214</v>
      </c>
      <c r="K1880" s="83" t="s">
        <v>214</v>
      </c>
      <c r="L1880" s="102" cm="1">
        <f t="array" ref="L1880">((_xlfn.XLOOKUP(B1880,'4. Material Balance Activities'!$C$478:$C$608,'4. Material Balance Activities'!$J$478:$J$608,NA,0,1)-_xlfn.XLOOKUP(B1880,'4. Material Balance Activities'!$C$478:$C$608,'4. Material Balance Activities'!$P$478:$P$608,NA,0,1))*G1880)*(1-F1880)</f>
        <v>8.9685483870967746E-3</v>
      </c>
      <c r="M1880" s="105" t="s">
        <v>214</v>
      </c>
      <c r="N1880" s="83" t="s">
        <v>214</v>
      </c>
    </row>
    <row r="1881" spans="1:14" x14ac:dyDescent="0.25">
      <c r="A1881" s="79" t="s">
        <v>406</v>
      </c>
      <c r="B1881" s="133" t="s">
        <v>223</v>
      </c>
      <c r="C1881" s="137" t="s">
        <v>180</v>
      </c>
      <c r="D1881" s="81" t="str">
        <f>IFERROR(IF(C1881="No CAS","",INDEX('DEQ Pollutant List'!$C$7:$C$611,MATCH('5. Pollutant Emissions - MB'!C1881,'DEQ Pollutant List'!$B$7:$B$611,0))),"")</f>
        <v>Chromium VI, chromate and dichromate particulate</v>
      </c>
      <c r="E1881" s="115"/>
      <c r="F1881" s="138">
        <f>1-(1-0.75)*(1-0.992)</f>
        <v>0.998</v>
      </c>
      <c r="G1881" s="139">
        <v>7.0000000000000001E-3</v>
      </c>
      <c r="H1881" s="104" t="s">
        <v>421</v>
      </c>
      <c r="I1881" s="102" cm="1">
        <f t="array" ref="I1881">((_xlfn.XLOOKUP(B1881,'4. Material Balance Activities'!$C$478:$C$608,'4. Material Balance Activities'!$G$478:$G$608,NA,0,1)-_xlfn.XLOOKUP(B1881,'4. Material Balance Activities'!$C$478:$C$608,'4. Material Balance Activities'!$M$478:$M$608,NA,0,1))*G1881)*(1-F1881)</f>
        <v>1.0820880000000011E-4</v>
      </c>
      <c r="J1881" s="105" t="s">
        <v>214</v>
      </c>
      <c r="K1881" s="83" t="s">
        <v>214</v>
      </c>
      <c r="L1881" s="102" cm="1">
        <f t="array" ref="L1881">((_xlfn.XLOOKUP(B1881,'4. Material Balance Activities'!$C$478:$C$608,'4. Material Balance Activities'!$J$478:$J$608,NA,0,1)-_xlfn.XLOOKUP(B1881,'4. Material Balance Activities'!$C$478:$C$608,'4. Material Balance Activities'!$P$478:$P$608,NA,0,1))*G1881)*(1-F1881)</f>
        <v>4.3632580645161332E-7</v>
      </c>
      <c r="M1881" s="105" t="s">
        <v>214</v>
      </c>
      <c r="N1881" s="83" t="s">
        <v>214</v>
      </c>
    </row>
    <row r="1882" spans="1:14" x14ac:dyDescent="0.25">
      <c r="A1882" s="79" t="s">
        <v>406</v>
      </c>
      <c r="B1882" s="133" t="s">
        <v>223</v>
      </c>
      <c r="C1882" s="137" t="s">
        <v>420</v>
      </c>
      <c r="D1882" s="81" t="str">
        <f>IFERROR(IF(C1882="No CAS","",INDEX('DEQ Pollutant List'!$C$7:$C$611,MATCH('5. Pollutant Emissions - MB'!C1882,'DEQ Pollutant List'!$B$7:$B$611,0))),"")</f>
        <v>Acetone</v>
      </c>
      <c r="E1882" s="115"/>
      <c r="F1882" s="138">
        <v>0</v>
      </c>
      <c r="G1882" s="139">
        <v>0.73</v>
      </c>
      <c r="H1882" s="104"/>
      <c r="I1882" s="102" cm="1">
        <f t="array" ref="I1882">((_xlfn.XLOOKUP(B1882,'4. Material Balance Activities'!$C$478:$C$608,'4. Material Balance Activities'!$G$478:$G$608,NA,0,1)-_xlfn.XLOOKUP(B1882,'4. Material Balance Activities'!$C$478:$C$608,'4. Material Balance Activities'!$M$478:$M$608,NA,0,1))*G1882)*(1-F1882)</f>
        <v>5.642316000000001</v>
      </c>
      <c r="J1882" s="105" t="s">
        <v>214</v>
      </c>
      <c r="K1882" s="83" t="s">
        <v>214</v>
      </c>
      <c r="L1882" s="102" cm="1">
        <f t="array" ref="L1882">((_xlfn.XLOOKUP(B1882,'4. Material Balance Activities'!$C$478:$C$608,'4. Material Balance Activities'!$J$478:$J$608,NA,0,1)-_xlfn.XLOOKUP(B1882,'4. Material Balance Activities'!$C$478:$C$608,'4. Material Balance Activities'!$P$478:$P$608,NA,0,1))*G1882)*(1-F1882)</f>
        <v>2.2751274193548391E-2</v>
      </c>
      <c r="M1882" s="105" t="s">
        <v>214</v>
      </c>
      <c r="N1882" s="83" t="s">
        <v>214</v>
      </c>
    </row>
    <row r="1883" spans="1:14" x14ac:dyDescent="0.25">
      <c r="A1883" s="79" t="s">
        <v>406</v>
      </c>
      <c r="B1883" s="133" t="s">
        <v>223</v>
      </c>
      <c r="C1883" s="137" t="s">
        <v>422</v>
      </c>
      <c r="D1883" s="81" t="str">
        <f>IFERROR(IF(C1883="No CAS","",INDEX('DEQ Pollutant List'!$C$7:$C$611,MATCH('5. Pollutant Emissions - MB'!C1883,'DEQ Pollutant List'!$B$7:$B$611,0))),"")</f>
        <v>Propylene glycol monomethyl ether</v>
      </c>
      <c r="E1883" s="115"/>
      <c r="F1883" s="138">
        <v>0</v>
      </c>
      <c r="G1883" s="139">
        <v>0.08</v>
      </c>
      <c r="H1883" s="104"/>
      <c r="I1883" s="102" cm="1">
        <f t="array" ref="I1883">((_xlfn.XLOOKUP(B1883,'4. Material Balance Activities'!$C$478:$C$608,'4. Material Balance Activities'!$G$478:$G$608,NA,0,1)-_xlfn.XLOOKUP(B1883,'4. Material Balance Activities'!$C$478:$C$608,'4. Material Balance Activities'!$M$478:$M$608,NA,0,1))*G1883)*(1-F1883)</f>
        <v>0.61833600000000011</v>
      </c>
      <c r="J1883" s="105" t="s">
        <v>214</v>
      </c>
      <c r="K1883" s="83" t="s">
        <v>214</v>
      </c>
      <c r="L1883" s="102" cm="1">
        <f t="array" ref="L1883">((_xlfn.XLOOKUP(B1883,'4. Material Balance Activities'!$C$478:$C$608,'4. Material Balance Activities'!$J$478:$J$608,NA,0,1)-_xlfn.XLOOKUP(B1883,'4. Material Balance Activities'!$C$478:$C$608,'4. Material Balance Activities'!$P$478:$P$608,NA,0,1))*G1883)*(1-F1883)</f>
        <v>2.4932903225806454E-3</v>
      </c>
      <c r="M1883" s="105" t="s">
        <v>214</v>
      </c>
      <c r="N1883" s="83" t="s">
        <v>214</v>
      </c>
    </row>
    <row r="1884" spans="1:14" x14ac:dyDescent="0.25">
      <c r="A1884" s="79" t="s">
        <v>406</v>
      </c>
      <c r="B1884" s="133" t="s">
        <v>223</v>
      </c>
      <c r="C1884" s="137" t="s">
        <v>181</v>
      </c>
      <c r="D1884" s="81" t="str">
        <f>IFERROR(IF(C1884="No CAS","",INDEX('DEQ Pollutant List'!$C$7:$C$611,MATCH('5. Pollutant Emissions - MB'!C1884,'DEQ Pollutant List'!$B$7:$B$611,0))),"")</f>
        <v>Cobalt and compounds</v>
      </c>
      <c r="E1884" s="115"/>
      <c r="F1884" s="138">
        <f>1-(1-0.75)*(1-0.992)</f>
        <v>0.998</v>
      </c>
      <c r="G1884" s="139">
        <v>5.0000000000000001E-3</v>
      </c>
      <c r="H1884" s="104" t="s">
        <v>421</v>
      </c>
      <c r="I1884" s="102" cm="1">
        <f t="array" ref="I1884">((_xlfn.XLOOKUP(B1884,'4. Material Balance Activities'!$C$478:$C$608,'4. Material Balance Activities'!$G$478:$G$608,NA,0,1)-_xlfn.XLOOKUP(B1884,'4. Material Balance Activities'!$C$478:$C$608,'4. Material Balance Activities'!$M$478:$M$608,NA,0,1))*G1884)*(1-F1884)</f>
        <v>7.7292000000000086E-5</v>
      </c>
      <c r="J1884" s="105" t="s">
        <v>214</v>
      </c>
      <c r="K1884" s="83" t="s">
        <v>214</v>
      </c>
      <c r="L1884" s="102" cm="1">
        <f t="array" ref="L1884">((_xlfn.XLOOKUP(B1884,'4. Material Balance Activities'!$C$478:$C$608,'4. Material Balance Activities'!$J$478:$J$608,NA,0,1)-_xlfn.XLOOKUP(B1884,'4. Material Balance Activities'!$C$478:$C$608,'4. Material Balance Activities'!$P$478:$P$608,NA,0,1))*G1884)*(1-F1884)</f>
        <v>3.1166129032258095E-7</v>
      </c>
      <c r="M1884" s="105" t="s">
        <v>214</v>
      </c>
      <c r="N1884" s="83" t="s">
        <v>214</v>
      </c>
    </row>
    <row r="1885" spans="1:14" x14ac:dyDescent="0.25">
      <c r="A1885" s="79" t="s">
        <v>406</v>
      </c>
      <c r="B1885" s="133" t="s">
        <v>224</v>
      </c>
      <c r="C1885" s="137" t="s">
        <v>180</v>
      </c>
      <c r="D1885" s="81" t="str">
        <f>IFERROR(IF(C1885="No CAS","",INDEX('DEQ Pollutant List'!$C$7:$C$611,MATCH('5. Pollutant Emissions - MB'!C1885,'DEQ Pollutant List'!$B$7:$B$611,0))),"")</f>
        <v>Chromium VI, chromate and dichromate particulate</v>
      </c>
      <c r="E1885" s="115"/>
      <c r="F1885" s="138">
        <f>1-(1-0.75)*(1-0.992)</f>
        <v>0.998</v>
      </c>
      <c r="G1885" s="139">
        <v>2E-3</v>
      </c>
      <c r="H1885" s="104" t="s">
        <v>421</v>
      </c>
      <c r="I1885" s="102" cm="1">
        <f t="array" ref="I1885">((_xlfn.XLOOKUP(B1885,'4. Material Balance Activities'!$C$478:$C$608,'4. Material Balance Activities'!$G$478:$G$608,NA,0,1)-_xlfn.XLOOKUP(B1885,'4. Material Balance Activities'!$C$478:$C$608,'4. Material Balance Activities'!$M$478:$M$608,NA,0,1))*G1885)*(1-F1885)</f>
        <v>1.2186000000000012E-5</v>
      </c>
      <c r="J1885" s="105" t="s">
        <v>214</v>
      </c>
      <c r="K1885" s="83" t="s">
        <v>214</v>
      </c>
      <c r="L1885" s="102" cm="1">
        <f t="array" ref="L1885">((_xlfn.XLOOKUP(B1885,'4. Material Balance Activities'!$C$478:$C$608,'4. Material Balance Activities'!$J$478:$J$608,NA,0,1)-_xlfn.XLOOKUP(B1885,'4. Material Balance Activities'!$C$478:$C$608,'4. Material Balance Activities'!$P$478:$P$608,NA,0,1))*G1885)*(1-F1885)</f>
        <v>4.9137096774193596E-8</v>
      </c>
      <c r="M1885" s="105" t="s">
        <v>214</v>
      </c>
      <c r="N1885" s="83" t="s">
        <v>214</v>
      </c>
    </row>
    <row r="1886" spans="1:14" x14ac:dyDescent="0.25">
      <c r="A1886" s="79" t="s">
        <v>406</v>
      </c>
      <c r="B1886" s="133" t="s">
        <v>224</v>
      </c>
      <c r="C1886" s="137" t="s">
        <v>420</v>
      </c>
      <c r="D1886" s="81" t="str">
        <f>IFERROR(IF(C1886="No CAS","",INDEX('DEQ Pollutant List'!$C$7:$C$611,MATCH('5. Pollutant Emissions - MB'!C1886,'DEQ Pollutant List'!$B$7:$B$611,0))),"")</f>
        <v>Acetone</v>
      </c>
      <c r="E1886" s="115"/>
      <c r="F1886" s="138">
        <v>0</v>
      </c>
      <c r="G1886" s="139">
        <v>0.74</v>
      </c>
      <c r="H1886" s="104"/>
      <c r="I1886" s="102" cm="1">
        <f t="array" ref="I1886">((_xlfn.XLOOKUP(B1886,'4. Material Balance Activities'!$C$478:$C$608,'4. Material Balance Activities'!$G$478:$G$608,NA,0,1)-_xlfn.XLOOKUP(B1886,'4. Material Balance Activities'!$C$478:$C$608,'4. Material Balance Activities'!$M$478:$M$608,NA,0,1))*G1886)*(1-F1886)</f>
        <v>2.25441</v>
      </c>
      <c r="J1886" s="105" t="s">
        <v>214</v>
      </c>
      <c r="K1886" s="83" t="s">
        <v>214</v>
      </c>
      <c r="L1886" s="102" cm="1">
        <f t="array" ref="L1886">((_xlfn.XLOOKUP(B1886,'4. Material Balance Activities'!$C$478:$C$608,'4. Material Balance Activities'!$J$478:$J$608,NA,0,1)-_xlfn.XLOOKUP(B1886,'4. Material Balance Activities'!$C$478:$C$608,'4. Material Balance Activities'!$P$478:$P$608,NA,0,1))*G1886)*(1-F1886)</f>
        <v>9.090362903225806E-3</v>
      </c>
      <c r="M1886" s="105" t="s">
        <v>214</v>
      </c>
      <c r="N1886" s="83" t="s">
        <v>214</v>
      </c>
    </row>
    <row r="1887" spans="1:14" x14ac:dyDescent="0.25">
      <c r="A1887" s="79" t="s">
        <v>406</v>
      </c>
      <c r="B1887" s="133" t="s">
        <v>224</v>
      </c>
      <c r="C1887" s="137" t="s">
        <v>422</v>
      </c>
      <c r="D1887" s="81" t="str">
        <f>IFERROR(IF(C1887="No CAS","",INDEX('DEQ Pollutant List'!$C$7:$C$611,MATCH('5. Pollutant Emissions - MB'!C1887,'DEQ Pollutant List'!$B$7:$B$611,0))),"")</f>
        <v>Propylene glycol monomethyl ether</v>
      </c>
      <c r="E1887" s="115"/>
      <c r="F1887" s="138">
        <v>0</v>
      </c>
      <c r="G1887" s="139">
        <v>0.12</v>
      </c>
      <c r="H1887" s="104"/>
      <c r="I1887" s="102" cm="1">
        <f t="array" ref="I1887">((_xlfn.XLOOKUP(B1887,'4. Material Balance Activities'!$C$478:$C$608,'4. Material Balance Activities'!$G$478:$G$608,NA,0,1)-_xlfn.XLOOKUP(B1887,'4. Material Balance Activities'!$C$478:$C$608,'4. Material Balance Activities'!$M$478:$M$608,NA,0,1))*G1887)*(1-F1887)</f>
        <v>0.36557999999999996</v>
      </c>
      <c r="J1887" s="105" t="s">
        <v>214</v>
      </c>
      <c r="K1887" s="83" t="s">
        <v>214</v>
      </c>
      <c r="L1887" s="102" cm="1">
        <f t="array" ref="L1887">((_xlfn.XLOOKUP(B1887,'4. Material Balance Activities'!$C$478:$C$608,'4. Material Balance Activities'!$J$478:$J$608,NA,0,1)-_xlfn.XLOOKUP(B1887,'4. Material Balance Activities'!$C$478:$C$608,'4. Material Balance Activities'!$P$478:$P$608,NA,0,1))*G1887)*(1-F1887)</f>
        <v>1.4741129032258063E-3</v>
      </c>
      <c r="M1887" s="105" t="s">
        <v>214</v>
      </c>
      <c r="N1887" s="83" t="s">
        <v>214</v>
      </c>
    </row>
    <row r="1888" spans="1:14" x14ac:dyDescent="0.25">
      <c r="A1888" s="79" t="s">
        <v>406</v>
      </c>
      <c r="B1888" s="133" t="s">
        <v>224</v>
      </c>
      <c r="C1888" s="137" t="s">
        <v>181</v>
      </c>
      <c r="D1888" s="81" t="str">
        <f>IFERROR(IF(C1888="No CAS","",INDEX('DEQ Pollutant List'!$C$7:$C$611,MATCH('5. Pollutant Emissions - MB'!C1888,'DEQ Pollutant List'!$B$7:$B$611,0))),"")</f>
        <v>Cobalt and compounds</v>
      </c>
      <c r="E1888" s="115"/>
      <c r="F1888" s="138">
        <f>1-(1-0.75)*(1-0.992)</f>
        <v>0.998</v>
      </c>
      <c r="G1888" s="139">
        <v>6.0000000000000001E-3</v>
      </c>
      <c r="H1888" s="104" t="s">
        <v>421</v>
      </c>
      <c r="I1888" s="102" cm="1">
        <f t="array" ref="I1888">((_xlfn.XLOOKUP(B1888,'4. Material Balance Activities'!$C$478:$C$608,'4. Material Balance Activities'!$G$478:$G$608,NA,0,1)-_xlfn.XLOOKUP(B1888,'4. Material Balance Activities'!$C$478:$C$608,'4. Material Balance Activities'!$M$478:$M$608,NA,0,1))*G1888)*(1-F1888)</f>
        <v>3.6558000000000032E-5</v>
      </c>
      <c r="J1888" s="105" t="s">
        <v>214</v>
      </c>
      <c r="K1888" s="83" t="s">
        <v>214</v>
      </c>
      <c r="L1888" s="102" cm="1">
        <f t="array" ref="L1888">((_xlfn.XLOOKUP(B1888,'4. Material Balance Activities'!$C$478:$C$608,'4. Material Balance Activities'!$J$478:$J$608,NA,0,1)-_xlfn.XLOOKUP(B1888,'4. Material Balance Activities'!$C$478:$C$608,'4. Material Balance Activities'!$P$478:$P$608,NA,0,1))*G1888)*(1-F1888)</f>
        <v>1.4741129032258076E-7</v>
      </c>
      <c r="M1888" s="105" t="s">
        <v>214</v>
      </c>
      <c r="N1888" s="83" t="s">
        <v>214</v>
      </c>
    </row>
    <row r="1889" spans="1:14" x14ac:dyDescent="0.25">
      <c r="A1889" s="79" t="s">
        <v>406</v>
      </c>
      <c r="B1889" s="133" t="s">
        <v>225</v>
      </c>
      <c r="C1889" s="137" t="s">
        <v>180</v>
      </c>
      <c r="D1889" s="81" t="str">
        <f>IFERROR(IF(C1889="No CAS","",INDEX('DEQ Pollutant List'!$C$7:$C$611,MATCH('5. Pollutant Emissions - MB'!C1889,'DEQ Pollutant List'!$B$7:$B$611,0))),"")</f>
        <v>Chromium VI, chromate and dichromate particulate</v>
      </c>
      <c r="E1889" s="115"/>
      <c r="F1889" s="138">
        <f>1-(1-0.75)*(1-0.992)</f>
        <v>0.998</v>
      </c>
      <c r="G1889" s="139">
        <v>7.0000000000000001E-3</v>
      </c>
      <c r="H1889" s="104" t="s">
        <v>421</v>
      </c>
      <c r="I1889" s="102" cm="1">
        <f t="array" ref="I1889">((_xlfn.XLOOKUP(B1889,'4. Material Balance Activities'!$C$478:$C$608,'4. Material Balance Activities'!$G$478:$G$608,NA,0,1)-_xlfn.XLOOKUP(B1889,'4. Material Balance Activities'!$C$478:$C$608,'4. Material Balance Activities'!$M$478:$M$608,NA,0,1))*G1889)*(1-F1889)</f>
        <v>1.1900000000000011E-4</v>
      </c>
      <c r="J1889" s="105" t="s">
        <v>214</v>
      </c>
      <c r="K1889" s="83" t="s">
        <v>214</v>
      </c>
      <c r="L1889" s="102" cm="1">
        <f t="array" ref="L1889">((_xlfn.XLOOKUP(B1889,'4. Material Balance Activities'!$C$478:$C$608,'4. Material Balance Activities'!$J$478:$J$608,NA,0,1)-_xlfn.XLOOKUP(B1889,'4. Material Balance Activities'!$C$478:$C$608,'4. Material Balance Activities'!$P$478:$P$608,NA,0,1))*G1889)*(1-F1889)</f>
        <v>4.7983870967741975E-7</v>
      </c>
      <c r="M1889" s="105" t="s">
        <v>214</v>
      </c>
      <c r="N1889" s="83" t="s">
        <v>214</v>
      </c>
    </row>
    <row r="1890" spans="1:14" x14ac:dyDescent="0.25">
      <c r="A1890" s="79" t="s">
        <v>406</v>
      </c>
      <c r="B1890" s="133" t="s">
        <v>225</v>
      </c>
      <c r="C1890" s="137" t="s">
        <v>420</v>
      </c>
      <c r="D1890" s="81" t="str">
        <f>IFERROR(IF(C1890="No CAS","",INDEX('DEQ Pollutant List'!$C$7:$C$611,MATCH('5. Pollutant Emissions - MB'!C1890,'DEQ Pollutant List'!$B$7:$B$611,0))),"")</f>
        <v>Acetone</v>
      </c>
      <c r="E1890" s="115"/>
      <c r="F1890" s="138">
        <v>0</v>
      </c>
      <c r="G1890" s="139">
        <v>0.74</v>
      </c>
      <c r="H1890" s="104"/>
      <c r="I1890" s="102" cm="1">
        <f t="array" ref="I1890">((_xlfn.XLOOKUP(B1890,'4. Material Balance Activities'!$C$478:$C$608,'4. Material Balance Activities'!$G$478:$G$608,NA,0,1)-_xlfn.XLOOKUP(B1890,'4. Material Balance Activities'!$C$478:$C$608,'4. Material Balance Activities'!$M$478:$M$608,NA,0,1))*G1890)*(1-F1890)</f>
        <v>6.29</v>
      </c>
      <c r="J1890" s="105" t="s">
        <v>214</v>
      </c>
      <c r="K1890" s="83" t="s">
        <v>214</v>
      </c>
      <c r="L1890" s="102" cm="1">
        <f t="array" ref="L1890">((_xlfn.XLOOKUP(B1890,'4. Material Balance Activities'!$C$478:$C$608,'4. Material Balance Activities'!$J$478:$J$608,NA,0,1)-_xlfn.XLOOKUP(B1890,'4. Material Balance Activities'!$C$478:$C$608,'4. Material Balance Activities'!$P$478:$P$608,NA,0,1))*G1890)*(1-F1890)</f>
        <v>2.5362903225806449E-2</v>
      </c>
      <c r="M1890" s="105" t="s">
        <v>214</v>
      </c>
      <c r="N1890" s="83" t="s">
        <v>214</v>
      </c>
    </row>
    <row r="1891" spans="1:14" x14ac:dyDescent="0.25">
      <c r="A1891" s="79" t="s">
        <v>406</v>
      </c>
      <c r="B1891" s="133" t="s">
        <v>225</v>
      </c>
      <c r="C1891" s="137" t="s">
        <v>422</v>
      </c>
      <c r="D1891" s="81" t="str">
        <f>IFERROR(IF(C1891="No CAS","",INDEX('DEQ Pollutant List'!$C$7:$C$611,MATCH('5. Pollutant Emissions - MB'!C1891,'DEQ Pollutant List'!$B$7:$B$611,0))),"")</f>
        <v>Propylene glycol monomethyl ether</v>
      </c>
      <c r="E1891" s="115"/>
      <c r="F1891" s="138">
        <v>0</v>
      </c>
      <c r="G1891" s="139">
        <v>0.13</v>
      </c>
      <c r="H1891" s="104"/>
      <c r="I1891" s="102" cm="1">
        <f t="array" ref="I1891">((_xlfn.XLOOKUP(B1891,'4. Material Balance Activities'!$C$478:$C$608,'4. Material Balance Activities'!$G$478:$G$608,NA,0,1)-_xlfn.XLOOKUP(B1891,'4. Material Balance Activities'!$C$478:$C$608,'4. Material Balance Activities'!$M$478:$M$608,NA,0,1))*G1891)*(1-F1891)</f>
        <v>1.105</v>
      </c>
      <c r="J1891" s="105" t="s">
        <v>214</v>
      </c>
      <c r="K1891" s="83" t="s">
        <v>214</v>
      </c>
      <c r="L1891" s="102" cm="1">
        <f t="array" ref="L1891">((_xlfn.XLOOKUP(B1891,'4. Material Balance Activities'!$C$478:$C$608,'4. Material Balance Activities'!$J$478:$J$608,NA,0,1)-_xlfn.XLOOKUP(B1891,'4. Material Balance Activities'!$C$478:$C$608,'4. Material Balance Activities'!$P$478:$P$608,NA,0,1))*G1891)*(1-F1891)</f>
        <v>4.4556451612903225E-3</v>
      </c>
      <c r="M1891" s="105" t="s">
        <v>214</v>
      </c>
      <c r="N1891" s="83" t="s">
        <v>214</v>
      </c>
    </row>
    <row r="1892" spans="1:14" x14ac:dyDescent="0.25">
      <c r="A1892" s="79" t="s">
        <v>406</v>
      </c>
      <c r="B1892" s="133" t="s">
        <v>226</v>
      </c>
      <c r="C1892" s="137" t="s">
        <v>180</v>
      </c>
      <c r="D1892" s="81" t="str">
        <f>IFERROR(IF(C1892="No CAS","",INDEX('DEQ Pollutant List'!$C$7:$C$611,MATCH('5. Pollutant Emissions - MB'!C1892,'DEQ Pollutant List'!$B$7:$B$611,0))),"")</f>
        <v>Chromium VI, chromate and dichromate particulate</v>
      </c>
      <c r="E1892" s="115"/>
      <c r="F1892" s="138">
        <f>1-(1-0.75)*(1-0.992)</f>
        <v>0.998</v>
      </c>
      <c r="G1892" s="139">
        <v>2E-3</v>
      </c>
      <c r="H1892" s="104" t="s">
        <v>421</v>
      </c>
      <c r="I1892" s="102" cm="1">
        <f t="array" ref="I1892">((_xlfn.XLOOKUP(B1892,'4. Material Balance Activities'!$C$478:$C$608,'4. Material Balance Activities'!$G$478:$G$608,NA,0,1)-_xlfn.XLOOKUP(B1892,'4. Material Balance Activities'!$C$478:$C$608,'4. Material Balance Activities'!$M$478:$M$608,NA,0,1))*G1892)*(1-F1892)</f>
        <v>4.4484000000000044E-5</v>
      </c>
      <c r="J1892" s="105" t="s">
        <v>214</v>
      </c>
      <c r="K1892" s="83" t="s">
        <v>214</v>
      </c>
      <c r="L1892" s="102" cm="1">
        <f t="array" ref="L1892">((_xlfn.XLOOKUP(B1892,'4. Material Balance Activities'!$C$478:$C$608,'4. Material Balance Activities'!$J$478:$J$608,NA,0,1)-_xlfn.XLOOKUP(B1892,'4. Material Balance Activities'!$C$478:$C$608,'4. Material Balance Activities'!$P$478:$P$608,NA,0,1))*G1892)*(1-F1892)</f>
        <v>1.7937096774193565E-7</v>
      </c>
      <c r="M1892" s="105" t="s">
        <v>214</v>
      </c>
      <c r="N1892" s="83" t="s">
        <v>214</v>
      </c>
    </row>
    <row r="1893" spans="1:14" x14ac:dyDescent="0.25">
      <c r="A1893" s="79" t="s">
        <v>406</v>
      </c>
      <c r="B1893" s="133" t="s">
        <v>226</v>
      </c>
      <c r="C1893" s="137" t="s">
        <v>425</v>
      </c>
      <c r="D1893" s="81" t="str">
        <f>IFERROR(IF(C1893="No CAS","",INDEX('DEQ Pollutant List'!$C$7:$C$611,MATCH('5. Pollutant Emissions - MB'!C1893,'DEQ Pollutant List'!$B$7:$B$611,0))),"")</f>
        <v>Isopropyl alcohol</v>
      </c>
      <c r="E1893" s="115"/>
      <c r="F1893" s="138">
        <v>0</v>
      </c>
      <c r="G1893" s="139">
        <v>7.0000000000000007E-2</v>
      </c>
      <c r="H1893" s="104"/>
      <c r="I1893" s="102" cm="1">
        <f t="array" ref="I1893">((_xlfn.XLOOKUP(B1893,'4. Material Balance Activities'!$C$478:$C$608,'4. Material Balance Activities'!$G$478:$G$608,NA,0,1)-_xlfn.XLOOKUP(B1893,'4. Material Balance Activities'!$C$478:$C$608,'4. Material Balance Activities'!$M$478:$M$608,NA,0,1))*G1893)*(1-F1893)</f>
        <v>0.77847000000000011</v>
      </c>
      <c r="J1893" s="105" t="s">
        <v>214</v>
      </c>
      <c r="K1893" s="83" t="s">
        <v>214</v>
      </c>
      <c r="L1893" s="102" cm="1">
        <f t="array" ref="L1893">((_xlfn.XLOOKUP(B1893,'4. Material Balance Activities'!$C$478:$C$608,'4. Material Balance Activities'!$J$478:$J$608,NA,0,1)-_xlfn.XLOOKUP(B1893,'4. Material Balance Activities'!$C$478:$C$608,'4. Material Balance Activities'!$P$478:$P$608,NA,0,1))*G1893)*(1-F1893)</f>
        <v>3.1389919354838712E-3</v>
      </c>
      <c r="M1893" s="105" t="s">
        <v>214</v>
      </c>
      <c r="N1893" s="83" t="s">
        <v>214</v>
      </c>
    </row>
    <row r="1894" spans="1:14" x14ac:dyDescent="0.25">
      <c r="A1894" s="79" t="s">
        <v>406</v>
      </c>
      <c r="B1894" s="133" t="s">
        <v>226</v>
      </c>
      <c r="C1894" s="137" t="s">
        <v>420</v>
      </c>
      <c r="D1894" s="81" t="str">
        <f>IFERROR(IF(C1894="No CAS","",INDEX('DEQ Pollutant List'!$C$7:$C$611,MATCH('5. Pollutant Emissions - MB'!C1894,'DEQ Pollutant List'!$B$7:$B$611,0))),"")</f>
        <v>Acetone</v>
      </c>
      <c r="E1894" s="115"/>
      <c r="F1894" s="138">
        <v>0</v>
      </c>
      <c r="G1894" s="139">
        <v>0.55000000000000004</v>
      </c>
      <c r="H1894" s="104"/>
      <c r="I1894" s="102" cm="1">
        <f t="array" ref="I1894">((_xlfn.XLOOKUP(B1894,'4. Material Balance Activities'!$C$478:$C$608,'4. Material Balance Activities'!$G$478:$G$608,NA,0,1)-_xlfn.XLOOKUP(B1894,'4. Material Balance Activities'!$C$478:$C$608,'4. Material Balance Activities'!$M$478:$M$608,NA,0,1))*G1894)*(1-F1894)</f>
        <v>6.116550000000001</v>
      </c>
      <c r="J1894" s="105" t="s">
        <v>214</v>
      </c>
      <c r="K1894" s="83" t="s">
        <v>214</v>
      </c>
      <c r="L1894" s="102" cm="1">
        <f t="array" ref="L1894">((_xlfn.XLOOKUP(B1894,'4. Material Balance Activities'!$C$478:$C$608,'4. Material Balance Activities'!$J$478:$J$608,NA,0,1)-_xlfn.XLOOKUP(B1894,'4. Material Balance Activities'!$C$478:$C$608,'4. Material Balance Activities'!$P$478:$P$608,NA,0,1))*G1894)*(1-F1894)</f>
        <v>2.4663508064516129E-2</v>
      </c>
      <c r="M1894" s="105" t="s">
        <v>214</v>
      </c>
      <c r="N1894" s="83" t="s">
        <v>214</v>
      </c>
    </row>
    <row r="1895" spans="1:14" x14ac:dyDescent="0.25">
      <c r="A1895" s="79" t="s">
        <v>406</v>
      </c>
      <c r="B1895" s="133" t="s">
        <v>226</v>
      </c>
      <c r="C1895" s="137" t="s">
        <v>181</v>
      </c>
      <c r="D1895" s="81" t="str">
        <f>IFERROR(IF(C1895="No CAS","",INDEX('DEQ Pollutant List'!$C$7:$C$611,MATCH('5. Pollutant Emissions - MB'!C1895,'DEQ Pollutant List'!$B$7:$B$611,0))),"")</f>
        <v>Cobalt and compounds</v>
      </c>
      <c r="E1895" s="115"/>
      <c r="F1895" s="138">
        <f>1-(1-0.75)*(1-0.992)</f>
        <v>0.998</v>
      </c>
      <c r="G1895" s="139">
        <v>3.0000000000000001E-3</v>
      </c>
      <c r="H1895" s="104" t="s">
        <v>421</v>
      </c>
      <c r="I1895" s="102" cm="1">
        <f t="array" ref="I1895">((_xlfn.XLOOKUP(B1895,'4. Material Balance Activities'!$C$478:$C$608,'4. Material Balance Activities'!$G$478:$G$608,NA,0,1)-_xlfn.XLOOKUP(B1895,'4. Material Balance Activities'!$C$478:$C$608,'4. Material Balance Activities'!$M$478:$M$608,NA,0,1))*G1895)*(1-F1895)</f>
        <v>6.6726000000000066E-5</v>
      </c>
      <c r="J1895" s="105" t="s">
        <v>214</v>
      </c>
      <c r="K1895" s="83" t="s">
        <v>214</v>
      </c>
      <c r="L1895" s="102" cm="1">
        <f t="array" ref="L1895">((_xlfn.XLOOKUP(B1895,'4. Material Balance Activities'!$C$478:$C$608,'4. Material Balance Activities'!$J$478:$J$608,NA,0,1)-_xlfn.XLOOKUP(B1895,'4. Material Balance Activities'!$C$478:$C$608,'4. Material Balance Activities'!$P$478:$P$608,NA,0,1))*G1895)*(1-F1895)</f>
        <v>2.6905645161290345E-7</v>
      </c>
      <c r="M1895" s="105" t="s">
        <v>214</v>
      </c>
      <c r="N1895" s="83" t="s">
        <v>214</v>
      </c>
    </row>
    <row r="1896" spans="1:14" x14ac:dyDescent="0.25">
      <c r="A1896" s="79" t="s">
        <v>406</v>
      </c>
      <c r="B1896" s="133" t="s">
        <v>227</v>
      </c>
      <c r="C1896" s="137" t="s">
        <v>183</v>
      </c>
      <c r="D1896" s="81" t="str">
        <f>IFERROR(IF(C1896="No CAS","",INDEX('DEQ Pollutant List'!$C$7:$C$611,MATCH('5. Pollutant Emissions - MB'!C1896,'DEQ Pollutant List'!$B$7:$B$611,0))),"")</f>
        <v>Ethyl benzene</v>
      </c>
      <c r="E1896" s="115"/>
      <c r="F1896" s="138">
        <v>0</v>
      </c>
      <c r="G1896" s="139">
        <v>1E-3</v>
      </c>
      <c r="H1896" s="104"/>
      <c r="I1896" s="102" cm="1">
        <f t="array" ref="I1896">((_xlfn.XLOOKUP(B1896,'4. Material Balance Activities'!$C$478:$C$608,'4. Material Balance Activities'!$G$478:$G$608,NA,0,1)-_xlfn.XLOOKUP(B1896,'4. Material Balance Activities'!$C$478:$C$608,'4. Material Balance Activities'!$M$478:$M$608,NA,0,1))*G1896)*(1-F1896)</f>
        <v>1.0184999999999999E-3</v>
      </c>
      <c r="J1896" s="105" t="s">
        <v>214</v>
      </c>
      <c r="K1896" s="83" t="s">
        <v>214</v>
      </c>
      <c r="L1896" s="102" cm="1">
        <f t="array" ref="L1896">((_xlfn.XLOOKUP(B1896,'4. Material Balance Activities'!$C$478:$C$608,'4. Material Balance Activities'!$J$478:$J$608,NA,0,1)-_xlfn.XLOOKUP(B1896,'4. Material Balance Activities'!$C$478:$C$608,'4. Material Balance Activities'!$P$478:$P$608,NA,0,1))*G1896)*(1-F1896)</f>
        <v>4.1068548387096775E-6</v>
      </c>
      <c r="M1896" s="105" t="s">
        <v>214</v>
      </c>
      <c r="N1896" s="83" t="s">
        <v>214</v>
      </c>
    </row>
    <row r="1897" spans="1:14" x14ac:dyDescent="0.25">
      <c r="A1897" s="79" t="s">
        <v>406</v>
      </c>
      <c r="B1897" s="133" t="s">
        <v>227</v>
      </c>
      <c r="C1897" s="137" t="s">
        <v>180</v>
      </c>
      <c r="D1897" s="81" t="str">
        <f>IFERROR(IF(C1897="No CAS","",INDEX('DEQ Pollutant List'!$C$7:$C$611,MATCH('5. Pollutant Emissions - MB'!C1897,'DEQ Pollutant List'!$B$7:$B$611,0))),"")</f>
        <v>Chromium VI, chromate and dichromate particulate</v>
      </c>
      <c r="E1897" s="115"/>
      <c r="F1897" s="138">
        <f>1-(1-0.75)*(1-0.992)</f>
        <v>0.998</v>
      </c>
      <c r="G1897" s="139">
        <v>7.0000000000000001E-3</v>
      </c>
      <c r="H1897" s="104" t="s">
        <v>421</v>
      </c>
      <c r="I1897" s="102" cm="1">
        <f t="array" ref="I1897">((_xlfn.XLOOKUP(B1897,'4. Material Balance Activities'!$C$478:$C$608,'4. Material Balance Activities'!$G$478:$G$608,NA,0,1)-_xlfn.XLOOKUP(B1897,'4. Material Balance Activities'!$C$478:$C$608,'4. Material Balance Activities'!$M$478:$M$608,NA,0,1))*G1897)*(1-F1897)</f>
        <v>1.4259000000000012E-5</v>
      </c>
      <c r="J1897" s="105" t="s">
        <v>214</v>
      </c>
      <c r="K1897" s="83" t="s">
        <v>214</v>
      </c>
      <c r="L1897" s="102" cm="1">
        <f t="array" ref="L1897">((_xlfn.XLOOKUP(B1897,'4. Material Balance Activities'!$C$478:$C$608,'4. Material Balance Activities'!$J$478:$J$608,NA,0,1)-_xlfn.XLOOKUP(B1897,'4. Material Balance Activities'!$C$478:$C$608,'4. Material Balance Activities'!$P$478:$P$608,NA,0,1))*G1897)*(1-F1897)</f>
        <v>5.7495967741935535E-8</v>
      </c>
      <c r="M1897" s="105" t="s">
        <v>214</v>
      </c>
      <c r="N1897" s="83" t="s">
        <v>214</v>
      </c>
    </row>
    <row r="1898" spans="1:14" x14ac:dyDescent="0.25">
      <c r="A1898" s="79" t="s">
        <v>406</v>
      </c>
      <c r="B1898" s="133" t="s">
        <v>227</v>
      </c>
      <c r="C1898" s="137" t="s">
        <v>420</v>
      </c>
      <c r="D1898" s="81" t="str">
        <f>IFERROR(IF(C1898="No CAS","",INDEX('DEQ Pollutant List'!$C$7:$C$611,MATCH('5. Pollutant Emissions - MB'!C1898,'DEQ Pollutant List'!$B$7:$B$611,0))),"")</f>
        <v>Acetone</v>
      </c>
      <c r="E1898" s="115"/>
      <c r="F1898" s="138">
        <v>0</v>
      </c>
      <c r="G1898" s="139">
        <v>0.73</v>
      </c>
      <c r="H1898" s="104"/>
      <c r="I1898" s="102" cm="1">
        <f t="array" ref="I1898">((_xlfn.XLOOKUP(B1898,'4. Material Balance Activities'!$C$478:$C$608,'4. Material Balance Activities'!$G$478:$G$608,NA,0,1)-_xlfn.XLOOKUP(B1898,'4. Material Balance Activities'!$C$478:$C$608,'4. Material Balance Activities'!$M$478:$M$608,NA,0,1))*G1898)*(1-F1898)</f>
        <v>0.74350499999999997</v>
      </c>
      <c r="J1898" s="105" t="s">
        <v>214</v>
      </c>
      <c r="K1898" s="83" t="s">
        <v>214</v>
      </c>
      <c r="L1898" s="102" cm="1">
        <f t="array" ref="L1898">((_xlfn.XLOOKUP(B1898,'4. Material Balance Activities'!$C$478:$C$608,'4. Material Balance Activities'!$J$478:$J$608,NA,0,1)-_xlfn.XLOOKUP(B1898,'4. Material Balance Activities'!$C$478:$C$608,'4. Material Balance Activities'!$P$478:$P$608,NA,0,1))*G1898)*(1-F1898)</f>
        <v>2.9980040322580641E-3</v>
      </c>
      <c r="M1898" s="105" t="s">
        <v>214</v>
      </c>
      <c r="N1898" s="83" t="s">
        <v>214</v>
      </c>
    </row>
    <row r="1899" spans="1:14" x14ac:dyDescent="0.25">
      <c r="A1899" s="79" t="s">
        <v>406</v>
      </c>
      <c r="B1899" s="133" t="s">
        <v>227</v>
      </c>
      <c r="C1899" s="137" t="s">
        <v>422</v>
      </c>
      <c r="D1899" s="81" t="str">
        <f>IFERROR(IF(C1899="No CAS","",INDEX('DEQ Pollutant List'!$C$7:$C$611,MATCH('5. Pollutant Emissions - MB'!C1899,'DEQ Pollutant List'!$B$7:$B$611,0))),"")</f>
        <v>Propylene glycol monomethyl ether</v>
      </c>
      <c r="E1899" s="115"/>
      <c r="F1899" s="138">
        <v>0</v>
      </c>
      <c r="G1899" s="139">
        <v>7.0000000000000007E-2</v>
      </c>
      <c r="H1899" s="104"/>
      <c r="I1899" s="102" cm="1">
        <f t="array" ref="I1899">((_xlfn.XLOOKUP(B1899,'4. Material Balance Activities'!$C$478:$C$608,'4. Material Balance Activities'!$G$478:$G$608,NA,0,1)-_xlfn.XLOOKUP(B1899,'4. Material Balance Activities'!$C$478:$C$608,'4. Material Balance Activities'!$M$478:$M$608,NA,0,1))*G1899)*(1-F1899)</f>
        <v>7.1294999999999997E-2</v>
      </c>
      <c r="J1899" s="105" t="s">
        <v>214</v>
      </c>
      <c r="K1899" s="83" t="s">
        <v>214</v>
      </c>
      <c r="L1899" s="102" cm="1">
        <f t="array" ref="L1899">((_xlfn.XLOOKUP(B1899,'4. Material Balance Activities'!$C$478:$C$608,'4. Material Balance Activities'!$J$478:$J$608,NA,0,1)-_xlfn.XLOOKUP(B1899,'4. Material Balance Activities'!$C$478:$C$608,'4. Material Balance Activities'!$P$478:$P$608,NA,0,1))*G1899)*(1-F1899)</f>
        <v>2.8747983870967744E-4</v>
      </c>
      <c r="M1899" s="105" t="s">
        <v>214</v>
      </c>
      <c r="N1899" s="83" t="s">
        <v>214</v>
      </c>
    </row>
    <row r="1900" spans="1:14" x14ac:dyDescent="0.25">
      <c r="A1900" s="79" t="s">
        <v>406</v>
      </c>
      <c r="B1900" s="133" t="s">
        <v>227</v>
      </c>
      <c r="C1900" s="137" t="s">
        <v>181</v>
      </c>
      <c r="D1900" s="81" t="str">
        <f>IFERROR(IF(C1900="No CAS","",INDEX('DEQ Pollutant List'!$C$7:$C$611,MATCH('5. Pollutant Emissions - MB'!C1900,'DEQ Pollutant List'!$B$7:$B$611,0))),"")</f>
        <v>Cobalt and compounds</v>
      </c>
      <c r="E1900" s="115"/>
      <c r="F1900" s="138">
        <f>1-(1-0.75)*(1-0.992)</f>
        <v>0.998</v>
      </c>
      <c r="G1900" s="139">
        <v>7.0000000000000001E-3</v>
      </c>
      <c r="H1900" s="104" t="s">
        <v>421</v>
      </c>
      <c r="I1900" s="102" cm="1">
        <f t="array" ref="I1900">((_xlfn.XLOOKUP(B1900,'4. Material Balance Activities'!$C$478:$C$608,'4. Material Balance Activities'!$G$478:$G$608,NA,0,1)-_xlfn.XLOOKUP(B1900,'4. Material Balance Activities'!$C$478:$C$608,'4. Material Balance Activities'!$M$478:$M$608,NA,0,1))*G1900)*(1-F1900)</f>
        <v>1.4259000000000012E-5</v>
      </c>
      <c r="J1900" s="105" t="s">
        <v>214</v>
      </c>
      <c r="K1900" s="83" t="s">
        <v>214</v>
      </c>
      <c r="L1900" s="102" cm="1">
        <f t="array" ref="L1900">((_xlfn.XLOOKUP(B1900,'4. Material Balance Activities'!$C$478:$C$608,'4. Material Balance Activities'!$J$478:$J$608,NA,0,1)-_xlfn.XLOOKUP(B1900,'4. Material Balance Activities'!$C$478:$C$608,'4. Material Balance Activities'!$P$478:$P$608,NA,0,1))*G1900)*(1-F1900)</f>
        <v>5.7495967741935535E-8</v>
      </c>
      <c r="M1900" s="105" t="s">
        <v>214</v>
      </c>
      <c r="N1900" s="83" t="s">
        <v>214</v>
      </c>
    </row>
    <row r="1901" spans="1:14" x14ac:dyDescent="0.25">
      <c r="A1901" s="79" t="s">
        <v>406</v>
      </c>
      <c r="B1901" s="133" t="s">
        <v>228</v>
      </c>
      <c r="C1901" s="137" t="s">
        <v>420</v>
      </c>
      <c r="D1901" s="81" t="str">
        <f>IFERROR(IF(C1901="No CAS","",INDEX('DEQ Pollutant List'!$C$7:$C$611,MATCH('5. Pollutant Emissions - MB'!C1901,'DEQ Pollutant List'!$B$7:$B$611,0))),"")</f>
        <v>Acetone</v>
      </c>
      <c r="E1901" s="115"/>
      <c r="F1901" s="138">
        <v>0</v>
      </c>
      <c r="G1901" s="139">
        <v>0.67</v>
      </c>
      <c r="H1901" s="104"/>
      <c r="I1901" s="102" cm="1">
        <f t="array" ref="I1901">((_xlfn.XLOOKUP(B1901,'4. Material Balance Activities'!$C$478:$C$608,'4. Material Balance Activities'!$G$478:$G$608,NA,0,1)-_xlfn.XLOOKUP(B1901,'4. Material Balance Activities'!$C$478:$C$608,'4. Material Balance Activities'!$M$478:$M$608,NA,0,1))*G1901)*(1-F1901)</f>
        <v>3.6501600000000005</v>
      </c>
      <c r="J1901" s="105" t="s">
        <v>214</v>
      </c>
      <c r="K1901" s="83" t="s">
        <v>214</v>
      </c>
      <c r="L1901" s="102" cm="1">
        <f t="array" ref="L1901">((_xlfn.XLOOKUP(B1901,'4. Material Balance Activities'!$C$478:$C$608,'4. Material Balance Activities'!$J$478:$J$608,NA,0,1)-_xlfn.XLOOKUP(B1901,'4. Material Balance Activities'!$C$478:$C$608,'4. Material Balance Activities'!$P$478:$P$608,NA,0,1))*G1901)*(1-F1901)</f>
        <v>1.4718387096774196E-2</v>
      </c>
      <c r="M1901" s="105" t="s">
        <v>214</v>
      </c>
      <c r="N1901" s="83" t="s">
        <v>214</v>
      </c>
    </row>
    <row r="1902" spans="1:14" x14ac:dyDescent="0.25">
      <c r="A1902" s="79" t="s">
        <v>406</v>
      </c>
      <c r="B1902" s="133" t="s">
        <v>228</v>
      </c>
      <c r="C1902" s="137" t="s">
        <v>422</v>
      </c>
      <c r="D1902" s="81" t="str">
        <f>IFERROR(IF(C1902="No CAS","",INDEX('DEQ Pollutant List'!$C$7:$C$611,MATCH('5. Pollutant Emissions - MB'!C1902,'DEQ Pollutant List'!$B$7:$B$611,0))),"")</f>
        <v>Propylene glycol monomethyl ether</v>
      </c>
      <c r="E1902" s="115"/>
      <c r="F1902" s="138">
        <v>0</v>
      </c>
      <c r="G1902" s="139">
        <v>0.19</v>
      </c>
      <c r="H1902" s="104"/>
      <c r="I1902" s="102" cm="1">
        <f t="array" ref="I1902">((_xlfn.XLOOKUP(B1902,'4. Material Balance Activities'!$C$478:$C$608,'4. Material Balance Activities'!$G$478:$G$608,NA,0,1)-_xlfn.XLOOKUP(B1902,'4. Material Balance Activities'!$C$478:$C$608,'4. Material Balance Activities'!$M$478:$M$608,NA,0,1))*G1902)*(1-F1902)</f>
        <v>1.03512</v>
      </c>
      <c r="J1902" s="105" t="s">
        <v>214</v>
      </c>
      <c r="K1902" s="83" t="s">
        <v>214</v>
      </c>
      <c r="L1902" s="102" cm="1">
        <f t="array" ref="L1902">((_xlfn.XLOOKUP(B1902,'4. Material Balance Activities'!$C$478:$C$608,'4. Material Balance Activities'!$J$478:$J$608,NA,0,1)-_xlfn.XLOOKUP(B1902,'4. Material Balance Activities'!$C$478:$C$608,'4. Material Balance Activities'!$P$478:$P$608,NA,0,1))*G1902)*(1-F1902)</f>
        <v>4.1738709677419357E-3</v>
      </c>
      <c r="M1902" s="105" t="s">
        <v>214</v>
      </c>
      <c r="N1902" s="83" t="s">
        <v>214</v>
      </c>
    </row>
    <row r="1903" spans="1:14" x14ac:dyDescent="0.25">
      <c r="A1903" s="79" t="s">
        <v>406</v>
      </c>
      <c r="B1903" s="133" t="s">
        <v>228</v>
      </c>
      <c r="C1903" s="137" t="s">
        <v>181</v>
      </c>
      <c r="D1903" s="81" t="str">
        <f>IFERROR(IF(C1903="No CAS","",INDEX('DEQ Pollutant List'!$C$7:$C$611,MATCH('5. Pollutant Emissions - MB'!C1903,'DEQ Pollutant List'!$B$7:$B$611,0))),"")</f>
        <v>Cobalt and compounds</v>
      </c>
      <c r="E1903" s="115"/>
      <c r="F1903" s="138">
        <f>1-(1-0.75)*(1-0.992)</f>
        <v>0.998</v>
      </c>
      <c r="G1903" s="139">
        <v>2E-3</v>
      </c>
      <c r="H1903" s="104" t="s">
        <v>421</v>
      </c>
      <c r="I1903" s="102" cm="1">
        <f t="array" ref="I1903">((_xlfn.XLOOKUP(B1903,'4. Material Balance Activities'!$C$478:$C$608,'4. Material Balance Activities'!$G$478:$G$608,NA,0,1)-_xlfn.XLOOKUP(B1903,'4. Material Balance Activities'!$C$478:$C$608,'4. Material Balance Activities'!$M$478:$M$608,NA,0,1))*G1903)*(1-F1903)</f>
        <v>2.1792000000000021E-5</v>
      </c>
      <c r="J1903" s="105" t="s">
        <v>214</v>
      </c>
      <c r="K1903" s="83" t="s">
        <v>214</v>
      </c>
      <c r="L1903" s="102" cm="1">
        <f t="array" ref="L1903">((_xlfn.XLOOKUP(B1903,'4. Material Balance Activities'!$C$478:$C$608,'4. Material Balance Activities'!$J$478:$J$608,NA,0,1)-_xlfn.XLOOKUP(B1903,'4. Material Balance Activities'!$C$478:$C$608,'4. Material Balance Activities'!$P$478:$P$608,NA,0,1))*G1903)*(1-F1903)</f>
        <v>8.7870967741935567E-8</v>
      </c>
      <c r="M1903" s="105" t="s">
        <v>214</v>
      </c>
      <c r="N1903" s="83" t="s">
        <v>214</v>
      </c>
    </row>
    <row r="1904" spans="1:14" x14ac:dyDescent="0.25">
      <c r="A1904" s="79" t="s">
        <v>406</v>
      </c>
      <c r="B1904" s="133" t="s">
        <v>286</v>
      </c>
      <c r="C1904" s="137" t="s">
        <v>428</v>
      </c>
      <c r="D1904" s="81" t="str">
        <f>IFERROR(IF(C1904="No CAS","",INDEX('DEQ Pollutant List'!$C$7:$C$611,MATCH('5. Pollutant Emissions - MB'!C1904,'DEQ Pollutant List'!$B$7:$B$611,0))),"")</f>
        <v>2-Butanone (methyl ethyl ketone)</v>
      </c>
      <c r="E1904" s="115"/>
      <c r="F1904" s="138">
        <v>0</v>
      </c>
      <c r="G1904" s="139">
        <v>0.12</v>
      </c>
      <c r="H1904" s="104"/>
      <c r="I1904" s="102" cm="1">
        <f t="array" ref="I1904">((_xlfn.XLOOKUP(B1904,'4. Material Balance Activities'!$C$478:$C$608,'4. Material Balance Activities'!$G$478:$G$608,NA,0,1)-_xlfn.XLOOKUP(B1904,'4. Material Balance Activities'!$C$478:$C$608,'4. Material Balance Activities'!$M$478:$M$608,NA,0,1))*G1904)*(1-F1904)</f>
        <v>87.907091999999992</v>
      </c>
      <c r="J1904" s="105" t="s">
        <v>214</v>
      </c>
      <c r="K1904" s="83" t="s">
        <v>214</v>
      </c>
      <c r="L1904" s="102" cm="1">
        <f t="array" ref="L1904">((_xlfn.XLOOKUP(B1904,'4. Material Balance Activities'!$C$478:$C$608,'4. Material Balance Activities'!$J$478:$J$608,NA,0,1)-_xlfn.XLOOKUP(B1904,'4. Material Balance Activities'!$C$478:$C$608,'4. Material Balance Activities'!$P$478:$P$608,NA,0,1))*G1904)*(1-F1904)</f>
        <v>0.35446408064516122</v>
      </c>
      <c r="M1904" s="105" t="s">
        <v>214</v>
      </c>
      <c r="N1904" s="83" t="s">
        <v>214</v>
      </c>
    </row>
    <row r="1905" spans="1:14" x14ac:dyDescent="0.25">
      <c r="A1905" s="79" t="s">
        <v>406</v>
      </c>
      <c r="B1905" s="133" t="s">
        <v>286</v>
      </c>
      <c r="C1905" s="137" t="s">
        <v>187</v>
      </c>
      <c r="D1905" s="81" t="str">
        <f>IFERROR(IF(C1905="No CAS","",INDEX('DEQ Pollutant List'!$C$7:$C$611,MATCH('5. Pollutant Emissions - MB'!C1905,'DEQ Pollutant List'!$B$7:$B$611,0))),"")</f>
        <v>Mercury and compounds</v>
      </c>
      <c r="E1905" s="115"/>
      <c r="F1905" s="138">
        <f>1-(1-0.75)*(1-0.992)</f>
        <v>0.998</v>
      </c>
      <c r="G1905" s="139">
        <v>2.0000000000000001E-9</v>
      </c>
      <c r="H1905" s="104" t="s">
        <v>421</v>
      </c>
      <c r="I1905" s="102" cm="1">
        <f t="array" ref="I1905">((_xlfn.XLOOKUP(B1905,'4. Material Balance Activities'!$C$478:$C$608,'4. Material Balance Activities'!$G$478:$G$608,NA,0,1)-_xlfn.XLOOKUP(B1905,'4. Material Balance Activities'!$C$478:$C$608,'4. Material Balance Activities'!$M$478:$M$608,NA,0,1))*G1905)*(1-F1905)</f>
        <v>2.9302364000000026E-9</v>
      </c>
      <c r="J1905" s="105" t="s">
        <v>214</v>
      </c>
      <c r="K1905" s="83" t="s">
        <v>214</v>
      </c>
      <c r="L1905" s="102" cm="1">
        <f t="array" ref="L1905">((_xlfn.XLOOKUP(B1905,'4. Material Balance Activities'!$C$478:$C$608,'4. Material Balance Activities'!$J$478:$J$608,NA,0,1)-_xlfn.XLOOKUP(B1905,'4. Material Balance Activities'!$C$478:$C$608,'4. Material Balance Activities'!$P$478:$P$608,NA,0,1))*G1905)*(1-F1905)</f>
        <v>1.181546935483872E-11</v>
      </c>
      <c r="M1905" s="105" t="s">
        <v>214</v>
      </c>
      <c r="N1905" s="83" t="s">
        <v>214</v>
      </c>
    </row>
    <row r="1906" spans="1:14" x14ac:dyDescent="0.25">
      <c r="A1906" s="79" t="s">
        <v>406</v>
      </c>
      <c r="B1906" s="133" t="s">
        <v>286</v>
      </c>
      <c r="C1906" s="137" t="s">
        <v>185</v>
      </c>
      <c r="D1906" s="81" t="str">
        <f>IFERROR(IF(C1906="No CAS","",INDEX('DEQ Pollutant List'!$C$7:$C$611,MATCH('5. Pollutant Emissions - MB'!C1906,'DEQ Pollutant List'!$B$7:$B$611,0))),"")</f>
        <v>Lead and compounds</v>
      </c>
      <c r="E1906" s="115"/>
      <c r="F1906" s="138">
        <f>1-(1-0.75)*(1-0.992)</f>
        <v>0.998</v>
      </c>
      <c r="G1906" s="139">
        <v>5.0000000000000001E-9</v>
      </c>
      <c r="H1906" s="104" t="s">
        <v>421</v>
      </c>
      <c r="I1906" s="102" cm="1">
        <f t="array" ref="I1906">((_xlfn.XLOOKUP(B1906,'4. Material Balance Activities'!$C$478:$C$608,'4. Material Balance Activities'!$G$478:$G$608,NA,0,1)-_xlfn.XLOOKUP(B1906,'4. Material Balance Activities'!$C$478:$C$608,'4. Material Balance Activities'!$M$478:$M$608,NA,0,1))*G1906)*(1-F1906)</f>
        <v>7.3255910000000058E-9</v>
      </c>
      <c r="J1906" s="105" t="s">
        <v>214</v>
      </c>
      <c r="K1906" s="83" t="s">
        <v>214</v>
      </c>
      <c r="L1906" s="102" cm="1">
        <f t="array" ref="L1906">((_xlfn.XLOOKUP(B1906,'4. Material Balance Activities'!$C$478:$C$608,'4. Material Balance Activities'!$J$478:$J$608,NA,0,1)-_xlfn.XLOOKUP(B1906,'4. Material Balance Activities'!$C$478:$C$608,'4. Material Balance Activities'!$P$478:$P$608,NA,0,1))*G1906)*(1-F1906)</f>
        <v>2.9538673387096796E-11</v>
      </c>
      <c r="M1906" s="105" t="s">
        <v>214</v>
      </c>
      <c r="N1906" s="83" t="s">
        <v>214</v>
      </c>
    </row>
    <row r="1907" spans="1:14" x14ac:dyDescent="0.25">
      <c r="A1907" s="79" t="s">
        <v>406</v>
      </c>
      <c r="B1907" s="133" t="s">
        <v>287</v>
      </c>
      <c r="C1907" s="137" t="s">
        <v>434</v>
      </c>
      <c r="D1907" s="81" t="str">
        <f>IFERROR(IF(C1907="No CAS","",INDEX('DEQ Pollutant List'!$C$7:$C$611,MATCH('5. Pollutant Emissions - MB'!C1907,'DEQ Pollutant List'!$B$7:$B$611,0))),"")</f>
        <v>Ethylene glycol monobutyl ether</v>
      </c>
      <c r="E1907" s="115"/>
      <c r="F1907" s="138">
        <v>0</v>
      </c>
      <c r="G1907" s="139">
        <v>0.02</v>
      </c>
      <c r="H1907" s="104"/>
      <c r="I1907" s="102" cm="1">
        <f t="array" ref="I1907">((_xlfn.XLOOKUP(B1907,'4. Material Balance Activities'!$C$478:$C$608,'4. Material Balance Activities'!$G$478:$G$608,NA,0,1)-_xlfn.XLOOKUP(B1907,'4. Material Balance Activities'!$C$478:$C$608,'4. Material Balance Activities'!$M$478:$M$608,NA,0,1))*G1907)*(1-F1907)</f>
        <v>5.6044999999999998</v>
      </c>
      <c r="J1907" s="105" t="s">
        <v>214</v>
      </c>
      <c r="K1907" s="83" t="s">
        <v>214</v>
      </c>
      <c r="L1907" s="102" cm="1">
        <f t="array" ref="L1907">((_xlfn.XLOOKUP(B1907,'4. Material Balance Activities'!$C$478:$C$608,'4. Material Balance Activities'!$J$478:$J$608,NA,0,1)-_xlfn.XLOOKUP(B1907,'4. Material Balance Activities'!$C$478:$C$608,'4. Material Balance Activities'!$P$478:$P$608,NA,0,1))*G1907)*(1-F1907)</f>
        <v>2.2598790322580643E-2</v>
      </c>
      <c r="M1907" s="105" t="s">
        <v>214</v>
      </c>
      <c r="N1907" s="83" t="s">
        <v>214</v>
      </c>
    </row>
    <row r="1908" spans="1:14" x14ac:dyDescent="0.25">
      <c r="A1908" s="79" t="s">
        <v>406</v>
      </c>
      <c r="B1908" s="133" t="s">
        <v>287</v>
      </c>
      <c r="C1908" s="137" t="s">
        <v>428</v>
      </c>
      <c r="D1908" s="81" t="str">
        <f>IFERROR(IF(C1908="No CAS","",INDEX('DEQ Pollutant List'!$C$7:$C$611,MATCH('5. Pollutant Emissions - MB'!C1908,'DEQ Pollutant List'!$B$7:$B$611,0))),"")</f>
        <v>2-Butanone (methyl ethyl ketone)</v>
      </c>
      <c r="E1908" s="115"/>
      <c r="F1908" s="138">
        <v>0</v>
      </c>
      <c r="G1908" s="139">
        <v>0.12</v>
      </c>
      <c r="H1908" s="104"/>
      <c r="I1908" s="102" cm="1">
        <f t="array" ref="I1908">((_xlfn.XLOOKUP(B1908,'4. Material Balance Activities'!$C$478:$C$608,'4. Material Balance Activities'!$G$478:$G$608,NA,0,1)-_xlfn.XLOOKUP(B1908,'4. Material Balance Activities'!$C$478:$C$608,'4. Material Balance Activities'!$M$478:$M$608,NA,0,1))*G1908)*(1-F1908)</f>
        <v>33.626999999999995</v>
      </c>
      <c r="J1908" s="105" t="s">
        <v>214</v>
      </c>
      <c r="K1908" s="83" t="s">
        <v>214</v>
      </c>
      <c r="L1908" s="102" cm="1">
        <f t="array" ref="L1908">((_xlfn.XLOOKUP(B1908,'4. Material Balance Activities'!$C$478:$C$608,'4. Material Balance Activities'!$J$478:$J$608,NA,0,1)-_xlfn.XLOOKUP(B1908,'4. Material Balance Activities'!$C$478:$C$608,'4. Material Balance Activities'!$P$478:$P$608,NA,0,1))*G1908)*(1-F1908)</f>
        <v>0.13559274193548385</v>
      </c>
      <c r="M1908" s="105" t="s">
        <v>214</v>
      </c>
      <c r="N1908" s="83" t="s">
        <v>214</v>
      </c>
    </row>
    <row r="1909" spans="1:14" x14ac:dyDescent="0.25">
      <c r="A1909" s="79" t="s">
        <v>406</v>
      </c>
      <c r="B1909" s="133" t="s">
        <v>288</v>
      </c>
      <c r="C1909" s="137" t="s">
        <v>437</v>
      </c>
      <c r="D1909" s="81" t="str">
        <f>IFERROR(IF(C1909="No CAS","",INDEX('DEQ Pollutant List'!$C$7:$C$611,MATCH('5. Pollutant Emissions - MB'!C1909,'DEQ Pollutant List'!$B$7:$B$611,0))),"")</f>
        <v>Propylene glycol monomethyl ether acetate</v>
      </c>
      <c r="E1909" s="115"/>
      <c r="F1909" s="138">
        <v>0</v>
      </c>
      <c r="G1909" s="139">
        <v>0.03</v>
      </c>
      <c r="H1909" s="104"/>
      <c r="I1909" s="102" cm="1">
        <f t="array" ref="I1909">((_xlfn.XLOOKUP(B1909,'4. Material Balance Activities'!$C$478:$C$608,'4. Material Balance Activities'!$G$478:$G$608,NA,0,1)-_xlfn.XLOOKUP(B1909,'4. Material Balance Activities'!$C$478:$C$608,'4. Material Balance Activities'!$M$478:$M$608,NA,0,1))*G1909)*(1-F1909)</f>
        <v>0.66873600000000011</v>
      </c>
      <c r="J1909" s="105" t="s">
        <v>214</v>
      </c>
      <c r="K1909" s="83" t="s">
        <v>214</v>
      </c>
      <c r="L1909" s="102" cm="1">
        <f t="array" ref="L1909">((_xlfn.XLOOKUP(B1909,'4. Material Balance Activities'!$C$478:$C$608,'4. Material Balance Activities'!$J$478:$J$608,NA,0,1)-_xlfn.XLOOKUP(B1909,'4. Material Balance Activities'!$C$478:$C$608,'4. Material Balance Activities'!$P$478:$P$608,NA,0,1))*G1909)*(1-F1909)</f>
        <v>2.6965161290322583E-3</v>
      </c>
      <c r="M1909" s="105" t="s">
        <v>214</v>
      </c>
      <c r="N1909" s="83" t="s">
        <v>214</v>
      </c>
    </row>
    <row r="1910" spans="1:14" x14ac:dyDescent="0.25">
      <c r="A1910" s="79" t="s">
        <v>406</v>
      </c>
      <c r="B1910" s="133" t="s">
        <v>288</v>
      </c>
      <c r="C1910" s="137" t="s">
        <v>438</v>
      </c>
      <c r="D1910" s="81" t="str">
        <f>IFERROR(IF(C1910="No CAS","",INDEX('DEQ Pollutant List'!$C$7:$C$611,MATCH('5. Pollutant Emissions - MB'!C1910,'DEQ Pollutant List'!$B$7:$B$611,0))),"")</f>
        <v>t-Butyl acetate</v>
      </c>
      <c r="E1910" s="115"/>
      <c r="F1910" s="138">
        <v>0</v>
      </c>
      <c r="G1910" s="139">
        <v>0.15</v>
      </c>
      <c r="H1910" s="104"/>
      <c r="I1910" s="102" cm="1">
        <f t="array" ref="I1910">((_xlfn.XLOOKUP(B1910,'4. Material Balance Activities'!$C$478:$C$608,'4. Material Balance Activities'!$G$478:$G$608,NA,0,1)-_xlfn.XLOOKUP(B1910,'4. Material Balance Activities'!$C$478:$C$608,'4. Material Balance Activities'!$M$478:$M$608,NA,0,1))*G1910)*(1-F1910)</f>
        <v>3.3436800000000004</v>
      </c>
      <c r="J1910" s="105" t="s">
        <v>214</v>
      </c>
      <c r="K1910" s="83" t="s">
        <v>214</v>
      </c>
      <c r="L1910" s="102" cm="1">
        <f t="array" ref="L1910">((_xlfn.XLOOKUP(B1910,'4. Material Balance Activities'!$C$478:$C$608,'4. Material Balance Activities'!$J$478:$J$608,NA,0,1)-_xlfn.XLOOKUP(B1910,'4. Material Balance Activities'!$C$478:$C$608,'4. Material Balance Activities'!$P$478:$P$608,NA,0,1))*G1910)*(1-F1910)</f>
        <v>1.3482580645161292E-2</v>
      </c>
      <c r="M1910" s="105" t="s">
        <v>214</v>
      </c>
      <c r="N1910" s="83" t="s">
        <v>214</v>
      </c>
    </row>
    <row r="1911" spans="1:14" x14ac:dyDescent="0.25">
      <c r="A1911" s="79" t="s">
        <v>406</v>
      </c>
      <c r="B1911" s="133" t="s">
        <v>288</v>
      </c>
      <c r="C1911" s="137" t="s">
        <v>187</v>
      </c>
      <c r="D1911" s="81" t="str">
        <f>IFERROR(IF(C1911="No CAS","",INDEX('DEQ Pollutant List'!$C$7:$C$611,MATCH('5. Pollutant Emissions - MB'!C1911,'DEQ Pollutant List'!$B$7:$B$611,0))),"")</f>
        <v>Mercury and compounds</v>
      </c>
      <c r="E1911" s="115"/>
      <c r="F1911" s="138">
        <f>1-(1-0.75)*(1-0.992)</f>
        <v>0.998</v>
      </c>
      <c r="G1911" s="139">
        <v>2.0000000000000001E-9</v>
      </c>
      <c r="H1911" s="104" t="s">
        <v>421</v>
      </c>
      <c r="I1911" s="102" cm="1">
        <f t="array" ref="I1911">((_xlfn.XLOOKUP(B1911,'4. Material Balance Activities'!$C$478:$C$608,'4. Material Balance Activities'!$G$478:$G$608,NA,0,1)-_xlfn.XLOOKUP(B1911,'4. Material Balance Activities'!$C$478:$C$608,'4. Material Balance Activities'!$M$478:$M$608,NA,0,1))*G1911)*(1-F1911)</f>
        <v>8.9164800000000101E-11</v>
      </c>
      <c r="J1911" s="105" t="s">
        <v>214</v>
      </c>
      <c r="K1911" s="83" t="s">
        <v>214</v>
      </c>
      <c r="L1911" s="102" cm="1">
        <f t="array" ref="L1911">((_xlfn.XLOOKUP(B1911,'4. Material Balance Activities'!$C$478:$C$608,'4. Material Balance Activities'!$J$478:$J$608,NA,0,1)-_xlfn.XLOOKUP(B1911,'4. Material Balance Activities'!$C$478:$C$608,'4. Material Balance Activities'!$P$478:$P$608,NA,0,1))*G1911)*(1-F1911)</f>
        <v>3.5953548387096814E-13</v>
      </c>
      <c r="M1911" s="105" t="s">
        <v>214</v>
      </c>
      <c r="N1911" s="83" t="s">
        <v>214</v>
      </c>
    </row>
    <row r="1912" spans="1:14" x14ac:dyDescent="0.25">
      <c r="A1912" s="79" t="s">
        <v>406</v>
      </c>
      <c r="B1912" s="133" t="s">
        <v>288</v>
      </c>
      <c r="C1912" s="137" t="s">
        <v>185</v>
      </c>
      <c r="D1912" s="81" t="str">
        <f>IFERROR(IF(C1912="No CAS","",INDEX('DEQ Pollutant List'!$C$7:$C$611,MATCH('5. Pollutant Emissions - MB'!C1912,'DEQ Pollutant List'!$B$7:$B$611,0))),"")</f>
        <v>Lead and compounds</v>
      </c>
      <c r="E1912" s="115"/>
      <c r="F1912" s="138">
        <f>1-(1-0.75)*(1-0.992)</f>
        <v>0.998</v>
      </c>
      <c r="G1912" s="139">
        <v>6E-9</v>
      </c>
      <c r="H1912" s="104" t="s">
        <v>421</v>
      </c>
      <c r="I1912" s="102" cm="1">
        <f t="array" ref="I1912">((_xlfn.XLOOKUP(B1912,'4. Material Balance Activities'!$C$478:$C$608,'4. Material Balance Activities'!$G$478:$G$608,NA,0,1)-_xlfn.XLOOKUP(B1912,'4. Material Balance Activities'!$C$478:$C$608,'4. Material Balance Activities'!$M$478:$M$608,NA,0,1))*G1912)*(1-F1912)</f>
        <v>2.6749440000000029E-10</v>
      </c>
      <c r="J1912" s="105" t="s">
        <v>214</v>
      </c>
      <c r="K1912" s="83" t="s">
        <v>214</v>
      </c>
      <c r="L1912" s="102" cm="1">
        <f t="array" ref="L1912">((_xlfn.XLOOKUP(B1912,'4. Material Balance Activities'!$C$478:$C$608,'4. Material Balance Activities'!$J$478:$J$608,NA,0,1)-_xlfn.XLOOKUP(B1912,'4. Material Balance Activities'!$C$478:$C$608,'4. Material Balance Activities'!$P$478:$P$608,NA,0,1))*G1912)*(1-F1912)</f>
        <v>1.0786064516129042E-12</v>
      </c>
      <c r="M1912" s="105" t="s">
        <v>214</v>
      </c>
      <c r="N1912" s="83" t="s">
        <v>214</v>
      </c>
    </row>
    <row r="1913" spans="1:14" x14ac:dyDescent="0.25">
      <c r="A1913" s="79" t="s">
        <v>406</v>
      </c>
      <c r="B1913" s="133" t="s">
        <v>238</v>
      </c>
      <c r="C1913" s="137" t="s">
        <v>436</v>
      </c>
      <c r="D1913" s="81" t="str">
        <f>IFERROR(IF(C1913="No CAS","",INDEX('DEQ Pollutant List'!$C$7:$C$611,MATCH('5. Pollutant Emissions - MB'!C1913,'DEQ Pollutant List'!$B$7:$B$611,0))),"")</f>
        <v>1,2,4-Trimethylbenzene</v>
      </c>
      <c r="E1913" s="115"/>
      <c r="F1913" s="138">
        <v>0</v>
      </c>
      <c r="G1913" s="139">
        <v>7.4899999999999994E-2</v>
      </c>
      <c r="H1913" s="104"/>
      <c r="I1913" s="102" cm="1">
        <f t="array" ref="I1913">((_xlfn.XLOOKUP(B1913,'4. Material Balance Activities'!$C$478:$C$608,'4. Material Balance Activities'!$G$478:$G$608,NA,0,1)-_xlfn.XLOOKUP(B1913,'4. Material Balance Activities'!$C$478:$C$608,'4. Material Balance Activities'!$M$478:$M$608,NA,0,1))*G1913)*(1-F1913)</f>
        <v>0.20828192000000001</v>
      </c>
      <c r="J1913" s="105" t="s">
        <v>214</v>
      </c>
      <c r="K1913" s="83" t="s">
        <v>214</v>
      </c>
      <c r="L1913" s="102" cm="1">
        <f t="array" ref="L1913">((_xlfn.XLOOKUP(B1913,'4. Material Balance Activities'!$C$478:$C$608,'4. Material Balance Activities'!$J$478:$J$608,NA,0,1)-_xlfn.XLOOKUP(B1913,'4. Material Balance Activities'!$C$478:$C$608,'4. Material Balance Activities'!$P$478:$P$608,NA,0,1))*G1913)*(1-F1913)</f>
        <v>8.398464516129031E-4</v>
      </c>
      <c r="M1913" s="105" t="s">
        <v>214</v>
      </c>
      <c r="N1913" s="83" t="s">
        <v>214</v>
      </c>
    </row>
    <row r="1914" spans="1:14" x14ac:dyDescent="0.25">
      <c r="A1914" s="79" t="s">
        <v>406</v>
      </c>
      <c r="B1914" s="133" t="s">
        <v>240</v>
      </c>
      <c r="C1914" s="137" t="s">
        <v>183</v>
      </c>
      <c r="D1914" s="81" t="str">
        <f>IFERROR(IF(C1914="No CAS","",INDEX('DEQ Pollutant List'!$C$7:$C$611,MATCH('5. Pollutant Emissions - MB'!C1914,'DEQ Pollutant List'!$B$7:$B$611,0))),"")</f>
        <v>Ethyl benzene</v>
      </c>
      <c r="E1914" s="115"/>
      <c r="F1914" s="138">
        <v>0</v>
      </c>
      <c r="G1914" s="139">
        <v>2.3999999999999998E-3</v>
      </c>
      <c r="H1914" s="104"/>
      <c r="I1914" s="102" cm="1">
        <f t="array" ref="I1914">((_xlfn.XLOOKUP(B1914,'4. Material Balance Activities'!$C$478:$C$608,'4. Material Balance Activities'!$G$478:$G$608,NA,0,1)-_xlfn.XLOOKUP(B1914,'4. Material Balance Activities'!$C$478:$C$608,'4. Material Balance Activities'!$M$478:$M$608,NA,0,1))*G1914)*(1-F1914)</f>
        <v>1.8660239999999998E-2</v>
      </c>
      <c r="J1914" s="105" t="s">
        <v>214</v>
      </c>
      <c r="K1914" s="83" t="s">
        <v>214</v>
      </c>
      <c r="L1914" s="102" cm="1">
        <f t="array" ref="L1914">((_xlfn.XLOOKUP(B1914,'4. Material Balance Activities'!$C$478:$C$608,'4. Material Balance Activities'!$J$478:$J$608,NA,0,1)-_xlfn.XLOOKUP(B1914,'4. Material Balance Activities'!$C$478:$C$608,'4. Material Balance Activities'!$P$478:$P$608,NA,0,1))*G1914)*(1-F1914)</f>
        <v>7.524290322580644E-5</v>
      </c>
      <c r="M1914" s="105" t="s">
        <v>214</v>
      </c>
      <c r="N1914" s="83" t="s">
        <v>214</v>
      </c>
    </row>
    <row r="1915" spans="1:14" x14ac:dyDescent="0.25">
      <c r="A1915" s="79" t="s">
        <v>406</v>
      </c>
      <c r="B1915" s="133" t="s">
        <v>240</v>
      </c>
      <c r="C1915" s="137" t="s">
        <v>428</v>
      </c>
      <c r="D1915" s="81" t="str">
        <f>IFERROR(IF(C1915="No CAS","",INDEX('DEQ Pollutant List'!$C$7:$C$611,MATCH('5. Pollutant Emissions - MB'!C1915,'DEQ Pollutant List'!$B$7:$B$611,0))),"")</f>
        <v>2-Butanone (methyl ethyl ketone)</v>
      </c>
      <c r="E1915" s="115"/>
      <c r="F1915" s="138">
        <v>0</v>
      </c>
      <c r="G1915" s="139">
        <v>6.6199999999999995E-2</v>
      </c>
      <c r="H1915" s="104"/>
      <c r="I1915" s="102" cm="1">
        <f t="array" ref="I1915">((_xlfn.XLOOKUP(B1915,'4. Material Balance Activities'!$C$478:$C$608,'4. Material Balance Activities'!$G$478:$G$608,NA,0,1)-_xlfn.XLOOKUP(B1915,'4. Material Balance Activities'!$C$478:$C$608,'4. Material Balance Activities'!$M$478:$M$608,NA,0,1))*G1915)*(1-F1915)</f>
        <v>0.51471161999999993</v>
      </c>
      <c r="J1915" s="105" t="s">
        <v>214</v>
      </c>
      <c r="K1915" s="83" t="s">
        <v>214</v>
      </c>
      <c r="L1915" s="102" cm="1">
        <f t="array" ref="L1915">((_xlfn.XLOOKUP(B1915,'4. Material Balance Activities'!$C$478:$C$608,'4. Material Balance Activities'!$J$478:$J$608,NA,0,1)-_xlfn.XLOOKUP(B1915,'4. Material Balance Activities'!$C$478:$C$608,'4. Material Balance Activities'!$P$478:$P$608,NA,0,1))*G1915)*(1-F1915)</f>
        <v>2.0754500806451611E-3</v>
      </c>
      <c r="M1915" s="105" t="s">
        <v>214</v>
      </c>
      <c r="N1915" s="83" t="s">
        <v>214</v>
      </c>
    </row>
    <row r="1916" spans="1:14" x14ac:dyDescent="0.25">
      <c r="A1916" s="79" t="s">
        <v>406</v>
      </c>
      <c r="B1916" s="133" t="s">
        <v>241</v>
      </c>
      <c r="C1916" s="137" t="s">
        <v>436</v>
      </c>
      <c r="D1916" s="81" t="str">
        <f>IFERROR(IF(C1916="No CAS","",INDEX('DEQ Pollutant List'!$C$7:$C$611,MATCH('5. Pollutant Emissions - MB'!C1916,'DEQ Pollutant List'!$B$7:$B$611,0))),"")</f>
        <v>1,2,4-Trimethylbenzene</v>
      </c>
      <c r="E1916" s="115"/>
      <c r="F1916" s="138">
        <v>0</v>
      </c>
      <c r="G1916" s="139">
        <v>6.0299999999999999E-2</v>
      </c>
      <c r="H1916" s="104"/>
      <c r="I1916" s="102" cm="1">
        <f t="array" ref="I1916">((_xlfn.XLOOKUP(B1916,'4. Material Balance Activities'!$C$478:$C$608,'4. Material Balance Activities'!$G$478:$G$608,NA,0,1)-_xlfn.XLOOKUP(B1916,'4. Material Balance Activities'!$C$478:$C$608,'4. Material Balance Activities'!$M$478:$M$608,NA,0,1))*G1916)*(1-F1916)</f>
        <v>0.28416374999999999</v>
      </c>
      <c r="J1916" s="105" t="s">
        <v>214</v>
      </c>
      <c r="K1916" s="83" t="s">
        <v>214</v>
      </c>
      <c r="L1916" s="102" cm="1">
        <f t="array" ref="L1916">((_xlfn.XLOOKUP(B1916,'4. Material Balance Activities'!$C$478:$C$608,'4. Material Balance Activities'!$J$478:$J$608,NA,0,1)-_xlfn.XLOOKUP(B1916,'4. Material Balance Activities'!$C$478:$C$608,'4. Material Balance Activities'!$P$478:$P$608,NA,0,1))*G1916)*(1-F1916)</f>
        <v>1.1458215725806452E-3</v>
      </c>
      <c r="M1916" s="105" t="s">
        <v>214</v>
      </c>
      <c r="N1916" s="83" t="s">
        <v>214</v>
      </c>
    </row>
    <row r="1917" spans="1:14" x14ac:dyDescent="0.25">
      <c r="A1917" s="79" t="s">
        <v>406</v>
      </c>
      <c r="B1917" s="133" t="s">
        <v>242</v>
      </c>
      <c r="C1917" s="137" t="s">
        <v>420</v>
      </c>
      <c r="D1917" s="81" t="str">
        <f>IFERROR(IF(C1917="No CAS","",INDEX('DEQ Pollutant List'!$C$7:$C$611,MATCH('5. Pollutant Emissions - MB'!C1917,'DEQ Pollutant List'!$B$7:$B$611,0))),"")</f>
        <v>Acetone</v>
      </c>
      <c r="E1917" s="115"/>
      <c r="F1917" s="138">
        <v>0</v>
      </c>
      <c r="G1917" s="139">
        <v>0.253</v>
      </c>
      <c r="H1917" s="104"/>
      <c r="I1917" s="102" cm="1">
        <f t="array" ref="I1917">((_xlfn.XLOOKUP(B1917,'4. Material Balance Activities'!$C$478:$C$608,'4. Material Balance Activities'!$G$478:$G$608,NA,0,1)-_xlfn.XLOOKUP(B1917,'4. Material Balance Activities'!$C$478:$C$608,'4. Material Balance Activities'!$M$478:$M$608,NA,0,1))*G1917)*(1-F1917)</f>
        <v>0.78589896000000004</v>
      </c>
      <c r="J1917" s="105" t="s">
        <v>214</v>
      </c>
      <c r="K1917" s="83" t="s">
        <v>214</v>
      </c>
      <c r="L1917" s="102" cm="1">
        <f t="array" ref="L1917">((_xlfn.XLOOKUP(B1917,'4. Material Balance Activities'!$C$478:$C$608,'4. Material Balance Activities'!$J$478:$J$608,NA,0,1)-_xlfn.XLOOKUP(B1917,'4. Material Balance Activities'!$C$478:$C$608,'4. Material Balance Activities'!$P$478:$P$608,NA,0,1))*G1917)*(1-F1917)</f>
        <v>3.1689474193548391E-3</v>
      </c>
      <c r="M1917" s="105" t="s">
        <v>214</v>
      </c>
      <c r="N1917" s="83" t="s">
        <v>214</v>
      </c>
    </row>
    <row r="1918" spans="1:14" x14ac:dyDescent="0.25">
      <c r="A1918" s="79" t="s">
        <v>406</v>
      </c>
      <c r="B1918" s="133" t="s">
        <v>242</v>
      </c>
      <c r="C1918" s="137" t="s">
        <v>422</v>
      </c>
      <c r="D1918" s="81" t="str">
        <f>IFERROR(IF(C1918="No CAS","",INDEX('DEQ Pollutant List'!$C$7:$C$611,MATCH('5. Pollutant Emissions - MB'!C1918,'DEQ Pollutant List'!$B$7:$B$611,0))),"")</f>
        <v>Propylene glycol monomethyl ether</v>
      </c>
      <c r="E1918" s="115"/>
      <c r="F1918" s="138">
        <v>0</v>
      </c>
      <c r="G1918" s="139">
        <v>0.42930000000000001</v>
      </c>
      <c r="H1918" s="104"/>
      <c r="I1918" s="102" cm="1">
        <f t="array" ref="I1918">((_xlfn.XLOOKUP(B1918,'4. Material Balance Activities'!$C$478:$C$608,'4. Material Balance Activities'!$G$478:$G$608,NA,0,1)-_xlfn.XLOOKUP(B1918,'4. Material Balance Activities'!$C$478:$C$608,'4. Material Balance Activities'!$M$478:$M$608,NA,0,1))*G1918)*(1-F1918)</f>
        <v>1.3335431760000001</v>
      </c>
      <c r="J1918" s="105" t="s">
        <v>214</v>
      </c>
      <c r="K1918" s="83" t="s">
        <v>214</v>
      </c>
      <c r="L1918" s="102" cm="1">
        <f t="array" ref="L1918">((_xlfn.XLOOKUP(B1918,'4. Material Balance Activities'!$C$478:$C$608,'4. Material Balance Activities'!$J$478:$J$608,NA,0,1)-_xlfn.XLOOKUP(B1918,'4. Material Balance Activities'!$C$478:$C$608,'4. Material Balance Activities'!$P$478:$P$608,NA,0,1))*G1918)*(1-F1918)</f>
        <v>5.3771902258064521E-3</v>
      </c>
      <c r="M1918" s="105" t="s">
        <v>214</v>
      </c>
      <c r="N1918" s="83" t="s">
        <v>214</v>
      </c>
    </row>
    <row r="1919" spans="1:14" x14ac:dyDescent="0.25">
      <c r="A1919" s="79" t="s">
        <v>406</v>
      </c>
      <c r="B1919" s="133" t="s">
        <v>243</v>
      </c>
      <c r="C1919" s="137" t="s">
        <v>436</v>
      </c>
      <c r="D1919" s="81" t="str">
        <f>IFERROR(IF(C1919="No CAS","",INDEX('DEQ Pollutant List'!$C$7:$C$611,MATCH('5. Pollutant Emissions - MB'!C1919,'DEQ Pollutant List'!$B$7:$B$611,0))),"")</f>
        <v>1,2,4-Trimethylbenzene</v>
      </c>
      <c r="E1919" s="115"/>
      <c r="F1919" s="138">
        <v>0</v>
      </c>
      <c r="G1919" s="139">
        <v>6.3E-2</v>
      </c>
      <c r="H1919" s="104"/>
      <c r="I1919" s="102" cm="1">
        <f t="array" ref="I1919">((_xlfn.XLOOKUP(B1919,'4. Material Balance Activities'!$C$478:$C$608,'4. Material Balance Activities'!$G$478:$G$608,NA,0,1)-_xlfn.XLOOKUP(B1919,'4. Material Balance Activities'!$C$478:$C$608,'4. Material Balance Activities'!$M$478:$M$608,NA,0,1))*G1919)*(1-F1919)</f>
        <v>0.19870515000000002</v>
      </c>
      <c r="J1919" s="105" t="s">
        <v>214</v>
      </c>
      <c r="K1919" s="83" t="s">
        <v>214</v>
      </c>
      <c r="L1919" s="102" cm="1">
        <f t="array" ref="L1919">((_xlfn.XLOOKUP(B1919,'4. Material Balance Activities'!$C$478:$C$608,'4. Material Balance Activities'!$J$478:$J$608,NA,0,1)-_xlfn.XLOOKUP(B1919,'4. Material Balance Activities'!$C$478:$C$608,'4. Material Balance Activities'!$P$478:$P$608,NA,0,1))*G1919)*(1-F1919)</f>
        <v>8.0123044354838725E-4</v>
      </c>
      <c r="M1919" s="105" t="s">
        <v>214</v>
      </c>
      <c r="N1919" s="83" t="s">
        <v>214</v>
      </c>
    </row>
    <row r="1920" spans="1:14" x14ac:dyDescent="0.25">
      <c r="A1920" s="79" t="s">
        <v>406</v>
      </c>
      <c r="B1920" s="133" t="s">
        <v>244</v>
      </c>
      <c r="C1920" s="137" t="s">
        <v>437</v>
      </c>
      <c r="D1920" s="81" t="str">
        <f>IFERROR(IF(C1920="No CAS","",INDEX('DEQ Pollutant List'!$C$7:$C$611,MATCH('5. Pollutant Emissions - MB'!C1920,'DEQ Pollutant List'!$B$7:$B$611,0))),"")</f>
        <v>Propylene glycol monomethyl ether acetate</v>
      </c>
      <c r="E1920" s="115"/>
      <c r="F1920" s="138">
        <v>0</v>
      </c>
      <c r="G1920" s="139">
        <v>0.20569999999999999</v>
      </c>
      <c r="H1920" s="104"/>
      <c r="I1920" s="102" cm="1">
        <f t="array" ref="I1920">((_xlfn.XLOOKUP(B1920,'4. Material Balance Activities'!$C$478:$C$608,'4. Material Balance Activities'!$G$478:$G$608,NA,0,1)-_xlfn.XLOOKUP(B1920,'4. Material Balance Activities'!$C$478:$C$608,'4. Material Balance Activities'!$M$478:$M$608,NA,0,1))*G1920)*(1-F1920)</f>
        <v>1.5015277199999999</v>
      </c>
      <c r="J1920" s="105" t="s">
        <v>214</v>
      </c>
      <c r="K1920" s="83" t="s">
        <v>214</v>
      </c>
      <c r="L1920" s="102" cm="1">
        <f t="array" ref="L1920">((_xlfn.XLOOKUP(B1920,'4. Material Balance Activities'!$C$478:$C$608,'4. Material Balance Activities'!$J$478:$J$608,NA,0,1)-_xlfn.XLOOKUP(B1920,'4. Material Balance Activities'!$C$478:$C$608,'4. Material Balance Activities'!$P$478:$P$608,NA,0,1))*G1920)*(1-F1920)</f>
        <v>6.0545472580645163E-3</v>
      </c>
      <c r="M1920" s="105" t="s">
        <v>214</v>
      </c>
      <c r="N1920" s="83" t="s">
        <v>214</v>
      </c>
    </row>
    <row r="1921" spans="1:14" x14ac:dyDescent="0.25">
      <c r="A1921" s="79" t="s">
        <v>406</v>
      </c>
      <c r="B1921" s="133" t="s">
        <v>244</v>
      </c>
      <c r="C1921" s="137" t="s">
        <v>428</v>
      </c>
      <c r="D1921" s="81" t="str">
        <f>IFERROR(IF(C1921="No CAS","",INDEX('DEQ Pollutant List'!$C$7:$C$611,MATCH('5. Pollutant Emissions - MB'!C1921,'DEQ Pollutant List'!$B$7:$B$611,0))),"")</f>
        <v>2-Butanone (methyl ethyl ketone)</v>
      </c>
      <c r="E1921" s="115"/>
      <c r="F1921" s="138">
        <v>0</v>
      </c>
      <c r="G1921" s="139">
        <v>0.77510000000000001</v>
      </c>
      <c r="H1921" s="104"/>
      <c r="I1921" s="102" cm="1">
        <f t="array" ref="I1921">((_xlfn.XLOOKUP(B1921,'4. Material Balance Activities'!$C$478:$C$608,'4. Material Balance Activities'!$G$478:$G$608,NA,0,1)-_xlfn.XLOOKUP(B1921,'4. Material Balance Activities'!$C$478:$C$608,'4. Material Balance Activities'!$M$478:$M$608,NA,0,1))*G1921)*(1-F1921)</f>
        <v>5.6579199600000001</v>
      </c>
      <c r="J1921" s="105" t="s">
        <v>214</v>
      </c>
      <c r="K1921" s="83" t="s">
        <v>214</v>
      </c>
      <c r="L1921" s="102" cm="1">
        <f t="array" ref="L1921">((_xlfn.XLOOKUP(B1921,'4. Material Balance Activities'!$C$478:$C$608,'4. Material Balance Activities'!$J$478:$J$608,NA,0,1)-_xlfn.XLOOKUP(B1921,'4. Material Balance Activities'!$C$478:$C$608,'4. Material Balance Activities'!$P$478:$P$608,NA,0,1))*G1921)*(1-F1921)</f>
        <v>2.2814193387096775E-2</v>
      </c>
      <c r="M1921" s="105" t="s">
        <v>214</v>
      </c>
      <c r="N1921" s="83" t="s">
        <v>214</v>
      </c>
    </row>
    <row r="1922" spans="1:14" x14ac:dyDescent="0.25">
      <c r="A1922" s="79" t="s">
        <v>406</v>
      </c>
      <c r="B1922" s="133" t="s">
        <v>245</v>
      </c>
      <c r="C1922" s="137" t="s">
        <v>181</v>
      </c>
      <c r="D1922" s="81" t="str">
        <f>IFERROR(IF(C1922="No CAS","",INDEX('DEQ Pollutant List'!$C$7:$C$611,MATCH('5. Pollutant Emissions - MB'!C1922,'DEQ Pollutant List'!$B$7:$B$611,0))),"")</f>
        <v>Cobalt and compounds</v>
      </c>
      <c r="E1922" s="115"/>
      <c r="F1922" s="138">
        <f>1-(1-0.75)*(1-0.992)</f>
        <v>0.998</v>
      </c>
      <c r="G1922" s="139">
        <v>1E-3</v>
      </c>
      <c r="H1922" s="104" t="s">
        <v>421</v>
      </c>
      <c r="I1922" s="102" cm="1">
        <f t="array" ref="I1922">((_xlfn.XLOOKUP(B1922,'4. Material Balance Activities'!$C$478:$C$608,'4. Material Balance Activities'!$G$478:$G$608,NA,0,1)-_xlfn.XLOOKUP(B1922,'4. Material Balance Activities'!$C$478:$C$608,'4. Material Balance Activities'!$M$478:$M$608,NA,0,1))*G1922)*(1-F1922)</f>
        <v>1.8988800000000017E-5</v>
      </c>
      <c r="J1922" s="105" t="s">
        <v>214</v>
      </c>
      <c r="K1922" s="83" t="s">
        <v>214</v>
      </c>
      <c r="L1922" s="102" cm="1">
        <f t="array" ref="L1922">((_xlfn.XLOOKUP(B1922,'4. Material Balance Activities'!$C$478:$C$608,'4. Material Balance Activities'!$J$478:$J$608,NA,0,1)-_xlfn.XLOOKUP(B1922,'4. Material Balance Activities'!$C$478:$C$608,'4. Material Balance Activities'!$P$478:$P$608,NA,0,1))*G1922)*(1-F1922)</f>
        <v>7.6567741935483941E-8</v>
      </c>
      <c r="M1922" s="105" t="s">
        <v>214</v>
      </c>
      <c r="N1922" s="83" t="s">
        <v>214</v>
      </c>
    </row>
    <row r="1923" spans="1:14" x14ac:dyDescent="0.25">
      <c r="A1923" s="79" t="s">
        <v>406</v>
      </c>
      <c r="B1923" s="133" t="s">
        <v>246</v>
      </c>
      <c r="C1923" s="137" t="s">
        <v>437</v>
      </c>
      <c r="D1923" s="81" t="str">
        <f>IFERROR(IF(C1923="No CAS","",INDEX('DEQ Pollutant List'!$C$7:$C$611,MATCH('5. Pollutant Emissions - MB'!C1923,'DEQ Pollutant List'!$B$7:$B$611,0))),"")</f>
        <v>Propylene glycol monomethyl ether acetate</v>
      </c>
      <c r="E1923" s="115"/>
      <c r="F1923" s="138">
        <v>0</v>
      </c>
      <c r="G1923" s="139">
        <v>0.02</v>
      </c>
      <c r="H1923" s="104"/>
      <c r="I1923" s="102" cm="1">
        <f t="array" ref="I1923">((_xlfn.XLOOKUP(B1923,'4. Material Balance Activities'!$C$478:$C$608,'4. Material Balance Activities'!$G$478:$G$608,NA,0,1)-_xlfn.XLOOKUP(B1923,'4. Material Balance Activities'!$C$478:$C$608,'4. Material Balance Activities'!$M$478:$M$608,NA,0,1))*G1923)*(1-F1923)</f>
        <v>1.02959</v>
      </c>
      <c r="J1923" s="105" t="s">
        <v>214</v>
      </c>
      <c r="K1923" s="83" t="s">
        <v>214</v>
      </c>
      <c r="L1923" s="102" cm="1">
        <f t="array" ref="L1923">((_xlfn.XLOOKUP(B1923,'4. Material Balance Activities'!$C$478:$C$608,'4. Material Balance Activities'!$J$478:$J$608,NA,0,1)-_xlfn.XLOOKUP(B1923,'4. Material Balance Activities'!$C$478:$C$608,'4. Material Balance Activities'!$P$478:$P$608,NA,0,1))*G1923)*(1-F1923)</f>
        <v>4.1515725806451614E-3</v>
      </c>
      <c r="M1923" s="105" t="s">
        <v>214</v>
      </c>
      <c r="N1923" s="83" t="s">
        <v>214</v>
      </c>
    </row>
    <row r="1924" spans="1:14" x14ac:dyDescent="0.25">
      <c r="A1924" s="79" t="s">
        <v>406</v>
      </c>
      <c r="B1924" s="133" t="s">
        <v>247</v>
      </c>
      <c r="C1924" s="137" t="s">
        <v>437</v>
      </c>
      <c r="D1924" s="81" t="str">
        <f>IFERROR(IF(C1924="No CAS","",INDEX('DEQ Pollutant List'!$C$7:$C$611,MATCH('5. Pollutant Emissions - MB'!C1924,'DEQ Pollutant List'!$B$7:$B$611,0))),"")</f>
        <v>Propylene glycol monomethyl ether acetate</v>
      </c>
      <c r="E1924" s="115"/>
      <c r="F1924" s="138">
        <v>0</v>
      </c>
      <c r="G1924" s="139">
        <v>0.01</v>
      </c>
      <c r="H1924" s="104"/>
      <c r="I1924" s="102" cm="1">
        <f t="array" ref="I1924">((_xlfn.XLOOKUP(B1924,'4. Material Balance Activities'!$C$478:$C$608,'4. Material Balance Activities'!$G$478:$G$608,NA,0,1)-_xlfn.XLOOKUP(B1924,'4. Material Balance Activities'!$C$478:$C$608,'4. Material Balance Activities'!$M$478:$M$608,NA,0,1))*G1924)*(1-F1924)</f>
        <v>0.21014500000000003</v>
      </c>
      <c r="J1924" s="105" t="s">
        <v>214</v>
      </c>
      <c r="K1924" s="83" t="s">
        <v>214</v>
      </c>
      <c r="L1924" s="102" cm="1">
        <f t="array" ref="L1924">((_xlfn.XLOOKUP(B1924,'4. Material Balance Activities'!$C$478:$C$608,'4. Material Balance Activities'!$J$478:$J$608,NA,0,1)-_xlfn.XLOOKUP(B1924,'4. Material Balance Activities'!$C$478:$C$608,'4. Material Balance Activities'!$P$478:$P$608,NA,0,1))*G1924)*(1-F1924)</f>
        <v>8.4735887096774193E-4</v>
      </c>
      <c r="M1924" s="105" t="s">
        <v>214</v>
      </c>
      <c r="N1924" s="83" t="s">
        <v>214</v>
      </c>
    </row>
    <row r="1925" spans="1:14" x14ac:dyDescent="0.25">
      <c r="A1925" s="79" t="s">
        <v>406</v>
      </c>
      <c r="B1925" s="133" t="s">
        <v>247</v>
      </c>
      <c r="C1925" s="137" t="s">
        <v>181</v>
      </c>
      <c r="D1925" s="81" t="str">
        <f>IFERROR(IF(C1925="No CAS","",INDEX('DEQ Pollutant List'!$C$7:$C$611,MATCH('5. Pollutant Emissions - MB'!C1925,'DEQ Pollutant List'!$B$7:$B$611,0))),"")</f>
        <v>Cobalt and compounds</v>
      </c>
      <c r="E1925" s="115"/>
      <c r="F1925" s="138">
        <f>1-(1-0.75)*(1-0.992)</f>
        <v>0.998</v>
      </c>
      <c r="G1925" s="139">
        <v>1E-3</v>
      </c>
      <c r="H1925" s="104" t="s">
        <v>421</v>
      </c>
      <c r="I1925" s="102" cm="1">
        <f t="array" ref="I1925">((_xlfn.XLOOKUP(B1925,'4. Material Balance Activities'!$C$478:$C$608,'4. Material Balance Activities'!$G$478:$G$608,NA,0,1)-_xlfn.XLOOKUP(B1925,'4. Material Balance Activities'!$C$478:$C$608,'4. Material Balance Activities'!$M$478:$M$608,NA,0,1))*G1925)*(1-F1925)</f>
        <v>4.2029000000000041E-5</v>
      </c>
      <c r="J1925" s="105" t="s">
        <v>214</v>
      </c>
      <c r="K1925" s="83" t="s">
        <v>214</v>
      </c>
      <c r="L1925" s="102" cm="1">
        <f t="array" ref="L1925">((_xlfn.XLOOKUP(B1925,'4. Material Balance Activities'!$C$478:$C$608,'4. Material Balance Activities'!$J$478:$J$608,NA,0,1)-_xlfn.XLOOKUP(B1925,'4. Material Balance Activities'!$C$478:$C$608,'4. Material Balance Activities'!$P$478:$P$608,NA,0,1))*G1925)*(1-F1925)</f>
        <v>1.6947177419354854E-7</v>
      </c>
      <c r="M1925" s="105" t="s">
        <v>214</v>
      </c>
      <c r="N1925" s="83" t="s">
        <v>214</v>
      </c>
    </row>
    <row r="1926" spans="1:14" x14ac:dyDescent="0.25">
      <c r="A1926" s="79" t="s">
        <v>406</v>
      </c>
      <c r="B1926" s="133" t="s">
        <v>248</v>
      </c>
      <c r="C1926" s="137" t="s">
        <v>437</v>
      </c>
      <c r="D1926" s="81" t="str">
        <f>IFERROR(IF(C1926="No CAS","",INDEX('DEQ Pollutant List'!$C$7:$C$611,MATCH('5. Pollutant Emissions - MB'!C1926,'DEQ Pollutant List'!$B$7:$B$611,0))),"")</f>
        <v>Propylene glycol monomethyl ether acetate</v>
      </c>
      <c r="E1926" s="115"/>
      <c r="F1926" s="138">
        <v>0</v>
      </c>
      <c r="G1926" s="139">
        <v>0.02</v>
      </c>
      <c r="H1926" s="104"/>
      <c r="I1926" s="102" cm="1">
        <f t="array" ref="I1926">((_xlfn.XLOOKUP(B1926,'4. Material Balance Activities'!$C$478:$C$608,'4. Material Balance Activities'!$G$478:$G$608,NA,0,1)-_xlfn.XLOOKUP(B1926,'4. Material Balance Activities'!$C$478:$C$608,'4. Material Balance Activities'!$M$478:$M$608,NA,0,1))*G1926)*(1-F1926)</f>
        <v>0.15916000000000002</v>
      </c>
      <c r="J1926" s="105" t="s">
        <v>214</v>
      </c>
      <c r="K1926" s="83" t="s">
        <v>214</v>
      </c>
      <c r="L1926" s="102" cm="1">
        <f t="array" ref="L1926">((_xlfn.XLOOKUP(B1926,'4. Material Balance Activities'!$C$478:$C$608,'4. Material Balance Activities'!$J$478:$J$608,NA,0,1)-_xlfn.XLOOKUP(B1926,'4. Material Balance Activities'!$C$478:$C$608,'4. Material Balance Activities'!$P$478:$P$608,NA,0,1))*G1926)*(1-F1926)</f>
        <v>6.4177419354838718E-4</v>
      </c>
      <c r="M1926" s="105" t="s">
        <v>214</v>
      </c>
      <c r="N1926" s="83" t="s">
        <v>214</v>
      </c>
    </row>
    <row r="1927" spans="1:14" x14ac:dyDescent="0.25">
      <c r="A1927" s="79" t="s">
        <v>406</v>
      </c>
      <c r="B1927" s="133" t="s">
        <v>249</v>
      </c>
      <c r="C1927" s="137" t="s">
        <v>437</v>
      </c>
      <c r="D1927" s="81" t="str">
        <f>IFERROR(IF(C1927="No CAS","",INDEX('DEQ Pollutant List'!$C$7:$C$611,MATCH('5. Pollutant Emissions - MB'!C1927,'DEQ Pollutant List'!$B$7:$B$611,0))),"")</f>
        <v>Propylene glycol monomethyl ether acetate</v>
      </c>
      <c r="E1927" s="115"/>
      <c r="F1927" s="138">
        <v>0</v>
      </c>
      <c r="G1927" s="139">
        <v>0.03</v>
      </c>
      <c r="H1927" s="104"/>
      <c r="I1927" s="102" cm="1">
        <f t="array" ref="I1927">((_xlfn.XLOOKUP(B1927,'4. Material Balance Activities'!$C$478:$C$608,'4. Material Balance Activities'!$G$478:$G$608,NA,0,1)-_xlfn.XLOOKUP(B1927,'4. Material Balance Activities'!$C$478:$C$608,'4. Material Balance Activities'!$M$478:$M$608,NA,0,1))*G1927)*(1-F1927)</f>
        <v>0.25762499999999999</v>
      </c>
      <c r="J1927" s="105" t="s">
        <v>214</v>
      </c>
      <c r="K1927" s="83" t="s">
        <v>214</v>
      </c>
      <c r="L1927" s="102" cm="1">
        <f t="array" ref="L1927">((_xlfn.XLOOKUP(B1927,'4. Material Balance Activities'!$C$478:$C$608,'4. Material Balance Activities'!$J$478:$J$608,NA,0,1)-_xlfn.XLOOKUP(B1927,'4. Material Balance Activities'!$C$478:$C$608,'4. Material Balance Activities'!$P$478:$P$608,NA,0,1))*G1927)*(1-F1927)</f>
        <v>1.0388104838709679E-3</v>
      </c>
      <c r="M1927" s="105" t="s">
        <v>214</v>
      </c>
      <c r="N1927" s="83" t="s">
        <v>214</v>
      </c>
    </row>
    <row r="1928" spans="1:14" x14ac:dyDescent="0.25">
      <c r="A1928" s="79" t="s">
        <v>406</v>
      </c>
      <c r="B1928" s="133" t="s">
        <v>250</v>
      </c>
      <c r="C1928" s="137" t="s">
        <v>183</v>
      </c>
      <c r="D1928" s="81" t="str">
        <f>IFERROR(IF(C1928="No CAS","",INDEX('DEQ Pollutant List'!$C$7:$C$611,MATCH('5. Pollutant Emissions - MB'!C1928,'DEQ Pollutant List'!$B$7:$B$611,0))),"")</f>
        <v>Ethyl benzene</v>
      </c>
      <c r="E1928" s="115"/>
      <c r="F1928" s="138">
        <v>0</v>
      </c>
      <c r="G1928" s="139">
        <v>1E-3</v>
      </c>
      <c r="H1928" s="104"/>
      <c r="I1928" s="102" cm="1">
        <f t="array" ref="I1928">((_xlfn.XLOOKUP(B1928,'4. Material Balance Activities'!$C$478:$C$608,'4. Material Balance Activities'!$G$478:$G$608,NA,0,1)-_xlfn.XLOOKUP(B1928,'4. Material Balance Activities'!$C$478:$C$608,'4. Material Balance Activities'!$M$478:$M$608,NA,0,1))*G1928)*(1-F1928)</f>
        <v>1.1231999999999999E-2</v>
      </c>
      <c r="J1928" s="105" t="s">
        <v>214</v>
      </c>
      <c r="K1928" s="83" t="s">
        <v>214</v>
      </c>
      <c r="L1928" s="102" cm="1">
        <f t="array" ref="L1928">((_xlfn.XLOOKUP(B1928,'4. Material Balance Activities'!$C$478:$C$608,'4. Material Balance Activities'!$J$478:$J$608,NA,0,1)-_xlfn.XLOOKUP(B1928,'4. Material Balance Activities'!$C$478:$C$608,'4. Material Balance Activities'!$P$478:$P$608,NA,0,1))*G1928)*(1-F1928)</f>
        <v>4.529032258064516E-5</v>
      </c>
      <c r="M1928" s="105" t="s">
        <v>214</v>
      </c>
      <c r="N1928" s="83" t="s">
        <v>214</v>
      </c>
    </row>
    <row r="1929" spans="1:14" x14ac:dyDescent="0.25">
      <c r="A1929" s="79" t="s">
        <v>406</v>
      </c>
      <c r="B1929" s="133" t="s">
        <v>250</v>
      </c>
      <c r="C1929" s="137" t="s">
        <v>437</v>
      </c>
      <c r="D1929" s="81" t="str">
        <f>IFERROR(IF(C1929="No CAS","",INDEX('DEQ Pollutant List'!$C$7:$C$611,MATCH('5. Pollutant Emissions - MB'!C1929,'DEQ Pollutant List'!$B$7:$B$611,0))),"")</f>
        <v>Propylene glycol monomethyl ether acetate</v>
      </c>
      <c r="E1929" s="115"/>
      <c r="F1929" s="138">
        <v>0</v>
      </c>
      <c r="G1929" s="139">
        <v>0.02</v>
      </c>
      <c r="H1929" s="104"/>
      <c r="I1929" s="102" cm="1">
        <f t="array" ref="I1929">((_xlfn.XLOOKUP(B1929,'4. Material Balance Activities'!$C$478:$C$608,'4. Material Balance Activities'!$G$478:$G$608,NA,0,1)-_xlfn.XLOOKUP(B1929,'4. Material Balance Activities'!$C$478:$C$608,'4. Material Balance Activities'!$M$478:$M$608,NA,0,1))*G1929)*(1-F1929)</f>
        <v>0.22463999999999998</v>
      </c>
      <c r="J1929" s="105" t="s">
        <v>214</v>
      </c>
      <c r="K1929" s="83" t="s">
        <v>214</v>
      </c>
      <c r="L1929" s="102" cm="1">
        <f t="array" ref="L1929">((_xlfn.XLOOKUP(B1929,'4. Material Balance Activities'!$C$478:$C$608,'4. Material Balance Activities'!$J$478:$J$608,NA,0,1)-_xlfn.XLOOKUP(B1929,'4. Material Balance Activities'!$C$478:$C$608,'4. Material Balance Activities'!$P$478:$P$608,NA,0,1))*G1929)*(1-F1929)</f>
        <v>9.0580645161290321E-4</v>
      </c>
      <c r="M1929" s="105" t="s">
        <v>214</v>
      </c>
      <c r="N1929" s="83" t="s">
        <v>214</v>
      </c>
    </row>
    <row r="1930" spans="1:14" x14ac:dyDescent="0.25">
      <c r="A1930" s="79" t="s">
        <v>406</v>
      </c>
      <c r="B1930" s="133" t="s">
        <v>250</v>
      </c>
      <c r="C1930" s="137" t="s">
        <v>181</v>
      </c>
      <c r="D1930" s="81" t="str">
        <f>IFERROR(IF(C1930="No CAS","",INDEX('DEQ Pollutant List'!$C$7:$C$611,MATCH('5. Pollutant Emissions - MB'!C1930,'DEQ Pollutant List'!$B$7:$B$611,0))),"")</f>
        <v>Cobalt and compounds</v>
      </c>
      <c r="E1930" s="115"/>
      <c r="F1930" s="138">
        <f>1-(1-0.75)*(1-0.992)</f>
        <v>0.998</v>
      </c>
      <c r="G1930" s="139">
        <v>1E-3</v>
      </c>
      <c r="H1930" s="104" t="s">
        <v>421</v>
      </c>
      <c r="I1930" s="102" cm="1">
        <f t="array" ref="I1930">((_xlfn.XLOOKUP(B1930,'4. Material Balance Activities'!$C$478:$C$608,'4. Material Balance Activities'!$G$478:$G$608,NA,0,1)-_xlfn.XLOOKUP(B1930,'4. Material Balance Activities'!$C$478:$C$608,'4. Material Balance Activities'!$M$478:$M$608,NA,0,1))*G1930)*(1-F1930)</f>
        <v>2.2464000000000017E-5</v>
      </c>
      <c r="J1930" s="105" t="s">
        <v>214</v>
      </c>
      <c r="K1930" s="83" t="s">
        <v>214</v>
      </c>
      <c r="L1930" s="102" cm="1">
        <f t="array" ref="L1930">((_xlfn.XLOOKUP(B1930,'4. Material Balance Activities'!$C$478:$C$608,'4. Material Balance Activities'!$J$478:$J$608,NA,0,1)-_xlfn.XLOOKUP(B1930,'4. Material Balance Activities'!$C$478:$C$608,'4. Material Balance Activities'!$P$478:$P$608,NA,0,1))*G1930)*(1-F1930)</f>
        <v>9.0580645161290404E-8</v>
      </c>
      <c r="M1930" s="105" t="s">
        <v>214</v>
      </c>
      <c r="N1930" s="83" t="s">
        <v>214</v>
      </c>
    </row>
    <row r="1931" spans="1:14" x14ac:dyDescent="0.25">
      <c r="A1931" s="79" t="s">
        <v>406</v>
      </c>
      <c r="B1931" s="133" t="s">
        <v>251</v>
      </c>
      <c r="C1931" s="137" t="s">
        <v>183</v>
      </c>
      <c r="D1931" s="81" t="str">
        <f>IFERROR(IF(C1931="No CAS","",INDEX('DEQ Pollutant List'!$C$7:$C$611,MATCH('5. Pollutant Emissions - MB'!C1931,'DEQ Pollutant List'!$B$7:$B$611,0))),"")</f>
        <v>Ethyl benzene</v>
      </c>
      <c r="E1931" s="115"/>
      <c r="F1931" s="138">
        <v>0</v>
      </c>
      <c r="G1931" s="139">
        <v>1E-3</v>
      </c>
      <c r="H1931" s="104"/>
      <c r="I1931" s="102" cm="1">
        <f t="array" ref="I1931">((_xlfn.XLOOKUP(B1931,'4. Material Balance Activities'!$C$478:$C$608,'4. Material Balance Activities'!$G$478:$G$608,NA,0,1)-_xlfn.XLOOKUP(B1931,'4. Material Balance Activities'!$C$478:$C$608,'4. Material Balance Activities'!$M$478:$M$608,NA,0,1))*G1931)*(1-F1931)</f>
        <v>1.0687600000000002E-2</v>
      </c>
      <c r="J1931" s="105" t="s">
        <v>214</v>
      </c>
      <c r="K1931" s="83" t="s">
        <v>214</v>
      </c>
      <c r="L1931" s="102" cm="1">
        <f t="array" ref="L1931">((_xlfn.XLOOKUP(B1931,'4. Material Balance Activities'!$C$478:$C$608,'4. Material Balance Activities'!$J$478:$J$608,NA,0,1)-_xlfn.XLOOKUP(B1931,'4. Material Balance Activities'!$C$478:$C$608,'4. Material Balance Activities'!$P$478:$P$608,NA,0,1))*G1931)*(1-F1931)</f>
        <v>4.3095161290322589E-5</v>
      </c>
      <c r="M1931" s="105" t="s">
        <v>214</v>
      </c>
      <c r="N1931" s="83" t="s">
        <v>214</v>
      </c>
    </row>
    <row r="1932" spans="1:14" x14ac:dyDescent="0.25">
      <c r="A1932" s="79" t="s">
        <v>406</v>
      </c>
      <c r="B1932" s="133" t="s">
        <v>251</v>
      </c>
      <c r="C1932" s="137" t="s">
        <v>437</v>
      </c>
      <c r="D1932" s="81" t="str">
        <f>IFERROR(IF(C1932="No CAS","",INDEX('DEQ Pollutant List'!$C$7:$C$611,MATCH('5. Pollutant Emissions - MB'!C1932,'DEQ Pollutant List'!$B$7:$B$611,0))),"")</f>
        <v>Propylene glycol monomethyl ether acetate</v>
      </c>
      <c r="E1932" s="115"/>
      <c r="F1932" s="138">
        <v>0</v>
      </c>
      <c r="G1932" s="139">
        <v>0.01</v>
      </c>
      <c r="H1932" s="104"/>
      <c r="I1932" s="102" cm="1">
        <f t="array" ref="I1932">((_xlfn.XLOOKUP(B1932,'4. Material Balance Activities'!$C$478:$C$608,'4. Material Balance Activities'!$G$478:$G$608,NA,0,1)-_xlfn.XLOOKUP(B1932,'4. Material Balance Activities'!$C$478:$C$608,'4. Material Balance Activities'!$M$478:$M$608,NA,0,1))*G1932)*(1-F1932)</f>
        <v>0.10687600000000001</v>
      </c>
      <c r="J1932" s="105" t="s">
        <v>214</v>
      </c>
      <c r="K1932" s="83" t="s">
        <v>214</v>
      </c>
      <c r="L1932" s="102" cm="1">
        <f t="array" ref="L1932">((_xlfn.XLOOKUP(B1932,'4. Material Balance Activities'!$C$478:$C$608,'4. Material Balance Activities'!$J$478:$J$608,NA,0,1)-_xlfn.XLOOKUP(B1932,'4. Material Balance Activities'!$C$478:$C$608,'4. Material Balance Activities'!$P$478:$P$608,NA,0,1))*G1932)*(1-F1932)</f>
        <v>4.3095161290322584E-4</v>
      </c>
      <c r="M1932" s="105" t="s">
        <v>214</v>
      </c>
      <c r="N1932" s="83" t="s">
        <v>214</v>
      </c>
    </row>
    <row r="1933" spans="1:14" x14ac:dyDescent="0.25">
      <c r="A1933" s="79" t="s">
        <v>406</v>
      </c>
      <c r="B1933" s="133" t="s">
        <v>251</v>
      </c>
      <c r="C1933" s="137" t="s">
        <v>181</v>
      </c>
      <c r="D1933" s="81" t="str">
        <f>IFERROR(IF(C1933="No CAS","",INDEX('DEQ Pollutant List'!$C$7:$C$611,MATCH('5. Pollutant Emissions - MB'!C1933,'DEQ Pollutant List'!$B$7:$B$611,0))),"")</f>
        <v>Cobalt and compounds</v>
      </c>
      <c r="E1933" s="115"/>
      <c r="F1933" s="138">
        <f>1-(1-0.75)*(1-0.992)</f>
        <v>0.998</v>
      </c>
      <c r="G1933" s="139">
        <v>1E-3</v>
      </c>
      <c r="H1933" s="104" t="s">
        <v>421</v>
      </c>
      <c r="I1933" s="102" cm="1">
        <f t="array" ref="I1933">((_xlfn.XLOOKUP(B1933,'4. Material Balance Activities'!$C$478:$C$608,'4. Material Balance Activities'!$G$478:$G$608,NA,0,1)-_xlfn.XLOOKUP(B1933,'4. Material Balance Activities'!$C$478:$C$608,'4. Material Balance Activities'!$M$478:$M$608,NA,0,1))*G1933)*(1-F1933)</f>
        <v>2.1375200000000022E-5</v>
      </c>
      <c r="J1933" s="105" t="s">
        <v>214</v>
      </c>
      <c r="K1933" s="83" t="s">
        <v>214</v>
      </c>
      <c r="L1933" s="102" cm="1">
        <f t="array" ref="L1933">((_xlfn.XLOOKUP(B1933,'4. Material Balance Activities'!$C$478:$C$608,'4. Material Balance Activities'!$J$478:$J$608,NA,0,1)-_xlfn.XLOOKUP(B1933,'4. Material Balance Activities'!$C$478:$C$608,'4. Material Balance Activities'!$P$478:$P$608,NA,0,1))*G1933)*(1-F1933)</f>
        <v>8.6190322580645251E-8</v>
      </c>
      <c r="M1933" s="105" t="s">
        <v>214</v>
      </c>
      <c r="N1933" s="83" t="s">
        <v>214</v>
      </c>
    </row>
    <row r="1934" spans="1:14" x14ac:dyDescent="0.25">
      <c r="A1934" s="79" t="s">
        <v>406</v>
      </c>
      <c r="B1934" s="133" t="s">
        <v>252</v>
      </c>
      <c r="C1934" s="137" t="s">
        <v>437</v>
      </c>
      <c r="D1934" s="81" t="str">
        <f>IFERROR(IF(C1934="No CAS","",INDEX('DEQ Pollutant List'!$C$7:$C$611,MATCH('5. Pollutant Emissions - MB'!C1934,'DEQ Pollutant List'!$B$7:$B$611,0))),"")</f>
        <v>Propylene glycol monomethyl ether acetate</v>
      </c>
      <c r="E1934" s="115"/>
      <c r="F1934" s="138">
        <v>0</v>
      </c>
      <c r="G1934" s="139">
        <v>0.01</v>
      </c>
      <c r="H1934" s="104"/>
      <c r="I1934" s="102" cm="1">
        <f t="array" ref="I1934">((_xlfn.XLOOKUP(B1934,'4. Material Balance Activities'!$C$478:$C$608,'4. Material Balance Activities'!$G$478:$G$608,NA,0,1)-_xlfn.XLOOKUP(B1934,'4. Material Balance Activities'!$C$478:$C$608,'4. Material Balance Activities'!$M$478:$M$608,NA,0,1))*G1934)*(1-F1934)</f>
        <v>6.8700000000000011E-3</v>
      </c>
      <c r="J1934" s="105" t="s">
        <v>214</v>
      </c>
      <c r="K1934" s="83" t="s">
        <v>214</v>
      </c>
      <c r="L1934" s="102" cm="1">
        <f t="array" ref="L1934">((_xlfn.XLOOKUP(B1934,'4. Material Balance Activities'!$C$478:$C$608,'4. Material Balance Activities'!$J$478:$J$608,NA,0,1)-_xlfn.XLOOKUP(B1934,'4. Material Balance Activities'!$C$478:$C$608,'4. Material Balance Activities'!$P$478:$P$608,NA,0,1))*G1934)*(1-F1934)</f>
        <v>2.770161290322581E-5</v>
      </c>
      <c r="M1934" s="105" t="s">
        <v>214</v>
      </c>
      <c r="N1934" s="83" t="s">
        <v>214</v>
      </c>
    </row>
    <row r="1935" spans="1:14" x14ac:dyDescent="0.25">
      <c r="A1935" s="79" t="s">
        <v>406</v>
      </c>
      <c r="B1935" s="133" t="s">
        <v>253</v>
      </c>
      <c r="C1935" s="137" t="s">
        <v>191</v>
      </c>
      <c r="D1935" s="81" t="s">
        <v>443</v>
      </c>
      <c r="E1935" s="115"/>
      <c r="F1935" s="138">
        <v>0</v>
      </c>
      <c r="G1935" s="139">
        <v>0.01</v>
      </c>
      <c r="H1935" s="104"/>
      <c r="I1935" s="102" cm="1">
        <f t="array" ref="I1935">((_xlfn.XLOOKUP(B1935,'4. Material Balance Activities'!$C$478:$C$608,'4. Material Balance Activities'!$G$478:$G$608,NA,0,1)-_xlfn.XLOOKUP(B1935,'4. Material Balance Activities'!$C$478:$C$608,'4. Material Balance Activities'!$M$478:$M$608,NA,0,1))*G1935)*(1-F1935)</f>
        <v>0.12512000000000001</v>
      </c>
      <c r="J1935" s="105" t="s">
        <v>214</v>
      </c>
      <c r="K1935" s="83" t="s">
        <v>214</v>
      </c>
      <c r="L1935" s="102" cm="1">
        <f t="array" ref="L1935">((_xlfn.XLOOKUP(B1935,'4. Material Balance Activities'!$C$478:$C$608,'4. Material Balance Activities'!$J$478:$J$608,NA,0,1)-_xlfn.XLOOKUP(B1935,'4. Material Balance Activities'!$C$478:$C$608,'4. Material Balance Activities'!$P$478:$P$608,NA,0,1))*G1935)*(1-F1935)</f>
        <v>5.0451612903225807E-4</v>
      </c>
      <c r="M1935" s="105" t="s">
        <v>214</v>
      </c>
      <c r="N1935" s="83" t="s">
        <v>214</v>
      </c>
    </row>
    <row r="1936" spans="1:14" x14ac:dyDescent="0.25">
      <c r="A1936" s="79" t="s">
        <v>406</v>
      </c>
      <c r="B1936" s="133" t="s">
        <v>253</v>
      </c>
      <c r="C1936" s="137" t="s">
        <v>432</v>
      </c>
      <c r="D1936" s="81" t="str">
        <f>IFERROR(IF(C1936="No CAS","",INDEX('DEQ Pollutant List'!$C$7:$C$611,MATCH('5. Pollutant Emissions - MB'!C1936,'DEQ Pollutant List'!$B$7:$B$611,0))),"")</f>
        <v>Methyl isobutyl ketone (MIBK, hexone)</v>
      </c>
      <c r="E1936" s="115"/>
      <c r="F1936" s="138">
        <v>0</v>
      </c>
      <c r="G1936" s="139">
        <v>1E-3</v>
      </c>
      <c r="H1936" s="104"/>
      <c r="I1936" s="102" cm="1">
        <f t="array" ref="I1936">((_xlfn.XLOOKUP(B1936,'4. Material Balance Activities'!$C$478:$C$608,'4. Material Balance Activities'!$G$478:$G$608,NA,0,1)-_xlfn.XLOOKUP(B1936,'4. Material Balance Activities'!$C$478:$C$608,'4. Material Balance Activities'!$M$478:$M$608,NA,0,1))*G1936)*(1-F1936)</f>
        <v>1.2512000000000001E-2</v>
      </c>
      <c r="J1936" s="105" t="s">
        <v>214</v>
      </c>
      <c r="K1936" s="83" t="s">
        <v>214</v>
      </c>
      <c r="L1936" s="102" cm="1">
        <f t="array" ref="L1936">((_xlfn.XLOOKUP(B1936,'4. Material Balance Activities'!$C$478:$C$608,'4. Material Balance Activities'!$J$478:$J$608,NA,0,1)-_xlfn.XLOOKUP(B1936,'4. Material Balance Activities'!$C$478:$C$608,'4. Material Balance Activities'!$P$478:$P$608,NA,0,1))*G1936)*(1-F1936)</f>
        <v>5.0451612903225807E-5</v>
      </c>
      <c r="M1936" s="105" t="s">
        <v>214</v>
      </c>
      <c r="N1936" s="83" t="s">
        <v>214</v>
      </c>
    </row>
    <row r="1937" spans="1:14" x14ac:dyDescent="0.25">
      <c r="A1937" s="79" t="s">
        <v>406</v>
      </c>
      <c r="B1937" s="133" t="s">
        <v>253</v>
      </c>
      <c r="C1937" s="137" t="s">
        <v>425</v>
      </c>
      <c r="D1937" s="81" t="str">
        <f>IFERROR(IF(C1937="No CAS","",INDEX('DEQ Pollutant List'!$C$7:$C$611,MATCH('5. Pollutant Emissions - MB'!C1937,'DEQ Pollutant List'!$B$7:$B$611,0))),"")</f>
        <v>Isopropyl alcohol</v>
      </c>
      <c r="E1937" s="115"/>
      <c r="F1937" s="138">
        <v>0</v>
      </c>
      <c r="G1937" s="139">
        <v>0.08</v>
      </c>
      <c r="H1937" s="104"/>
      <c r="I1937" s="102" cm="1">
        <f t="array" ref="I1937">((_xlfn.XLOOKUP(B1937,'4. Material Balance Activities'!$C$478:$C$608,'4. Material Balance Activities'!$G$478:$G$608,NA,0,1)-_xlfn.XLOOKUP(B1937,'4. Material Balance Activities'!$C$478:$C$608,'4. Material Balance Activities'!$M$478:$M$608,NA,0,1))*G1937)*(1-F1937)</f>
        <v>1.0009600000000001</v>
      </c>
      <c r="J1937" s="105" t="s">
        <v>214</v>
      </c>
      <c r="K1937" s="83" t="s">
        <v>214</v>
      </c>
      <c r="L1937" s="102" cm="1">
        <f t="array" ref="L1937">((_xlfn.XLOOKUP(B1937,'4. Material Balance Activities'!$C$478:$C$608,'4. Material Balance Activities'!$J$478:$J$608,NA,0,1)-_xlfn.XLOOKUP(B1937,'4. Material Balance Activities'!$C$478:$C$608,'4. Material Balance Activities'!$P$478:$P$608,NA,0,1))*G1937)*(1-F1937)</f>
        <v>4.0361290322580646E-3</v>
      </c>
      <c r="M1937" s="105" t="s">
        <v>214</v>
      </c>
      <c r="N1937" s="83" t="s">
        <v>214</v>
      </c>
    </row>
    <row r="1938" spans="1:14" x14ac:dyDescent="0.25">
      <c r="A1938" s="79" t="s">
        <v>406</v>
      </c>
      <c r="B1938" s="133" t="s">
        <v>253</v>
      </c>
      <c r="C1938" s="137" t="s">
        <v>420</v>
      </c>
      <c r="D1938" s="81" t="str">
        <f>IFERROR(IF(C1938="No CAS","",INDEX('DEQ Pollutant List'!$C$7:$C$611,MATCH('5. Pollutant Emissions - MB'!C1938,'DEQ Pollutant List'!$B$7:$B$611,0))),"")</f>
        <v>Acetone</v>
      </c>
      <c r="E1938" s="115"/>
      <c r="F1938" s="138">
        <v>0</v>
      </c>
      <c r="G1938" s="139">
        <v>0.5</v>
      </c>
      <c r="H1938" s="104"/>
      <c r="I1938" s="102" cm="1">
        <f t="array" ref="I1938">((_xlfn.XLOOKUP(B1938,'4. Material Balance Activities'!$C$478:$C$608,'4. Material Balance Activities'!$G$478:$G$608,NA,0,1)-_xlfn.XLOOKUP(B1938,'4. Material Balance Activities'!$C$478:$C$608,'4. Material Balance Activities'!$M$478:$M$608,NA,0,1))*G1938)*(1-F1938)</f>
        <v>6.2560000000000002</v>
      </c>
      <c r="J1938" s="105" t="s">
        <v>214</v>
      </c>
      <c r="K1938" s="83" t="s">
        <v>214</v>
      </c>
      <c r="L1938" s="102" cm="1">
        <f t="array" ref="L1938">((_xlfn.XLOOKUP(B1938,'4. Material Balance Activities'!$C$478:$C$608,'4. Material Balance Activities'!$J$478:$J$608,NA,0,1)-_xlfn.XLOOKUP(B1938,'4. Material Balance Activities'!$C$478:$C$608,'4. Material Balance Activities'!$P$478:$P$608,NA,0,1))*G1938)*(1-F1938)</f>
        <v>2.5225806451612903E-2</v>
      </c>
      <c r="M1938" s="105" t="s">
        <v>214</v>
      </c>
      <c r="N1938" s="83" t="s">
        <v>214</v>
      </c>
    </row>
    <row r="1939" spans="1:14" x14ac:dyDescent="0.25">
      <c r="A1939" s="79" t="s">
        <v>406</v>
      </c>
      <c r="B1939" s="133" t="s">
        <v>254</v>
      </c>
      <c r="C1939" s="137" t="s">
        <v>425</v>
      </c>
      <c r="D1939" s="81" t="str">
        <f>IFERROR(IF(C1939="No CAS","",INDEX('DEQ Pollutant List'!$C$7:$C$611,MATCH('5. Pollutant Emissions - MB'!C1939,'DEQ Pollutant List'!$B$7:$B$611,0))),"")</f>
        <v>Isopropyl alcohol</v>
      </c>
      <c r="E1939" s="115"/>
      <c r="F1939" s="138">
        <v>0</v>
      </c>
      <c r="G1939" s="139">
        <v>7.0000000000000007E-2</v>
      </c>
      <c r="H1939" s="104"/>
      <c r="I1939" s="102" cm="1">
        <f t="array" ref="I1939">((_xlfn.XLOOKUP(B1939,'4. Material Balance Activities'!$C$478:$C$608,'4. Material Balance Activities'!$G$478:$G$608,NA,0,1)-_xlfn.XLOOKUP(B1939,'4. Material Balance Activities'!$C$478:$C$608,'4. Material Balance Activities'!$M$478:$M$608,NA,0,1))*G1939)*(1-F1939)</f>
        <v>0.6664000000000001</v>
      </c>
      <c r="J1939" s="105" t="s">
        <v>214</v>
      </c>
      <c r="K1939" s="83" t="s">
        <v>214</v>
      </c>
      <c r="L1939" s="102" cm="1">
        <f t="array" ref="L1939">((_xlfn.XLOOKUP(B1939,'4. Material Balance Activities'!$C$478:$C$608,'4. Material Balance Activities'!$J$478:$J$608,NA,0,1)-_xlfn.XLOOKUP(B1939,'4. Material Balance Activities'!$C$478:$C$608,'4. Material Balance Activities'!$P$478:$P$608,NA,0,1))*G1939)*(1-F1939)</f>
        <v>2.687096774193549E-3</v>
      </c>
      <c r="M1939" s="105" t="s">
        <v>214</v>
      </c>
      <c r="N1939" s="83" t="s">
        <v>214</v>
      </c>
    </row>
    <row r="1940" spans="1:14" x14ac:dyDescent="0.25">
      <c r="A1940" s="79" t="s">
        <v>406</v>
      </c>
      <c r="B1940" s="133" t="s">
        <v>254</v>
      </c>
      <c r="C1940" s="137" t="s">
        <v>420</v>
      </c>
      <c r="D1940" s="81" t="str">
        <f>IFERROR(IF(C1940="No CAS","",INDEX('DEQ Pollutant List'!$C$7:$C$611,MATCH('5. Pollutant Emissions - MB'!C1940,'DEQ Pollutant List'!$B$7:$B$611,0))),"")</f>
        <v>Acetone</v>
      </c>
      <c r="E1940" s="115"/>
      <c r="F1940" s="138">
        <v>0</v>
      </c>
      <c r="G1940" s="139">
        <v>0.53</v>
      </c>
      <c r="H1940" s="104"/>
      <c r="I1940" s="102" cm="1">
        <f t="array" ref="I1940">((_xlfn.XLOOKUP(B1940,'4. Material Balance Activities'!$C$478:$C$608,'4. Material Balance Activities'!$G$478:$G$608,NA,0,1)-_xlfn.XLOOKUP(B1940,'4. Material Balance Activities'!$C$478:$C$608,'4. Material Balance Activities'!$M$478:$M$608,NA,0,1))*G1940)*(1-F1940)</f>
        <v>5.0456000000000012</v>
      </c>
      <c r="J1940" s="105" t="s">
        <v>214</v>
      </c>
      <c r="K1940" s="83" t="s">
        <v>214</v>
      </c>
      <c r="L1940" s="102" cm="1">
        <f t="array" ref="L1940">((_xlfn.XLOOKUP(B1940,'4. Material Balance Activities'!$C$478:$C$608,'4. Material Balance Activities'!$J$478:$J$608,NA,0,1)-_xlfn.XLOOKUP(B1940,'4. Material Balance Activities'!$C$478:$C$608,'4. Material Balance Activities'!$P$478:$P$608,NA,0,1))*G1940)*(1-F1940)</f>
        <v>2.0345161290322582E-2</v>
      </c>
      <c r="M1940" s="105" t="s">
        <v>214</v>
      </c>
      <c r="N1940" s="83" t="s">
        <v>214</v>
      </c>
    </row>
    <row r="1941" spans="1:14" x14ac:dyDescent="0.25">
      <c r="A1941" s="79" t="s">
        <v>406</v>
      </c>
      <c r="B1941" s="133" t="s">
        <v>255</v>
      </c>
      <c r="C1941" s="137" t="s">
        <v>425</v>
      </c>
      <c r="D1941" s="81" t="str">
        <f>IFERROR(IF(C1941="No CAS","",INDEX('DEQ Pollutant List'!$C$7:$C$611,MATCH('5. Pollutant Emissions - MB'!C1941,'DEQ Pollutant List'!$B$7:$B$611,0))),"")</f>
        <v>Isopropyl alcohol</v>
      </c>
      <c r="E1941" s="115"/>
      <c r="F1941" s="138">
        <v>0</v>
      </c>
      <c r="G1941" s="139">
        <v>7.0000000000000007E-2</v>
      </c>
      <c r="H1941" s="104"/>
      <c r="I1941" s="102" cm="1">
        <f t="array" ref="I1941">((_xlfn.XLOOKUP(B1941,'4. Material Balance Activities'!$C$478:$C$608,'4. Material Balance Activities'!$G$478:$G$608,NA,0,1)-_xlfn.XLOOKUP(B1941,'4. Material Balance Activities'!$C$478:$C$608,'4. Material Balance Activities'!$M$478:$M$608,NA,0,1))*G1941)*(1-F1941)</f>
        <v>5.9657220000000013</v>
      </c>
      <c r="J1941" s="105" t="s">
        <v>214</v>
      </c>
      <c r="K1941" s="83" t="s">
        <v>214</v>
      </c>
      <c r="L1941" s="102" cm="1">
        <f t="array" ref="L1941">((_xlfn.XLOOKUP(B1941,'4. Material Balance Activities'!$C$478:$C$608,'4. Material Balance Activities'!$J$478:$J$608,NA,0,1)-_xlfn.XLOOKUP(B1941,'4. Material Balance Activities'!$C$478:$C$608,'4. Material Balance Activities'!$P$478:$P$608,NA,0,1))*G1941)*(1-F1941)</f>
        <v>2.4055330645161296E-2</v>
      </c>
      <c r="M1941" s="105" t="s">
        <v>214</v>
      </c>
      <c r="N1941" s="83" t="s">
        <v>214</v>
      </c>
    </row>
    <row r="1942" spans="1:14" x14ac:dyDescent="0.25">
      <c r="A1942" s="79" t="s">
        <v>406</v>
      </c>
      <c r="B1942" s="133" t="s">
        <v>255</v>
      </c>
      <c r="C1942" s="137" t="s">
        <v>420</v>
      </c>
      <c r="D1942" s="81" t="str">
        <f>IFERROR(IF(C1942="No CAS","",INDEX('DEQ Pollutant List'!$C$7:$C$611,MATCH('5. Pollutant Emissions - MB'!C1942,'DEQ Pollutant List'!$B$7:$B$611,0))),"")</f>
        <v>Acetone</v>
      </c>
      <c r="E1942" s="115"/>
      <c r="F1942" s="138">
        <v>0</v>
      </c>
      <c r="G1942" s="139">
        <v>0.55000000000000004</v>
      </c>
      <c r="H1942" s="104"/>
      <c r="I1942" s="102" cm="1">
        <f t="array" ref="I1942">((_xlfn.XLOOKUP(B1942,'4. Material Balance Activities'!$C$478:$C$608,'4. Material Balance Activities'!$G$478:$G$608,NA,0,1)-_xlfn.XLOOKUP(B1942,'4. Material Balance Activities'!$C$478:$C$608,'4. Material Balance Activities'!$M$478:$M$608,NA,0,1))*G1942)*(1-F1942)</f>
        <v>46.873530000000009</v>
      </c>
      <c r="J1942" s="105" t="s">
        <v>214</v>
      </c>
      <c r="K1942" s="83" t="s">
        <v>214</v>
      </c>
      <c r="L1942" s="102" cm="1">
        <f t="array" ref="L1942">((_xlfn.XLOOKUP(B1942,'4. Material Balance Activities'!$C$478:$C$608,'4. Material Balance Activities'!$J$478:$J$608,NA,0,1)-_xlfn.XLOOKUP(B1942,'4. Material Balance Activities'!$C$478:$C$608,'4. Material Balance Activities'!$P$478:$P$608,NA,0,1))*G1942)*(1-F1942)</f>
        <v>0.18900616935483874</v>
      </c>
      <c r="M1942" s="105" t="s">
        <v>214</v>
      </c>
      <c r="N1942" s="83" t="s">
        <v>214</v>
      </c>
    </row>
    <row r="1943" spans="1:14" x14ac:dyDescent="0.25">
      <c r="A1943" s="79" t="s">
        <v>406</v>
      </c>
      <c r="B1943" s="133" t="s">
        <v>256</v>
      </c>
      <c r="C1943" s="137" t="s">
        <v>425</v>
      </c>
      <c r="D1943" s="81" t="str">
        <f>IFERROR(IF(C1943="No CAS","",INDEX('DEQ Pollutant List'!$C$7:$C$611,MATCH('5. Pollutant Emissions - MB'!C1943,'DEQ Pollutant List'!$B$7:$B$611,0))),"")</f>
        <v>Isopropyl alcohol</v>
      </c>
      <c r="E1943" s="115"/>
      <c r="F1943" s="138">
        <v>0</v>
      </c>
      <c r="G1943" s="139">
        <v>7.0000000000000007E-2</v>
      </c>
      <c r="H1943" s="104"/>
      <c r="I1943" s="102" cm="1">
        <f t="array" ref="I1943">((_xlfn.XLOOKUP(B1943,'4. Material Balance Activities'!$C$478:$C$608,'4. Material Balance Activities'!$G$478:$G$608,NA,0,1)-_xlfn.XLOOKUP(B1943,'4. Material Balance Activities'!$C$478:$C$608,'4. Material Balance Activities'!$M$478:$M$608,NA,0,1))*G1943)*(1-F1943)</f>
        <v>2.6891200000000004</v>
      </c>
      <c r="J1943" s="105" t="s">
        <v>214</v>
      </c>
      <c r="K1943" s="83" t="s">
        <v>214</v>
      </c>
      <c r="L1943" s="102" cm="1">
        <f t="array" ref="L1943">((_xlfn.XLOOKUP(B1943,'4. Material Balance Activities'!$C$478:$C$608,'4. Material Balance Activities'!$J$478:$J$608,NA,0,1)-_xlfn.XLOOKUP(B1943,'4. Material Balance Activities'!$C$478:$C$608,'4. Material Balance Activities'!$P$478:$P$608,NA,0,1))*G1943)*(1-F1943)</f>
        <v>1.0843225806451615E-2</v>
      </c>
      <c r="M1943" s="105" t="s">
        <v>214</v>
      </c>
      <c r="N1943" s="83" t="s">
        <v>214</v>
      </c>
    </row>
    <row r="1944" spans="1:14" x14ac:dyDescent="0.25">
      <c r="A1944" s="79" t="s">
        <v>406</v>
      </c>
      <c r="B1944" s="133" t="s">
        <v>256</v>
      </c>
      <c r="C1944" s="137" t="s">
        <v>420</v>
      </c>
      <c r="D1944" s="81" t="str">
        <f>IFERROR(IF(C1944="No CAS","",INDEX('DEQ Pollutant List'!$C$7:$C$611,MATCH('5. Pollutant Emissions - MB'!C1944,'DEQ Pollutant List'!$B$7:$B$611,0))),"")</f>
        <v>Acetone</v>
      </c>
      <c r="E1944" s="115"/>
      <c r="F1944" s="138">
        <v>0</v>
      </c>
      <c r="G1944" s="139">
        <v>0.53</v>
      </c>
      <c r="H1944" s="104"/>
      <c r="I1944" s="102" cm="1">
        <f t="array" ref="I1944">((_xlfn.XLOOKUP(B1944,'4. Material Balance Activities'!$C$478:$C$608,'4. Material Balance Activities'!$G$478:$G$608,NA,0,1)-_xlfn.XLOOKUP(B1944,'4. Material Balance Activities'!$C$478:$C$608,'4. Material Balance Activities'!$M$478:$M$608,NA,0,1))*G1944)*(1-F1944)</f>
        <v>20.360480000000003</v>
      </c>
      <c r="J1944" s="105" t="s">
        <v>214</v>
      </c>
      <c r="K1944" s="83" t="s">
        <v>214</v>
      </c>
      <c r="L1944" s="102" cm="1">
        <f t="array" ref="L1944">((_xlfn.XLOOKUP(B1944,'4. Material Balance Activities'!$C$478:$C$608,'4. Material Balance Activities'!$J$478:$J$608,NA,0,1)-_xlfn.XLOOKUP(B1944,'4. Material Balance Activities'!$C$478:$C$608,'4. Material Balance Activities'!$P$478:$P$608,NA,0,1))*G1944)*(1-F1944)</f>
        <v>8.2098709677419376E-2</v>
      </c>
      <c r="M1944" s="105" t="s">
        <v>214</v>
      </c>
      <c r="N1944" s="83" t="s">
        <v>214</v>
      </c>
    </row>
    <row r="1945" spans="1:14" x14ac:dyDescent="0.25">
      <c r="A1945" s="79" t="s">
        <v>406</v>
      </c>
      <c r="B1945" s="133" t="s">
        <v>257</v>
      </c>
      <c r="C1945" s="137" t="s">
        <v>425</v>
      </c>
      <c r="D1945" s="81" t="str">
        <f>IFERROR(IF(C1945="No CAS","",INDEX('DEQ Pollutant List'!$C$7:$C$611,MATCH('5. Pollutant Emissions - MB'!C1945,'DEQ Pollutant List'!$B$7:$B$611,0))),"")</f>
        <v>Isopropyl alcohol</v>
      </c>
      <c r="E1945" s="115"/>
      <c r="F1945" s="138">
        <v>0</v>
      </c>
      <c r="G1945" s="139">
        <v>0.06</v>
      </c>
      <c r="H1945" s="104"/>
      <c r="I1945" s="102" cm="1">
        <f t="array" ref="I1945">((_xlfn.XLOOKUP(B1945,'4. Material Balance Activities'!$C$478:$C$608,'4. Material Balance Activities'!$G$478:$G$608,NA,0,1)-_xlfn.XLOOKUP(B1945,'4. Material Balance Activities'!$C$478:$C$608,'4. Material Balance Activities'!$M$478:$M$608,NA,0,1))*G1945)*(1-F1945)</f>
        <v>0.54093600000000008</v>
      </c>
      <c r="J1945" s="105" t="s">
        <v>214</v>
      </c>
      <c r="K1945" s="83" t="s">
        <v>214</v>
      </c>
      <c r="L1945" s="102" cm="1">
        <f t="array" ref="L1945">((_xlfn.XLOOKUP(B1945,'4. Material Balance Activities'!$C$478:$C$608,'4. Material Balance Activities'!$J$478:$J$608,NA,0,1)-_xlfn.XLOOKUP(B1945,'4. Material Balance Activities'!$C$478:$C$608,'4. Material Balance Activities'!$P$478:$P$608,NA,0,1))*G1945)*(1-F1945)</f>
        <v>2.1811935483870971E-3</v>
      </c>
      <c r="M1945" s="105" t="s">
        <v>214</v>
      </c>
      <c r="N1945" s="83" t="s">
        <v>214</v>
      </c>
    </row>
    <row r="1946" spans="1:14" x14ac:dyDescent="0.25">
      <c r="A1946" s="79" t="s">
        <v>406</v>
      </c>
      <c r="B1946" s="133" t="s">
        <v>257</v>
      </c>
      <c r="C1946" s="137" t="s">
        <v>420</v>
      </c>
      <c r="D1946" s="81" t="str">
        <f>IFERROR(IF(C1946="No CAS","",INDEX('DEQ Pollutant List'!$C$7:$C$611,MATCH('5. Pollutant Emissions - MB'!C1946,'DEQ Pollutant List'!$B$7:$B$611,0))),"")</f>
        <v>Acetone</v>
      </c>
      <c r="E1946" s="115"/>
      <c r="F1946" s="138">
        <v>0</v>
      </c>
      <c r="G1946" s="139">
        <v>0.56999999999999995</v>
      </c>
      <c r="H1946" s="104"/>
      <c r="I1946" s="102" cm="1">
        <f t="array" ref="I1946">((_xlfn.XLOOKUP(B1946,'4. Material Balance Activities'!$C$478:$C$608,'4. Material Balance Activities'!$G$478:$G$608,NA,0,1)-_xlfn.XLOOKUP(B1946,'4. Material Balance Activities'!$C$478:$C$608,'4. Material Balance Activities'!$M$478:$M$608,NA,0,1))*G1946)*(1-F1946)</f>
        <v>5.1388920000000002</v>
      </c>
      <c r="J1946" s="105" t="s">
        <v>214</v>
      </c>
      <c r="K1946" s="83" t="s">
        <v>214</v>
      </c>
      <c r="L1946" s="102" cm="1">
        <f t="array" ref="L1946">((_xlfn.XLOOKUP(B1946,'4. Material Balance Activities'!$C$478:$C$608,'4. Material Balance Activities'!$J$478:$J$608,NA,0,1)-_xlfn.XLOOKUP(B1946,'4. Material Balance Activities'!$C$478:$C$608,'4. Material Balance Activities'!$P$478:$P$608,NA,0,1))*G1946)*(1-F1946)</f>
        <v>2.072133870967742E-2</v>
      </c>
      <c r="M1946" s="105" t="s">
        <v>214</v>
      </c>
      <c r="N1946" s="83" t="s">
        <v>214</v>
      </c>
    </row>
    <row r="1947" spans="1:14" x14ac:dyDescent="0.25">
      <c r="A1947" s="79" t="s">
        <v>406</v>
      </c>
      <c r="B1947" s="133" t="s">
        <v>258</v>
      </c>
      <c r="C1947" s="137" t="s">
        <v>425</v>
      </c>
      <c r="D1947" s="81" t="str">
        <f>IFERROR(IF(C1947="No CAS","",INDEX('DEQ Pollutant List'!$C$7:$C$611,MATCH('5. Pollutant Emissions - MB'!C1947,'DEQ Pollutant List'!$B$7:$B$611,0))),"")</f>
        <v>Isopropyl alcohol</v>
      </c>
      <c r="E1947" s="115"/>
      <c r="F1947" s="138">
        <v>0</v>
      </c>
      <c r="G1947" s="139">
        <v>0.06</v>
      </c>
      <c r="H1947" s="104"/>
      <c r="I1947" s="102" cm="1">
        <f t="array" ref="I1947">((_xlfn.XLOOKUP(B1947,'4. Material Balance Activities'!$C$478:$C$608,'4. Material Balance Activities'!$G$478:$G$608,NA,0,1)-_xlfn.XLOOKUP(B1947,'4. Material Balance Activities'!$C$478:$C$608,'4. Material Balance Activities'!$M$478:$M$608,NA,0,1))*G1947)*(1-F1947)</f>
        <v>0.93012000000000006</v>
      </c>
      <c r="J1947" s="105" t="s">
        <v>214</v>
      </c>
      <c r="K1947" s="83" t="s">
        <v>214</v>
      </c>
      <c r="L1947" s="102" cm="1">
        <f t="array" ref="L1947">((_xlfn.XLOOKUP(B1947,'4. Material Balance Activities'!$C$478:$C$608,'4. Material Balance Activities'!$J$478:$J$608,NA,0,1)-_xlfn.XLOOKUP(B1947,'4. Material Balance Activities'!$C$478:$C$608,'4. Material Balance Activities'!$P$478:$P$608,NA,0,1))*G1947)*(1-F1947)</f>
        <v>3.7504838709677426E-3</v>
      </c>
      <c r="M1947" s="105" t="s">
        <v>214</v>
      </c>
      <c r="N1947" s="83" t="s">
        <v>214</v>
      </c>
    </row>
    <row r="1948" spans="1:14" x14ac:dyDescent="0.25">
      <c r="A1948" s="79" t="s">
        <v>406</v>
      </c>
      <c r="B1948" s="133" t="s">
        <v>258</v>
      </c>
      <c r="C1948" s="137" t="s">
        <v>420</v>
      </c>
      <c r="D1948" s="81" t="str">
        <f>IFERROR(IF(C1948="No CAS","",INDEX('DEQ Pollutant List'!$C$7:$C$611,MATCH('5. Pollutant Emissions - MB'!C1948,'DEQ Pollutant List'!$B$7:$B$611,0))),"")</f>
        <v>Acetone</v>
      </c>
      <c r="E1948" s="115"/>
      <c r="F1948" s="138">
        <v>0</v>
      </c>
      <c r="G1948" s="139">
        <v>0.6</v>
      </c>
      <c r="H1948" s="104"/>
      <c r="I1948" s="102" cm="1">
        <f t="array" ref="I1948">((_xlfn.XLOOKUP(B1948,'4. Material Balance Activities'!$C$478:$C$608,'4. Material Balance Activities'!$G$478:$G$608,NA,0,1)-_xlfn.XLOOKUP(B1948,'4. Material Balance Activities'!$C$478:$C$608,'4. Material Balance Activities'!$M$478:$M$608,NA,0,1))*G1948)*(1-F1948)</f>
        <v>9.3012000000000015</v>
      </c>
      <c r="J1948" s="105" t="s">
        <v>214</v>
      </c>
      <c r="K1948" s="83" t="s">
        <v>214</v>
      </c>
      <c r="L1948" s="102" cm="1">
        <f t="array" ref="L1948">((_xlfn.XLOOKUP(B1948,'4. Material Balance Activities'!$C$478:$C$608,'4. Material Balance Activities'!$J$478:$J$608,NA,0,1)-_xlfn.XLOOKUP(B1948,'4. Material Balance Activities'!$C$478:$C$608,'4. Material Balance Activities'!$P$478:$P$608,NA,0,1))*G1948)*(1-F1948)</f>
        <v>3.7504838709677427E-2</v>
      </c>
      <c r="M1948" s="105" t="s">
        <v>214</v>
      </c>
      <c r="N1948" s="83" t="s">
        <v>214</v>
      </c>
    </row>
    <row r="1949" spans="1:14" x14ac:dyDescent="0.25">
      <c r="A1949" s="79" t="s">
        <v>406</v>
      </c>
      <c r="B1949" s="133" t="s">
        <v>259</v>
      </c>
      <c r="C1949" s="137" t="s">
        <v>180</v>
      </c>
      <c r="D1949" s="81" t="str">
        <f>IFERROR(IF(C1949="No CAS","",INDEX('DEQ Pollutant List'!$C$7:$C$611,MATCH('5. Pollutant Emissions - MB'!C1949,'DEQ Pollutant List'!$B$7:$B$611,0))),"")</f>
        <v>Chromium VI, chromate and dichromate particulate</v>
      </c>
      <c r="E1949" s="115"/>
      <c r="F1949" s="138">
        <f>1-(1-0.75)*(1-0.992)</f>
        <v>0.998</v>
      </c>
      <c r="G1949" s="139">
        <v>3.0000000000000001E-3</v>
      </c>
      <c r="H1949" s="104" t="s">
        <v>421</v>
      </c>
      <c r="I1949" s="102" cm="1">
        <f t="array" ref="I1949">((_xlfn.XLOOKUP(B1949,'4. Material Balance Activities'!$C$478:$C$608,'4. Material Balance Activities'!$G$478:$G$608,NA,0,1)-_xlfn.XLOOKUP(B1949,'4. Material Balance Activities'!$C$478:$C$608,'4. Material Balance Activities'!$M$478:$M$608,NA,0,1))*G1949)*(1-F1949)</f>
        <v>2.5581600000000029E-4</v>
      </c>
      <c r="J1949" s="105" t="s">
        <v>214</v>
      </c>
      <c r="K1949" s="83" t="s">
        <v>214</v>
      </c>
      <c r="L1949" s="102" cm="1">
        <f t="array" ref="L1949">((_xlfn.XLOOKUP(B1949,'4. Material Balance Activities'!$C$478:$C$608,'4. Material Balance Activities'!$J$478:$J$608,NA,0,1)-_xlfn.XLOOKUP(B1949,'4. Material Balance Activities'!$C$478:$C$608,'4. Material Balance Activities'!$P$478:$P$608,NA,0,1))*G1949)*(1-F1949)</f>
        <v>1.031516129032259E-6</v>
      </c>
      <c r="M1949" s="105" t="s">
        <v>214</v>
      </c>
      <c r="N1949" s="83" t="s">
        <v>214</v>
      </c>
    </row>
    <row r="1950" spans="1:14" x14ac:dyDescent="0.25">
      <c r="A1950" s="79" t="s">
        <v>406</v>
      </c>
      <c r="B1950" s="133" t="s">
        <v>259</v>
      </c>
      <c r="C1950" s="137" t="s">
        <v>425</v>
      </c>
      <c r="D1950" s="81" t="str">
        <f>IFERROR(IF(C1950="No CAS","",INDEX('DEQ Pollutant List'!$C$7:$C$611,MATCH('5. Pollutant Emissions - MB'!C1950,'DEQ Pollutant List'!$B$7:$B$611,0))),"")</f>
        <v>Isopropyl alcohol</v>
      </c>
      <c r="E1950" s="115"/>
      <c r="F1950" s="138">
        <v>0</v>
      </c>
      <c r="G1950" s="139">
        <v>0.09</v>
      </c>
      <c r="H1950" s="104"/>
      <c r="I1950" s="102" cm="1">
        <f t="array" ref="I1950">((_xlfn.XLOOKUP(B1950,'4. Material Balance Activities'!$C$478:$C$608,'4. Material Balance Activities'!$G$478:$G$608,NA,0,1)-_xlfn.XLOOKUP(B1950,'4. Material Balance Activities'!$C$478:$C$608,'4. Material Balance Activities'!$M$478:$M$608,NA,0,1))*G1950)*(1-F1950)</f>
        <v>3.83724</v>
      </c>
      <c r="J1950" s="105" t="s">
        <v>214</v>
      </c>
      <c r="K1950" s="83" t="s">
        <v>214</v>
      </c>
      <c r="L1950" s="102" cm="1">
        <f t="array" ref="L1950">((_xlfn.XLOOKUP(B1950,'4. Material Balance Activities'!$C$478:$C$608,'4. Material Balance Activities'!$J$478:$J$608,NA,0,1)-_xlfn.XLOOKUP(B1950,'4. Material Balance Activities'!$C$478:$C$608,'4. Material Balance Activities'!$P$478:$P$608,NA,0,1))*G1950)*(1-F1950)</f>
        <v>1.5472741935483871E-2</v>
      </c>
      <c r="M1950" s="105" t="s">
        <v>214</v>
      </c>
      <c r="N1950" s="83" t="s">
        <v>214</v>
      </c>
    </row>
    <row r="1951" spans="1:14" x14ac:dyDescent="0.25">
      <c r="A1951" s="79" t="s">
        <v>406</v>
      </c>
      <c r="B1951" s="133" t="s">
        <v>260</v>
      </c>
      <c r="C1951" s="137" t="s">
        <v>437</v>
      </c>
      <c r="D1951" s="81" t="str">
        <f>IFERROR(IF(C1951="No CAS","",INDEX('DEQ Pollutant List'!$C$7:$C$611,MATCH('5. Pollutant Emissions - MB'!C1951,'DEQ Pollutant List'!$B$7:$B$611,0))),"")</f>
        <v>Propylene glycol monomethyl ether acetate</v>
      </c>
      <c r="E1951" s="115"/>
      <c r="F1951" s="138">
        <v>0</v>
      </c>
      <c r="G1951" s="139">
        <v>0.02</v>
      </c>
      <c r="H1951" s="104"/>
      <c r="I1951" s="102" cm="1">
        <f t="array" ref="I1951">((_xlfn.XLOOKUP(B1951,'4. Material Balance Activities'!$C$478:$C$608,'4. Material Balance Activities'!$G$478:$G$608,NA,0,1)-_xlfn.XLOOKUP(B1951,'4. Material Balance Activities'!$C$478:$C$608,'4. Material Balance Activities'!$M$478:$M$608,NA,0,1))*G1951)*(1-F1951)</f>
        <v>8.3639999999999992E-2</v>
      </c>
      <c r="J1951" s="105" t="s">
        <v>214</v>
      </c>
      <c r="K1951" s="83" t="s">
        <v>214</v>
      </c>
      <c r="L1951" s="102" cm="1">
        <f t="array" ref="L1951">((_xlfn.XLOOKUP(B1951,'4. Material Balance Activities'!$C$478:$C$608,'4. Material Balance Activities'!$J$478:$J$608,NA,0,1)-_xlfn.XLOOKUP(B1951,'4. Material Balance Activities'!$C$478:$C$608,'4. Material Balance Activities'!$P$478:$P$608,NA,0,1))*G1951)*(1-F1951)</f>
        <v>3.3725806451612899E-4</v>
      </c>
      <c r="M1951" s="105" t="s">
        <v>214</v>
      </c>
      <c r="N1951" s="83" t="s">
        <v>214</v>
      </c>
    </row>
    <row r="1952" spans="1:14" x14ac:dyDescent="0.25">
      <c r="A1952" s="79" t="s">
        <v>406</v>
      </c>
      <c r="B1952" s="133" t="s">
        <v>260</v>
      </c>
      <c r="C1952" s="137" t="s">
        <v>425</v>
      </c>
      <c r="D1952" s="81" t="str">
        <f>IFERROR(IF(C1952="No CAS","",INDEX('DEQ Pollutant List'!$C$7:$C$611,MATCH('5. Pollutant Emissions - MB'!C1952,'DEQ Pollutant List'!$B$7:$B$611,0))),"")</f>
        <v>Isopropyl alcohol</v>
      </c>
      <c r="E1952" s="115"/>
      <c r="F1952" s="138">
        <v>0</v>
      </c>
      <c r="G1952" s="139">
        <v>7.0000000000000007E-2</v>
      </c>
      <c r="H1952" s="104"/>
      <c r="I1952" s="102" cm="1">
        <f t="array" ref="I1952">((_xlfn.XLOOKUP(B1952,'4. Material Balance Activities'!$C$478:$C$608,'4. Material Balance Activities'!$G$478:$G$608,NA,0,1)-_xlfn.XLOOKUP(B1952,'4. Material Balance Activities'!$C$478:$C$608,'4. Material Balance Activities'!$M$478:$M$608,NA,0,1))*G1952)*(1-F1952)</f>
        <v>0.29274</v>
      </c>
      <c r="J1952" s="105" t="s">
        <v>214</v>
      </c>
      <c r="K1952" s="83" t="s">
        <v>214</v>
      </c>
      <c r="L1952" s="102" cm="1">
        <f t="array" ref="L1952">((_xlfn.XLOOKUP(B1952,'4. Material Balance Activities'!$C$478:$C$608,'4. Material Balance Activities'!$J$478:$J$608,NA,0,1)-_xlfn.XLOOKUP(B1952,'4. Material Balance Activities'!$C$478:$C$608,'4. Material Balance Activities'!$P$478:$P$608,NA,0,1))*G1952)*(1-F1952)</f>
        <v>1.1804032258064515E-3</v>
      </c>
      <c r="M1952" s="105" t="s">
        <v>214</v>
      </c>
      <c r="N1952" s="83" t="s">
        <v>214</v>
      </c>
    </row>
    <row r="1953" spans="1:14" x14ac:dyDescent="0.25">
      <c r="A1953" s="79" t="s">
        <v>406</v>
      </c>
      <c r="B1953" s="133" t="s">
        <v>260</v>
      </c>
      <c r="C1953" s="137" t="s">
        <v>420</v>
      </c>
      <c r="D1953" s="81" t="str">
        <f>IFERROR(IF(C1953="No CAS","",INDEX('DEQ Pollutant List'!$C$7:$C$611,MATCH('5. Pollutant Emissions - MB'!C1953,'DEQ Pollutant List'!$B$7:$B$611,0))),"")</f>
        <v>Acetone</v>
      </c>
      <c r="E1953" s="115"/>
      <c r="F1953" s="138">
        <v>0</v>
      </c>
      <c r="G1953" s="139">
        <v>0.51</v>
      </c>
      <c r="H1953" s="104"/>
      <c r="I1953" s="102" cm="1">
        <f t="array" ref="I1953">((_xlfn.XLOOKUP(B1953,'4. Material Balance Activities'!$C$478:$C$608,'4. Material Balance Activities'!$G$478:$G$608,NA,0,1)-_xlfn.XLOOKUP(B1953,'4. Material Balance Activities'!$C$478:$C$608,'4. Material Balance Activities'!$M$478:$M$608,NA,0,1))*G1953)*(1-F1953)</f>
        <v>2.1328199999999997</v>
      </c>
      <c r="J1953" s="105" t="s">
        <v>214</v>
      </c>
      <c r="K1953" s="83" t="s">
        <v>214</v>
      </c>
      <c r="L1953" s="102" cm="1">
        <f t="array" ref="L1953">((_xlfn.XLOOKUP(B1953,'4. Material Balance Activities'!$C$478:$C$608,'4. Material Balance Activities'!$J$478:$J$608,NA,0,1)-_xlfn.XLOOKUP(B1953,'4. Material Balance Activities'!$C$478:$C$608,'4. Material Balance Activities'!$P$478:$P$608,NA,0,1))*G1953)*(1-F1953)</f>
        <v>8.6000806451612885E-3</v>
      </c>
      <c r="M1953" s="105" t="s">
        <v>214</v>
      </c>
      <c r="N1953" s="83" t="s">
        <v>214</v>
      </c>
    </row>
    <row r="1954" spans="1:14" x14ac:dyDescent="0.25">
      <c r="A1954" s="79" t="s">
        <v>406</v>
      </c>
      <c r="B1954" s="133" t="s">
        <v>261</v>
      </c>
      <c r="C1954" s="137" t="s">
        <v>183</v>
      </c>
      <c r="D1954" s="81" t="str">
        <f>IFERROR(IF(C1954="No CAS","",INDEX('DEQ Pollutant List'!$C$7:$C$611,MATCH('5. Pollutant Emissions - MB'!C1954,'DEQ Pollutant List'!$B$7:$B$611,0))),"")</f>
        <v>Ethyl benzene</v>
      </c>
      <c r="E1954" s="115"/>
      <c r="F1954" s="138">
        <v>0</v>
      </c>
      <c r="G1954" s="139">
        <v>1E-3</v>
      </c>
      <c r="H1954" s="104"/>
      <c r="I1954" s="102" cm="1">
        <f t="array" ref="I1954">((_xlfn.XLOOKUP(B1954,'4. Material Balance Activities'!$C$478:$C$608,'4. Material Balance Activities'!$G$478:$G$608,NA,0,1)-_xlfn.XLOOKUP(B1954,'4. Material Balance Activities'!$C$478:$C$608,'4. Material Balance Activities'!$M$478:$M$608,NA,0,1))*G1954)*(1-F1954)</f>
        <v>4.3940000000000003E-3</v>
      </c>
      <c r="J1954" s="105" t="s">
        <v>214</v>
      </c>
      <c r="K1954" s="83" t="s">
        <v>214</v>
      </c>
      <c r="L1954" s="102" cm="1">
        <f t="array" ref="L1954">((_xlfn.XLOOKUP(B1954,'4. Material Balance Activities'!$C$478:$C$608,'4. Material Balance Activities'!$J$478:$J$608,NA,0,1)-_xlfn.XLOOKUP(B1954,'4. Material Balance Activities'!$C$478:$C$608,'4. Material Balance Activities'!$P$478:$P$608,NA,0,1))*G1954)*(1-F1954)</f>
        <v>1.7717741935483872E-5</v>
      </c>
      <c r="M1954" s="105" t="s">
        <v>214</v>
      </c>
      <c r="N1954" s="83" t="s">
        <v>214</v>
      </c>
    </row>
    <row r="1955" spans="1:14" x14ac:dyDescent="0.25">
      <c r="A1955" s="79" t="s">
        <v>406</v>
      </c>
      <c r="B1955" s="133" t="s">
        <v>261</v>
      </c>
      <c r="C1955" s="137" t="s">
        <v>185</v>
      </c>
      <c r="D1955" s="81" t="str">
        <f>IFERROR(IF(C1955="No CAS","",INDEX('DEQ Pollutant List'!$C$7:$C$611,MATCH('5. Pollutant Emissions - MB'!C1955,'DEQ Pollutant List'!$B$7:$B$611,0))),"")</f>
        <v>Lead and compounds</v>
      </c>
      <c r="E1955" s="115"/>
      <c r="F1955" s="138">
        <f>1-(1-0.75)*(1-0.992)</f>
        <v>0.998</v>
      </c>
      <c r="G1955" s="139">
        <v>3.9999999999999998E-7</v>
      </c>
      <c r="H1955" s="104" t="s">
        <v>421</v>
      </c>
      <c r="I1955" s="102" cm="1">
        <f t="array" ref="I1955">((_xlfn.XLOOKUP(B1955,'4. Material Balance Activities'!$C$478:$C$608,'4. Material Balance Activities'!$G$478:$G$608,NA,0,1)-_xlfn.XLOOKUP(B1955,'4. Material Balance Activities'!$C$478:$C$608,'4. Material Balance Activities'!$M$478:$M$608,NA,0,1))*G1955)*(1-F1955)</f>
        <v>3.5152000000000029E-9</v>
      </c>
      <c r="J1955" s="105" t="s">
        <v>214</v>
      </c>
      <c r="K1955" s="83" t="s">
        <v>214</v>
      </c>
      <c r="L1955" s="102" cm="1">
        <f t="array" ref="L1955">((_xlfn.XLOOKUP(B1955,'4. Material Balance Activities'!$C$478:$C$608,'4. Material Balance Activities'!$J$478:$J$608,NA,0,1)-_xlfn.XLOOKUP(B1955,'4. Material Balance Activities'!$C$478:$C$608,'4. Material Balance Activities'!$P$478:$P$608,NA,0,1))*G1955)*(1-F1955)</f>
        <v>1.4174193548387111E-11</v>
      </c>
      <c r="M1955" s="105" t="s">
        <v>214</v>
      </c>
      <c r="N1955" s="83" t="s">
        <v>214</v>
      </c>
    </row>
    <row r="1956" spans="1:14" x14ac:dyDescent="0.25">
      <c r="A1956" s="79" t="s">
        <v>406</v>
      </c>
      <c r="B1956" s="133" t="s">
        <v>261</v>
      </c>
      <c r="C1956" s="137" t="s">
        <v>181</v>
      </c>
      <c r="D1956" s="81" t="str">
        <f>IFERROR(IF(C1956="No CAS","",INDEX('DEQ Pollutant List'!$C$7:$C$611,MATCH('5. Pollutant Emissions - MB'!C1956,'DEQ Pollutant List'!$B$7:$B$611,0))),"")</f>
        <v>Cobalt and compounds</v>
      </c>
      <c r="E1956" s="115"/>
      <c r="F1956" s="138">
        <f>1-(1-0.75)*(1-0.992)</f>
        <v>0.998</v>
      </c>
      <c r="G1956" s="139">
        <v>1E-3</v>
      </c>
      <c r="H1956" s="104" t="s">
        <v>421</v>
      </c>
      <c r="I1956" s="102" cm="1">
        <f t="array" ref="I1956">((_xlfn.XLOOKUP(B1956,'4. Material Balance Activities'!$C$478:$C$608,'4. Material Balance Activities'!$G$478:$G$608,NA,0,1)-_xlfn.XLOOKUP(B1956,'4. Material Balance Activities'!$C$478:$C$608,'4. Material Balance Activities'!$M$478:$M$608,NA,0,1))*G1956)*(1-F1956)</f>
        <v>8.788000000000008E-6</v>
      </c>
      <c r="J1956" s="105" t="s">
        <v>214</v>
      </c>
      <c r="K1956" s="83" t="s">
        <v>214</v>
      </c>
      <c r="L1956" s="102" cm="1">
        <f t="array" ref="L1956">((_xlfn.XLOOKUP(B1956,'4. Material Balance Activities'!$C$478:$C$608,'4. Material Balance Activities'!$J$478:$J$608,NA,0,1)-_xlfn.XLOOKUP(B1956,'4. Material Balance Activities'!$C$478:$C$608,'4. Material Balance Activities'!$P$478:$P$608,NA,0,1))*G1956)*(1-F1956)</f>
        <v>3.5435483870967773E-8</v>
      </c>
      <c r="M1956" s="105" t="s">
        <v>214</v>
      </c>
      <c r="N1956" s="83" t="s">
        <v>214</v>
      </c>
    </row>
    <row r="1957" spans="1:14" x14ac:dyDescent="0.25">
      <c r="A1957" s="79" t="s">
        <v>406</v>
      </c>
      <c r="B1957" s="133" t="s">
        <v>262</v>
      </c>
      <c r="C1957" s="137" t="s">
        <v>193</v>
      </c>
      <c r="D1957" s="81" t="str">
        <f>IFERROR(IF(C1957="No CAS","",INDEX('DEQ Pollutant List'!$C$7:$C$611,MATCH('5. Pollutant Emissions - MB'!C1957,'DEQ Pollutant List'!$B$7:$B$611,0))),"")</f>
        <v>Xylene (mixture), including m-xylene, o-xylene, p-xylene</v>
      </c>
      <c r="E1957" s="115"/>
      <c r="F1957" s="138">
        <v>0</v>
      </c>
      <c r="G1957" s="139">
        <v>1.2999999999999999E-2</v>
      </c>
      <c r="H1957" s="104"/>
      <c r="I1957" s="102" cm="1">
        <f t="array" ref="I1957">((_xlfn.XLOOKUP(B1957,'4. Material Balance Activities'!$C$478:$C$608,'4. Material Balance Activities'!$G$478:$G$608,NA,0,1)-_xlfn.XLOOKUP(B1957,'4. Material Balance Activities'!$C$478:$C$608,'4. Material Balance Activities'!$M$478:$M$608,NA,0,1))*G1957)*(1-F1957)</f>
        <v>6.6512160000000015E-2</v>
      </c>
      <c r="J1957" s="105" t="s">
        <v>214</v>
      </c>
      <c r="K1957" s="83" t="s">
        <v>214</v>
      </c>
      <c r="L1957" s="102" cm="1">
        <f t="array" ref="L1957">((_xlfn.XLOOKUP(B1957,'4. Material Balance Activities'!$C$478:$C$608,'4. Material Balance Activities'!$J$478:$J$608,NA,0,1)-_xlfn.XLOOKUP(B1957,'4. Material Balance Activities'!$C$478:$C$608,'4. Material Balance Activities'!$P$478:$P$608,NA,0,1))*G1957)*(1-F1957)</f>
        <v>2.6819419354838709E-4</v>
      </c>
      <c r="M1957" s="105" t="s">
        <v>214</v>
      </c>
      <c r="N1957" s="83" t="s">
        <v>214</v>
      </c>
    </row>
    <row r="1958" spans="1:14" x14ac:dyDescent="0.25">
      <c r="A1958" s="79" t="s">
        <v>406</v>
      </c>
      <c r="B1958" s="133" t="s">
        <v>262</v>
      </c>
      <c r="C1958" s="137" t="s">
        <v>183</v>
      </c>
      <c r="D1958" s="81" t="str">
        <f>IFERROR(IF(C1958="No CAS","",INDEX('DEQ Pollutant List'!$C$7:$C$611,MATCH('5. Pollutant Emissions - MB'!C1958,'DEQ Pollutant List'!$B$7:$B$611,0))),"")</f>
        <v>Ethyl benzene</v>
      </c>
      <c r="E1958" s="115"/>
      <c r="F1958" s="138">
        <v>0</v>
      </c>
      <c r="G1958" s="139">
        <v>3.3E-3</v>
      </c>
      <c r="H1958" s="104"/>
      <c r="I1958" s="102" cm="1">
        <f t="array" ref="I1958">((_xlfn.XLOOKUP(B1958,'4. Material Balance Activities'!$C$478:$C$608,'4. Material Balance Activities'!$G$478:$G$608,NA,0,1)-_xlfn.XLOOKUP(B1958,'4. Material Balance Activities'!$C$478:$C$608,'4. Material Balance Activities'!$M$478:$M$608,NA,0,1))*G1958)*(1-F1958)</f>
        <v>1.6883856000000003E-2</v>
      </c>
      <c r="J1958" s="105" t="s">
        <v>214</v>
      </c>
      <c r="K1958" s="83" t="s">
        <v>214</v>
      </c>
      <c r="L1958" s="102" cm="1">
        <f t="array" ref="L1958">((_xlfn.XLOOKUP(B1958,'4. Material Balance Activities'!$C$478:$C$608,'4. Material Balance Activities'!$J$478:$J$608,NA,0,1)-_xlfn.XLOOKUP(B1958,'4. Material Balance Activities'!$C$478:$C$608,'4. Material Balance Activities'!$P$478:$P$608,NA,0,1))*G1958)*(1-F1958)</f>
        <v>6.8080064516129037E-5</v>
      </c>
      <c r="M1958" s="105" t="s">
        <v>214</v>
      </c>
      <c r="N1958" s="83" t="s">
        <v>214</v>
      </c>
    </row>
    <row r="1959" spans="1:14" x14ac:dyDescent="0.25">
      <c r="A1959" s="79" t="s">
        <v>406</v>
      </c>
      <c r="B1959" s="133" t="s">
        <v>262</v>
      </c>
      <c r="C1959" s="137" t="s">
        <v>437</v>
      </c>
      <c r="D1959" s="81" t="str">
        <f>IFERROR(IF(C1959="No CAS","",INDEX('DEQ Pollutant List'!$C$7:$C$611,MATCH('5. Pollutant Emissions - MB'!C1959,'DEQ Pollutant List'!$B$7:$B$611,0))),"")</f>
        <v>Propylene glycol monomethyl ether acetate</v>
      </c>
      <c r="E1959" s="115"/>
      <c r="F1959" s="138">
        <v>0</v>
      </c>
      <c r="G1959" s="139">
        <v>1.11E-2</v>
      </c>
      <c r="H1959" s="104"/>
      <c r="I1959" s="102" cm="1">
        <f t="array" ref="I1959">((_xlfn.XLOOKUP(B1959,'4. Material Balance Activities'!$C$478:$C$608,'4. Material Balance Activities'!$G$478:$G$608,NA,0,1)-_xlfn.XLOOKUP(B1959,'4. Material Balance Activities'!$C$478:$C$608,'4. Material Balance Activities'!$M$478:$M$608,NA,0,1))*G1959)*(1-F1959)</f>
        <v>5.6791152000000011E-2</v>
      </c>
      <c r="J1959" s="105" t="s">
        <v>214</v>
      </c>
      <c r="K1959" s="83" t="s">
        <v>214</v>
      </c>
      <c r="L1959" s="102" cm="1">
        <f t="array" ref="L1959">((_xlfn.XLOOKUP(B1959,'4. Material Balance Activities'!$C$478:$C$608,'4. Material Balance Activities'!$J$478:$J$608,NA,0,1)-_xlfn.XLOOKUP(B1959,'4. Material Balance Activities'!$C$478:$C$608,'4. Material Balance Activities'!$P$478:$P$608,NA,0,1))*G1959)*(1-F1959)</f>
        <v>2.2899658064516132E-4</v>
      </c>
      <c r="M1959" s="105" t="s">
        <v>214</v>
      </c>
      <c r="N1959" s="83" t="s">
        <v>214</v>
      </c>
    </row>
    <row r="1960" spans="1:14" x14ac:dyDescent="0.25">
      <c r="A1960" s="79" t="s">
        <v>406</v>
      </c>
      <c r="B1960" s="133" t="s">
        <v>262</v>
      </c>
      <c r="C1960" s="137" t="s">
        <v>428</v>
      </c>
      <c r="D1960" s="81" t="str">
        <f>IFERROR(IF(C1960="No CAS","",INDEX('DEQ Pollutant List'!$C$7:$C$611,MATCH('5. Pollutant Emissions - MB'!C1960,'DEQ Pollutant List'!$B$7:$B$611,0))),"")</f>
        <v>2-Butanone (methyl ethyl ketone)</v>
      </c>
      <c r="E1960" s="115"/>
      <c r="F1960" s="138">
        <v>0</v>
      </c>
      <c r="G1960" s="139">
        <v>8.1000000000000003E-2</v>
      </c>
      <c r="H1960" s="104"/>
      <c r="I1960" s="102" cm="1">
        <f t="array" ref="I1960">((_xlfn.XLOOKUP(B1960,'4. Material Balance Activities'!$C$478:$C$608,'4. Material Balance Activities'!$G$478:$G$608,NA,0,1)-_xlfn.XLOOKUP(B1960,'4. Material Balance Activities'!$C$478:$C$608,'4. Material Balance Activities'!$M$478:$M$608,NA,0,1))*G1960)*(1-F1960)</f>
        <v>0.41442192000000011</v>
      </c>
      <c r="J1960" s="105" t="s">
        <v>214</v>
      </c>
      <c r="K1960" s="83" t="s">
        <v>214</v>
      </c>
      <c r="L1960" s="102" cm="1">
        <f t="array" ref="L1960">((_xlfn.XLOOKUP(B1960,'4. Material Balance Activities'!$C$478:$C$608,'4. Material Balance Activities'!$J$478:$J$608,NA,0,1)-_xlfn.XLOOKUP(B1960,'4. Material Balance Activities'!$C$478:$C$608,'4. Material Balance Activities'!$P$478:$P$608,NA,0,1))*G1960)*(1-F1960)</f>
        <v>1.6710561290322584E-3</v>
      </c>
      <c r="M1960" s="105" t="s">
        <v>214</v>
      </c>
      <c r="N1960" s="83" t="s">
        <v>214</v>
      </c>
    </row>
    <row r="1961" spans="1:14" x14ac:dyDescent="0.25">
      <c r="A1961" s="79" t="s">
        <v>406</v>
      </c>
      <c r="B1961" s="133" t="s">
        <v>262</v>
      </c>
      <c r="C1961" s="137" t="s">
        <v>420</v>
      </c>
      <c r="D1961" s="81" t="str">
        <f>IFERROR(IF(C1961="No CAS","",INDEX('DEQ Pollutant List'!$C$7:$C$611,MATCH('5. Pollutant Emissions - MB'!C1961,'DEQ Pollutant List'!$B$7:$B$611,0))),"")</f>
        <v>Acetone</v>
      </c>
      <c r="E1961" s="115"/>
      <c r="F1961" s="138">
        <v>0</v>
      </c>
      <c r="G1961" s="139">
        <v>1.0500000000000001E-2</v>
      </c>
      <c r="H1961" s="104"/>
      <c r="I1961" s="102" cm="1">
        <f t="array" ref="I1961">((_xlfn.XLOOKUP(B1961,'4. Material Balance Activities'!$C$478:$C$608,'4. Material Balance Activities'!$G$478:$G$608,NA,0,1)-_xlfn.XLOOKUP(B1961,'4. Material Balance Activities'!$C$478:$C$608,'4. Material Balance Activities'!$M$478:$M$608,NA,0,1))*G1961)*(1-F1961)</f>
        <v>5.372136000000001E-2</v>
      </c>
      <c r="J1961" s="105" t="s">
        <v>214</v>
      </c>
      <c r="K1961" s="83" t="s">
        <v>214</v>
      </c>
      <c r="L1961" s="102" cm="1">
        <f t="array" ref="L1961">((_xlfn.XLOOKUP(B1961,'4. Material Balance Activities'!$C$478:$C$608,'4. Material Balance Activities'!$J$478:$J$608,NA,0,1)-_xlfn.XLOOKUP(B1961,'4. Material Balance Activities'!$C$478:$C$608,'4. Material Balance Activities'!$P$478:$P$608,NA,0,1))*G1961)*(1-F1961)</f>
        <v>2.1661838709677422E-4</v>
      </c>
      <c r="M1961" s="105" t="s">
        <v>214</v>
      </c>
      <c r="N1961" s="83" t="s">
        <v>214</v>
      </c>
    </row>
    <row r="1962" spans="1:14" x14ac:dyDescent="0.25">
      <c r="A1962" s="79" t="s">
        <v>406</v>
      </c>
      <c r="B1962" s="133" t="s">
        <v>263</v>
      </c>
      <c r="C1962" s="137" t="s">
        <v>193</v>
      </c>
      <c r="D1962" s="81" t="str">
        <f>IFERROR(IF(C1962="No CAS","",INDEX('DEQ Pollutant List'!$C$7:$C$611,MATCH('5. Pollutant Emissions - MB'!C1962,'DEQ Pollutant List'!$B$7:$B$611,0))),"")</f>
        <v>Xylene (mixture), including m-xylene, o-xylene, p-xylene</v>
      </c>
      <c r="E1962" s="115"/>
      <c r="F1962" s="138">
        <v>0</v>
      </c>
      <c r="G1962" s="139">
        <v>0.01</v>
      </c>
      <c r="H1962" s="104"/>
      <c r="I1962" s="102" cm="1">
        <f t="array" ref="I1962">((_xlfn.XLOOKUP(B1962,'4. Material Balance Activities'!$C$478:$C$608,'4. Material Balance Activities'!$G$478:$G$608,NA,0,1)-_xlfn.XLOOKUP(B1962,'4. Material Balance Activities'!$C$478:$C$608,'4. Material Balance Activities'!$M$478:$M$608,NA,0,1))*G1962)*(1-F1962)</f>
        <v>5.3549999999999993E-2</v>
      </c>
      <c r="J1962" s="105" t="s">
        <v>214</v>
      </c>
      <c r="K1962" s="83" t="s">
        <v>214</v>
      </c>
      <c r="L1962" s="102" cm="1">
        <f t="array" ref="L1962">((_xlfn.XLOOKUP(B1962,'4. Material Balance Activities'!$C$478:$C$608,'4. Material Balance Activities'!$J$478:$J$608,NA,0,1)-_xlfn.XLOOKUP(B1962,'4. Material Balance Activities'!$C$478:$C$608,'4. Material Balance Activities'!$P$478:$P$608,NA,0,1))*G1962)*(1-F1962)</f>
        <v>2.159274193548387E-4</v>
      </c>
      <c r="M1962" s="105" t="s">
        <v>214</v>
      </c>
      <c r="N1962" s="83" t="s">
        <v>214</v>
      </c>
    </row>
    <row r="1963" spans="1:14" x14ac:dyDescent="0.25">
      <c r="A1963" s="79" t="s">
        <v>406</v>
      </c>
      <c r="B1963" s="133" t="s">
        <v>263</v>
      </c>
      <c r="C1963" s="137" t="s">
        <v>183</v>
      </c>
      <c r="D1963" s="81" t="str">
        <f>IFERROR(IF(C1963="No CAS","",INDEX('DEQ Pollutant List'!$C$7:$C$611,MATCH('5. Pollutant Emissions - MB'!C1963,'DEQ Pollutant List'!$B$7:$B$611,0))),"")</f>
        <v>Ethyl benzene</v>
      </c>
      <c r="E1963" s="115"/>
      <c r="F1963" s="138">
        <v>0</v>
      </c>
      <c r="G1963" s="139">
        <v>1E-3</v>
      </c>
      <c r="H1963" s="104"/>
      <c r="I1963" s="102" cm="1">
        <f t="array" ref="I1963">((_xlfn.XLOOKUP(B1963,'4. Material Balance Activities'!$C$478:$C$608,'4. Material Balance Activities'!$G$478:$G$608,NA,0,1)-_xlfn.XLOOKUP(B1963,'4. Material Balance Activities'!$C$478:$C$608,'4. Material Balance Activities'!$M$478:$M$608,NA,0,1))*G1963)*(1-F1963)</f>
        <v>5.3549999999999995E-3</v>
      </c>
      <c r="J1963" s="105" t="s">
        <v>214</v>
      </c>
      <c r="K1963" s="83" t="s">
        <v>214</v>
      </c>
      <c r="L1963" s="102" cm="1">
        <f t="array" ref="L1963">((_xlfn.XLOOKUP(B1963,'4. Material Balance Activities'!$C$478:$C$608,'4. Material Balance Activities'!$J$478:$J$608,NA,0,1)-_xlfn.XLOOKUP(B1963,'4. Material Balance Activities'!$C$478:$C$608,'4. Material Balance Activities'!$P$478:$P$608,NA,0,1))*G1963)*(1-F1963)</f>
        <v>2.1592741935483871E-5</v>
      </c>
      <c r="M1963" s="105" t="s">
        <v>214</v>
      </c>
      <c r="N1963" s="83" t="s">
        <v>214</v>
      </c>
    </row>
    <row r="1964" spans="1:14" x14ac:dyDescent="0.25">
      <c r="A1964" s="79" t="s">
        <v>406</v>
      </c>
      <c r="B1964" s="133" t="s">
        <v>263</v>
      </c>
      <c r="C1964" s="137" t="s">
        <v>191</v>
      </c>
      <c r="D1964" s="81" t="str">
        <f>IFERROR(IF(C1964="No CAS","",INDEX('DEQ Pollutant List'!$C$7:$C$611,MATCH('5. Pollutant Emissions - MB'!C1964,'DEQ Pollutant List'!$B$7:$B$611,0))),"")</f>
        <v>Toluene</v>
      </c>
      <c r="E1964" s="115"/>
      <c r="F1964" s="138">
        <v>0</v>
      </c>
      <c r="G1964" s="139">
        <v>0.01</v>
      </c>
      <c r="H1964" s="104"/>
      <c r="I1964" s="102" cm="1">
        <f t="array" ref="I1964">((_xlfn.XLOOKUP(B1964,'4. Material Balance Activities'!$C$478:$C$608,'4. Material Balance Activities'!$G$478:$G$608,NA,0,1)-_xlfn.XLOOKUP(B1964,'4. Material Balance Activities'!$C$478:$C$608,'4. Material Balance Activities'!$M$478:$M$608,NA,0,1))*G1964)*(1-F1964)</f>
        <v>5.3549999999999993E-2</v>
      </c>
      <c r="J1964" s="105" t="s">
        <v>214</v>
      </c>
      <c r="K1964" s="83" t="s">
        <v>214</v>
      </c>
      <c r="L1964" s="102" cm="1">
        <f t="array" ref="L1964">((_xlfn.XLOOKUP(B1964,'4. Material Balance Activities'!$C$478:$C$608,'4. Material Balance Activities'!$J$478:$J$608,NA,0,1)-_xlfn.XLOOKUP(B1964,'4. Material Balance Activities'!$C$478:$C$608,'4. Material Balance Activities'!$P$478:$P$608,NA,0,1))*G1964)*(1-F1964)</f>
        <v>2.159274193548387E-4</v>
      </c>
      <c r="M1964" s="105" t="s">
        <v>214</v>
      </c>
      <c r="N1964" s="83" t="s">
        <v>214</v>
      </c>
    </row>
    <row r="1965" spans="1:14" x14ac:dyDescent="0.25">
      <c r="A1965" s="79" t="s">
        <v>406</v>
      </c>
      <c r="B1965" s="133" t="s">
        <v>263</v>
      </c>
      <c r="C1965" s="137" t="s">
        <v>428</v>
      </c>
      <c r="D1965" s="81" t="str">
        <f>IFERROR(IF(C1965="No CAS","",INDEX('DEQ Pollutant List'!$C$7:$C$611,MATCH('5. Pollutant Emissions - MB'!C1965,'DEQ Pollutant List'!$B$7:$B$611,0))),"")</f>
        <v>2-Butanone (methyl ethyl ketone)</v>
      </c>
      <c r="E1965" s="115"/>
      <c r="F1965" s="138">
        <v>0</v>
      </c>
      <c r="G1965" s="139">
        <v>0.04</v>
      </c>
      <c r="H1965" s="104"/>
      <c r="I1965" s="102" cm="1">
        <f t="array" ref="I1965">((_xlfn.XLOOKUP(B1965,'4. Material Balance Activities'!$C$478:$C$608,'4. Material Balance Activities'!$G$478:$G$608,NA,0,1)-_xlfn.XLOOKUP(B1965,'4. Material Balance Activities'!$C$478:$C$608,'4. Material Balance Activities'!$M$478:$M$608,NA,0,1))*G1965)*(1-F1965)</f>
        <v>0.21419999999999997</v>
      </c>
      <c r="J1965" s="105" t="s">
        <v>214</v>
      </c>
      <c r="K1965" s="83" t="s">
        <v>214</v>
      </c>
      <c r="L1965" s="102" cm="1">
        <f t="array" ref="L1965">((_xlfn.XLOOKUP(B1965,'4. Material Balance Activities'!$C$478:$C$608,'4. Material Balance Activities'!$J$478:$J$608,NA,0,1)-_xlfn.XLOOKUP(B1965,'4. Material Balance Activities'!$C$478:$C$608,'4. Material Balance Activities'!$P$478:$P$608,NA,0,1))*G1965)*(1-F1965)</f>
        <v>8.6370967741935482E-4</v>
      </c>
      <c r="M1965" s="105" t="s">
        <v>214</v>
      </c>
      <c r="N1965" s="83" t="s">
        <v>214</v>
      </c>
    </row>
    <row r="1966" spans="1:14" x14ac:dyDescent="0.25">
      <c r="A1966" s="79" t="s">
        <v>406</v>
      </c>
      <c r="B1966" s="133" t="s">
        <v>263</v>
      </c>
      <c r="C1966" s="137" t="s">
        <v>425</v>
      </c>
      <c r="D1966" s="81" t="str">
        <f>IFERROR(IF(C1966="No CAS","",INDEX('DEQ Pollutant List'!$C$7:$C$611,MATCH('5. Pollutant Emissions - MB'!C1966,'DEQ Pollutant List'!$B$7:$B$611,0))),"")</f>
        <v>Isopropyl alcohol</v>
      </c>
      <c r="E1966" s="115"/>
      <c r="F1966" s="138">
        <v>0</v>
      </c>
      <c r="G1966" s="139">
        <v>0.03</v>
      </c>
      <c r="H1966" s="104"/>
      <c r="I1966" s="102" cm="1">
        <f t="array" ref="I1966">((_xlfn.XLOOKUP(B1966,'4. Material Balance Activities'!$C$478:$C$608,'4. Material Balance Activities'!$G$478:$G$608,NA,0,1)-_xlfn.XLOOKUP(B1966,'4. Material Balance Activities'!$C$478:$C$608,'4. Material Balance Activities'!$M$478:$M$608,NA,0,1))*G1966)*(1-F1966)</f>
        <v>0.16064999999999999</v>
      </c>
      <c r="J1966" s="105" t="s">
        <v>214</v>
      </c>
      <c r="K1966" s="83" t="s">
        <v>214</v>
      </c>
      <c r="L1966" s="102" cm="1">
        <f t="array" ref="L1966">((_xlfn.XLOOKUP(B1966,'4. Material Balance Activities'!$C$478:$C$608,'4. Material Balance Activities'!$J$478:$J$608,NA,0,1)-_xlfn.XLOOKUP(B1966,'4. Material Balance Activities'!$C$478:$C$608,'4. Material Balance Activities'!$P$478:$P$608,NA,0,1))*G1966)*(1-F1966)</f>
        <v>6.4778225806451611E-4</v>
      </c>
      <c r="M1966" s="105" t="s">
        <v>214</v>
      </c>
      <c r="N1966" s="83" t="s">
        <v>214</v>
      </c>
    </row>
    <row r="1967" spans="1:14" x14ac:dyDescent="0.25">
      <c r="A1967" s="79" t="s">
        <v>406</v>
      </c>
      <c r="B1967" s="133" t="s">
        <v>263</v>
      </c>
      <c r="C1967" s="137" t="s">
        <v>420</v>
      </c>
      <c r="D1967" s="81" t="str">
        <f>IFERROR(IF(C1967="No CAS","",INDEX('DEQ Pollutant List'!$C$7:$C$611,MATCH('5. Pollutant Emissions - MB'!C1967,'DEQ Pollutant List'!$B$7:$B$611,0))),"")</f>
        <v>Acetone</v>
      </c>
      <c r="E1967" s="115"/>
      <c r="F1967" s="138">
        <v>0</v>
      </c>
      <c r="G1967" s="139">
        <v>0.55000000000000004</v>
      </c>
      <c r="H1967" s="104"/>
      <c r="I1967" s="102" cm="1">
        <f t="array" ref="I1967">((_xlfn.XLOOKUP(B1967,'4. Material Balance Activities'!$C$478:$C$608,'4. Material Balance Activities'!$G$478:$G$608,NA,0,1)-_xlfn.XLOOKUP(B1967,'4. Material Balance Activities'!$C$478:$C$608,'4. Material Balance Activities'!$M$478:$M$608,NA,0,1))*G1967)*(1-F1967)</f>
        <v>2.9452500000000001</v>
      </c>
      <c r="J1967" s="105" t="s">
        <v>214</v>
      </c>
      <c r="K1967" s="83" t="s">
        <v>214</v>
      </c>
      <c r="L1967" s="102" cm="1">
        <f t="array" ref="L1967">((_xlfn.XLOOKUP(B1967,'4. Material Balance Activities'!$C$478:$C$608,'4. Material Balance Activities'!$J$478:$J$608,NA,0,1)-_xlfn.XLOOKUP(B1967,'4. Material Balance Activities'!$C$478:$C$608,'4. Material Balance Activities'!$P$478:$P$608,NA,0,1))*G1967)*(1-F1967)</f>
        <v>1.1876008064516129E-2</v>
      </c>
      <c r="M1967" s="105" t="s">
        <v>214</v>
      </c>
      <c r="N1967" s="83" t="s">
        <v>214</v>
      </c>
    </row>
    <row r="1968" spans="1:14" x14ac:dyDescent="0.25">
      <c r="A1968" s="79" t="s">
        <v>406</v>
      </c>
      <c r="B1968" s="133" t="s">
        <v>264</v>
      </c>
      <c r="C1968" s="137" t="s">
        <v>183</v>
      </c>
      <c r="D1968" s="81" t="str">
        <f>IFERROR(IF(C1968="No CAS","",INDEX('DEQ Pollutant List'!$C$7:$C$611,MATCH('5. Pollutant Emissions - MB'!C1968,'DEQ Pollutant List'!$B$7:$B$611,0))),"")</f>
        <v>Ethyl benzene</v>
      </c>
      <c r="E1968" s="115"/>
      <c r="F1968" s="138">
        <v>0</v>
      </c>
      <c r="G1968" s="139">
        <v>1E-3</v>
      </c>
      <c r="H1968" s="104"/>
      <c r="I1968" s="102" cm="1">
        <f t="array" ref="I1968">((_xlfn.XLOOKUP(B1968,'4. Material Balance Activities'!$C$478:$C$608,'4. Material Balance Activities'!$G$478:$G$608,NA,0,1)-_xlfn.XLOOKUP(B1968,'4. Material Balance Activities'!$C$478:$C$608,'4. Material Balance Activities'!$M$478:$M$608,NA,0,1))*G1968)*(1-F1968)</f>
        <v>9.9819999999999992E-2</v>
      </c>
      <c r="J1968" s="105" t="s">
        <v>214</v>
      </c>
      <c r="K1968" s="83" t="s">
        <v>214</v>
      </c>
      <c r="L1968" s="102" cm="1">
        <f t="array" ref="L1968">((_xlfn.XLOOKUP(B1968,'4. Material Balance Activities'!$C$478:$C$608,'4. Material Balance Activities'!$J$478:$J$608,NA,0,1)-_xlfn.XLOOKUP(B1968,'4. Material Balance Activities'!$C$478:$C$608,'4. Material Balance Activities'!$P$478:$P$608,NA,0,1))*G1968)*(1-F1968)</f>
        <v>4.0249999999999997E-4</v>
      </c>
      <c r="M1968" s="105" t="s">
        <v>214</v>
      </c>
      <c r="N1968" s="83" t="s">
        <v>214</v>
      </c>
    </row>
    <row r="1969" spans="1:14" x14ac:dyDescent="0.25">
      <c r="A1969" s="79" t="s">
        <v>406</v>
      </c>
      <c r="B1969" s="133" t="s">
        <v>264</v>
      </c>
      <c r="C1969" s="137" t="s">
        <v>191</v>
      </c>
      <c r="D1969" s="81" t="str">
        <f>IFERROR(IF(C1969="No CAS","",INDEX('DEQ Pollutant List'!$C$7:$C$611,MATCH('5. Pollutant Emissions - MB'!C1969,'DEQ Pollutant List'!$B$7:$B$611,0))),"")</f>
        <v>Toluene</v>
      </c>
      <c r="E1969" s="115"/>
      <c r="F1969" s="138">
        <v>0</v>
      </c>
      <c r="G1969" s="139">
        <v>0.01</v>
      </c>
      <c r="H1969" s="104"/>
      <c r="I1969" s="102" cm="1">
        <f t="array" ref="I1969">((_xlfn.XLOOKUP(B1969,'4. Material Balance Activities'!$C$478:$C$608,'4. Material Balance Activities'!$G$478:$G$608,NA,0,1)-_xlfn.XLOOKUP(B1969,'4. Material Balance Activities'!$C$478:$C$608,'4. Material Balance Activities'!$M$478:$M$608,NA,0,1))*G1969)*(1-F1969)</f>
        <v>0.99819999999999998</v>
      </c>
      <c r="J1969" s="105" t="s">
        <v>214</v>
      </c>
      <c r="K1969" s="83" t="s">
        <v>214</v>
      </c>
      <c r="L1969" s="102" cm="1">
        <f t="array" ref="L1969">((_xlfn.XLOOKUP(B1969,'4. Material Balance Activities'!$C$478:$C$608,'4. Material Balance Activities'!$J$478:$J$608,NA,0,1)-_xlfn.XLOOKUP(B1969,'4. Material Balance Activities'!$C$478:$C$608,'4. Material Balance Activities'!$P$478:$P$608,NA,0,1))*G1969)*(1-F1969)</f>
        <v>4.0249999999999999E-3</v>
      </c>
      <c r="M1969" s="105" t="s">
        <v>214</v>
      </c>
      <c r="N1969" s="83" t="s">
        <v>214</v>
      </c>
    </row>
    <row r="1970" spans="1:14" x14ac:dyDescent="0.25">
      <c r="A1970" s="79" t="s">
        <v>406</v>
      </c>
      <c r="B1970" s="133" t="s">
        <v>264</v>
      </c>
      <c r="C1970" s="137" t="s">
        <v>428</v>
      </c>
      <c r="D1970" s="81" t="str">
        <f>IFERROR(IF(C1970="No CAS","",INDEX('DEQ Pollutant List'!$C$7:$C$611,MATCH('5. Pollutant Emissions - MB'!C1970,'DEQ Pollutant List'!$B$7:$B$611,0))),"")</f>
        <v>2-Butanone (methyl ethyl ketone)</v>
      </c>
      <c r="E1970" s="115"/>
      <c r="F1970" s="138">
        <v>0</v>
      </c>
      <c r="G1970" s="139">
        <v>0.04</v>
      </c>
      <c r="H1970" s="104"/>
      <c r="I1970" s="102" cm="1">
        <f t="array" ref="I1970">((_xlfn.XLOOKUP(B1970,'4. Material Balance Activities'!$C$478:$C$608,'4. Material Balance Activities'!$G$478:$G$608,NA,0,1)-_xlfn.XLOOKUP(B1970,'4. Material Balance Activities'!$C$478:$C$608,'4. Material Balance Activities'!$M$478:$M$608,NA,0,1))*G1970)*(1-F1970)</f>
        <v>3.9927999999999999</v>
      </c>
      <c r="J1970" s="105" t="s">
        <v>214</v>
      </c>
      <c r="K1970" s="83" t="s">
        <v>214</v>
      </c>
      <c r="L1970" s="102" cm="1">
        <f t="array" ref="L1970">((_xlfn.XLOOKUP(B1970,'4. Material Balance Activities'!$C$478:$C$608,'4. Material Balance Activities'!$J$478:$J$608,NA,0,1)-_xlfn.XLOOKUP(B1970,'4. Material Balance Activities'!$C$478:$C$608,'4. Material Balance Activities'!$P$478:$P$608,NA,0,1))*G1970)*(1-F1970)</f>
        <v>1.61E-2</v>
      </c>
      <c r="M1970" s="105" t="s">
        <v>214</v>
      </c>
      <c r="N1970" s="83" t="s">
        <v>214</v>
      </c>
    </row>
    <row r="1971" spans="1:14" x14ac:dyDescent="0.25">
      <c r="A1971" s="79" t="s">
        <v>406</v>
      </c>
      <c r="B1971" s="133" t="s">
        <v>264</v>
      </c>
      <c r="C1971" s="137" t="s">
        <v>425</v>
      </c>
      <c r="D1971" s="81" t="str">
        <f>IFERROR(IF(C1971="No CAS","",INDEX('DEQ Pollutant List'!$C$7:$C$611,MATCH('5. Pollutant Emissions - MB'!C1971,'DEQ Pollutant List'!$B$7:$B$611,0))),"")</f>
        <v>Isopropyl alcohol</v>
      </c>
      <c r="E1971" s="115"/>
      <c r="F1971" s="138">
        <v>0</v>
      </c>
      <c r="G1971" s="139">
        <v>0.03</v>
      </c>
      <c r="H1971" s="104"/>
      <c r="I1971" s="102" cm="1">
        <f t="array" ref="I1971">((_xlfn.XLOOKUP(B1971,'4. Material Balance Activities'!$C$478:$C$608,'4. Material Balance Activities'!$G$478:$G$608,NA,0,1)-_xlfn.XLOOKUP(B1971,'4. Material Balance Activities'!$C$478:$C$608,'4. Material Balance Activities'!$M$478:$M$608,NA,0,1))*G1971)*(1-F1971)</f>
        <v>2.9945999999999997</v>
      </c>
      <c r="J1971" s="105" t="s">
        <v>214</v>
      </c>
      <c r="K1971" s="83" t="s">
        <v>214</v>
      </c>
      <c r="L1971" s="102" cm="1">
        <f t="array" ref="L1971">((_xlfn.XLOOKUP(B1971,'4. Material Balance Activities'!$C$478:$C$608,'4. Material Balance Activities'!$J$478:$J$608,NA,0,1)-_xlfn.XLOOKUP(B1971,'4. Material Balance Activities'!$C$478:$C$608,'4. Material Balance Activities'!$P$478:$P$608,NA,0,1))*G1971)*(1-F1971)</f>
        <v>1.2074999999999999E-2</v>
      </c>
      <c r="M1971" s="105" t="s">
        <v>214</v>
      </c>
      <c r="N1971" s="83" t="s">
        <v>214</v>
      </c>
    </row>
    <row r="1972" spans="1:14" x14ac:dyDescent="0.25">
      <c r="A1972" s="79" t="s">
        <v>406</v>
      </c>
      <c r="B1972" s="133" t="s">
        <v>264</v>
      </c>
      <c r="C1972" s="137" t="s">
        <v>420</v>
      </c>
      <c r="D1972" s="81" t="str">
        <f>IFERROR(IF(C1972="No CAS","",INDEX('DEQ Pollutant List'!$C$7:$C$611,MATCH('5. Pollutant Emissions - MB'!C1972,'DEQ Pollutant List'!$B$7:$B$611,0))),"")</f>
        <v>Acetone</v>
      </c>
      <c r="E1972" s="115"/>
      <c r="F1972" s="138">
        <v>0</v>
      </c>
      <c r="G1972" s="139">
        <v>0.55000000000000004</v>
      </c>
      <c r="H1972" s="104"/>
      <c r="I1972" s="102" cm="1">
        <f t="array" ref="I1972">((_xlfn.XLOOKUP(B1972,'4. Material Balance Activities'!$C$478:$C$608,'4. Material Balance Activities'!$G$478:$G$608,NA,0,1)-_xlfn.XLOOKUP(B1972,'4. Material Balance Activities'!$C$478:$C$608,'4. Material Balance Activities'!$M$478:$M$608,NA,0,1))*G1972)*(1-F1972)</f>
        <v>54.901000000000003</v>
      </c>
      <c r="J1972" s="105" t="s">
        <v>214</v>
      </c>
      <c r="K1972" s="83" t="s">
        <v>214</v>
      </c>
      <c r="L1972" s="102" cm="1">
        <f t="array" ref="L1972">((_xlfn.XLOOKUP(B1972,'4. Material Balance Activities'!$C$478:$C$608,'4. Material Balance Activities'!$J$478:$J$608,NA,0,1)-_xlfn.XLOOKUP(B1972,'4. Material Balance Activities'!$C$478:$C$608,'4. Material Balance Activities'!$P$478:$P$608,NA,0,1))*G1972)*(1-F1972)</f>
        <v>0.22137499999999999</v>
      </c>
      <c r="M1972" s="105" t="s">
        <v>214</v>
      </c>
      <c r="N1972" s="83" t="s">
        <v>214</v>
      </c>
    </row>
    <row r="1973" spans="1:14" x14ac:dyDescent="0.25">
      <c r="A1973" s="79" t="s">
        <v>406</v>
      </c>
      <c r="B1973" s="133" t="s">
        <v>265</v>
      </c>
      <c r="C1973" s="137" t="s">
        <v>193</v>
      </c>
      <c r="D1973" s="81" t="str">
        <f>IFERROR(IF(C1973="No CAS","",INDEX('DEQ Pollutant List'!$C$7:$C$611,MATCH('5. Pollutant Emissions - MB'!C1973,'DEQ Pollutant List'!$B$7:$B$611,0))),"")</f>
        <v>Xylene (mixture), including m-xylene, o-xylene, p-xylene</v>
      </c>
      <c r="E1973" s="115"/>
      <c r="F1973" s="138">
        <v>0</v>
      </c>
      <c r="G1973" s="139">
        <v>0.01</v>
      </c>
      <c r="H1973" s="104"/>
      <c r="I1973" s="102" cm="1">
        <f t="array" ref="I1973">((_xlfn.XLOOKUP(B1973,'4. Material Balance Activities'!$C$478:$C$608,'4. Material Balance Activities'!$G$478:$G$608,NA,0,1)-_xlfn.XLOOKUP(B1973,'4. Material Balance Activities'!$C$478:$C$608,'4. Material Balance Activities'!$M$478:$M$608,NA,0,1))*G1973)*(1-F1973)</f>
        <v>0.20601000000000003</v>
      </c>
      <c r="J1973" s="105" t="s">
        <v>214</v>
      </c>
      <c r="K1973" s="83" t="s">
        <v>214</v>
      </c>
      <c r="L1973" s="102" cm="1">
        <f t="array" ref="L1973">((_xlfn.XLOOKUP(B1973,'4. Material Balance Activities'!$C$478:$C$608,'4. Material Balance Activities'!$J$478:$J$608,NA,0,1)-_xlfn.XLOOKUP(B1973,'4. Material Balance Activities'!$C$478:$C$608,'4. Material Balance Activities'!$P$478:$P$608,NA,0,1))*G1973)*(1-F1973)</f>
        <v>8.3068548387096788E-4</v>
      </c>
      <c r="M1973" s="105" t="s">
        <v>214</v>
      </c>
      <c r="N1973" s="83" t="s">
        <v>214</v>
      </c>
    </row>
    <row r="1974" spans="1:14" x14ac:dyDescent="0.25">
      <c r="A1974" s="79" t="s">
        <v>406</v>
      </c>
      <c r="B1974" s="133" t="s">
        <v>265</v>
      </c>
      <c r="C1974" s="137" t="s">
        <v>183</v>
      </c>
      <c r="D1974" s="81" t="str">
        <f>IFERROR(IF(C1974="No CAS","",INDEX('DEQ Pollutant List'!$C$7:$C$611,MATCH('5. Pollutant Emissions - MB'!C1974,'DEQ Pollutant List'!$B$7:$B$611,0))),"")</f>
        <v>Ethyl benzene</v>
      </c>
      <c r="E1974" s="115"/>
      <c r="F1974" s="138">
        <v>0</v>
      </c>
      <c r="G1974" s="139">
        <v>3.0000000000000001E-3</v>
      </c>
      <c r="H1974" s="104"/>
      <c r="I1974" s="102" cm="1">
        <f t="array" ref="I1974">((_xlfn.XLOOKUP(B1974,'4. Material Balance Activities'!$C$478:$C$608,'4. Material Balance Activities'!$G$478:$G$608,NA,0,1)-_xlfn.XLOOKUP(B1974,'4. Material Balance Activities'!$C$478:$C$608,'4. Material Balance Activities'!$M$478:$M$608,NA,0,1))*G1974)*(1-F1974)</f>
        <v>6.1803000000000011E-2</v>
      </c>
      <c r="J1974" s="105" t="s">
        <v>214</v>
      </c>
      <c r="K1974" s="83" t="s">
        <v>214</v>
      </c>
      <c r="L1974" s="102" cm="1">
        <f t="array" ref="L1974">((_xlfn.XLOOKUP(B1974,'4. Material Balance Activities'!$C$478:$C$608,'4. Material Balance Activities'!$J$478:$J$608,NA,0,1)-_xlfn.XLOOKUP(B1974,'4. Material Balance Activities'!$C$478:$C$608,'4. Material Balance Activities'!$P$478:$P$608,NA,0,1))*G1974)*(1-F1974)</f>
        <v>2.492056451612904E-4</v>
      </c>
      <c r="M1974" s="105" t="s">
        <v>214</v>
      </c>
      <c r="N1974" s="83" t="s">
        <v>214</v>
      </c>
    </row>
    <row r="1975" spans="1:14" x14ac:dyDescent="0.25">
      <c r="A1975" s="79" t="s">
        <v>406</v>
      </c>
      <c r="B1975" s="133" t="s">
        <v>265</v>
      </c>
      <c r="C1975" s="137" t="s">
        <v>191</v>
      </c>
      <c r="D1975" s="81" t="str">
        <f>IFERROR(IF(C1975="No CAS","",INDEX('DEQ Pollutant List'!$C$7:$C$611,MATCH('5. Pollutant Emissions - MB'!C1975,'DEQ Pollutant List'!$B$7:$B$611,0))),"")</f>
        <v>Toluene</v>
      </c>
      <c r="E1975" s="115"/>
      <c r="F1975" s="138">
        <v>0</v>
      </c>
      <c r="G1975" s="139">
        <v>0.02</v>
      </c>
      <c r="H1975" s="104"/>
      <c r="I1975" s="102" cm="1">
        <f t="array" ref="I1975">((_xlfn.XLOOKUP(B1975,'4. Material Balance Activities'!$C$478:$C$608,'4. Material Balance Activities'!$G$478:$G$608,NA,0,1)-_xlfn.XLOOKUP(B1975,'4. Material Balance Activities'!$C$478:$C$608,'4. Material Balance Activities'!$M$478:$M$608,NA,0,1))*G1975)*(1-F1975)</f>
        <v>0.41202000000000005</v>
      </c>
      <c r="J1975" s="105" t="s">
        <v>214</v>
      </c>
      <c r="K1975" s="83" t="s">
        <v>214</v>
      </c>
      <c r="L1975" s="102" cm="1">
        <f t="array" ref="L1975">((_xlfn.XLOOKUP(B1975,'4. Material Balance Activities'!$C$478:$C$608,'4. Material Balance Activities'!$J$478:$J$608,NA,0,1)-_xlfn.XLOOKUP(B1975,'4. Material Balance Activities'!$C$478:$C$608,'4. Material Balance Activities'!$P$478:$P$608,NA,0,1))*G1975)*(1-F1975)</f>
        <v>1.6613709677419358E-3</v>
      </c>
      <c r="M1975" s="105" t="s">
        <v>214</v>
      </c>
      <c r="N1975" s="83" t="s">
        <v>214</v>
      </c>
    </row>
    <row r="1976" spans="1:14" x14ac:dyDescent="0.25">
      <c r="A1976" s="79" t="s">
        <v>406</v>
      </c>
      <c r="B1976" s="133" t="s">
        <v>265</v>
      </c>
      <c r="C1976" s="137" t="s">
        <v>428</v>
      </c>
      <c r="D1976" s="81" t="str">
        <f>IFERROR(IF(C1976="No CAS","",INDEX('DEQ Pollutant List'!$C$7:$C$611,MATCH('5. Pollutant Emissions - MB'!C1976,'DEQ Pollutant List'!$B$7:$B$611,0))),"")</f>
        <v>2-Butanone (methyl ethyl ketone)</v>
      </c>
      <c r="E1976" s="115"/>
      <c r="F1976" s="138">
        <v>0</v>
      </c>
      <c r="G1976" s="139">
        <v>0.08</v>
      </c>
      <c r="H1976" s="104"/>
      <c r="I1976" s="102" cm="1">
        <f t="array" ref="I1976">((_xlfn.XLOOKUP(B1976,'4. Material Balance Activities'!$C$478:$C$608,'4. Material Balance Activities'!$G$478:$G$608,NA,0,1)-_xlfn.XLOOKUP(B1976,'4. Material Balance Activities'!$C$478:$C$608,'4. Material Balance Activities'!$M$478:$M$608,NA,0,1))*G1976)*(1-F1976)</f>
        <v>1.6480800000000002</v>
      </c>
      <c r="J1976" s="105" t="s">
        <v>214</v>
      </c>
      <c r="K1976" s="83" t="s">
        <v>214</v>
      </c>
      <c r="L1976" s="102" cm="1">
        <f t="array" ref="L1976">((_xlfn.XLOOKUP(B1976,'4. Material Balance Activities'!$C$478:$C$608,'4. Material Balance Activities'!$J$478:$J$608,NA,0,1)-_xlfn.XLOOKUP(B1976,'4. Material Balance Activities'!$C$478:$C$608,'4. Material Balance Activities'!$P$478:$P$608,NA,0,1))*G1976)*(1-F1976)</f>
        <v>6.645483870967743E-3</v>
      </c>
      <c r="M1976" s="105" t="s">
        <v>214</v>
      </c>
      <c r="N1976" s="83" t="s">
        <v>214</v>
      </c>
    </row>
    <row r="1977" spans="1:14" x14ac:dyDescent="0.25">
      <c r="A1977" s="79" t="s">
        <v>406</v>
      </c>
      <c r="B1977" s="133" t="s">
        <v>265</v>
      </c>
      <c r="C1977" s="137" t="s">
        <v>425</v>
      </c>
      <c r="D1977" s="81" t="str">
        <f>IFERROR(IF(C1977="No CAS","",INDEX('DEQ Pollutant List'!$C$7:$C$611,MATCH('5. Pollutant Emissions - MB'!C1977,'DEQ Pollutant List'!$B$7:$B$611,0))),"")</f>
        <v>Isopropyl alcohol</v>
      </c>
      <c r="E1977" s="115"/>
      <c r="F1977" s="138">
        <v>0</v>
      </c>
      <c r="G1977" s="139">
        <v>0.02</v>
      </c>
      <c r="H1977" s="104"/>
      <c r="I1977" s="102" cm="1">
        <f t="array" ref="I1977">((_xlfn.XLOOKUP(B1977,'4. Material Balance Activities'!$C$478:$C$608,'4. Material Balance Activities'!$G$478:$G$608,NA,0,1)-_xlfn.XLOOKUP(B1977,'4. Material Balance Activities'!$C$478:$C$608,'4. Material Balance Activities'!$M$478:$M$608,NA,0,1))*G1977)*(1-F1977)</f>
        <v>0.41202000000000005</v>
      </c>
      <c r="J1977" s="105" t="s">
        <v>214</v>
      </c>
      <c r="K1977" s="83" t="s">
        <v>214</v>
      </c>
      <c r="L1977" s="102" cm="1">
        <f t="array" ref="L1977">((_xlfn.XLOOKUP(B1977,'4. Material Balance Activities'!$C$478:$C$608,'4. Material Balance Activities'!$J$478:$J$608,NA,0,1)-_xlfn.XLOOKUP(B1977,'4. Material Balance Activities'!$C$478:$C$608,'4. Material Balance Activities'!$P$478:$P$608,NA,0,1))*G1977)*(1-F1977)</f>
        <v>1.6613709677419358E-3</v>
      </c>
      <c r="M1977" s="105" t="s">
        <v>214</v>
      </c>
      <c r="N1977" s="83" t="s">
        <v>214</v>
      </c>
    </row>
    <row r="1978" spans="1:14" x14ac:dyDescent="0.25">
      <c r="A1978" s="79" t="s">
        <v>406</v>
      </c>
      <c r="B1978" s="133" t="s">
        <v>265</v>
      </c>
      <c r="C1978" s="137" t="s">
        <v>420</v>
      </c>
      <c r="D1978" s="81" t="str">
        <f>IFERROR(IF(C1978="No CAS","",INDEX('DEQ Pollutant List'!$C$7:$C$611,MATCH('5. Pollutant Emissions - MB'!C1978,'DEQ Pollutant List'!$B$7:$B$611,0))),"")</f>
        <v>Acetone</v>
      </c>
      <c r="E1978" s="115"/>
      <c r="F1978" s="138">
        <v>0</v>
      </c>
      <c r="G1978" s="139">
        <v>0.34</v>
      </c>
      <c r="H1978" s="104"/>
      <c r="I1978" s="102" cm="1">
        <f t="array" ref="I1978">((_xlfn.XLOOKUP(B1978,'4. Material Balance Activities'!$C$478:$C$608,'4. Material Balance Activities'!$G$478:$G$608,NA,0,1)-_xlfn.XLOOKUP(B1978,'4. Material Balance Activities'!$C$478:$C$608,'4. Material Balance Activities'!$M$478:$M$608,NA,0,1))*G1978)*(1-F1978)</f>
        <v>7.0043400000000018</v>
      </c>
      <c r="J1978" s="105" t="s">
        <v>214</v>
      </c>
      <c r="K1978" s="83" t="s">
        <v>214</v>
      </c>
      <c r="L1978" s="102" cm="1">
        <f t="array" ref="L1978">((_xlfn.XLOOKUP(B1978,'4. Material Balance Activities'!$C$478:$C$608,'4. Material Balance Activities'!$J$478:$J$608,NA,0,1)-_xlfn.XLOOKUP(B1978,'4. Material Balance Activities'!$C$478:$C$608,'4. Material Balance Activities'!$P$478:$P$608,NA,0,1))*G1978)*(1-F1978)</f>
        <v>2.824330645161291E-2</v>
      </c>
      <c r="M1978" s="105" t="s">
        <v>214</v>
      </c>
      <c r="N1978" s="83" t="s">
        <v>214</v>
      </c>
    </row>
    <row r="1979" spans="1:14" x14ac:dyDescent="0.25">
      <c r="A1979" s="79" t="s">
        <v>406</v>
      </c>
      <c r="B1979" s="133" t="s">
        <v>266</v>
      </c>
      <c r="C1979" s="137" t="s">
        <v>193</v>
      </c>
      <c r="D1979" s="81" t="str">
        <f>IFERROR(IF(C1979="No CAS","",INDEX('DEQ Pollutant List'!$C$7:$C$611,MATCH('5. Pollutant Emissions - MB'!C1979,'DEQ Pollutant List'!$B$7:$B$611,0))),"")</f>
        <v>Xylene (mixture), including m-xylene, o-xylene, p-xylene</v>
      </c>
      <c r="E1979" s="115"/>
      <c r="F1979" s="138">
        <v>0</v>
      </c>
      <c r="G1979" s="139">
        <v>0.01</v>
      </c>
      <c r="H1979" s="104"/>
      <c r="I1979" s="102" cm="1">
        <f t="array" ref="I1979">((_xlfn.XLOOKUP(B1979,'4. Material Balance Activities'!$C$478:$C$608,'4. Material Balance Activities'!$G$478:$G$608,NA,0,1)-_xlfn.XLOOKUP(B1979,'4. Material Balance Activities'!$C$478:$C$608,'4. Material Balance Activities'!$M$478:$M$608,NA,0,1))*G1979)*(1-F1979)</f>
        <v>3.5000000000000005E-3</v>
      </c>
      <c r="J1979" s="105" t="s">
        <v>214</v>
      </c>
      <c r="K1979" s="83" t="s">
        <v>214</v>
      </c>
      <c r="L1979" s="102" cm="1">
        <f t="array" ref="L1979">((_xlfn.XLOOKUP(B1979,'4. Material Balance Activities'!$C$478:$C$608,'4. Material Balance Activities'!$J$478:$J$608,NA,0,1)-_xlfn.XLOOKUP(B1979,'4. Material Balance Activities'!$C$478:$C$608,'4. Material Balance Activities'!$P$478:$P$608,NA,0,1))*G1979)*(1-F1979)</f>
        <v>1.4112903225806453E-5</v>
      </c>
      <c r="M1979" s="105" t="s">
        <v>214</v>
      </c>
      <c r="N1979" s="83" t="s">
        <v>214</v>
      </c>
    </row>
    <row r="1980" spans="1:14" x14ac:dyDescent="0.25">
      <c r="A1980" s="79" t="s">
        <v>406</v>
      </c>
      <c r="B1980" s="133" t="s">
        <v>266</v>
      </c>
      <c r="C1980" s="137" t="s">
        <v>183</v>
      </c>
      <c r="D1980" s="81" t="str">
        <f>IFERROR(IF(C1980="No CAS","",INDEX('DEQ Pollutant List'!$C$7:$C$611,MATCH('5. Pollutant Emissions - MB'!C1980,'DEQ Pollutant List'!$B$7:$B$611,0))),"")</f>
        <v>Ethyl benzene</v>
      </c>
      <c r="E1980" s="115"/>
      <c r="F1980" s="138">
        <v>0</v>
      </c>
      <c r="G1980" s="139">
        <v>2E-3</v>
      </c>
      <c r="H1980" s="104"/>
      <c r="I1980" s="102" cm="1">
        <f t="array" ref="I1980">((_xlfn.XLOOKUP(B1980,'4. Material Balance Activities'!$C$478:$C$608,'4. Material Balance Activities'!$G$478:$G$608,NA,0,1)-_xlfn.XLOOKUP(B1980,'4. Material Balance Activities'!$C$478:$C$608,'4. Material Balance Activities'!$M$478:$M$608,NA,0,1))*G1980)*(1-F1980)</f>
        <v>7.000000000000001E-4</v>
      </c>
      <c r="J1980" s="105" t="s">
        <v>214</v>
      </c>
      <c r="K1980" s="83" t="s">
        <v>214</v>
      </c>
      <c r="L1980" s="102" cm="1">
        <f t="array" ref="L1980">((_xlfn.XLOOKUP(B1980,'4. Material Balance Activities'!$C$478:$C$608,'4. Material Balance Activities'!$J$478:$J$608,NA,0,1)-_xlfn.XLOOKUP(B1980,'4. Material Balance Activities'!$C$478:$C$608,'4. Material Balance Activities'!$P$478:$P$608,NA,0,1))*G1980)*(1-F1980)</f>
        <v>2.8225806451612906E-6</v>
      </c>
      <c r="M1980" s="105" t="s">
        <v>214</v>
      </c>
      <c r="N1980" s="83" t="s">
        <v>214</v>
      </c>
    </row>
    <row r="1981" spans="1:14" x14ac:dyDescent="0.25">
      <c r="A1981" s="79" t="s">
        <v>406</v>
      </c>
      <c r="B1981" s="133" t="s">
        <v>266</v>
      </c>
      <c r="C1981" s="137" t="s">
        <v>191</v>
      </c>
      <c r="D1981" s="81" t="str">
        <f>IFERROR(IF(C1981="No CAS","",INDEX('DEQ Pollutant List'!$C$7:$C$611,MATCH('5. Pollutant Emissions - MB'!C1981,'DEQ Pollutant List'!$B$7:$B$611,0))),"")</f>
        <v>Toluene</v>
      </c>
      <c r="E1981" s="115"/>
      <c r="F1981" s="138">
        <v>0</v>
      </c>
      <c r="G1981" s="139">
        <v>0.03</v>
      </c>
      <c r="H1981" s="104"/>
      <c r="I1981" s="102" cm="1">
        <f t="array" ref="I1981">((_xlfn.XLOOKUP(B1981,'4. Material Balance Activities'!$C$478:$C$608,'4. Material Balance Activities'!$G$478:$G$608,NA,0,1)-_xlfn.XLOOKUP(B1981,'4. Material Balance Activities'!$C$478:$C$608,'4. Material Balance Activities'!$M$478:$M$608,NA,0,1))*G1981)*(1-F1981)</f>
        <v>1.0500000000000001E-2</v>
      </c>
      <c r="J1981" s="105" t="s">
        <v>214</v>
      </c>
      <c r="K1981" s="83" t="s">
        <v>214</v>
      </c>
      <c r="L1981" s="102" cm="1">
        <f t="array" ref="L1981">((_xlfn.XLOOKUP(B1981,'4. Material Balance Activities'!$C$478:$C$608,'4. Material Balance Activities'!$J$478:$J$608,NA,0,1)-_xlfn.XLOOKUP(B1981,'4. Material Balance Activities'!$C$478:$C$608,'4. Material Balance Activities'!$P$478:$P$608,NA,0,1))*G1981)*(1-F1981)</f>
        <v>4.2338709677419356E-5</v>
      </c>
      <c r="M1981" s="105" t="s">
        <v>214</v>
      </c>
      <c r="N1981" s="83" t="s">
        <v>214</v>
      </c>
    </row>
    <row r="1982" spans="1:14" x14ac:dyDescent="0.25">
      <c r="A1982" s="79" t="s">
        <v>406</v>
      </c>
      <c r="B1982" s="133" t="s">
        <v>266</v>
      </c>
      <c r="C1982" s="137" t="s">
        <v>428</v>
      </c>
      <c r="D1982" s="81" t="str">
        <f>IFERROR(IF(C1982="No CAS","",INDEX('DEQ Pollutant List'!$C$7:$C$611,MATCH('5. Pollutant Emissions - MB'!C1982,'DEQ Pollutant List'!$B$7:$B$611,0))),"")</f>
        <v>2-Butanone (methyl ethyl ketone)</v>
      </c>
      <c r="E1982" s="115"/>
      <c r="F1982" s="138">
        <v>0</v>
      </c>
      <c r="G1982" s="139">
        <v>0.03</v>
      </c>
      <c r="H1982" s="104"/>
      <c r="I1982" s="102" cm="1">
        <f t="array" ref="I1982">((_xlfn.XLOOKUP(B1982,'4. Material Balance Activities'!$C$478:$C$608,'4. Material Balance Activities'!$G$478:$G$608,NA,0,1)-_xlfn.XLOOKUP(B1982,'4. Material Balance Activities'!$C$478:$C$608,'4. Material Balance Activities'!$M$478:$M$608,NA,0,1))*G1982)*(1-F1982)</f>
        <v>1.0500000000000001E-2</v>
      </c>
      <c r="J1982" s="105" t="s">
        <v>214</v>
      </c>
      <c r="K1982" s="83" t="s">
        <v>214</v>
      </c>
      <c r="L1982" s="102" cm="1">
        <f t="array" ref="L1982">((_xlfn.XLOOKUP(B1982,'4. Material Balance Activities'!$C$478:$C$608,'4. Material Balance Activities'!$J$478:$J$608,NA,0,1)-_xlfn.XLOOKUP(B1982,'4. Material Balance Activities'!$C$478:$C$608,'4. Material Balance Activities'!$P$478:$P$608,NA,0,1))*G1982)*(1-F1982)</f>
        <v>4.2338709677419356E-5</v>
      </c>
      <c r="M1982" s="105" t="s">
        <v>214</v>
      </c>
      <c r="N1982" s="83" t="s">
        <v>214</v>
      </c>
    </row>
    <row r="1983" spans="1:14" x14ac:dyDescent="0.25">
      <c r="A1983" s="79" t="s">
        <v>406</v>
      </c>
      <c r="B1983" s="133" t="s">
        <v>266</v>
      </c>
      <c r="C1983" s="137" t="s">
        <v>425</v>
      </c>
      <c r="D1983" s="81" t="str">
        <f>IFERROR(IF(C1983="No CAS","",INDEX('DEQ Pollutant List'!$C$7:$C$611,MATCH('5. Pollutant Emissions - MB'!C1983,'DEQ Pollutant List'!$B$7:$B$611,0))),"")</f>
        <v>Isopropyl alcohol</v>
      </c>
      <c r="E1983" s="115"/>
      <c r="F1983" s="138">
        <v>0</v>
      </c>
      <c r="G1983" s="139">
        <v>0.06</v>
      </c>
      <c r="H1983" s="104"/>
      <c r="I1983" s="102" cm="1">
        <f t="array" ref="I1983">((_xlfn.XLOOKUP(B1983,'4. Material Balance Activities'!$C$478:$C$608,'4. Material Balance Activities'!$G$478:$G$608,NA,0,1)-_xlfn.XLOOKUP(B1983,'4. Material Balance Activities'!$C$478:$C$608,'4. Material Balance Activities'!$M$478:$M$608,NA,0,1))*G1983)*(1-F1983)</f>
        <v>2.1000000000000001E-2</v>
      </c>
      <c r="J1983" s="105" t="s">
        <v>214</v>
      </c>
      <c r="K1983" s="83" t="s">
        <v>214</v>
      </c>
      <c r="L1983" s="102" cm="1">
        <f t="array" ref="L1983">((_xlfn.XLOOKUP(B1983,'4. Material Balance Activities'!$C$478:$C$608,'4. Material Balance Activities'!$J$478:$J$608,NA,0,1)-_xlfn.XLOOKUP(B1983,'4. Material Balance Activities'!$C$478:$C$608,'4. Material Balance Activities'!$P$478:$P$608,NA,0,1))*G1983)*(1-F1983)</f>
        <v>8.4677419354838712E-5</v>
      </c>
      <c r="M1983" s="105" t="s">
        <v>214</v>
      </c>
      <c r="N1983" s="83" t="s">
        <v>214</v>
      </c>
    </row>
    <row r="1984" spans="1:14" x14ac:dyDescent="0.25">
      <c r="A1984" s="79" t="s">
        <v>406</v>
      </c>
      <c r="B1984" s="133" t="s">
        <v>266</v>
      </c>
      <c r="C1984" s="137" t="s">
        <v>420</v>
      </c>
      <c r="D1984" s="81" t="str">
        <f>IFERROR(IF(C1984="No CAS","",INDEX('DEQ Pollutant List'!$C$7:$C$611,MATCH('5. Pollutant Emissions - MB'!C1984,'DEQ Pollutant List'!$B$7:$B$611,0))),"")</f>
        <v>Acetone</v>
      </c>
      <c r="E1984" s="115"/>
      <c r="F1984" s="138">
        <v>0</v>
      </c>
      <c r="G1984" s="139">
        <v>0.45</v>
      </c>
      <c r="H1984" s="104"/>
      <c r="I1984" s="102" cm="1">
        <f t="array" ref="I1984">((_xlfn.XLOOKUP(B1984,'4. Material Balance Activities'!$C$478:$C$608,'4. Material Balance Activities'!$G$478:$G$608,NA,0,1)-_xlfn.XLOOKUP(B1984,'4. Material Balance Activities'!$C$478:$C$608,'4. Material Balance Activities'!$M$478:$M$608,NA,0,1))*G1984)*(1-F1984)</f>
        <v>0.15750000000000003</v>
      </c>
      <c r="J1984" s="105" t="s">
        <v>214</v>
      </c>
      <c r="K1984" s="83" t="s">
        <v>214</v>
      </c>
      <c r="L1984" s="102" cm="1">
        <f t="array" ref="L1984">((_xlfn.XLOOKUP(B1984,'4. Material Balance Activities'!$C$478:$C$608,'4. Material Balance Activities'!$J$478:$J$608,NA,0,1)-_xlfn.XLOOKUP(B1984,'4. Material Balance Activities'!$C$478:$C$608,'4. Material Balance Activities'!$P$478:$P$608,NA,0,1))*G1984)*(1-F1984)</f>
        <v>6.3508064516129038E-4</v>
      </c>
      <c r="M1984" s="105" t="s">
        <v>214</v>
      </c>
      <c r="N1984" s="83" t="s">
        <v>214</v>
      </c>
    </row>
    <row r="1985" spans="1:14" x14ac:dyDescent="0.25">
      <c r="A1985" s="79" t="s">
        <v>406</v>
      </c>
      <c r="B1985" s="133" t="s">
        <v>267</v>
      </c>
      <c r="C1985" s="137" t="s">
        <v>193</v>
      </c>
      <c r="D1985" s="81" t="str">
        <f>IFERROR(IF(C1985="No CAS","",INDEX('DEQ Pollutant List'!$C$7:$C$611,MATCH('5. Pollutant Emissions - MB'!C1985,'DEQ Pollutant List'!$B$7:$B$611,0))),"")</f>
        <v>Xylene (mixture), including m-xylene, o-xylene, p-xylene</v>
      </c>
      <c r="E1985" s="115"/>
      <c r="F1985" s="138">
        <v>0</v>
      </c>
      <c r="G1985" s="139">
        <v>0.02</v>
      </c>
      <c r="H1985" s="104"/>
      <c r="I1985" s="102" cm="1">
        <f t="array" ref="I1985">((_xlfn.XLOOKUP(B1985,'4. Material Balance Activities'!$C$478:$C$608,'4. Material Balance Activities'!$G$478:$G$608,NA,0,1)-_xlfn.XLOOKUP(B1985,'4. Material Balance Activities'!$C$478:$C$608,'4. Material Balance Activities'!$M$478:$M$608,NA,0,1))*G1985)*(1-F1985)</f>
        <v>0.33557999999999999</v>
      </c>
      <c r="J1985" s="105" t="s">
        <v>214</v>
      </c>
      <c r="K1985" s="83" t="s">
        <v>214</v>
      </c>
      <c r="L1985" s="102" cm="1">
        <f t="array" ref="L1985">((_xlfn.XLOOKUP(B1985,'4. Material Balance Activities'!$C$478:$C$608,'4. Material Balance Activities'!$J$478:$J$608,NA,0,1)-_xlfn.XLOOKUP(B1985,'4. Material Balance Activities'!$C$478:$C$608,'4. Material Balance Activities'!$P$478:$P$608,NA,0,1))*G1985)*(1-F1985)</f>
        <v>1.3531451612903225E-3</v>
      </c>
      <c r="M1985" s="105" t="s">
        <v>214</v>
      </c>
      <c r="N1985" s="83" t="s">
        <v>214</v>
      </c>
    </row>
    <row r="1986" spans="1:14" x14ac:dyDescent="0.25">
      <c r="A1986" s="79" t="s">
        <v>406</v>
      </c>
      <c r="B1986" s="133" t="s">
        <v>267</v>
      </c>
      <c r="C1986" s="137" t="s">
        <v>183</v>
      </c>
      <c r="D1986" s="81" t="str">
        <f>IFERROR(IF(C1986="No CAS","",INDEX('DEQ Pollutant List'!$C$7:$C$611,MATCH('5. Pollutant Emissions - MB'!C1986,'DEQ Pollutant List'!$B$7:$B$611,0))),"")</f>
        <v>Ethyl benzene</v>
      </c>
      <c r="E1986" s="115"/>
      <c r="F1986" s="138">
        <v>0</v>
      </c>
      <c r="G1986" s="139">
        <v>3.0000000000000001E-3</v>
      </c>
      <c r="H1986" s="104"/>
      <c r="I1986" s="102" cm="1">
        <f t="array" ref="I1986">((_xlfn.XLOOKUP(B1986,'4. Material Balance Activities'!$C$478:$C$608,'4. Material Balance Activities'!$G$478:$G$608,NA,0,1)-_xlfn.XLOOKUP(B1986,'4. Material Balance Activities'!$C$478:$C$608,'4. Material Balance Activities'!$M$478:$M$608,NA,0,1))*G1986)*(1-F1986)</f>
        <v>5.0337E-2</v>
      </c>
      <c r="J1986" s="105" t="s">
        <v>214</v>
      </c>
      <c r="K1986" s="83" t="s">
        <v>214</v>
      </c>
      <c r="L1986" s="102" cm="1">
        <f t="array" ref="L1986">((_xlfn.XLOOKUP(B1986,'4. Material Balance Activities'!$C$478:$C$608,'4. Material Balance Activities'!$J$478:$J$608,NA,0,1)-_xlfn.XLOOKUP(B1986,'4. Material Balance Activities'!$C$478:$C$608,'4. Material Balance Activities'!$P$478:$P$608,NA,0,1))*G1986)*(1-F1986)</f>
        <v>2.0297177419354839E-4</v>
      </c>
      <c r="M1986" s="105" t="s">
        <v>214</v>
      </c>
      <c r="N1986" s="83" t="s">
        <v>214</v>
      </c>
    </row>
    <row r="1987" spans="1:14" x14ac:dyDescent="0.25">
      <c r="A1987" s="79" t="s">
        <v>406</v>
      </c>
      <c r="B1987" s="133" t="s">
        <v>267</v>
      </c>
      <c r="C1987" s="137" t="s">
        <v>191</v>
      </c>
      <c r="D1987" s="81" t="str">
        <f>IFERROR(IF(C1987="No CAS","",INDEX('DEQ Pollutant List'!$C$7:$C$611,MATCH('5. Pollutant Emissions - MB'!C1987,'DEQ Pollutant List'!$B$7:$B$611,0))),"")</f>
        <v>Toluene</v>
      </c>
      <c r="E1987" s="115"/>
      <c r="F1987" s="138">
        <v>0</v>
      </c>
      <c r="G1987" s="139">
        <v>0.03</v>
      </c>
      <c r="H1987" s="104"/>
      <c r="I1987" s="102" cm="1">
        <f t="array" ref="I1987">((_xlfn.XLOOKUP(B1987,'4. Material Balance Activities'!$C$478:$C$608,'4. Material Balance Activities'!$G$478:$G$608,NA,0,1)-_xlfn.XLOOKUP(B1987,'4. Material Balance Activities'!$C$478:$C$608,'4. Material Balance Activities'!$M$478:$M$608,NA,0,1))*G1987)*(1-F1987)</f>
        <v>0.50336999999999998</v>
      </c>
      <c r="J1987" s="105" t="s">
        <v>214</v>
      </c>
      <c r="K1987" s="83" t="s">
        <v>214</v>
      </c>
      <c r="L1987" s="102" cm="1">
        <f t="array" ref="L1987">((_xlfn.XLOOKUP(B1987,'4. Material Balance Activities'!$C$478:$C$608,'4. Material Balance Activities'!$J$478:$J$608,NA,0,1)-_xlfn.XLOOKUP(B1987,'4. Material Balance Activities'!$C$478:$C$608,'4. Material Balance Activities'!$P$478:$P$608,NA,0,1))*G1987)*(1-F1987)</f>
        <v>2.0297177419354839E-3</v>
      </c>
      <c r="M1987" s="105" t="s">
        <v>214</v>
      </c>
      <c r="N1987" s="83" t="s">
        <v>214</v>
      </c>
    </row>
    <row r="1988" spans="1:14" x14ac:dyDescent="0.25">
      <c r="A1988" s="79" t="s">
        <v>406</v>
      </c>
      <c r="B1988" s="133" t="s">
        <v>267</v>
      </c>
      <c r="C1988" s="137" t="s">
        <v>428</v>
      </c>
      <c r="D1988" s="81" t="str">
        <f>IFERROR(IF(C1988="No CAS","",INDEX('DEQ Pollutant List'!$C$7:$C$611,MATCH('5. Pollutant Emissions - MB'!C1988,'DEQ Pollutant List'!$B$7:$B$611,0))),"")</f>
        <v>2-Butanone (methyl ethyl ketone)</v>
      </c>
      <c r="E1988" s="115"/>
      <c r="F1988" s="138">
        <v>0</v>
      </c>
      <c r="G1988" s="139">
        <v>0.11</v>
      </c>
      <c r="H1988" s="104"/>
      <c r="I1988" s="102" cm="1">
        <f t="array" ref="I1988">((_xlfn.XLOOKUP(B1988,'4. Material Balance Activities'!$C$478:$C$608,'4. Material Balance Activities'!$G$478:$G$608,NA,0,1)-_xlfn.XLOOKUP(B1988,'4. Material Balance Activities'!$C$478:$C$608,'4. Material Balance Activities'!$M$478:$M$608,NA,0,1))*G1988)*(1-F1988)</f>
        <v>1.8456900000000001</v>
      </c>
      <c r="J1988" s="105" t="s">
        <v>214</v>
      </c>
      <c r="K1988" s="83" t="s">
        <v>214</v>
      </c>
      <c r="L1988" s="102" cm="1">
        <f t="array" ref="L1988">((_xlfn.XLOOKUP(B1988,'4. Material Balance Activities'!$C$478:$C$608,'4. Material Balance Activities'!$J$478:$J$608,NA,0,1)-_xlfn.XLOOKUP(B1988,'4. Material Balance Activities'!$C$478:$C$608,'4. Material Balance Activities'!$P$478:$P$608,NA,0,1))*G1988)*(1-F1988)</f>
        <v>7.4422983870967739E-3</v>
      </c>
      <c r="M1988" s="105" t="s">
        <v>214</v>
      </c>
      <c r="N1988" s="83" t="s">
        <v>214</v>
      </c>
    </row>
    <row r="1989" spans="1:14" x14ac:dyDescent="0.25">
      <c r="A1989" s="79" t="s">
        <v>406</v>
      </c>
      <c r="B1989" s="133" t="s">
        <v>267</v>
      </c>
      <c r="C1989" s="137" t="s">
        <v>425</v>
      </c>
      <c r="D1989" s="81" t="str">
        <f>IFERROR(IF(C1989="No CAS","",INDEX('DEQ Pollutant List'!$C$7:$C$611,MATCH('5. Pollutant Emissions - MB'!C1989,'DEQ Pollutant List'!$B$7:$B$611,0))),"")</f>
        <v>Isopropyl alcohol</v>
      </c>
      <c r="E1989" s="115"/>
      <c r="F1989" s="138">
        <v>0</v>
      </c>
      <c r="G1989" s="139">
        <v>0.01</v>
      </c>
      <c r="H1989" s="104"/>
      <c r="I1989" s="102" cm="1">
        <f t="array" ref="I1989">((_xlfn.XLOOKUP(B1989,'4. Material Balance Activities'!$C$478:$C$608,'4. Material Balance Activities'!$G$478:$G$608,NA,0,1)-_xlfn.XLOOKUP(B1989,'4. Material Balance Activities'!$C$478:$C$608,'4. Material Balance Activities'!$M$478:$M$608,NA,0,1))*G1989)*(1-F1989)</f>
        <v>0.16778999999999999</v>
      </c>
      <c r="J1989" s="105" t="s">
        <v>214</v>
      </c>
      <c r="K1989" s="83" t="s">
        <v>214</v>
      </c>
      <c r="L1989" s="102" cm="1">
        <f t="array" ref="L1989">((_xlfn.XLOOKUP(B1989,'4. Material Balance Activities'!$C$478:$C$608,'4. Material Balance Activities'!$J$478:$J$608,NA,0,1)-_xlfn.XLOOKUP(B1989,'4. Material Balance Activities'!$C$478:$C$608,'4. Material Balance Activities'!$P$478:$P$608,NA,0,1))*G1989)*(1-F1989)</f>
        <v>6.7657258064516125E-4</v>
      </c>
      <c r="M1989" s="105" t="s">
        <v>214</v>
      </c>
      <c r="N1989" s="83" t="s">
        <v>214</v>
      </c>
    </row>
    <row r="1990" spans="1:14" x14ac:dyDescent="0.25">
      <c r="A1990" s="79" t="s">
        <v>406</v>
      </c>
      <c r="B1990" s="133" t="s">
        <v>267</v>
      </c>
      <c r="C1990" s="137" t="s">
        <v>420</v>
      </c>
      <c r="D1990" s="81" t="str">
        <f>IFERROR(IF(C1990="No CAS","",INDEX('DEQ Pollutant List'!$C$7:$C$611,MATCH('5. Pollutant Emissions - MB'!C1990,'DEQ Pollutant List'!$B$7:$B$611,0))),"")</f>
        <v>Acetone</v>
      </c>
      <c r="E1990" s="115"/>
      <c r="F1990" s="138">
        <v>0</v>
      </c>
      <c r="G1990" s="139">
        <v>0.21</v>
      </c>
      <c r="H1990" s="104"/>
      <c r="I1990" s="102" cm="1">
        <f t="array" ref="I1990">((_xlfn.XLOOKUP(B1990,'4. Material Balance Activities'!$C$478:$C$608,'4. Material Balance Activities'!$G$478:$G$608,NA,0,1)-_xlfn.XLOOKUP(B1990,'4. Material Balance Activities'!$C$478:$C$608,'4. Material Balance Activities'!$M$478:$M$608,NA,0,1))*G1990)*(1-F1990)</f>
        <v>3.52359</v>
      </c>
      <c r="J1990" s="105" t="s">
        <v>214</v>
      </c>
      <c r="K1990" s="83" t="s">
        <v>214</v>
      </c>
      <c r="L1990" s="102" cm="1">
        <f t="array" ref="L1990">((_xlfn.XLOOKUP(B1990,'4. Material Balance Activities'!$C$478:$C$608,'4. Material Balance Activities'!$J$478:$J$608,NA,0,1)-_xlfn.XLOOKUP(B1990,'4. Material Balance Activities'!$C$478:$C$608,'4. Material Balance Activities'!$P$478:$P$608,NA,0,1))*G1990)*(1-F1990)</f>
        <v>1.4208024193548385E-2</v>
      </c>
      <c r="M1990" s="105" t="s">
        <v>214</v>
      </c>
      <c r="N1990" s="83" t="s">
        <v>214</v>
      </c>
    </row>
    <row r="1991" spans="1:14" x14ac:dyDescent="0.25">
      <c r="A1991" s="79" t="s">
        <v>406</v>
      </c>
      <c r="B1991" s="133" t="s">
        <v>268</v>
      </c>
      <c r="C1991" s="137" t="s">
        <v>180</v>
      </c>
      <c r="D1991" s="81" t="str">
        <f>IFERROR(IF(C1991="No CAS","",INDEX('DEQ Pollutant List'!$C$7:$C$611,MATCH('5. Pollutant Emissions - MB'!C1991,'DEQ Pollutant List'!$B$7:$B$611,0))),"")</f>
        <v>Chromium VI, chromate and dichromate particulate</v>
      </c>
      <c r="E1991" s="115"/>
      <c r="F1991" s="138">
        <f>1-(1-0.75)*(1-0.992)</f>
        <v>0.998</v>
      </c>
      <c r="G1991" s="139">
        <v>2E-3</v>
      </c>
      <c r="H1991" s="104" t="s">
        <v>421</v>
      </c>
      <c r="I1991" s="102" cm="1">
        <f t="array" ref="I1991">((_xlfn.XLOOKUP(B1991,'4. Material Balance Activities'!$C$478:$C$608,'4. Material Balance Activities'!$G$478:$G$608,NA,0,1)-_xlfn.XLOOKUP(B1991,'4. Material Balance Activities'!$C$478:$C$608,'4. Material Balance Activities'!$M$478:$M$608,NA,0,1))*G1991)*(1-F1991)</f>
        <v>4.020000000000003E-6</v>
      </c>
      <c r="J1991" s="105" t="s">
        <v>214</v>
      </c>
      <c r="K1991" s="83" t="s">
        <v>214</v>
      </c>
      <c r="L1991" s="102" cm="1">
        <f t="array" ref="L1991">((_xlfn.XLOOKUP(B1991,'4. Material Balance Activities'!$C$478:$C$608,'4. Material Balance Activities'!$J$478:$J$608,NA,0,1)-_xlfn.XLOOKUP(B1991,'4. Material Balance Activities'!$C$478:$C$608,'4. Material Balance Activities'!$P$478:$P$608,NA,0,1))*G1991)*(1-F1991)</f>
        <v>1.6209677419354852E-8</v>
      </c>
      <c r="M1991" s="105" t="s">
        <v>214</v>
      </c>
      <c r="N1991" s="83" t="s">
        <v>214</v>
      </c>
    </row>
    <row r="1992" spans="1:14" x14ac:dyDescent="0.25">
      <c r="A1992" s="79" t="s">
        <v>406</v>
      </c>
      <c r="B1992" s="133" t="s">
        <v>268</v>
      </c>
      <c r="C1992" s="137" t="s">
        <v>420</v>
      </c>
      <c r="D1992" s="81" t="str">
        <f>IFERROR(IF(C1992="No CAS","",INDEX('DEQ Pollutant List'!$C$7:$C$611,MATCH('5. Pollutant Emissions - MB'!C1992,'DEQ Pollutant List'!$B$7:$B$611,0))),"")</f>
        <v>Acetone</v>
      </c>
      <c r="E1992" s="115"/>
      <c r="F1992" s="138">
        <v>0</v>
      </c>
      <c r="G1992" s="139">
        <v>0.78</v>
      </c>
      <c r="H1992" s="104"/>
      <c r="I1992" s="102" cm="1">
        <f t="array" ref="I1992">((_xlfn.XLOOKUP(B1992,'4. Material Balance Activities'!$C$478:$C$608,'4. Material Balance Activities'!$G$478:$G$608,NA,0,1)-_xlfn.XLOOKUP(B1992,'4. Material Balance Activities'!$C$478:$C$608,'4. Material Balance Activities'!$M$478:$M$608,NA,0,1))*G1992)*(1-F1992)</f>
        <v>0.78389999999999993</v>
      </c>
      <c r="J1992" s="105" t="s">
        <v>214</v>
      </c>
      <c r="K1992" s="83" t="s">
        <v>214</v>
      </c>
      <c r="L1992" s="102" cm="1">
        <f t="array" ref="L1992">((_xlfn.XLOOKUP(B1992,'4. Material Balance Activities'!$C$478:$C$608,'4. Material Balance Activities'!$J$478:$J$608,NA,0,1)-_xlfn.XLOOKUP(B1992,'4. Material Balance Activities'!$C$478:$C$608,'4. Material Balance Activities'!$P$478:$P$608,NA,0,1))*G1992)*(1-F1992)</f>
        <v>3.1608870967741935E-3</v>
      </c>
      <c r="M1992" s="105" t="s">
        <v>214</v>
      </c>
      <c r="N1992" s="83" t="s">
        <v>214</v>
      </c>
    </row>
    <row r="1993" spans="1:14" x14ac:dyDescent="0.25">
      <c r="A1993" s="79" t="s">
        <v>406</v>
      </c>
      <c r="B1993" s="133" t="s">
        <v>268</v>
      </c>
      <c r="C1993" s="137" t="s">
        <v>422</v>
      </c>
      <c r="D1993" s="81" t="str">
        <f>IFERROR(IF(C1993="No CAS","",INDEX('DEQ Pollutant List'!$C$7:$C$611,MATCH('5. Pollutant Emissions - MB'!C1993,'DEQ Pollutant List'!$B$7:$B$611,0))),"")</f>
        <v>Propylene glycol monomethyl ether</v>
      </c>
      <c r="E1993" s="115"/>
      <c r="F1993" s="138">
        <v>0</v>
      </c>
      <c r="G1993" s="139">
        <v>0.06</v>
      </c>
      <c r="H1993" s="104"/>
      <c r="I1993" s="102" cm="1">
        <f t="array" ref="I1993">((_xlfn.XLOOKUP(B1993,'4. Material Balance Activities'!$C$478:$C$608,'4. Material Balance Activities'!$G$478:$G$608,NA,0,1)-_xlfn.XLOOKUP(B1993,'4. Material Balance Activities'!$C$478:$C$608,'4. Material Balance Activities'!$M$478:$M$608,NA,0,1))*G1993)*(1-F1993)</f>
        <v>6.0299999999999992E-2</v>
      </c>
      <c r="J1993" s="105" t="s">
        <v>214</v>
      </c>
      <c r="K1993" s="83" t="s">
        <v>214</v>
      </c>
      <c r="L1993" s="102" cm="1">
        <f t="array" ref="L1993">((_xlfn.XLOOKUP(B1993,'4. Material Balance Activities'!$C$478:$C$608,'4. Material Balance Activities'!$J$478:$J$608,NA,0,1)-_xlfn.XLOOKUP(B1993,'4. Material Balance Activities'!$C$478:$C$608,'4. Material Balance Activities'!$P$478:$P$608,NA,0,1))*G1993)*(1-F1993)</f>
        <v>2.4314516129032255E-4</v>
      </c>
      <c r="M1993" s="105" t="s">
        <v>214</v>
      </c>
      <c r="N1993" s="83" t="s">
        <v>214</v>
      </c>
    </row>
    <row r="1994" spans="1:14" x14ac:dyDescent="0.25">
      <c r="A1994" s="79" t="s">
        <v>406</v>
      </c>
      <c r="B1994" s="133" t="s">
        <v>268</v>
      </c>
      <c r="C1994" s="137" t="s">
        <v>181</v>
      </c>
      <c r="D1994" s="81" t="str">
        <f>IFERROR(IF(C1994="No CAS","",INDEX('DEQ Pollutant List'!$C$7:$C$611,MATCH('5. Pollutant Emissions - MB'!C1994,'DEQ Pollutant List'!$B$7:$B$611,0))),"")</f>
        <v>Cobalt and compounds</v>
      </c>
      <c r="E1994" s="115"/>
      <c r="F1994" s="138">
        <f>1-(1-0.75)*(1-0.992)</f>
        <v>0.998</v>
      </c>
      <c r="G1994" s="139">
        <v>2E-3</v>
      </c>
      <c r="H1994" s="104" t="s">
        <v>421</v>
      </c>
      <c r="I1994" s="102" cm="1">
        <f t="array" ref="I1994">((_xlfn.XLOOKUP(B1994,'4. Material Balance Activities'!$C$478:$C$608,'4. Material Balance Activities'!$G$478:$G$608,NA,0,1)-_xlfn.XLOOKUP(B1994,'4. Material Balance Activities'!$C$478:$C$608,'4. Material Balance Activities'!$M$478:$M$608,NA,0,1))*G1994)*(1-F1994)</f>
        <v>4.020000000000003E-6</v>
      </c>
      <c r="J1994" s="105" t="s">
        <v>214</v>
      </c>
      <c r="K1994" s="83" t="s">
        <v>214</v>
      </c>
      <c r="L1994" s="102" cm="1">
        <f t="array" ref="L1994">((_xlfn.XLOOKUP(B1994,'4. Material Balance Activities'!$C$478:$C$608,'4. Material Balance Activities'!$J$478:$J$608,NA,0,1)-_xlfn.XLOOKUP(B1994,'4. Material Balance Activities'!$C$478:$C$608,'4. Material Balance Activities'!$P$478:$P$608,NA,0,1))*G1994)*(1-F1994)</f>
        <v>1.6209677419354852E-8</v>
      </c>
      <c r="M1994" s="105" t="s">
        <v>214</v>
      </c>
      <c r="N1994" s="83" t="s">
        <v>214</v>
      </c>
    </row>
    <row r="1995" spans="1:14" x14ac:dyDescent="0.25">
      <c r="A1995" s="79" t="s">
        <v>406</v>
      </c>
      <c r="B1995" s="133" t="s">
        <v>269</v>
      </c>
      <c r="C1995" s="137" t="s">
        <v>193</v>
      </c>
      <c r="D1995" s="81" t="str">
        <f>IFERROR(IF(C1995="No CAS","",INDEX('DEQ Pollutant List'!$C$7:$C$611,MATCH('5. Pollutant Emissions - MB'!C1995,'DEQ Pollutant List'!$B$7:$B$611,0))),"")</f>
        <v>Xylene (mixture), including m-xylene, o-xylene, p-xylene</v>
      </c>
      <c r="E1995" s="115"/>
      <c r="F1995" s="138">
        <v>0</v>
      </c>
      <c r="G1995" s="139">
        <v>0.01</v>
      </c>
      <c r="H1995" s="104"/>
      <c r="I1995" s="102" cm="1">
        <f t="array" ref="I1995">((_xlfn.XLOOKUP(B1995,'4. Material Balance Activities'!$C$478:$C$608,'4. Material Balance Activities'!$G$478:$G$608,NA,0,1)-_xlfn.XLOOKUP(B1995,'4. Material Balance Activities'!$C$478:$C$608,'4. Material Balance Activities'!$M$478:$M$608,NA,0,1))*G1995)*(1-F1995)</f>
        <v>4.9855000000000003E-2</v>
      </c>
      <c r="J1995" s="105" t="s">
        <v>214</v>
      </c>
      <c r="K1995" s="83" t="s">
        <v>214</v>
      </c>
      <c r="L1995" s="102" cm="1">
        <f t="array" ref="L1995">((_xlfn.XLOOKUP(B1995,'4. Material Balance Activities'!$C$478:$C$608,'4. Material Balance Activities'!$J$478:$J$608,NA,0,1)-_xlfn.XLOOKUP(B1995,'4. Material Balance Activities'!$C$478:$C$608,'4. Material Balance Activities'!$P$478:$P$608,NA,0,1))*G1995)*(1-F1995)</f>
        <v>2.0102822580645159E-4</v>
      </c>
      <c r="M1995" s="105" t="s">
        <v>214</v>
      </c>
      <c r="N1995" s="83" t="s">
        <v>214</v>
      </c>
    </row>
    <row r="1996" spans="1:14" x14ac:dyDescent="0.25">
      <c r="A1996" s="79" t="s">
        <v>406</v>
      </c>
      <c r="B1996" s="133" t="s">
        <v>269</v>
      </c>
      <c r="C1996" s="137" t="s">
        <v>183</v>
      </c>
      <c r="D1996" s="81" t="str">
        <f>IFERROR(IF(C1996="No CAS","",INDEX('DEQ Pollutant List'!$C$7:$C$611,MATCH('5. Pollutant Emissions - MB'!C1996,'DEQ Pollutant List'!$B$7:$B$611,0))),"")</f>
        <v>Ethyl benzene</v>
      </c>
      <c r="E1996" s="115"/>
      <c r="F1996" s="138">
        <v>0</v>
      </c>
      <c r="G1996" s="139">
        <v>3.0000000000000001E-3</v>
      </c>
      <c r="H1996" s="104"/>
      <c r="I1996" s="102" cm="1">
        <f t="array" ref="I1996">((_xlfn.XLOOKUP(B1996,'4. Material Balance Activities'!$C$478:$C$608,'4. Material Balance Activities'!$G$478:$G$608,NA,0,1)-_xlfn.XLOOKUP(B1996,'4. Material Balance Activities'!$C$478:$C$608,'4. Material Balance Activities'!$M$478:$M$608,NA,0,1))*G1996)*(1-F1996)</f>
        <v>1.4956500000000001E-2</v>
      </c>
      <c r="J1996" s="105" t="s">
        <v>214</v>
      </c>
      <c r="K1996" s="83" t="s">
        <v>214</v>
      </c>
      <c r="L1996" s="102" cm="1">
        <f t="array" ref="L1996">((_xlfn.XLOOKUP(B1996,'4. Material Balance Activities'!$C$478:$C$608,'4. Material Balance Activities'!$J$478:$J$608,NA,0,1)-_xlfn.XLOOKUP(B1996,'4. Material Balance Activities'!$C$478:$C$608,'4. Material Balance Activities'!$P$478:$P$608,NA,0,1))*G1996)*(1-F1996)</f>
        <v>6.0308467741935481E-5</v>
      </c>
      <c r="M1996" s="105" t="s">
        <v>214</v>
      </c>
      <c r="N1996" s="83" t="s">
        <v>214</v>
      </c>
    </row>
    <row r="1997" spans="1:14" x14ac:dyDescent="0.25">
      <c r="A1997" s="79" t="s">
        <v>406</v>
      </c>
      <c r="B1997" s="133" t="s">
        <v>269</v>
      </c>
      <c r="C1997" s="137" t="s">
        <v>191</v>
      </c>
      <c r="D1997" s="81" t="str">
        <f>IFERROR(IF(C1997="No CAS","",INDEX('DEQ Pollutant List'!$C$7:$C$611,MATCH('5. Pollutant Emissions - MB'!C1997,'DEQ Pollutant List'!$B$7:$B$611,0))),"")</f>
        <v>Toluene</v>
      </c>
      <c r="E1997" s="115"/>
      <c r="F1997" s="138">
        <v>0</v>
      </c>
      <c r="G1997" s="139">
        <v>0.03</v>
      </c>
      <c r="H1997" s="104"/>
      <c r="I1997" s="102" cm="1">
        <f t="array" ref="I1997">((_xlfn.XLOOKUP(B1997,'4. Material Balance Activities'!$C$478:$C$608,'4. Material Balance Activities'!$G$478:$G$608,NA,0,1)-_xlfn.XLOOKUP(B1997,'4. Material Balance Activities'!$C$478:$C$608,'4. Material Balance Activities'!$M$478:$M$608,NA,0,1))*G1997)*(1-F1997)</f>
        <v>0.149565</v>
      </c>
      <c r="J1997" s="105" t="s">
        <v>214</v>
      </c>
      <c r="K1997" s="83" t="s">
        <v>214</v>
      </c>
      <c r="L1997" s="102" cm="1">
        <f t="array" ref="L1997">((_xlfn.XLOOKUP(B1997,'4. Material Balance Activities'!$C$478:$C$608,'4. Material Balance Activities'!$J$478:$J$608,NA,0,1)-_xlfn.XLOOKUP(B1997,'4. Material Balance Activities'!$C$478:$C$608,'4. Material Balance Activities'!$P$478:$P$608,NA,0,1))*G1997)*(1-F1997)</f>
        <v>6.0308467741935481E-4</v>
      </c>
      <c r="M1997" s="105" t="s">
        <v>214</v>
      </c>
      <c r="N1997" s="83" t="s">
        <v>214</v>
      </c>
    </row>
    <row r="1998" spans="1:14" x14ac:dyDescent="0.25">
      <c r="A1998" s="79" t="s">
        <v>406</v>
      </c>
      <c r="B1998" s="133" t="s">
        <v>269</v>
      </c>
      <c r="C1998" s="137" t="s">
        <v>432</v>
      </c>
      <c r="D1998" s="81" t="str">
        <f>IFERROR(IF(C1998="No CAS","",INDEX('DEQ Pollutant List'!$C$7:$C$611,MATCH('5. Pollutant Emissions - MB'!C1998,'DEQ Pollutant List'!$B$7:$B$611,0))),"")</f>
        <v>Methyl isobutyl ketone (MIBK, hexone)</v>
      </c>
      <c r="E1998" s="115"/>
      <c r="F1998" s="138">
        <v>0</v>
      </c>
      <c r="G1998" s="139">
        <v>1E-3</v>
      </c>
      <c r="H1998" s="104"/>
      <c r="I1998" s="102" cm="1">
        <f t="array" ref="I1998">((_xlfn.XLOOKUP(B1998,'4. Material Balance Activities'!$C$478:$C$608,'4. Material Balance Activities'!$G$478:$G$608,NA,0,1)-_xlfn.XLOOKUP(B1998,'4. Material Balance Activities'!$C$478:$C$608,'4. Material Balance Activities'!$M$478:$M$608,NA,0,1))*G1998)*(1-F1998)</f>
        <v>4.9855000000000003E-3</v>
      </c>
      <c r="J1998" s="105" t="s">
        <v>214</v>
      </c>
      <c r="K1998" s="83" t="s">
        <v>214</v>
      </c>
      <c r="L1998" s="102" cm="1">
        <f t="array" ref="L1998">((_xlfn.XLOOKUP(B1998,'4. Material Balance Activities'!$C$478:$C$608,'4. Material Balance Activities'!$J$478:$J$608,NA,0,1)-_xlfn.XLOOKUP(B1998,'4. Material Balance Activities'!$C$478:$C$608,'4. Material Balance Activities'!$P$478:$P$608,NA,0,1))*G1998)*(1-F1998)</f>
        <v>2.0102822580645161E-5</v>
      </c>
      <c r="M1998" s="105" t="s">
        <v>214</v>
      </c>
      <c r="N1998" s="83" t="s">
        <v>214</v>
      </c>
    </row>
    <row r="1999" spans="1:14" x14ac:dyDescent="0.25">
      <c r="A1999" s="79" t="s">
        <v>406</v>
      </c>
      <c r="B1999" s="133" t="s">
        <v>269</v>
      </c>
      <c r="C1999" s="137" t="s">
        <v>428</v>
      </c>
      <c r="D1999" s="81" t="str">
        <f>IFERROR(IF(C1999="No CAS","",INDEX('DEQ Pollutant List'!$C$7:$C$611,MATCH('5. Pollutant Emissions - MB'!C1999,'DEQ Pollutant List'!$B$7:$B$611,0))),"")</f>
        <v>2-Butanone (methyl ethyl ketone)</v>
      </c>
      <c r="E1999" s="115"/>
      <c r="F1999" s="138">
        <v>0</v>
      </c>
      <c r="G1999" s="139">
        <v>0.09</v>
      </c>
      <c r="H1999" s="104"/>
      <c r="I1999" s="102" cm="1">
        <f t="array" ref="I1999">((_xlfn.XLOOKUP(B1999,'4. Material Balance Activities'!$C$478:$C$608,'4. Material Balance Activities'!$G$478:$G$608,NA,0,1)-_xlfn.XLOOKUP(B1999,'4. Material Balance Activities'!$C$478:$C$608,'4. Material Balance Activities'!$M$478:$M$608,NA,0,1))*G1999)*(1-F1999)</f>
        <v>0.44869500000000001</v>
      </c>
      <c r="J1999" s="105" t="s">
        <v>214</v>
      </c>
      <c r="K1999" s="83" t="s">
        <v>214</v>
      </c>
      <c r="L1999" s="102" cm="1">
        <f t="array" ref="L1999">((_xlfn.XLOOKUP(B1999,'4. Material Balance Activities'!$C$478:$C$608,'4. Material Balance Activities'!$J$478:$J$608,NA,0,1)-_xlfn.XLOOKUP(B1999,'4. Material Balance Activities'!$C$478:$C$608,'4. Material Balance Activities'!$P$478:$P$608,NA,0,1))*G1999)*(1-F1999)</f>
        <v>1.8092540322580642E-3</v>
      </c>
      <c r="M1999" s="105" t="s">
        <v>214</v>
      </c>
      <c r="N1999" s="83" t="s">
        <v>214</v>
      </c>
    </row>
    <row r="2000" spans="1:14" x14ac:dyDescent="0.25">
      <c r="A2000" s="79" t="s">
        <v>406</v>
      </c>
      <c r="B2000" s="133" t="s">
        <v>269</v>
      </c>
      <c r="C2000" s="137" t="s">
        <v>425</v>
      </c>
      <c r="D2000" s="81" t="str">
        <f>IFERROR(IF(C2000="No CAS","",INDEX('DEQ Pollutant List'!$C$7:$C$611,MATCH('5. Pollutant Emissions - MB'!C2000,'DEQ Pollutant List'!$B$7:$B$611,0))),"")</f>
        <v>Isopropyl alcohol</v>
      </c>
      <c r="E2000" s="115"/>
      <c r="F2000" s="138">
        <v>0</v>
      </c>
      <c r="G2000" s="139">
        <v>0.02</v>
      </c>
      <c r="H2000" s="104"/>
      <c r="I2000" s="102" cm="1">
        <f t="array" ref="I2000">((_xlfn.XLOOKUP(B2000,'4. Material Balance Activities'!$C$478:$C$608,'4. Material Balance Activities'!$G$478:$G$608,NA,0,1)-_xlfn.XLOOKUP(B2000,'4. Material Balance Activities'!$C$478:$C$608,'4. Material Balance Activities'!$M$478:$M$608,NA,0,1))*G2000)*(1-F2000)</f>
        <v>9.9710000000000007E-2</v>
      </c>
      <c r="J2000" s="105" t="s">
        <v>214</v>
      </c>
      <c r="K2000" s="83" t="s">
        <v>214</v>
      </c>
      <c r="L2000" s="102" cm="1">
        <f t="array" ref="L2000">((_xlfn.XLOOKUP(B2000,'4. Material Balance Activities'!$C$478:$C$608,'4. Material Balance Activities'!$J$478:$J$608,NA,0,1)-_xlfn.XLOOKUP(B2000,'4. Material Balance Activities'!$C$478:$C$608,'4. Material Balance Activities'!$P$478:$P$608,NA,0,1))*G2000)*(1-F2000)</f>
        <v>4.0205645161290319E-4</v>
      </c>
      <c r="M2000" s="105" t="s">
        <v>214</v>
      </c>
      <c r="N2000" s="83" t="s">
        <v>214</v>
      </c>
    </row>
    <row r="2001" spans="1:14" x14ac:dyDescent="0.25">
      <c r="A2001" s="79" t="s">
        <v>406</v>
      </c>
      <c r="B2001" s="133" t="s">
        <v>269</v>
      </c>
      <c r="C2001" s="137" t="s">
        <v>420</v>
      </c>
      <c r="D2001" s="81" t="str">
        <f>IFERROR(IF(C2001="No CAS","",INDEX('DEQ Pollutant List'!$C$7:$C$611,MATCH('5. Pollutant Emissions - MB'!C2001,'DEQ Pollutant List'!$B$7:$B$611,0))),"")</f>
        <v>Acetone</v>
      </c>
      <c r="E2001" s="115"/>
      <c r="F2001" s="138">
        <v>0</v>
      </c>
      <c r="G2001" s="139">
        <v>0.28999999999999998</v>
      </c>
      <c r="H2001" s="104"/>
      <c r="I2001" s="102" cm="1">
        <f t="array" ref="I2001">((_xlfn.XLOOKUP(B2001,'4. Material Balance Activities'!$C$478:$C$608,'4. Material Balance Activities'!$G$478:$G$608,NA,0,1)-_xlfn.XLOOKUP(B2001,'4. Material Balance Activities'!$C$478:$C$608,'4. Material Balance Activities'!$M$478:$M$608,NA,0,1))*G2001)*(1-F2001)</f>
        <v>1.4457949999999999</v>
      </c>
      <c r="J2001" s="105" t="s">
        <v>214</v>
      </c>
      <c r="K2001" s="83" t="s">
        <v>214</v>
      </c>
      <c r="L2001" s="102" cm="1">
        <f t="array" ref="L2001">((_xlfn.XLOOKUP(B2001,'4. Material Balance Activities'!$C$478:$C$608,'4. Material Balance Activities'!$J$478:$J$608,NA,0,1)-_xlfn.XLOOKUP(B2001,'4. Material Balance Activities'!$C$478:$C$608,'4. Material Balance Activities'!$P$478:$P$608,NA,0,1))*G2001)*(1-F2001)</f>
        <v>5.8298185483870958E-3</v>
      </c>
      <c r="M2001" s="105" t="s">
        <v>214</v>
      </c>
      <c r="N2001" s="83" t="s">
        <v>214</v>
      </c>
    </row>
    <row r="2002" spans="1:14" x14ac:dyDescent="0.25">
      <c r="A2002" s="79" t="s">
        <v>406</v>
      </c>
      <c r="B2002" s="133" t="s">
        <v>270</v>
      </c>
      <c r="C2002" s="137" t="s">
        <v>193</v>
      </c>
      <c r="D2002" s="81" t="str">
        <f>IFERROR(IF(C2002="No CAS","",INDEX('DEQ Pollutant List'!$C$7:$C$611,MATCH('5. Pollutant Emissions - MB'!C2002,'DEQ Pollutant List'!$B$7:$B$611,0))),"")</f>
        <v>Xylene (mixture), including m-xylene, o-xylene, p-xylene</v>
      </c>
      <c r="E2002" s="115"/>
      <c r="F2002" s="138">
        <v>0</v>
      </c>
      <c r="G2002" s="139">
        <v>0.02</v>
      </c>
      <c r="H2002" s="104"/>
      <c r="I2002" s="102" cm="1">
        <f t="array" ref="I2002">((_xlfn.XLOOKUP(B2002,'4. Material Balance Activities'!$C$478:$C$608,'4. Material Balance Activities'!$G$478:$G$608,NA,0,1)-_xlfn.XLOOKUP(B2002,'4. Material Balance Activities'!$C$478:$C$608,'4. Material Balance Activities'!$M$478:$M$608,NA,0,1))*G2002)*(1-F2002)</f>
        <v>0.3276</v>
      </c>
      <c r="J2002" s="105" t="s">
        <v>214</v>
      </c>
      <c r="K2002" s="83" t="s">
        <v>214</v>
      </c>
      <c r="L2002" s="102" cm="1">
        <f t="array" ref="L2002">((_xlfn.XLOOKUP(B2002,'4. Material Balance Activities'!$C$478:$C$608,'4. Material Balance Activities'!$J$478:$J$608,NA,0,1)-_xlfn.XLOOKUP(B2002,'4. Material Balance Activities'!$C$478:$C$608,'4. Material Balance Activities'!$P$478:$P$608,NA,0,1))*G2002)*(1-F2002)</f>
        <v>1.3209677419354837E-3</v>
      </c>
      <c r="M2002" s="105" t="s">
        <v>214</v>
      </c>
      <c r="N2002" s="83" t="s">
        <v>214</v>
      </c>
    </row>
    <row r="2003" spans="1:14" x14ac:dyDescent="0.25">
      <c r="A2003" s="79" t="s">
        <v>406</v>
      </c>
      <c r="B2003" s="133" t="s">
        <v>270</v>
      </c>
      <c r="C2003" s="137" t="s">
        <v>183</v>
      </c>
      <c r="D2003" s="81" t="str">
        <f>IFERROR(IF(C2003="No CAS","",INDEX('DEQ Pollutant List'!$C$7:$C$611,MATCH('5. Pollutant Emissions - MB'!C2003,'DEQ Pollutant List'!$B$7:$B$611,0))),"")</f>
        <v>Ethyl benzene</v>
      </c>
      <c r="E2003" s="115"/>
      <c r="F2003" s="138">
        <v>0</v>
      </c>
      <c r="G2003" s="139">
        <v>3.0000000000000001E-3</v>
      </c>
      <c r="H2003" s="104"/>
      <c r="I2003" s="102" cm="1">
        <f t="array" ref="I2003">((_xlfn.XLOOKUP(B2003,'4. Material Balance Activities'!$C$478:$C$608,'4. Material Balance Activities'!$G$478:$G$608,NA,0,1)-_xlfn.XLOOKUP(B2003,'4. Material Balance Activities'!$C$478:$C$608,'4. Material Balance Activities'!$M$478:$M$608,NA,0,1))*G2003)*(1-F2003)</f>
        <v>4.9139999999999996E-2</v>
      </c>
      <c r="J2003" s="105" t="s">
        <v>214</v>
      </c>
      <c r="K2003" s="83" t="s">
        <v>214</v>
      </c>
      <c r="L2003" s="102" cm="1">
        <f t="array" ref="L2003">((_xlfn.XLOOKUP(B2003,'4. Material Balance Activities'!$C$478:$C$608,'4. Material Balance Activities'!$J$478:$J$608,NA,0,1)-_xlfn.XLOOKUP(B2003,'4. Material Balance Activities'!$C$478:$C$608,'4. Material Balance Activities'!$P$478:$P$608,NA,0,1))*G2003)*(1-F2003)</f>
        <v>1.9814516129032256E-4</v>
      </c>
      <c r="M2003" s="105" t="s">
        <v>214</v>
      </c>
      <c r="N2003" s="83" t="s">
        <v>214</v>
      </c>
    </row>
    <row r="2004" spans="1:14" x14ac:dyDescent="0.25">
      <c r="A2004" s="79" t="s">
        <v>406</v>
      </c>
      <c r="B2004" s="133" t="s">
        <v>270</v>
      </c>
      <c r="C2004" s="137" t="s">
        <v>191</v>
      </c>
      <c r="D2004" s="81" t="str">
        <f>IFERROR(IF(C2004="No CAS","",INDEX('DEQ Pollutant List'!$C$7:$C$611,MATCH('5. Pollutant Emissions - MB'!C2004,'DEQ Pollutant List'!$B$7:$B$611,0))),"")</f>
        <v>Toluene</v>
      </c>
      <c r="E2004" s="115"/>
      <c r="F2004" s="138">
        <v>0</v>
      </c>
      <c r="G2004" s="139">
        <v>0.03</v>
      </c>
      <c r="H2004" s="104"/>
      <c r="I2004" s="102" cm="1">
        <f t="array" ref="I2004">((_xlfn.XLOOKUP(B2004,'4. Material Balance Activities'!$C$478:$C$608,'4. Material Balance Activities'!$G$478:$G$608,NA,0,1)-_xlfn.XLOOKUP(B2004,'4. Material Balance Activities'!$C$478:$C$608,'4. Material Balance Activities'!$M$478:$M$608,NA,0,1))*G2004)*(1-F2004)</f>
        <v>0.49139999999999995</v>
      </c>
      <c r="J2004" s="105" t="s">
        <v>214</v>
      </c>
      <c r="K2004" s="83" t="s">
        <v>214</v>
      </c>
      <c r="L2004" s="102" cm="1">
        <f t="array" ref="L2004">((_xlfn.XLOOKUP(B2004,'4. Material Balance Activities'!$C$478:$C$608,'4. Material Balance Activities'!$J$478:$J$608,NA,0,1)-_xlfn.XLOOKUP(B2004,'4. Material Balance Activities'!$C$478:$C$608,'4. Material Balance Activities'!$P$478:$P$608,NA,0,1))*G2004)*(1-F2004)</f>
        <v>1.9814516129032255E-3</v>
      </c>
      <c r="M2004" s="105" t="s">
        <v>214</v>
      </c>
      <c r="N2004" s="83" t="s">
        <v>214</v>
      </c>
    </row>
    <row r="2005" spans="1:14" x14ac:dyDescent="0.25">
      <c r="A2005" s="79" t="s">
        <v>406</v>
      </c>
      <c r="B2005" s="133" t="s">
        <v>270</v>
      </c>
      <c r="C2005" s="137" t="s">
        <v>428</v>
      </c>
      <c r="D2005" s="81" t="str">
        <f>IFERROR(IF(C2005="No CAS","",INDEX('DEQ Pollutant List'!$C$7:$C$611,MATCH('5. Pollutant Emissions - MB'!C2005,'DEQ Pollutant List'!$B$7:$B$611,0))),"")</f>
        <v>2-Butanone (methyl ethyl ketone)</v>
      </c>
      <c r="E2005" s="115"/>
      <c r="F2005" s="138">
        <v>0</v>
      </c>
      <c r="G2005" s="139">
        <v>0.1</v>
      </c>
      <c r="H2005" s="104"/>
      <c r="I2005" s="102" cm="1">
        <f t="array" ref="I2005">((_xlfn.XLOOKUP(B2005,'4. Material Balance Activities'!$C$478:$C$608,'4. Material Balance Activities'!$G$478:$G$608,NA,0,1)-_xlfn.XLOOKUP(B2005,'4. Material Balance Activities'!$C$478:$C$608,'4. Material Balance Activities'!$M$478:$M$608,NA,0,1))*G2005)*(1-F2005)</f>
        <v>1.6379999999999999</v>
      </c>
      <c r="J2005" s="105" t="s">
        <v>214</v>
      </c>
      <c r="K2005" s="83" t="s">
        <v>214</v>
      </c>
      <c r="L2005" s="102" cm="1">
        <f t="array" ref="L2005">((_xlfn.XLOOKUP(B2005,'4. Material Balance Activities'!$C$478:$C$608,'4. Material Balance Activities'!$J$478:$J$608,NA,0,1)-_xlfn.XLOOKUP(B2005,'4. Material Balance Activities'!$C$478:$C$608,'4. Material Balance Activities'!$P$478:$P$608,NA,0,1))*G2005)*(1-F2005)</f>
        <v>6.6048387096774193E-3</v>
      </c>
      <c r="M2005" s="105" t="s">
        <v>214</v>
      </c>
      <c r="N2005" s="83" t="s">
        <v>214</v>
      </c>
    </row>
    <row r="2006" spans="1:14" x14ac:dyDescent="0.25">
      <c r="A2006" s="79" t="s">
        <v>406</v>
      </c>
      <c r="B2006" s="133" t="s">
        <v>270</v>
      </c>
      <c r="C2006" s="137" t="s">
        <v>425</v>
      </c>
      <c r="D2006" s="81" t="str">
        <f>IFERROR(IF(C2006="No CAS","",INDEX('DEQ Pollutant List'!$C$7:$C$611,MATCH('5. Pollutant Emissions - MB'!C2006,'DEQ Pollutant List'!$B$7:$B$611,0))),"")</f>
        <v>Isopropyl alcohol</v>
      </c>
      <c r="E2006" s="115"/>
      <c r="F2006" s="138">
        <v>0</v>
      </c>
      <c r="G2006" s="139">
        <v>0.01</v>
      </c>
      <c r="H2006" s="104"/>
      <c r="I2006" s="102" cm="1">
        <f t="array" ref="I2006">((_xlfn.XLOOKUP(B2006,'4. Material Balance Activities'!$C$478:$C$608,'4. Material Balance Activities'!$G$478:$G$608,NA,0,1)-_xlfn.XLOOKUP(B2006,'4. Material Balance Activities'!$C$478:$C$608,'4. Material Balance Activities'!$M$478:$M$608,NA,0,1))*G2006)*(1-F2006)</f>
        <v>0.1638</v>
      </c>
      <c r="J2006" s="105" t="s">
        <v>214</v>
      </c>
      <c r="K2006" s="83" t="s">
        <v>214</v>
      </c>
      <c r="L2006" s="102" cm="1">
        <f t="array" ref="L2006">((_xlfn.XLOOKUP(B2006,'4. Material Balance Activities'!$C$478:$C$608,'4. Material Balance Activities'!$J$478:$J$608,NA,0,1)-_xlfn.XLOOKUP(B2006,'4. Material Balance Activities'!$C$478:$C$608,'4. Material Balance Activities'!$P$478:$P$608,NA,0,1))*G2006)*(1-F2006)</f>
        <v>6.6048387096774184E-4</v>
      </c>
      <c r="M2006" s="105" t="s">
        <v>214</v>
      </c>
      <c r="N2006" s="83" t="s">
        <v>214</v>
      </c>
    </row>
    <row r="2007" spans="1:14" x14ac:dyDescent="0.25">
      <c r="A2007" s="79" t="s">
        <v>406</v>
      </c>
      <c r="B2007" s="133" t="s">
        <v>270</v>
      </c>
      <c r="C2007" s="137" t="s">
        <v>420</v>
      </c>
      <c r="D2007" s="81" t="str">
        <f>IFERROR(IF(C2007="No CAS","",INDEX('DEQ Pollutant List'!$C$7:$C$611,MATCH('5. Pollutant Emissions - MB'!C2007,'DEQ Pollutant List'!$B$7:$B$611,0))),"")</f>
        <v>Acetone</v>
      </c>
      <c r="E2007" s="115"/>
      <c r="F2007" s="138">
        <v>0</v>
      </c>
      <c r="G2007" s="139">
        <v>0.27</v>
      </c>
      <c r="H2007" s="104"/>
      <c r="I2007" s="102" cm="1">
        <f t="array" ref="I2007">((_xlfn.XLOOKUP(B2007,'4. Material Balance Activities'!$C$478:$C$608,'4. Material Balance Activities'!$G$478:$G$608,NA,0,1)-_xlfn.XLOOKUP(B2007,'4. Material Balance Activities'!$C$478:$C$608,'4. Material Balance Activities'!$M$478:$M$608,NA,0,1))*G2007)*(1-F2007)</f>
        <v>4.4226000000000001</v>
      </c>
      <c r="J2007" s="105" t="s">
        <v>214</v>
      </c>
      <c r="K2007" s="83" t="s">
        <v>214</v>
      </c>
      <c r="L2007" s="102" cm="1">
        <f t="array" ref="L2007">((_xlfn.XLOOKUP(B2007,'4. Material Balance Activities'!$C$478:$C$608,'4. Material Balance Activities'!$J$478:$J$608,NA,0,1)-_xlfn.XLOOKUP(B2007,'4. Material Balance Activities'!$C$478:$C$608,'4. Material Balance Activities'!$P$478:$P$608,NA,0,1))*G2007)*(1-F2007)</f>
        <v>1.7833064516129031E-2</v>
      </c>
      <c r="M2007" s="105" t="s">
        <v>214</v>
      </c>
      <c r="N2007" s="83" t="s">
        <v>214</v>
      </c>
    </row>
    <row r="2008" spans="1:14" x14ac:dyDescent="0.25">
      <c r="A2008" s="79" t="s">
        <v>406</v>
      </c>
      <c r="B2008" s="133" t="s">
        <v>271</v>
      </c>
      <c r="C2008" s="137" t="s">
        <v>193</v>
      </c>
      <c r="D2008" s="81" t="str">
        <f>IFERROR(IF(C2008="No CAS","",INDEX('DEQ Pollutant List'!$C$7:$C$611,MATCH('5. Pollutant Emissions - MB'!C2008,'DEQ Pollutant List'!$B$7:$B$611,0))),"")</f>
        <v>Xylene (mixture), including m-xylene, o-xylene, p-xylene</v>
      </c>
      <c r="E2008" s="115"/>
      <c r="F2008" s="138">
        <v>0</v>
      </c>
      <c r="G2008" s="139">
        <v>0.01</v>
      </c>
      <c r="H2008" s="104"/>
      <c r="I2008" s="102" cm="1">
        <f t="array" ref="I2008">((_xlfn.XLOOKUP(B2008,'4. Material Balance Activities'!$C$478:$C$608,'4. Material Balance Activities'!$G$478:$G$608,NA,0,1)-_xlfn.XLOOKUP(B2008,'4. Material Balance Activities'!$C$478:$C$608,'4. Material Balance Activities'!$M$478:$M$608,NA,0,1))*G2008)*(1-F2008)</f>
        <v>0.10402000000000002</v>
      </c>
      <c r="J2008" s="105" t="s">
        <v>214</v>
      </c>
      <c r="K2008" s="83" t="s">
        <v>214</v>
      </c>
      <c r="L2008" s="102" cm="1">
        <f t="array" ref="L2008">((_xlfn.XLOOKUP(B2008,'4. Material Balance Activities'!$C$478:$C$608,'4. Material Balance Activities'!$J$478:$J$608,NA,0,1)-_xlfn.XLOOKUP(B2008,'4. Material Balance Activities'!$C$478:$C$608,'4. Material Balance Activities'!$P$478:$P$608,NA,0,1))*G2008)*(1-F2008)</f>
        <v>4.1943548387096777E-4</v>
      </c>
      <c r="M2008" s="105" t="s">
        <v>214</v>
      </c>
      <c r="N2008" s="83" t="s">
        <v>214</v>
      </c>
    </row>
    <row r="2009" spans="1:14" x14ac:dyDescent="0.25">
      <c r="A2009" s="79" t="s">
        <v>406</v>
      </c>
      <c r="B2009" s="133" t="s">
        <v>271</v>
      </c>
      <c r="C2009" s="137" t="s">
        <v>183</v>
      </c>
      <c r="D2009" s="81" t="str">
        <f>IFERROR(IF(C2009="No CAS","",INDEX('DEQ Pollutant List'!$C$7:$C$611,MATCH('5. Pollutant Emissions - MB'!C2009,'DEQ Pollutant List'!$B$7:$B$611,0))),"")</f>
        <v>Ethyl benzene</v>
      </c>
      <c r="E2009" s="115"/>
      <c r="F2009" s="138">
        <v>0</v>
      </c>
      <c r="G2009" s="139">
        <v>2E-3</v>
      </c>
      <c r="H2009" s="104"/>
      <c r="I2009" s="102" cm="1">
        <f t="array" ref="I2009">((_xlfn.XLOOKUP(B2009,'4. Material Balance Activities'!$C$478:$C$608,'4. Material Balance Activities'!$G$478:$G$608,NA,0,1)-_xlfn.XLOOKUP(B2009,'4. Material Balance Activities'!$C$478:$C$608,'4. Material Balance Activities'!$M$478:$M$608,NA,0,1))*G2009)*(1-F2009)</f>
        <v>2.0804000000000003E-2</v>
      </c>
      <c r="J2009" s="105" t="s">
        <v>214</v>
      </c>
      <c r="K2009" s="83" t="s">
        <v>214</v>
      </c>
      <c r="L2009" s="102" cm="1">
        <f t="array" ref="L2009">((_xlfn.XLOOKUP(B2009,'4. Material Balance Activities'!$C$478:$C$608,'4. Material Balance Activities'!$J$478:$J$608,NA,0,1)-_xlfn.XLOOKUP(B2009,'4. Material Balance Activities'!$C$478:$C$608,'4. Material Balance Activities'!$P$478:$P$608,NA,0,1))*G2009)*(1-F2009)</f>
        <v>8.3887096774193549E-5</v>
      </c>
      <c r="M2009" s="105" t="s">
        <v>214</v>
      </c>
      <c r="N2009" s="83" t="s">
        <v>214</v>
      </c>
    </row>
    <row r="2010" spans="1:14" x14ac:dyDescent="0.25">
      <c r="A2010" s="79" t="s">
        <v>406</v>
      </c>
      <c r="B2010" s="133" t="s">
        <v>271</v>
      </c>
      <c r="C2010" s="137" t="s">
        <v>191</v>
      </c>
      <c r="D2010" s="81" t="str">
        <f>IFERROR(IF(C2010="No CAS","",INDEX('DEQ Pollutant List'!$C$7:$C$611,MATCH('5. Pollutant Emissions - MB'!C2010,'DEQ Pollutant List'!$B$7:$B$611,0))),"")</f>
        <v>Toluene</v>
      </c>
      <c r="E2010" s="115"/>
      <c r="F2010" s="138">
        <v>0</v>
      </c>
      <c r="G2010" s="139">
        <v>0.02</v>
      </c>
      <c r="H2010" s="104"/>
      <c r="I2010" s="102" cm="1">
        <f t="array" ref="I2010">((_xlfn.XLOOKUP(B2010,'4. Material Balance Activities'!$C$478:$C$608,'4. Material Balance Activities'!$G$478:$G$608,NA,0,1)-_xlfn.XLOOKUP(B2010,'4. Material Balance Activities'!$C$478:$C$608,'4. Material Balance Activities'!$M$478:$M$608,NA,0,1))*G2010)*(1-F2010)</f>
        <v>0.20804000000000003</v>
      </c>
      <c r="J2010" s="105" t="s">
        <v>214</v>
      </c>
      <c r="K2010" s="83" t="s">
        <v>214</v>
      </c>
      <c r="L2010" s="102" cm="1">
        <f t="array" ref="L2010">((_xlfn.XLOOKUP(B2010,'4. Material Balance Activities'!$C$478:$C$608,'4. Material Balance Activities'!$J$478:$J$608,NA,0,1)-_xlfn.XLOOKUP(B2010,'4. Material Balance Activities'!$C$478:$C$608,'4. Material Balance Activities'!$P$478:$P$608,NA,0,1))*G2010)*(1-F2010)</f>
        <v>8.3887096774193555E-4</v>
      </c>
      <c r="M2010" s="105" t="s">
        <v>214</v>
      </c>
      <c r="N2010" s="83" t="s">
        <v>214</v>
      </c>
    </row>
    <row r="2011" spans="1:14" x14ac:dyDescent="0.25">
      <c r="A2011" s="79" t="s">
        <v>406</v>
      </c>
      <c r="B2011" s="133" t="s">
        <v>271</v>
      </c>
      <c r="C2011" s="137" t="s">
        <v>432</v>
      </c>
      <c r="D2011" s="81" t="str">
        <f>IFERROR(IF(C2011="No CAS","",INDEX('DEQ Pollutant List'!$C$7:$C$611,MATCH('5. Pollutant Emissions - MB'!C2011,'DEQ Pollutant List'!$B$7:$B$611,0))),"")</f>
        <v>Methyl isobutyl ketone (MIBK, hexone)</v>
      </c>
      <c r="E2011" s="115"/>
      <c r="F2011" s="138">
        <v>0</v>
      </c>
      <c r="G2011" s="139">
        <v>1E-3</v>
      </c>
      <c r="H2011" s="104"/>
      <c r="I2011" s="102" cm="1">
        <f t="array" ref="I2011">((_xlfn.XLOOKUP(B2011,'4. Material Balance Activities'!$C$478:$C$608,'4. Material Balance Activities'!$G$478:$G$608,NA,0,1)-_xlfn.XLOOKUP(B2011,'4. Material Balance Activities'!$C$478:$C$608,'4. Material Balance Activities'!$M$478:$M$608,NA,0,1))*G2011)*(1-F2011)</f>
        <v>1.0402000000000002E-2</v>
      </c>
      <c r="J2011" s="105" t="s">
        <v>214</v>
      </c>
      <c r="K2011" s="83" t="s">
        <v>214</v>
      </c>
      <c r="L2011" s="102" cm="1">
        <f t="array" ref="L2011">((_xlfn.XLOOKUP(B2011,'4. Material Balance Activities'!$C$478:$C$608,'4. Material Balance Activities'!$J$478:$J$608,NA,0,1)-_xlfn.XLOOKUP(B2011,'4. Material Balance Activities'!$C$478:$C$608,'4. Material Balance Activities'!$P$478:$P$608,NA,0,1))*G2011)*(1-F2011)</f>
        <v>4.1943548387096775E-5</v>
      </c>
      <c r="M2011" s="105" t="s">
        <v>214</v>
      </c>
      <c r="N2011" s="83" t="s">
        <v>214</v>
      </c>
    </row>
    <row r="2012" spans="1:14" x14ac:dyDescent="0.25">
      <c r="A2012" s="79" t="s">
        <v>406</v>
      </c>
      <c r="B2012" s="133" t="s">
        <v>271</v>
      </c>
      <c r="C2012" s="137" t="s">
        <v>428</v>
      </c>
      <c r="D2012" s="81" t="str">
        <f>IFERROR(IF(C2012="No CAS","",INDEX('DEQ Pollutant List'!$C$7:$C$611,MATCH('5. Pollutant Emissions - MB'!C2012,'DEQ Pollutant List'!$B$7:$B$611,0))),"")</f>
        <v>2-Butanone (methyl ethyl ketone)</v>
      </c>
      <c r="E2012" s="115"/>
      <c r="F2012" s="138">
        <v>0</v>
      </c>
      <c r="G2012" s="139">
        <v>7.0000000000000007E-2</v>
      </c>
      <c r="H2012" s="104"/>
      <c r="I2012" s="102" cm="1">
        <f t="array" ref="I2012">((_xlfn.XLOOKUP(B2012,'4. Material Balance Activities'!$C$478:$C$608,'4. Material Balance Activities'!$G$478:$G$608,NA,0,1)-_xlfn.XLOOKUP(B2012,'4. Material Balance Activities'!$C$478:$C$608,'4. Material Balance Activities'!$M$478:$M$608,NA,0,1))*G2012)*(1-F2012)</f>
        <v>0.72814000000000012</v>
      </c>
      <c r="J2012" s="105" t="s">
        <v>214</v>
      </c>
      <c r="K2012" s="83" t="s">
        <v>214</v>
      </c>
      <c r="L2012" s="102" cm="1">
        <f t="array" ref="L2012">((_xlfn.XLOOKUP(B2012,'4. Material Balance Activities'!$C$478:$C$608,'4. Material Balance Activities'!$J$478:$J$608,NA,0,1)-_xlfn.XLOOKUP(B2012,'4. Material Balance Activities'!$C$478:$C$608,'4. Material Balance Activities'!$P$478:$P$608,NA,0,1))*G2012)*(1-F2012)</f>
        <v>2.9360483870967745E-3</v>
      </c>
      <c r="M2012" s="105" t="s">
        <v>214</v>
      </c>
      <c r="N2012" s="83" t="s">
        <v>214</v>
      </c>
    </row>
    <row r="2013" spans="1:14" x14ac:dyDescent="0.25">
      <c r="A2013" s="79" t="s">
        <v>406</v>
      </c>
      <c r="B2013" s="133" t="s">
        <v>271</v>
      </c>
      <c r="C2013" s="137" t="s">
        <v>425</v>
      </c>
      <c r="D2013" s="81" t="str">
        <f>IFERROR(IF(C2013="No CAS","",INDEX('DEQ Pollutant List'!$C$7:$C$611,MATCH('5. Pollutant Emissions - MB'!C2013,'DEQ Pollutant List'!$B$7:$B$611,0))),"")</f>
        <v>Isopropyl alcohol</v>
      </c>
      <c r="E2013" s="115"/>
      <c r="F2013" s="138">
        <v>0</v>
      </c>
      <c r="G2013" s="139">
        <v>0.02</v>
      </c>
      <c r="H2013" s="104"/>
      <c r="I2013" s="102" cm="1">
        <f t="array" ref="I2013">((_xlfn.XLOOKUP(B2013,'4. Material Balance Activities'!$C$478:$C$608,'4. Material Balance Activities'!$G$478:$G$608,NA,0,1)-_xlfn.XLOOKUP(B2013,'4. Material Balance Activities'!$C$478:$C$608,'4. Material Balance Activities'!$M$478:$M$608,NA,0,1))*G2013)*(1-F2013)</f>
        <v>0.20804000000000003</v>
      </c>
      <c r="J2013" s="105" t="s">
        <v>214</v>
      </c>
      <c r="K2013" s="83" t="s">
        <v>214</v>
      </c>
      <c r="L2013" s="102" cm="1">
        <f t="array" ref="L2013">((_xlfn.XLOOKUP(B2013,'4. Material Balance Activities'!$C$478:$C$608,'4. Material Balance Activities'!$J$478:$J$608,NA,0,1)-_xlfn.XLOOKUP(B2013,'4. Material Balance Activities'!$C$478:$C$608,'4. Material Balance Activities'!$P$478:$P$608,NA,0,1))*G2013)*(1-F2013)</f>
        <v>8.3887096774193555E-4</v>
      </c>
      <c r="M2013" s="105" t="s">
        <v>214</v>
      </c>
      <c r="N2013" s="83" t="s">
        <v>214</v>
      </c>
    </row>
    <row r="2014" spans="1:14" x14ac:dyDescent="0.25">
      <c r="A2014" s="79" t="s">
        <v>406</v>
      </c>
      <c r="B2014" s="133" t="s">
        <v>271</v>
      </c>
      <c r="C2014" s="137" t="s">
        <v>420</v>
      </c>
      <c r="D2014" s="81" t="str">
        <f>IFERROR(IF(C2014="No CAS","",INDEX('DEQ Pollutant List'!$C$7:$C$611,MATCH('5. Pollutant Emissions - MB'!C2014,'DEQ Pollutant List'!$B$7:$B$611,0))),"")</f>
        <v>Acetone</v>
      </c>
      <c r="E2014" s="115"/>
      <c r="F2014" s="138">
        <v>0</v>
      </c>
      <c r="G2014" s="139">
        <v>0.41</v>
      </c>
      <c r="H2014" s="104"/>
      <c r="I2014" s="102" cm="1">
        <f t="array" ref="I2014">((_xlfn.XLOOKUP(B2014,'4. Material Balance Activities'!$C$478:$C$608,'4. Material Balance Activities'!$G$478:$G$608,NA,0,1)-_xlfn.XLOOKUP(B2014,'4. Material Balance Activities'!$C$478:$C$608,'4. Material Balance Activities'!$M$478:$M$608,NA,0,1))*G2014)*(1-F2014)</f>
        <v>4.2648200000000003</v>
      </c>
      <c r="J2014" s="105" t="s">
        <v>214</v>
      </c>
      <c r="K2014" s="83" t="s">
        <v>214</v>
      </c>
      <c r="L2014" s="102" cm="1">
        <f t="array" ref="L2014">((_xlfn.XLOOKUP(B2014,'4. Material Balance Activities'!$C$478:$C$608,'4. Material Balance Activities'!$J$478:$J$608,NA,0,1)-_xlfn.XLOOKUP(B2014,'4. Material Balance Activities'!$C$478:$C$608,'4. Material Balance Activities'!$P$478:$P$608,NA,0,1))*G2014)*(1-F2014)</f>
        <v>1.7196854838709676E-2</v>
      </c>
      <c r="M2014" s="105" t="s">
        <v>214</v>
      </c>
      <c r="N2014" s="83" t="s">
        <v>214</v>
      </c>
    </row>
    <row r="2015" spans="1:14" x14ac:dyDescent="0.25">
      <c r="A2015" s="79" t="s">
        <v>406</v>
      </c>
      <c r="B2015" s="133" t="s">
        <v>272</v>
      </c>
      <c r="C2015" s="137" t="s">
        <v>193</v>
      </c>
      <c r="D2015" s="81" t="str">
        <f>IFERROR(IF(C2015="No CAS","",INDEX('DEQ Pollutant List'!$C$7:$C$611,MATCH('5. Pollutant Emissions - MB'!C2015,'DEQ Pollutant List'!$B$7:$B$611,0))),"")</f>
        <v>Xylene (mixture), including m-xylene, o-xylene, p-xylene</v>
      </c>
      <c r="E2015" s="115"/>
      <c r="F2015" s="138">
        <v>0</v>
      </c>
      <c r="G2015" s="139">
        <v>0.02</v>
      </c>
      <c r="H2015" s="104"/>
      <c r="I2015" s="102" cm="1">
        <f t="array" ref="I2015">((_xlfn.XLOOKUP(B2015,'4. Material Balance Activities'!$C$478:$C$608,'4. Material Balance Activities'!$G$478:$G$608,NA,0,1)-_xlfn.XLOOKUP(B2015,'4. Material Balance Activities'!$C$478:$C$608,'4. Material Balance Activities'!$M$478:$M$608,NA,0,1))*G2015)*(1-F2015)</f>
        <v>0.42082000000000003</v>
      </c>
      <c r="J2015" s="105" t="s">
        <v>214</v>
      </c>
      <c r="K2015" s="83" t="s">
        <v>214</v>
      </c>
      <c r="L2015" s="102" cm="1">
        <f t="array" ref="L2015">((_xlfn.XLOOKUP(B2015,'4. Material Balance Activities'!$C$478:$C$608,'4. Material Balance Activities'!$J$478:$J$608,NA,0,1)-_xlfn.XLOOKUP(B2015,'4. Material Balance Activities'!$C$478:$C$608,'4. Material Balance Activities'!$P$478:$P$608,NA,0,1))*G2015)*(1-F2015)</f>
        <v>1.6968548387096775E-3</v>
      </c>
      <c r="M2015" s="105" t="s">
        <v>214</v>
      </c>
      <c r="N2015" s="83" t="s">
        <v>214</v>
      </c>
    </row>
    <row r="2016" spans="1:14" x14ac:dyDescent="0.25">
      <c r="A2016" s="79" t="s">
        <v>406</v>
      </c>
      <c r="B2016" s="133" t="s">
        <v>272</v>
      </c>
      <c r="C2016" s="137" t="s">
        <v>183</v>
      </c>
      <c r="D2016" s="81" t="str">
        <f>IFERROR(IF(C2016="No CAS","",INDEX('DEQ Pollutant List'!$C$7:$C$611,MATCH('5. Pollutant Emissions - MB'!C2016,'DEQ Pollutant List'!$B$7:$B$611,0))),"")</f>
        <v>Ethyl benzene</v>
      </c>
      <c r="E2016" s="115"/>
      <c r="F2016" s="138">
        <v>0</v>
      </c>
      <c r="G2016" s="139">
        <v>3.0000000000000001E-3</v>
      </c>
      <c r="H2016" s="104"/>
      <c r="I2016" s="102" cm="1">
        <f t="array" ref="I2016">((_xlfn.XLOOKUP(B2016,'4. Material Balance Activities'!$C$478:$C$608,'4. Material Balance Activities'!$G$478:$G$608,NA,0,1)-_xlfn.XLOOKUP(B2016,'4. Material Balance Activities'!$C$478:$C$608,'4. Material Balance Activities'!$M$478:$M$608,NA,0,1))*G2016)*(1-F2016)</f>
        <v>6.3122999999999999E-2</v>
      </c>
      <c r="J2016" s="105" t="s">
        <v>214</v>
      </c>
      <c r="K2016" s="83" t="s">
        <v>214</v>
      </c>
      <c r="L2016" s="102" cm="1">
        <f t="array" ref="L2016">((_xlfn.XLOOKUP(B2016,'4. Material Balance Activities'!$C$478:$C$608,'4. Material Balance Activities'!$J$478:$J$608,NA,0,1)-_xlfn.XLOOKUP(B2016,'4. Material Balance Activities'!$C$478:$C$608,'4. Material Balance Activities'!$P$478:$P$608,NA,0,1))*G2016)*(1-F2016)</f>
        <v>2.5452822580645162E-4</v>
      </c>
      <c r="M2016" s="105" t="s">
        <v>214</v>
      </c>
      <c r="N2016" s="83" t="s">
        <v>214</v>
      </c>
    </row>
    <row r="2017" spans="1:14" x14ac:dyDescent="0.25">
      <c r="A2017" s="79" t="s">
        <v>406</v>
      </c>
      <c r="B2017" s="133" t="s">
        <v>272</v>
      </c>
      <c r="C2017" s="137" t="s">
        <v>191</v>
      </c>
      <c r="D2017" s="81" t="str">
        <f>IFERROR(IF(C2017="No CAS","",INDEX('DEQ Pollutant List'!$C$7:$C$611,MATCH('5. Pollutant Emissions - MB'!C2017,'DEQ Pollutant List'!$B$7:$B$611,0))),"")</f>
        <v>Toluene</v>
      </c>
      <c r="E2017" s="115"/>
      <c r="F2017" s="138">
        <v>0</v>
      </c>
      <c r="G2017" s="139">
        <v>0.03</v>
      </c>
      <c r="H2017" s="104"/>
      <c r="I2017" s="102" cm="1">
        <f t="array" ref="I2017">((_xlfn.XLOOKUP(B2017,'4. Material Balance Activities'!$C$478:$C$608,'4. Material Balance Activities'!$G$478:$G$608,NA,0,1)-_xlfn.XLOOKUP(B2017,'4. Material Balance Activities'!$C$478:$C$608,'4. Material Balance Activities'!$M$478:$M$608,NA,0,1))*G2017)*(1-F2017)</f>
        <v>0.63122999999999996</v>
      </c>
      <c r="J2017" s="105" t="s">
        <v>214</v>
      </c>
      <c r="K2017" s="83" t="s">
        <v>214</v>
      </c>
      <c r="L2017" s="102" cm="1">
        <f t="array" ref="L2017">((_xlfn.XLOOKUP(B2017,'4. Material Balance Activities'!$C$478:$C$608,'4. Material Balance Activities'!$J$478:$J$608,NA,0,1)-_xlfn.XLOOKUP(B2017,'4. Material Balance Activities'!$C$478:$C$608,'4. Material Balance Activities'!$P$478:$P$608,NA,0,1))*G2017)*(1-F2017)</f>
        <v>2.5452822580645162E-3</v>
      </c>
      <c r="M2017" s="105" t="s">
        <v>214</v>
      </c>
      <c r="N2017" s="83" t="s">
        <v>214</v>
      </c>
    </row>
    <row r="2018" spans="1:14" x14ac:dyDescent="0.25">
      <c r="A2018" s="79" t="s">
        <v>406</v>
      </c>
      <c r="B2018" s="133" t="s">
        <v>272</v>
      </c>
      <c r="C2018" s="137" t="s">
        <v>428</v>
      </c>
      <c r="D2018" s="81" t="str">
        <f>IFERROR(IF(C2018="No CAS","",INDEX('DEQ Pollutant List'!$C$7:$C$611,MATCH('5. Pollutant Emissions - MB'!C2018,'DEQ Pollutant List'!$B$7:$B$611,0))),"")</f>
        <v>2-Butanone (methyl ethyl ketone)</v>
      </c>
      <c r="E2018" s="115"/>
      <c r="F2018" s="138">
        <v>0</v>
      </c>
      <c r="G2018" s="139">
        <v>0.11</v>
      </c>
      <c r="H2018" s="104"/>
      <c r="I2018" s="102" cm="1">
        <f t="array" ref="I2018">((_xlfn.XLOOKUP(B2018,'4. Material Balance Activities'!$C$478:$C$608,'4. Material Balance Activities'!$G$478:$G$608,NA,0,1)-_xlfn.XLOOKUP(B2018,'4. Material Balance Activities'!$C$478:$C$608,'4. Material Balance Activities'!$M$478:$M$608,NA,0,1))*G2018)*(1-F2018)</f>
        <v>2.3145099999999998</v>
      </c>
      <c r="J2018" s="105" t="s">
        <v>214</v>
      </c>
      <c r="K2018" s="83" t="s">
        <v>214</v>
      </c>
      <c r="L2018" s="102" cm="1">
        <f t="array" ref="L2018">((_xlfn.XLOOKUP(B2018,'4. Material Balance Activities'!$C$478:$C$608,'4. Material Balance Activities'!$J$478:$J$608,NA,0,1)-_xlfn.XLOOKUP(B2018,'4. Material Balance Activities'!$C$478:$C$608,'4. Material Balance Activities'!$P$478:$P$608,NA,0,1))*G2018)*(1-F2018)</f>
        <v>9.3327016129032252E-3</v>
      </c>
      <c r="M2018" s="105" t="s">
        <v>214</v>
      </c>
      <c r="N2018" s="83" t="s">
        <v>214</v>
      </c>
    </row>
    <row r="2019" spans="1:14" x14ac:dyDescent="0.25">
      <c r="A2019" s="79" t="s">
        <v>406</v>
      </c>
      <c r="B2019" s="133" t="s">
        <v>272</v>
      </c>
      <c r="C2019" s="137" t="s">
        <v>425</v>
      </c>
      <c r="D2019" s="81" t="str">
        <f>IFERROR(IF(C2019="No CAS","",INDEX('DEQ Pollutant List'!$C$7:$C$611,MATCH('5. Pollutant Emissions - MB'!C2019,'DEQ Pollutant List'!$B$7:$B$611,0))),"")</f>
        <v>Isopropyl alcohol</v>
      </c>
      <c r="E2019" s="115"/>
      <c r="F2019" s="138">
        <v>0</v>
      </c>
      <c r="G2019" s="139">
        <v>0.01</v>
      </c>
      <c r="H2019" s="104"/>
      <c r="I2019" s="102" cm="1">
        <f t="array" ref="I2019">((_xlfn.XLOOKUP(B2019,'4. Material Balance Activities'!$C$478:$C$608,'4. Material Balance Activities'!$G$478:$G$608,NA,0,1)-_xlfn.XLOOKUP(B2019,'4. Material Balance Activities'!$C$478:$C$608,'4. Material Balance Activities'!$M$478:$M$608,NA,0,1))*G2019)*(1-F2019)</f>
        <v>0.21041000000000001</v>
      </c>
      <c r="J2019" s="105" t="s">
        <v>214</v>
      </c>
      <c r="K2019" s="83" t="s">
        <v>214</v>
      </c>
      <c r="L2019" s="102" cm="1">
        <f t="array" ref="L2019">((_xlfn.XLOOKUP(B2019,'4. Material Balance Activities'!$C$478:$C$608,'4. Material Balance Activities'!$J$478:$J$608,NA,0,1)-_xlfn.XLOOKUP(B2019,'4. Material Balance Activities'!$C$478:$C$608,'4. Material Balance Activities'!$P$478:$P$608,NA,0,1))*G2019)*(1-F2019)</f>
        <v>8.4842741935483874E-4</v>
      </c>
      <c r="M2019" s="105" t="s">
        <v>214</v>
      </c>
      <c r="N2019" s="83" t="s">
        <v>214</v>
      </c>
    </row>
    <row r="2020" spans="1:14" x14ac:dyDescent="0.25">
      <c r="A2020" s="79" t="s">
        <v>406</v>
      </c>
      <c r="B2020" s="133" t="s">
        <v>272</v>
      </c>
      <c r="C2020" s="137" t="s">
        <v>420</v>
      </c>
      <c r="D2020" s="81" t="str">
        <f>IFERROR(IF(C2020="No CAS","",INDEX('DEQ Pollutant List'!$C$7:$C$611,MATCH('5. Pollutant Emissions - MB'!C2020,'DEQ Pollutant List'!$B$7:$B$611,0))),"")</f>
        <v>Acetone</v>
      </c>
      <c r="E2020" s="115"/>
      <c r="F2020" s="138">
        <v>0</v>
      </c>
      <c r="G2020" s="139">
        <v>0.23</v>
      </c>
      <c r="H2020" s="104"/>
      <c r="I2020" s="102" cm="1">
        <f t="array" ref="I2020">((_xlfn.XLOOKUP(B2020,'4. Material Balance Activities'!$C$478:$C$608,'4. Material Balance Activities'!$G$478:$G$608,NA,0,1)-_xlfn.XLOOKUP(B2020,'4. Material Balance Activities'!$C$478:$C$608,'4. Material Balance Activities'!$M$478:$M$608,NA,0,1))*G2020)*(1-F2020)</f>
        <v>4.8394300000000001</v>
      </c>
      <c r="J2020" s="105" t="s">
        <v>214</v>
      </c>
      <c r="K2020" s="83" t="s">
        <v>214</v>
      </c>
      <c r="L2020" s="102" cm="1">
        <f t="array" ref="L2020">((_xlfn.XLOOKUP(B2020,'4. Material Balance Activities'!$C$478:$C$608,'4. Material Balance Activities'!$J$478:$J$608,NA,0,1)-_xlfn.XLOOKUP(B2020,'4. Material Balance Activities'!$C$478:$C$608,'4. Material Balance Activities'!$P$478:$P$608,NA,0,1))*G2020)*(1-F2020)</f>
        <v>1.9513830645161292E-2</v>
      </c>
      <c r="M2020" s="105" t="s">
        <v>214</v>
      </c>
      <c r="N2020" s="83" t="s">
        <v>214</v>
      </c>
    </row>
    <row r="2021" spans="1:14" x14ac:dyDescent="0.25">
      <c r="A2021" s="79" t="s">
        <v>406</v>
      </c>
      <c r="B2021" s="133" t="s">
        <v>273</v>
      </c>
      <c r="C2021" s="137" t="s">
        <v>437</v>
      </c>
      <c r="D2021" s="81" t="str">
        <f>IFERROR(IF(C2021="No CAS","",INDEX('DEQ Pollutant List'!$C$7:$C$611,MATCH('5. Pollutant Emissions - MB'!C2021,'DEQ Pollutant List'!$B$7:$B$611,0))),"")</f>
        <v>Propylene glycol monomethyl ether acetate</v>
      </c>
      <c r="E2021" s="115"/>
      <c r="F2021" s="138">
        <v>0</v>
      </c>
      <c r="G2021" s="139">
        <v>0.28999999999999998</v>
      </c>
      <c r="H2021" s="104"/>
      <c r="I2021" s="102" cm="1">
        <f t="array" ref="I2021">((_xlfn.XLOOKUP(B2021,'4. Material Balance Activities'!$C$478:$C$608,'4. Material Balance Activities'!$G$478:$G$608,NA,0,1)-_xlfn.XLOOKUP(B2021,'4. Material Balance Activities'!$C$478:$C$608,'4. Material Balance Activities'!$M$478:$M$608,NA,0,1))*G2021)*(1-F2021)</f>
        <v>5.4751999999999995E-2</v>
      </c>
      <c r="J2021" s="105" t="s">
        <v>214</v>
      </c>
      <c r="K2021" s="83" t="s">
        <v>214</v>
      </c>
      <c r="L2021" s="102" cm="1">
        <f t="array" ref="L2021">((_xlfn.XLOOKUP(B2021,'4. Material Balance Activities'!$C$478:$C$608,'4. Material Balance Activities'!$J$478:$J$608,NA,0,1)-_xlfn.XLOOKUP(B2021,'4. Material Balance Activities'!$C$478:$C$608,'4. Material Balance Activities'!$P$478:$P$608,NA,0,1))*G2021)*(1-F2021)</f>
        <v>2.2077419354838706E-4</v>
      </c>
      <c r="M2021" s="105" t="s">
        <v>214</v>
      </c>
      <c r="N2021" s="83" t="s">
        <v>214</v>
      </c>
    </row>
    <row r="2022" spans="1:14" x14ac:dyDescent="0.25">
      <c r="A2022" s="79" t="s">
        <v>406</v>
      </c>
      <c r="B2022" s="133" t="s">
        <v>275</v>
      </c>
      <c r="C2022" s="137" t="s">
        <v>437</v>
      </c>
      <c r="D2022" s="81" t="str">
        <f>IFERROR(IF(C2022="No CAS","",INDEX('DEQ Pollutant List'!$C$7:$C$611,MATCH('5. Pollutant Emissions - MB'!C2022,'DEQ Pollutant List'!$B$7:$B$611,0))),"")</f>
        <v>Propylene glycol monomethyl ether acetate</v>
      </c>
      <c r="E2022" s="115"/>
      <c r="F2022" s="138">
        <v>0</v>
      </c>
      <c r="G2022" s="139">
        <v>0.32</v>
      </c>
      <c r="H2022" s="104"/>
      <c r="I2022" s="102" cm="1">
        <f t="array" ref="I2022">((_xlfn.XLOOKUP(B2022,'4. Material Balance Activities'!$C$478:$C$608,'4. Material Balance Activities'!$G$478:$G$608,NA,0,1)-_xlfn.XLOOKUP(B2022,'4. Material Balance Activities'!$C$478:$C$608,'4. Material Balance Activities'!$M$478:$M$608,NA,0,1))*G2022)*(1-F2022)</f>
        <v>5.8175999999999999E-2</v>
      </c>
      <c r="J2022" s="105" t="s">
        <v>214</v>
      </c>
      <c r="K2022" s="83" t="s">
        <v>214</v>
      </c>
      <c r="L2022" s="102" cm="1">
        <f t="array" ref="L2022">((_xlfn.XLOOKUP(B2022,'4. Material Balance Activities'!$C$478:$C$608,'4. Material Balance Activities'!$J$478:$J$608,NA,0,1)-_xlfn.XLOOKUP(B2022,'4. Material Balance Activities'!$C$478:$C$608,'4. Material Balance Activities'!$P$478:$P$608,NA,0,1))*G2022)*(1-F2022)</f>
        <v>2.3458064516129032E-4</v>
      </c>
      <c r="M2022" s="105" t="s">
        <v>214</v>
      </c>
      <c r="N2022" s="83" t="s">
        <v>214</v>
      </c>
    </row>
    <row r="2023" spans="1:14" x14ac:dyDescent="0.25">
      <c r="A2023" s="79" t="s">
        <v>406</v>
      </c>
      <c r="B2023" s="133" t="s">
        <v>275</v>
      </c>
      <c r="C2023" s="137" t="s">
        <v>182</v>
      </c>
      <c r="D2023" s="81" t="str">
        <f>IFERROR(IF(C2023="No CAS","",INDEX('DEQ Pollutant List'!$C$7:$C$611,MATCH('5. Pollutant Emissions - MB'!C2023,'DEQ Pollutant List'!$B$7:$B$611,0))),"")</f>
        <v>Copper and compounds</v>
      </c>
      <c r="E2023" s="115"/>
      <c r="F2023" s="138">
        <f>1-(1-0.75)*(1-0.992)</f>
        <v>0.998</v>
      </c>
      <c r="G2023" s="139">
        <v>0.03</v>
      </c>
      <c r="H2023" s="104" t="s">
        <v>421</v>
      </c>
      <c r="I2023" s="102" cm="1">
        <f t="array" ref="I2023">((_xlfn.XLOOKUP(B2023,'4. Material Balance Activities'!$C$478:$C$608,'4. Material Balance Activities'!$G$478:$G$608,NA,0,1)-_xlfn.XLOOKUP(B2023,'4. Material Balance Activities'!$C$478:$C$608,'4. Material Balance Activities'!$M$478:$M$608,NA,0,1))*G2023)*(1-F2023)</f>
        <v>1.090800000000001E-5</v>
      </c>
      <c r="J2023" s="105" t="s">
        <v>214</v>
      </c>
      <c r="K2023" s="83" t="s">
        <v>214</v>
      </c>
      <c r="L2023" s="102" cm="1">
        <f t="array" ref="L2023">((_xlfn.XLOOKUP(B2023,'4. Material Balance Activities'!$C$478:$C$608,'4. Material Balance Activities'!$J$478:$J$608,NA,0,1)-_xlfn.XLOOKUP(B2023,'4. Material Balance Activities'!$C$478:$C$608,'4. Material Balance Activities'!$P$478:$P$608,NA,0,1))*G2023)*(1-F2023)</f>
        <v>4.3983870967741975E-8</v>
      </c>
      <c r="M2023" s="105" t="s">
        <v>214</v>
      </c>
      <c r="N2023" s="83" t="s">
        <v>214</v>
      </c>
    </row>
    <row r="2024" spans="1:14" x14ac:dyDescent="0.25">
      <c r="A2024" s="79" t="s">
        <v>406</v>
      </c>
      <c r="B2024" s="133" t="s">
        <v>276</v>
      </c>
      <c r="C2024" s="137" t="s">
        <v>437</v>
      </c>
      <c r="D2024" s="81" t="str">
        <f>IFERROR(IF(C2024="No CAS","",INDEX('DEQ Pollutant List'!$C$7:$C$611,MATCH('5. Pollutant Emissions - MB'!C2024,'DEQ Pollutant List'!$B$7:$B$611,0))),"")</f>
        <v>Propylene glycol monomethyl ether acetate</v>
      </c>
      <c r="E2024" s="115"/>
      <c r="F2024" s="138">
        <v>0</v>
      </c>
      <c r="G2024" s="139">
        <v>0.14000000000000001</v>
      </c>
      <c r="H2024" s="104"/>
      <c r="I2024" s="102" cm="1">
        <f t="array" ref="I2024">((_xlfn.XLOOKUP(B2024,'4. Material Balance Activities'!$C$478:$C$608,'4. Material Balance Activities'!$G$478:$G$608,NA,0,1)-_xlfn.XLOOKUP(B2024,'4. Material Balance Activities'!$C$478:$C$608,'4. Material Balance Activities'!$M$478:$M$608,NA,0,1))*G2024)*(1-F2024)</f>
        <v>0.13426000000000002</v>
      </c>
      <c r="J2024" s="105" t="s">
        <v>214</v>
      </c>
      <c r="K2024" s="83" t="s">
        <v>214</v>
      </c>
      <c r="L2024" s="102" cm="1">
        <f t="array" ref="L2024">((_xlfn.XLOOKUP(B2024,'4. Material Balance Activities'!$C$478:$C$608,'4. Material Balance Activities'!$J$478:$J$608,NA,0,1)-_xlfn.XLOOKUP(B2024,'4. Material Balance Activities'!$C$478:$C$608,'4. Material Balance Activities'!$P$478:$P$608,NA,0,1))*G2024)*(1-F2024)</f>
        <v>5.4137096774193563E-4</v>
      </c>
      <c r="M2024" s="105" t="s">
        <v>214</v>
      </c>
      <c r="N2024" s="83" t="s">
        <v>214</v>
      </c>
    </row>
    <row r="2025" spans="1:14" x14ac:dyDescent="0.25">
      <c r="A2025" s="79" t="s">
        <v>406</v>
      </c>
      <c r="B2025" s="133" t="s">
        <v>277</v>
      </c>
      <c r="C2025" s="137" t="s">
        <v>437</v>
      </c>
      <c r="D2025" s="81" t="str">
        <f>IFERROR(IF(C2025="No CAS","",INDEX('DEQ Pollutant List'!$C$7:$C$611,MATCH('5. Pollutant Emissions - MB'!C2025,'DEQ Pollutant List'!$B$7:$B$611,0))),"")</f>
        <v>Propylene glycol monomethyl ether acetate</v>
      </c>
      <c r="E2025" s="115"/>
      <c r="F2025" s="138">
        <v>0</v>
      </c>
      <c r="G2025" s="139">
        <v>0.28000000000000003</v>
      </c>
      <c r="H2025" s="104"/>
      <c r="I2025" s="102" cm="1">
        <f t="array" ref="I2025">((_xlfn.XLOOKUP(B2025,'4. Material Balance Activities'!$C$478:$C$608,'4. Material Balance Activities'!$G$478:$G$608,NA,0,1)-_xlfn.XLOOKUP(B2025,'4. Material Balance Activities'!$C$478:$C$608,'4. Material Balance Activities'!$M$478:$M$608,NA,0,1))*G2025)*(1-F2025)</f>
        <v>0.23410799999999998</v>
      </c>
      <c r="J2025" s="105" t="s">
        <v>214</v>
      </c>
      <c r="K2025" s="83" t="s">
        <v>214</v>
      </c>
      <c r="L2025" s="102" cm="1">
        <f t="array" ref="L2025">((_xlfn.XLOOKUP(B2025,'4. Material Balance Activities'!$C$478:$C$608,'4. Material Balance Activities'!$J$478:$J$608,NA,0,1)-_xlfn.XLOOKUP(B2025,'4. Material Balance Activities'!$C$478:$C$608,'4. Material Balance Activities'!$P$478:$P$608,NA,0,1))*G2025)*(1-F2025)</f>
        <v>9.4398387096774185E-4</v>
      </c>
      <c r="M2025" s="105" t="s">
        <v>214</v>
      </c>
      <c r="N2025" s="83" t="s">
        <v>214</v>
      </c>
    </row>
    <row r="2026" spans="1:14" x14ac:dyDescent="0.25">
      <c r="A2026" s="79" t="s">
        <v>406</v>
      </c>
      <c r="B2026" s="133" t="s">
        <v>277</v>
      </c>
      <c r="C2026" s="137" t="s">
        <v>185</v>
      </c>
      <c r="D2026" s="81" t="str">
        <f>IFERROR(IF(C2026="No CAS","",INDEX('DEQ Pollutant List'!$C$7:$C$611,MATCH('5. Pollutant Emissions - MB'!C2026,'DEQ Pollutant List'!$B$7:$B$611,0))),"")</f>
        <v>Lead and compounds</v>
      </c>
      <c r="E2026" s="115"/>
      <c r="F2026" s="138">
        <f>1-(1-0.75)*(1-0.992)</f>
        <v>0.998</v>
      </c>
      <c r="G2026" s="139">
        <v>4.0000000000000001E-8</v>
      </c>
      <c r="H2026" s="104" t="s">
        <v>421</v>
      </c>
      <c r="I2026" s="102" cm="1">
        <f t="array" ref="I2026">((_xlfn.XLOOKUP(B2026,'4. Material Balance Activities'!$C$478:$C$608,'4. Material Balance Activities'!$G$478:$G$608,NA,0,1)-_xlfn.XLOOKUP(B2026,'4. Material Balance Activities'!$C$478:$C$608,'4. Material Balance Activities'!$M$478:$M$608,NA,0,1))*G2026)*(1-F2026)</f>
        <v>6.6888000000000049E-11</v>
      </c>
      <c r="J2026" s="105" t="s">
        <v>214</v>
      </c>
      <c r="K2026" s="83" t="s">
        <v>214</v>
      </c>
      <c r="L2026" s="102" cm="1">
        <f t="array" ref="L2026">((_xlfn.XLOOKUP(B2026,'4. Material Balance Activities'!$C$478:$C$608,'4. Material Balance Activities'!$J$478:$J$608,NA,0,1)-_xlfn.XLOOKUP(B2026,'4. Material Balance Activities'!$C$478:$C$608,'4. Material Balance Activities'!$P$478:$P$608,NA,0,1))*G2026)*(1-F2026)</f>
        <v>2.6970967741935504E-13</v>
      </c>
      <c r="M2026" s="105" t="s">
        <v>214</v>
      </c>
      <c r="N2026" s="83" t="s">
        <v>214</v>
      </c>
    </row>
    <row r="2027" spans="1:14" x14ac:dyDescent="0.25">
      <c r="A2027" s="79" t="s">
        <v>406</v>
      </c>
      <c r="B2027" s="133" t="s">
        <v>278</v>
      </c>
      <c r="C2027" s="137" t="s">
        <v>437</v>
      </c>
      <c r="D2027" s="81" t="str">
        <f>IFERROR(IF(C2027="No CAS","",INDEX('DEQ Pollutant List'!$C$7:$C$611,MATCH('5. Pollutant Emissions - MB'!C2027,'DEQ Pollutant List'!$B$7:$B$611,0))),"")</f>
        <v>Propylene glycol monomethyl ether acetate</v>
      </c>
      <c r="E2027" s="115"/>
      <c r="F2027" s="138">
        <v>0</v>
      </c>
      <c r="G2027" s="139">
        <v>0.13</v>
      </c>
      <c r="H2027" s="104"/>
      <c r="I2027" s="102" cm="1">
        <f t="array" ref="I2027">((_xlfn.XLOOKUP(B2027,'4. Material Balance Activities'!$C$478:$C$608,'4. Material Balance Activities'!$G$478:$G$608,NA,0,1)-_xlfn.XLOOKUP(B2027,'4. Material Balance Activities'!$C$478:$C$608,'4. Material Balance Activities'!$M$478:$M$608,NA,0,1))*G2027)*(1-F2027)</f>
        <v>0.191997</v>
      </c>
      <c r="J2027" s="105" t="s">
        <v>214</v>
      </c>
      <c r="K2027" s="83" t="s">
        <v>214</v>
      </c>
      <c r="L2027" s="102" cm="1">
        <f t="array" ref="L2027">((_xlfn.XLOOKUP(B2027,'4. Material Balance Activities'!$C$478:$C$608,'4. Material Balance Activities'!$J$478:$J$608,NA,0,1)-_xlfn.XLOOKUP(B2027,'4. Material Balance Activities'!$C$478:$C$608,'4. Material Balance Activities'!$P$478:$P$608,NA,0,1))*G2027)*(1-F2027)</f>
        <v>7.7418145161290309E-4</v>
      </c>
      <c r="M2027" s="105" t="s">
        <v>214</v>
      </c>
      <c r="N2027" s="83" t="s">
        <v>214</v>
      </c>
    </row>
    <row r="2028" spans="1:14" x14ac:dyDescent="0.25">
      <c r="A2028" s="79" t="s">
        <v>406</v>
      </c>
      <c r="B2028" s="133" t="s">
        <v>278</v>
      </c>
      <c r="C2028" s="137" t="s">
        <v>187</v>
      </c>
      <c r="D2028" s="81" t="str">
        <f>IFERROR(IF(C2028="No CAS","",INDEX('DEQ Pollutant List'!$C$7:$C$611,MATCH('5. Pollutant Emissions - MB'!C2028,'DEQ Pollutant List'!$B$7:$B$611,0))),"")</f>
        <v>Mercury and compounds</v>
      </c>
      <c r="E2028" s="115"/>
      <c r="F2028" s="138">
        <f>1-(1-0.75)*(1-0.992)</f>
        <v>0.998</v>
      </c>
      <c r="G2028" s="139">
        <v>1.0000000000000001E-9</v>
      </c>
      <c r="H2028" s="104" t="s">
        <v>421</v>
      </c>
      <c r="I2028" s="102" cm="1">
        <f t="array" ref="I2028">((_xlfn.XLOOKUP(B2028,'4. Material Balance Activities'!$C$478:$C$608,'4. Material Balance Activities'!$G$478:$G$608,NA,0,1)-_xlfn.XLOOKUP(B2028,'4. Material Balance Activities'!$C$478:$C$608,'4. Material Balance Activities'!$M$478:$M$608,NA,0,1))*G2028)*(1-F2028)</f>
        <v>2.9538000000000026E-12</v>
      </c>
      <c r="J2028" s="105" t="s">
        <v>214</v>
      </c>
      <c r="K2028" s="83" t="s">
        <v>214</v>
      </c>
      <c r="L2028" s="102" cm="1">
        <f t="array" ref="L2028">((_xlfn.XLOOKUP(B2028,'4. Material Balance Activities'!$C$478:$C$608,'4. Material Balance Activities'!$J$478:$J$608,NA,0,1)-_xlfn.XLOOKUP(B2028,'4. Material Balance Activities'!$C$478:$C$608,'4. Material Balance Activities'!$P$478:$P$608,NA,0,1))*G2028)*(1-F2028)</f>
        <v>1.1910483870967752E-14</v>
      </c>
      <c r="M2028" s="105" t="s">
        <v>214</v>
      </c>
      <c r="N2028" s="83" t="s">
        <v>214</v>
      </c>
    </row>
    <row r="2029" spans="1:14" x14ac:dyDescent="0.25">
      <c r="A2029" s="79" t="s">
        <v>406</v>
      </c>
      <c r="B2029" s="133" t="s">
        <v>278</v>
      </c>
      <c r="C2029" s="137" t="s">
        <v>185</v>
      </c>
      <c r="D2029" s="81" t="str">
        <f>IFERROR(IF(C2029="No CAS","",INDEX('DEQ Pollutant List'!$C$7:$C$611,MATCH('5. Pollutant Emissions - MB'!C2029,'DEQ Pollutant List'!$B$7:$B$611,0))),"")</f>
        <v>Lead and compounds</v>
      </c>
      <c r="E2029" s="115"/>
      <c r="F2029" s="138">
        <f>1-(1-0.75)*(1-0.992)</f>
        <v>0.998</v>
      </c>
      <c r="G2029" s="139">
        <v>1E-8</v>
      </c>
      <c r="H2029" s="104" t="s">
        <v>421</v>
      </c>
      <c r="I2029" s="102" cm="1">
        <f t="array" ref="I2029">((_xlfn.XLOOKUP(B2029,'4. Material Balance Activities'!$C$478:$C$608,'4. Material Balance Activities'!$G$478:$G$608,NA,0,1)-_xlfn.XLOOKUP(B2029,'4. Material Balance Activities'!$C$478:$C$608,'4. Material Balance Activities'!$M$478:$M$608,NA,0,1))*G2029)*(1-F2029)</f>
        <v>2.9538000000000024E-11</v>
      </c>
      <c r="J2029" s="105" t="s">
        <v>214</v>
      </c>
      <c r="K2029" s="83" t="s">
        <v>214</v>
      </c>
      <c r="L2029" s="102" cm="1">
        <f t="array" ref="L2029">((_xlfn.XLOOKUP(B2029,'4. Material Balance Activities'!$C$478:$C$608,'4. Material Balance Activities'!$J$478:$J$608,NA,0,1)-_xlfn.XLOOKUP(B2029,'4. Material Balance Activities'!$C$478:$C$608,'4. Material Balance Activities'!$P$478:$P$608,NA,0,1))*G2029)*(1-F2029)</f>
        <v>1.1910483870967751E-13</v>
      </c>
      <c r="M2029" s="105" t="s">
        <v>214</v>
      </c>
      <c r="N2029" s="83" t="s">
        <v>214</v>
      </c>
    </row>
    <row r="2030" spans="1:14" x14ac:dyDescent="0.25">
      <c r="A2030" s="79" t="s">
        <v>406</v>
      </c>
      <c r="B2030" s="133" t="s">
        <v>279</v>
      </c>
      <c r="C2030" s="137" t="s">
        <v>437</v>
      </c>
      <c r="D2030" s="81" t="str">
        <f>IFERROR(IF(C2030="No CAS","",INDEX('DEQ Pollutant List'!$C$7:$C$611,MATCH('5. Pollutant Emissions - MB'!C2030,'DEQ Pollutant List'!$B$7:$B$611,0))),"")</f>
        <v>Propylene glycol monomethyl ether acetate</v>
      </c>
      <c r="E2030" s="115"/>
      <c r="F2030" s="138">
        <v>0</v>
      </c>
      <c r="G2030" s="139">
        <v>0.12</v>
      </c>
      <c r="H2030" s="104"/>
      <c r="I2030" s="102" cm="1">
        <f t="array" ref="I2030">((_xlfn.XLOOKUP(B2030,'4. Material Balance Activities'!$C$478:$C$608,'4. Material Balance Activities'!$G$478:$G$608,NA,0,1)-_xlfn.XLOOKUP(B2030,'4. Material Balance Activities'!$C$478:$C$608,'4. Material Balance Activities'!$M$478:$M$608,NA,0,1))*G2030)*(1-F2030)</f>
        <v>1.0763999999999999E-2</v>
      </c>
      <c r="J2030" s="105" t="s">
        <v>214</v>
      </c>
      <c r="K2030" s="83" t="s">
        <v>214</v>
      </c>
      <c r="L2030" s="102" cm="1">
        <f t="array" ref="L2030">((_xlfn.XLOOKUP(B2030,'4. Material Balance Activities'!$C$478:$C$608,'4. Material Balance Activities'!$J$478:$J$608,NA,0,1)-_xlfn.XLOOKUP(B2030,'4. Material Balance Activities'!$C$478:$C$608,'4. Material Balance Activities'!$P$478:$P$608,NA,0,1))*G2030)*(1-F2030)</f>
        <v>4.3403225806451612E-5</v>
      </c>
      <c r="M2030" s="105" t="s">
        <v>214</v>
      </c>
      <c r="N2030" s="83" t="s">
        <v>214</v>
      </c>
    </row>
    <row r="2031" spans="1:14" x14ac:dyDescent="0.25">
      <c r="A2031" s="79" t="s">
        <v>406</v>
      </c>
      <c r="B2031" s="133" t="s">
        <v>279</v>
      </c>
      <c r="C2031" s="137" t="s">
        <v>187</v>
      </c>
      <c r="D2031" s="81" t="str">
        <f>IFERROR(IF(C2031="No CAS","",INDEX('DEQ Pollutant List'!$C$7:$C$611,MATCH('5. Pollutant Emissions - MB'!C2031,'DEQ Pollutant List'!$B$7:$B$611,0))),"")</f>
        <v>Mercury and compounds</v>
      </c>
      <c r="E2031" s="115"/>
      <c r="F2031" s="138">
        <f>1-(1-0.75)*(1-0.992)</f>
        <v>0.998</v>
      </c>
      <c r="G2031" s="139">
        <v>3.9999999999999998E-6</v>
      </c>
      <c r="H2031" s="104" t="s">
        <v>421</v>
      </c>
      <c r="I2031" s="102" cm="1">
        <f t="array" ref="I2031">((_xlfn.XLOOKUP(B2031,'4. Material Balance Activities'!$C$478:$C$608,'4. Material Balance Activities'!$G$478:$G$608,NA,0,1)-_xlfn.XLOOKUP(B2031,'4. Material Balance Activities'!$C$478:$C$608,'4. Material Balance Activities'!$M$478:$M$608,NA,0,1))*G2031)*(1-F2031)</f>
        <v>7.1760000000000071E-10</v>
      </c>
      <c r="J2031" s="105" t="s">
        <v>214</v>
      </c>
      <c r="K2031" s="83" t="s">
        <v>214</v>
      </c>
      <c r="L2031" s="102" cm="1">
        <f t="array" ref="L2031">((_xlfn.XLOOKUP(B2031,'4. Material Balance Activities'!$C$478:$C$608,'4. Material Balance Activities'!$J$478:$J$608,NA,0,1)-_xlfn.XLOOKUP(B2031,'4. Material Balance Activities'!$C$478:$C$608,'4. Material Balance Activities'!$P$478:$P$608,NA,0,1))*G2031)*(1-F2031)</f>
        <v>2.8935483870967767E-12</v>
      </c>
      <c r="M2031" s="105" t="s">
        <v>214</v>
      </c>
      <c r="N2031" s="83" t="s">
        <v>214</v>
      </c>
    </row>
    <row r="2032" spans="1:14" x14ac:dyDescent="0.25">
      <c r="A2032" s="79" t="s">
        <v>406</v>
      </c>
      <c r="B2032" s="133" t="s">
        <v>279</v>
      </c>
      <c r="C2032" s="137" t="s">
        <v>185</v>
      </c>
      <c r="D2032" s="81" t="str">
        <f>IFERROR(IF(C2032="No CAS","",INDEX('DEQ Pollutant List'!$C$7:$C$611,MATCH('5. Pollutant Emissions - MB'!C2032,'DEQ Pollutant List'!$B$7:$B$611,0))),"")</f>
        <v>Lead and compounds</v>
      </c>
      <c r="E2032" s="115"/>
      <c r="F2032" s="138">
        <f>1-(1-0.75)*(1-0.992)</f>
        <v>0.998</v>
      </c>
      <c r="G2032" s="139">
        <v>3.9999999999999998E-6</v>
      </c>
      <c r="H2032" s="104" t="s">
        <v>421</v>
      </c>
      <c r="I2032" s="102" cm="1">
        <f t="array" ref="I2032">((_xlfn.XLOOKUP(B2032,'4. Material Balance Activities'!$C$478:$C$608,'4. Material Balance Activities'!$G$478:$G$608,NA,0,1)-_xlfn.XLOOKUP(B2032,'4. Material Balance Activities'!$C$478:$C$608,'4. Material Balance Activities'!$M$478:$M$608,NA,0,1))*G2032)*(1-F2032)</f>
        <v>7.1760000000000071E-10</v>
      </c>
      <c r="J2032" s="105" t="s">
        <v>214</v>
      </c>
      <c r="K2032" s="83" t="s">
        <v>214</v>
      </c>
      <c r="L2032" s="102" cm="1">
        <f t="array" ref="L2032">((_xlfn.XLOOKUP(B2032,'4. Material Balance Activities'!$C$478:$C$608,'4. Material Balance Activities'!$J$478:$J$608,NA,0,1)-_xlfn.XLOOKUP(B2032,'4. Material Balance Activities'!$C$478:$C$608,'4. Material Balance Activities'!$P$478:$P$608,NA,0,1))*G2032)*(1-F2032)</f>
        <v>2.8935483870967767E-12</v>
      </c>
      <c r="M2032" s="105" t="s">
        <v>214</v>
      </c>
      <c r="N2032" s="83" t="s">
        <v>214</v>
      </c>
    </row>
    <row r="2033" spans="1:14" x14ac:dyDescent="0.25">
      <c r="A2033" s="79" t="s">
        <v>406</v>
      </c>
      <c r="B2033" s="133" t="s">
        <v>279</v>
      </c>
      <c r="C2033" s="137" t="s">
        <v>440</v>
      </c>
      <c r="D2033" s="81" t="str">
        <f>IFERROR(IF(C2033="No CAS","",INDEX('DEQ Pollutant List'!$C$7:$C$611,MATCH('5. Pollutant Emissions - MB'!C2033,'DEQ Pollutant List'!$B$7:$B$611,0))),"")</f>
        <v>Hexachlorobenzene</v>
      </c>
      <c r="E2033" s="115"/>
      <c r="F2033" s="138">
        <v>0</v>
      </c>
      <c r="G2033" s="139">
        <v>8.9999999999999996E-7</v>
      </c>
      <c r="H2033" s="104"/>
      <c r="I2033" s="102" cm="1">
        <f t="array" ref="I2033">((_xlfn.XLOOKUP(B2033,'4. Material Balance Activities'!$C$478:$C$608,'4. Material Balance Activities'!$G$478:$G$608,NA,0,1)-_xlfn.XLOOKUP(B2033,'4. Material Balance Activities'!$C$478:$C$608,'4. Material Balance Activities'!$M$478:$M$608,NA,0,1))*G2033)*(1-F2033)</f>
        <v>8.0729999999999996E-8</v>
      </c>
      <c r="J2033" s="105" t="s">
        <v>214</v>
      </c>
      <c r="K2033" s="83" t="s">
        <v>214</v>
      </c>
      <c r="L2033" s="102" cm="1">
        <f t="array" ref="L2033">((_xlfn.XLOOKUP(B2033,'4. Material Balance Activities'!$C$478:$C$608,'4. Material Balance Activities'!$J$478:$J$608,NA,0,1)-_xlfn.XLOOKUP(B2033,'4. Material Balance Activities'!$C$478:$C$608,'4. Material Balance Activities'!$P$478:$P$608,NA,0,1))*G2033)*(1-F2033)</f>
        <v>3.255241935483871E-10</v>
      </c>
      <c r="M2033" s="105" t="s">
        <v>214</v>
      </c>
      <c r="N2033" s="83" t="s">
        <v>214</v>
      </c>
    </row>
    <row r="2034" spans="1:14" x14ac:dyDescent="0.25">
      <c r="A2034" s="79" t="s">
        <v>406</v>
      </c>
      <c r="B2034" s="133" t="s">
        <v>280</v>
      </c>
      <c r="C2034" s="137" t="s">
        <v>437</v>
      </c>
      <c r="D2034" s="81" t="str">
        <f>IFERROR(IF(C2034="No CAS","",INDEX('DEQ Pollutant List'!$C$7:$C$611,MATCH('5. Pollutant Emissions - MB'!C2034,'DEQ Pollutant List'!$B$7:$B$611,0))),"")</f>
        <v>Propylene glycol monomethyl ether acetate</v>
      </c>
      <c r="E2034" s="115"/>
      <c r="F2034" s="138">
        <v>0</v>
      </c>
      <c r="G2034" s="139">
        <v>0.21</v>
      </c>
      <c r="H2034" s="104"/>
      <c r="I2034" s="102" cm="1">
        <f t="array" ref="I2034">((_xlfn.XLOOKUP(B2034,'4. Material Balance Activities'!$C$478:$C$608,'4. Material Balance Activities'!$G$478:$G$608,NA,0,1)-_xlfn.XLOOKUP(B2034,'4. Material Balance Activities'!$C$478:$C$608,'4. Material Balance Activities'!$M$478:$M$608,NA,0,1))*G2034)*(1-F2034)</f>
        <v>7.8560999999999992E-2</v>
      </c>
      <c r="J2034" s="105" t="s">
        <v>214</v>
      </c>
      <c r="K2034" s="83" t="s">
        <v>214</v>
      </c>
      <c r="L2034" s="102" cm="1">
        <f t="array" ref="L2034">((_xlfn.XLOOKUP(B2034,'4. Material Balance Activities'!$C$478:$C$608,'4. Material Balance Activities'!$J$478:$J$608,NA,0,1)-_xlfn.XLOOKUP(B2034,'4. Material Balance Activities'!$C$478:$C$608,'4. Material Balance Activities'!$P$478:$P$608,NA,0,1))*G2034)*(1-F2034)</f>
        <v>3.1677822580645159E-4</v>
      </c>
      <c r="M2034" s="105" t="s">
        <v>214</v>
      </c>
      <c r="N2034" s="83" t="s">
        <v>214</v>
      </c>
    </row>
    <row r="2035" spans="1:14" x14ac:dyDescent="0.25">
      <c r="A2035" s="79" t="s">
        <v>406</v>
      </c>
      <c r="B2035" s="133" t="s">
        <v>280</v>
      </c>
      <c r="C2035" s="137" t="s">
        <v>187</v>
      </c>
      <c r="D2035" s="81" t="str">
        <f>IFERROR(IF(C2035="No CAS","",INDEX('DEQ Pollutant List'!$C$7:$C$611,MATCH('5. Pollutant Emissions - MB'!C2035,'DEQ Pollutant List'!$B$7:$B$611,0))),"")</f>
        <v>Mercury and compounds</v>
      </c>
      <c r="E2035" s="115"/>
      <c r="F2035" s="138">
        <f>1-(1-0.75)*(1-0.992)</f>
        <v>0.998</v>
      </c>
      <c r="G2035" s="139">
        <v>4.9999999999999998E-8</v>
      </c>
      <c r="H2035" s="104" t="s">
        <v>421</v>
      </c>
      <c r="I2035" s="102" cm="1">
        <f t="array" ref="I2035">((_xlfn.XLOOKUP(B2035,'4. Material Balance Activities'!$C$478:$C$608,'4. Material Balance Activities'!$G$478:$G$608,NA,0,1)-_xlfn.XLOOKUP(B2035,'4. Material Balance Activities'!$C$478:$C$608,'4. Material Balance Activities'!$M$478:$M$608,NA,0,1))*G2035)*(1-F2035)</f>
        <v>3.7410000000000029E-11</v>
      </c>
      <c r="J2035" s="105" t="s">
        <v>214</v>
      </c>
      <c r="K2035" s="83" t="s">
        <v>214</v>
      </c>
      <c r="L2035" s="102" cm="1">
        <f t="array" ref="L2035">((_xlfn.XLOOKUP(B2035,'4. Material Balance Activities'!$C$478:$C$608,'4. Material Balance Activities'!$J$478:$J$608,NA,0,1)-_xlfn.XLOOKUP(B2035,'4. Material Balance Activities'!$C$478:$C$608,'4. Material Balance Activities'!$P$478:$P$608,NA,0,1))*G2035)*(1-F2035)</f>
        <v>1.5084677419354852E-13</v>
      </c>
      <c r="M2035" s="105" t="s">
        <v>214</v>
      </c>
      <c r="N2035" s="83" t="s">
        <v>214</v>
      </c>
    </row>
    <row r="2036" spans="1:14" x14ac:dyDescent="0.25">
      <c r="A2036" s="79" t="s">
        <v>406</v>
      </c>
      <c r="B2036" s="133" t="s">
        <v>280</v>
      </c>
      <c r="C2036" s="137" t="s">
        <v>185</v>
      </c>
      <c r="D2036" s="81" t="str">
        <f>IFERROR(IF(C2036="No CAS","",INDEX('DEQ Pollutant List'!$C$7:$C$611,MATCH('5. Pollutant Emissions - MB'!C2036,'DEQ Pollutant List'!$B$7:$B$611,0))),"")</f>
        <v>Lead and compounds</v>
      </c>
      <c r="E2036" s="115"/>
      <c r="F2036" s="138">
        <f>1-(1-0.75)*(1-0.992)</f>
        <v>0.998</v>
      </c>
      <c r="G2036" s="139">
        <v>5.0000000000000004E-6</v>
      </c>
      <c r="H2036" s="104" t="s">
        <v>421</v>
      </c>
      <c r="I2036" s="102" cm="1">
        <f t="array" ref="I2036">((_xlfn.XLOOKUP(B2036,'4. Material Balance Activities'!$C$478:$C$608,'4. Material Balance Activities'!$G$478:$G$608,NA,0,1)-_xlfn.XLOOKUP(B2036,'4. Material Balance Activities'!$C$478:$C$608,'4. Material Balance Activities'!$M$478:$M$608,NA,0,1))*G2036)*(1-F2036)</f>
        <v>3.7410000000000035E-9</v>
      </c>
      <c r="J2036" s="105" t="s">
        <v>214</v>
      </c>
      <c r="K2036" s="83" t="s">
        <v>214</v>
      </c>
      <c r="L2036" s="102" cm="1">
        <f t="array" ref="L2036">((_xlfn.XLOOKUP(B2036,'4. Material Balance Activities'!$C$478:$C$608,'4. Material Balance Activities'!$J$478:$J$608,NA,0,1)-_xlfn.XLOOKUP(B2036,'4. Material Balance Activities'!$C$478:$C$608,'4. Material Balance Activities'!$P$478:$P$608,NA,0,1))*G2036)*(1-F2036)</f>
        <v>1.5084677419354853E-11</v>
      </c>
      <c r="M2036" s="105" t="s">
        <v>214</v>
      </c>
      <c r="N2036" s="83" t="s">
        <v>214</v>
      </c>
    </row>
    <row r="2037" spans="1:14" x14ac:dyDescent="0.25">
      <c r="A2037" s="79" t="s">
        <v>406</v>
      </c>
      <c r="B2037" s="133" t="s">
        <v>281</v>
      </c>
      <c r="C2037" s="137" t="s">
        <v>193</v>
      </c>
      <c r="D2037" s="81" t="str">
        <f>IFERROR(IF(C2037="No CAS","",INDEX('DEQ Pollutant List'!$C$7:$C$611,MATCH('5. Pollutant Emissions - MB'!C2037,'DEQ Pollutant List'!$B$7:$B$611,0))),"")</f>
        <v>Xylene (mixture), including m-xylene, o-xylene, p-xylene</v>
      </c>
      <c r="E2037" s="115"/>
      <c r="F2037" s="138">
        <v>0</v>
      </c>
      <c r="G2037" s="139">
        <v>0.03</v>
      </c>
      <c r="H2037" s="104"/>
      <c r="I2037" s="102" cm="1">
        <f t="array" ref="I2037">((_xlfn.XLOOKUP(B2037,'4. Material Balance Activities'!$C$478:$C$608,'4. Material Balance Activities'!$G$478:$G$608,NA,0,1)-_xlfn.XLOOKUP(B2037,'4. Material Balance Activities'!$C$478:$C$608,'4. Material Balance Activities'!$M$478:$M$608,NA,0,1))*G2037)*(1-F2037)</f>
        <v>1.2960000000000001E-2</v>
      </c>
      <c r="J2037" s="105" t="s">
        <v>214</v>
      </c>
      <c r="K2037" s="83" t="s">
        <v>214</v>
      </c>
      <c r="L2037" s="102" cm="1">
        <f t="array" ref="L2037">((_xlfn.XLOOKUP(B2037,'4. Material Balance Activities'!$C$478:$C$608,'4. Material Balance Activities'!$J$478:$J$608,NA,0,1)-_xlfn.XLOOKUP(B2037,'4. Material Balance Activities'!$C$478:$C$608,'4. Material Balance Activities'!$P$478:$P$608,NA,0,1))*G2037)*(1-F2037)</f>
        <v>5.2258064516129039E-5</v>
      </c>
      <c r="M2037" s="105" t="s">
        <v>214</v>
      </c>
      <c r="N2037" s="83" t="s">
        <v>214</v>
      </c>
    </row>
    <row r="2038" spans="1:14" x14ac:dyDescent="0.25">
      <c r="A2038" s="79" t="s">
        <v>406</v>
      </c>
      <c r="B2038" s="133" t="s">
        <v>281</v>
      </c>
      <c r="C2038" s="137" t="s">
        <v>183</v>
      </c>
      <c r="D2038" s="81" t="str">
        <f>IFERROR(IF(C2038="No CAS","",INDEX('DEQ Pollutant List'!$C$7:$C$611,MATCH('5. Pollutant Emissions - MB'!C2038,'DEQ Pollutant List'!$B$7:$B$611,0))),"")</f>
        <v>Ethyl benzene</v>
      </c>
      <c r="E2038" s="115"/>
      <c r="F2038" s="138">
        <v>0</v>
      </c>
      <c r="G2038" s="139">
        <v>5.0000000000000001E-3</v>
      </c>
      <c r="H2038" s="104"/>
      <c r="I2038" s="102" cm="1">
        <f t="array" ref="I2038">((_xlfn.XLOOKUP(B2038,'4. Material Balance Activities'!$C$478:$C$608,'4. Material Balance Activities'!$G$478:$G$608,NA,0,1)-_xlfn.XLOOKUP(B2038,'4. Material Balance Activities'!$C$478:$C$608,'4. Material Balance Activities'!$M$478:$M$608,NA,0,1))*G2038)*(1-F2038)</f>
        <v>2.1600000000000005E-3</v>
      </c>
      <c r="J2038" s="105" t="s">
        <v>214</v>
      </c>
      <c r="K2038" s="83" t="s">
        <v>214</v>
      </c>
      <c r="L2038" s="102" cm="1">
        <f t="array" ref="L2038">((_xlfn.XLOOKUP(B2038,'4. Material Balance Activities'!$C$478:$C$608,'4. Material Balance Activities'!$J$478:$J$608,NA,0,1)-_xlfn.XLOOKUP(B2038,'4. Material Balance Activities'!$C$478:$C$608,'4. Material Balance Activities'!$P$478:$P$608,NA,0,1))*G2038)*(1-F2038)</f>
        <v>8.7096774193548409E-6</v>
      </c>
      <c r="M2038" s="105" t="s">
        <v>214</v>
      </c>
      <c r="N2038" s="83" t="s">
        <v>214</v>
      </c>
    </row>
    <row r="2039" spans="1:14" x14ac:dyDescent="0.25">
      <c r="A2039" s="79" t="s">
        <v>406</v>
      </c>
      <c r="B2039" s="133" t="s">
        <v>281</v>
      </c>
      <c r="C2039" s="137" t="s">
        <v>191</v>
      </c>
      <c r="D2039" s="81" t="str">
        <f>IFERROR(IF(C2039="No CAS","",INDEX('DEQ Pollutant List'!$C$7:$C$611,MATCH('5. Pollutant Emissions - MB'!C2039,'DEQ Pollutant List'!$B$7:$B$611,0))),"")</f>
        <v>Toluene</v>
      </c>
      <c r="E2039" s="115"/>
      <c r="F2039" s="138">
        <v>0</v>
      </c>
      <c r="G2039" s="139">
        <v>0.04</v>
      </c>
      <c r="H2039" s="104"/>
      <c r="I2039" s="102" cm="1">
        <f t="array" ref="I2039">((_xlfn.XLOOKUP(B2039,'4. Material Balance Activities'!$C$478:$C$608,'4. Material Balance Activities'!$G$478:$G$608,NA,0,1)-_xlfn.XLOOKUP(B2039,'4. Material Balance Activities'!$C$478:$C$608,'4. Material Balance Activities'!$M$478:$M$608,NA,0,1))*G2039)*(1-F2039)</f>
        <v>1.7280000000000004E-2</v>
      </c>
      <c r="J2039" s="105" t="s">
        <v>214</v>
      </c>
      <c r="K2039" s="83" t="s">
        <v>214</v>
      </c>
      <c r="L2039" s="102" cm="1">
        <f t="array" ref="L2039">((_xlfn.XLOOKUP(B2039,'4. Material Balance Activities'!$C$478:$C$608,'4. Material Balance Activities'!$J$478:$J$608,NA,0,1)-_xlfn.XLOOKUP(B2039,'4. Material Balance Activities'!$C$478:$C$608,'4. Material Balance Activities'!$P$478:$P$608,NA,0,1))*G2039)*(1-F2039)</f>
        <v>6.9677419354838727E-5</v>
      </c>
      <c r="M2039" s="105" t="s">
        <v>214</v>
      </c>
      <c r="N2039" s="83" t="s">
        <v>214</v>
      </c>
    </row>
    <row r="2040" spans="1:14" x14ac:dyDescent="0.25">
      <c r="A2040" s="79" t="s">
        <v>406</v>
      </c>
      <c r="B2040" s="133" t="s">
        <v>281</v>
      </c>
      <c r="C2040" s="137" t="s">
        <v>428</v>
      </c>
      <c r="D2040" s="81" t="str">
        <f>IFERROR(IF(C2040="No CAS","",INDEX('DEQ Pollutant List'!$C$7:$C$611,MATCH('5. Pollutant Emissions - MB'!C2040,'DEQ Pollutant List'!$B$7:$B$611,0))),"")</f>
        <v>2-Butanone (methyl ethyl ketone)</v>
      </c>
      <c r="E2040" s="115"/>
      <c r="F2040" s="138">
        <v>0</v>
      </c>
      <c r="G2040" s="139">
        <v>0.15</v>
      </c>
      <c r="H2040" s="104"/>
      <c r="I2040" s="102" cm="1">
        <f t="array" ref="I2040">((_xlfn.XLOOKUP(B2040,'4. Material Balance Activities'!$C$478:$C$608,'4. Material Balance Activities'!$G$478:$G$608,NA,0,1)-_xlfn.XLOOKUP(B2040,'4. Material Balance Activities'!$C$478:$C$608,'4. Material Balance Activities'!$M$478:$M$608,NA,0,1))*G2040)*(1-F2040)</f>
        <v>6.480000000000001E-2</v>
      </c>
      <c r="J2040" s="105" t="s">
        <v>214</v>
      </c>
      <c r="K2040" s="83" t="s">
        <v>214</v>
      </c>
      <c r="L2040" s="102" cm="1">
        <f t="array" ref="L2040">((_xlfn.XLOOKUP(B2040,'4. Material Balance Activities'!$C$478:$C$608,'4. Material Balance Activities'!$J$478:$J$608,NA,0,1)-_xlfn.XLOOKUP(B2040,'4. Material Balance Activities'!$C$478:$C$608,'4. Material Balance Activities'!$P$478:$P$608,NA,0,1))*G2040)*(1-F2040)</f>
        <v>2.6129032258064521E-4</v>
      </c>
      <c r="M2040" s="105" t="s">
        <v>214</v>
      </c>
      <c r="N2040" s="83" t="s">
        <v>214</v>
      </c>
    </row>
    <row r="2041" spans="1:14" x14ac:dyDescent="0.25">
      <c r="A2041" s="79" t="s">
        <v>406</v>
      </c>
      <c r="B2041" s="133" t="s">
        <v>281</v>
      </c>
      <c r="C2041" s="137" t="s">
        <v>187</v>
      </c>
      <c r="D2041" s="81" t="str">
        <f>IFERROR(IF(C2041="No CAS","",INDEX('DEQ Pollutant List'!$C$7:$C$611,MATCH('5. Pollutant Emissions - MB'!C2041,'DEQ Pollutant List'!$B$7:$B$611,0))),"")</f>
        <v>Mercury and compounds</v>
      </c>
      <c r="E2041" s="115"/>
      <c r="F2041" s="138">
        <f>1-(1-0.75)*(1-0.992)</f>
        <v>0.998</v>
      </c>
      <c r="G2041" s="139">
        <v>5.9999999999999995E-8</v>
      </c>
      <c r="H2041" s="104" t="s">
        <v>421</v>
      </c>
      <c r="I2041" s="102" cm="1">
        <f t="array" ref="I2041">((_xlfn.XLOOKUP(B2041,'4. Material Balance Activities'!$C$478:$C$608,'4. Material Balance Activities'!$G$478:$G$608,NA,0,1)-_xlfn.XLOOKUP(B2041,'4. Material Balance Activities'!$C$478:$C$608,'4. Material Balance Activities'!$M$478:$M$608,NA,0,1))*G2041)*(1-F2041)</f>
        <v>5.1840000000000044E-11</v>
      </c>
      <c r="J2041" s="105" t="s">
        <v>214</v>
      </c>
      <c r="K2041" s="83" t="s">
        <v>214</v>
      </c>
      <c r="L2041" s="102" cm="1">
        <f t="array" ref="L2041">((_xlfn.XLOOKUP(B2041,'4. Material Balance Activities'!$C$478:$C$608,'4. Material Balance Activities'!$J$478:$J$608,NA,0,1)-_xlfn.XLOOKUP(B2041,'4. Material Balance Activities'!$C$478:$C$608,'4. Material Balance Activities'!$P$478:$P$608,NA,0,1))*G2041)*(1-F2041)</f>
        <v>2.0903225806451636E-13</v>
      </c>
      <c r="M2041" s="105" t="s">
        <v>214</v>
      </c>
      <c r="N2041" s="83" t="s">
        <v>214</v>
      </c>
    </row>
    <row r="2042" spans="1:14" x14ac:dyDescent="0.25">
      <c r="A2042" s="79" t="s">
        <v>406</v>
      </c>
      <c r="B2042" s="133" t="s">
        <v>281</v>
      </c>
      <c r="C2042" s="137" t="s">
        <v>185</v>
      </c>
      <c r="D2042" s="81" t="str">
        <f>IFERROR(IF(C2042="No CAS","",INDEX('DEQ Pollutant List'!$C$7:$C$611,MATCH('5. Pollutant Emissions - MB'!C2042,'DEQ Pollutant List'!$B$7:$B$611,0))),"")</f>
        <v>Lead and compounds</v>
      </c>
      <c r="E2042" s="115"/>
      <c r="F2042" s="138">
        <f>1-(1-0.75)*(1-0.992)</f>
        <v>0.998</v>
      </c>
      <c r="G2042" s="139">
        <v>1.9999999999999999E-7</v>
      </c>
      <c r="H2042" s="104" t="s">
        <v>421</v>
      </c>
      <c r="I2042" s="102" cm="1">
        <f t="array" ref="I2042">((_xlfn.XLOOKUP(B2042,'4. Material Balance Activities'!$C$478:$C$608,'4. Material Balance Activities'!$G$478:$G$608,NA,0,1)-_xlfn.XLOOKUP(B2042,'4. Material Balance Activities'!$C$478:$C$608,'4. Material Balance Activities'!$M$478:$M$608,NA,0,1))*G2042)*(1-F2042)</f>
        <v>1.7280000000000017E-10</v>
      </c>
      <c r="J2042" s="105" t="s">
        <v>214</v>
      </c>
      <c r="K2042" s="83" t="s">
        <v>214</v>
      </c>
      <c r="L2042" s="102" cm="1">
        <f t="array" ref="L2042">((_xlfn.XLOOKUP(B2042,'4. Material Balance Activities'!$C$478:$C$608,'4. Material Balance Activities'!$J$478:$J$608,NA,0,1)-_xlfn.XLOOKUP(B2042,'4. Material Balance Activities'!$C$478:$C$608,'4. Material Balance Activities'!$P$478:$P$608,NA,0,1))*G2042)*(1-F2042)</f>
        <v>6.9677419354838782E-13</v>
      </c>
      <c r="M2042" s="105" t="s">
        <v>214</v>
      </c>
      <c r="N2042" s="83" t="s">
        <v>214</v>
      </c>
    </row>
    <row r="2043" spans="1:14" x14ac:dyDescent="0.25">
      <c r="A2043" s="79" t="s">
        <v>406</v>
      </c>
      <c r="B2043" s="133" t="s">
        <v>282</v>
      </c>
      <c r="C2043" s="137" t="s">
        <v>180</v>
      </c>
      <c r="D2043" s="81" t="str">
        <f>IFERROR(IF(C2043="No CAS","",INDEX('DEQ Pollutant List'!$C$7:$C$611,MATCH('5. Pollutant Emissions - MB'!C2043,'DEQ Pollutant List'!$B$7:$B$611,0))),"")</f>
        <v>Chromium VI, chromate and dichromate particulate</v>
      </c>
      <c r="E2043" s="115"/>
      <c r="F2043" s="138">
        <f>1-(1-0.75)*(1-0.992)</f>
        <v>0.998</v>
      </c>
      <c r="G2043" s="139">
        <v>7.0000000000000001E-3</v>
      </c>
      <c r="H2043" s="104" t="s">
        <v>421</v>
      </c>
      <c r="I2043" s="102" cm="1">
        <f t="array" ref="I2043">((_xlfn.XLOOKUP(B2043,'4. Material Balance Activities'!$C$478:$C$608,'4. Material Balance Activities'!$G$478:$G$608,NA,0,1)-_xlfn.XLOOKUP(B2043,'4. Material Balance Activities'!$C$478:$C$608,'4. Material Balance Activities'!$M$478:$M$608,NA,0,1))*G2043)*(1-F2043)</f>
        <v>4.9952000000000043E-6</v>
      </c>
      <c r="J2043" s="105" t="s">
        <v>214</v>
      </c>
      <c r="K2043" s="83" t="s">
        <v>214</v>
      </c>
      <c r="L2043" s="102" cm="1">
        <f t="array" ref="L2043">((_xlfn.XLOOKUP(B2043,'4. Material Balance Activities'!$C$478:$C$608,'4. Material Balance Activities'!$J$478:$J$608,NA,0,1)-_xlfn.XLOOKUP(B2043,'4. Material Balance Activities'!$C$478:$C$608,'4. Material Balance Activities'!$P$478:$P$608,NA,0,1))*G2043)*(1-F2043)</f>
        <v>2.0141935483870984E-8</v>
      </c>
      <c r="M2043" s="105" t="s">
        <v>214</v>
      </c>
      <c r="N2043" s="83" t="s">
        <v>214</v>
      </c>
    </row>
    <row r="2044" spans="1:14" x14ac:dyDescent="0.25">
      <c r="A2044" s="79" t="s">
        <v>406</v>
      </c>
      <c r="B2044" s="133" t="s">
        <v>282</v>
      </c>
      <c r="C2044" s="137" t="s">
        <v>422</v>
      </c>
      <c r="D2044" s="81" t="str">
        <f>IFERROR(IF(C2044="No CAS","",INDEX('DEQ Pollutant List'!$C$7:$C$611,MATCH('5. Pollutant Emissions - MB'!C2044,'DEQ Pollutant List'!$B$7:$B$611,0))),"")</f>
        <v>Propylene glycol monomethyl ether</v>
      </c>
      <c r="E2044" s="115"/>
      <c r="F2044" s="138">
        <v>0</v>
      </c>
      <c r="G2044" s="139">
        <v>0.64</v>
      </c>
      <c r="H2044" s="104"/>
      <c r="I2044" s="102" cm="1">
        <f t="array" ref="I2044">((_xlfn.XLOOKUP(B2044,'4. Material Balance Activities'!$C$478:$C$608,'4. Material Balance Activities'!$G$478:$G$608,NA,0,1)-_xlfn.XLOOKUP(B2044,'4. Material Balance Activities'!$C$478:$C$608,'4. Material Balance Activities'!$M$478:$M$608,NA,0,1))*G2044)*(1-F2044)</f>
        <v>0.228352</v>
      </c>
      <c r="J2044" s="105" t="s">
        <v>214</v>
      </c>
      <c r="K2044" s="83" t="s">
        <v>214</v>
      </c>
      <c r="L2044" s="102" cm="1">
        <f t="array" ref="L2044">((_xlfn.XLOOKUP(B2044,'4. Material Balance Activities'!$C$478:$C$608,'4. Material Balance Activities'!$J$478:$J$608,NA,0,1)-_xlfn.XLOOKUP(B2044,'4. Material Balance Activities'!$C$478:$C$608,'4. Material Balance Activities'!$P$478:$P$608,NA,0,1))*G2044)*(1-F2044)</f>
        <v>9.2077419354838713E-4</v>
      </c>
      <c r="M2044" s="105" t="s">
        <v>214</v>
      </c>
      <c r="N2044" s="83" t="s">
        <v>214</v>
      </c>
    </row>
    <row r="2045" spans="1:14" x14ac:dyDescent="0.25">
      <c r="A2045" s="79" t="s">
        <v>406</v>
      </c>
      <c r="B2045" s="133" t="s">
        <v>283</v>
      </c>
      <c r="C2045" s="137" t="s">
        <v>180</v>
      </c>
      <c r="D2045" s="81" t="str">
        <f>IFERROR(IF(C2045="No CAS","",INDEX('DEQ Pollutant List'!$C$7:$C$611,MATCH('5. Pollutant Emissions - MB'!C2045,'DEQ Pollutant List'!$B$7:$B$611,0))),"")</f>
        <v>Chromium VI, chromate and dichromate particulate</v>
      </c>
      <c r="E2045" s="115"/>
      <c r="F2045" s="138">
        <f>1-(1-0.75)*(1-0.992)</f>
        <v>0.998</v>
      </c>
      <c r="G2045" s="139">
        <v>6.0000000000000001E-3</v>
      </c>
      <c r="H2045" s="104" t="s">
        <v>421</v>
      </c>
      <c r="I2045" s="102" cm="1">
        <f t="array" ref="I2045">((_xlfn.XLOOKUP(B2045,'4. Material Balance Activities'!$C$478:$C$608,'4. Material Balance Activities'!$G$478:$G$608,NA,0,1)-_xlfn.XLOOKUP(B2045,'4. Material Balance Activities'!$C$478:$C$608,'4. Material Balance Activities'!$M$478:$M$608,NA,0,1))*G2045)*(1-F2045)</f>
        <v>1.0800000000000009E-6</v>
      </c>
      <c r="J2045" s="105" t="s">
        <v>214</v>
      </c>
      <c r="K2045" s="83" t="s">
        <v>214</v>
      </c>
      <c r="L2045" s="102" cm="1">
        <f t="array" ref="L2045">((_xlfn.XLOOKUP(B2045,'4. Material Balance Activities'!$C$478:$C$608,'4. Material Balance Activities'!$J$478:$J$608,NA,0,1)-_xlfn.XLOOKUP(B2045,'4. Material Balance Activities'!$C$478:$C$608,'4. Material Balance Activities'!$P$478:$P$608,NA,0,1))*G2045)*(1-F2045)</f>
        <v>4.3548387096774224E-9</v>
      </c>
      <c r="M2045" s="105" t="s">
        <v>214</v>
      </c>
      <c r="N2045" s="83" t="s">
        <v>214</v>
      </c>
    </row>
    <row r="2046" spans="1:14" x14ac:dyDescent="0.25">
      <c r="A2046" s="79" t="s">
        <v>406</v>
      </c>
      <c r="B2046" s="133" t="s">
        <v>283</v>
      </c>
      <c r="C2046" s="137" t="s">
        <v>422</v>
      </c>
      <c r="D2046" s="81" t="str">
        <f>IFERROR(IF(C2046="No CAS","",INDEX('DEQ Pollutant List'!$C$7:$C$611,MATCH('5. Pollutant Emissions - MB'!C2046,'DEQ Pollutant List'!$B$7:$B$611,0))),"")</f>
        <v>Propylene glycol monomethyl ether</v>
      </c>
      <c r="E2046" s="115"/>
      <c r="F2046" s="138">
        <v>0</v>
      </c>
      <c r="G2046" s="139">
        <v>0.21</v>
      </c>
      <c r="H2046" s="104"/>
      <c r="I2046" s="102" cm="1">
        <f t="array" ref="I2046">((_xlfn.XLOOKUP(B2046,'4. Material Balance Activities'!$C$478:$C$608,'4. Material Balance Activities'!$G$478:$G$608,NA,0,1)-_xlfn.XLOOKUP(B2046,'4. Material Balance Activities'!$C$478:$C$608,'4. Material Balance Activities'!$M$478:$M$608,NA,0,1))*G2046)*(1-F2046)</f>
        <v>1.89E-2</v>
      </c>
      <c r="J2046" s="105" t="s">
        <v>214</v>
      </c>
      <c r="K2046" s="83" t="s">
        <v>214</v>
      </c>
      <c r="L2046" s="102" cm="1">
        <f t="array" ref="L2046">((_xlfn.XLOOKUP(B2046,'4. Material Balance Activities'!$C$478:$C$608,'4. Material Balance Activities'!$J$478:$J$608,NA,0,1)-_xlfn.XLOOKUP(B2046,'4. Material Balance Activities'!$C$478:$C$608,'4. Material Balance Activities'!$P$478:$P$608,NA,0,1))*G2046)*(1-F2046)</f>
        <v>7.6209677419354825E-5</v>
      </c>
      <c r="M2046" s="105" t="s">
        <v>214</v>
      </c>
      <c r="N2046" s="83" t="s">
        <v>214</v>
      </c>
    </row>
    <row r="2047" spans="1:14" x14ac:dyDescent="0.25">
      <c r="A2047" s="79" t="s">
        <v>406</v>
      </c>
      <c r="B2047" s="133" t="s">
        <v>284</v>
      </c>
      <c r="C2047" s="137" t="s">
        <v>181</v>
      </c>
      <c r="D2047" s="81" t="str">
        <f>IFERROR(IF(C2047="No CAS","",INDEX('DEQ Pollutant List'!$C$7:$C$611,MATCH('5. Pollutant Emissions - MB'!C2047,'DEQ Pollutant List'!$B$7:$B$611,0))),"")</f>
        <v>Cobalt and compounds</v>
      </c>
      <c r="E2047" s="115"/>
      <c r="F2047" s="138">
        <f>1-(1-0.75)*(1-0.992)</f>
        <v>0.998</v>
      </c>
      <c r="G2047" s="139">
        <v>0.01</v>
      </c>
      <c r="H2047" s="104" t="s">
        <v>421</v>
      </c>
      <c r="I2047" s="102" cm="1">
        <f t="array" ref="I2047">((_xlfn.XLOOKUP(B2047,'4. Material Balance Activities'!$C$478:$C$608,'4. Material Balance Activities'!$G$478:$G$608,NA,0,1)-_xlfn.XLOOKUP(B2047,'4. Material Balance Activities'!$C$478:$C$608,'4. Material Balance Activities'!$M$478:$M$608,NA,0,1))*G2047)*(1-F2047)</f>
        <v>1.7600000000000018E-6</v>
      </c>
      <c r="J2047" s="105" t="s">
        <v>214</v>
      </c>
      <c r="K2047" s="83" t="s">
        <v>214</v>
      </c>
      <c r="L2047" s="102" cm="1">
        <f t="array" ref="L2047">((_xlfn.XLOOKUP(B2047,'4. Material Balance Activities'!$C$478:$C$608,'4. Material Balance Activities'!$J$478:$J$608,NA,0,1)-_xlfn.XLOOKUP(B2047,'4. Material Balance Activities'!$C$478:$C$608,'4. Material Balance Activities'!$P$478:$P$608,NA,0,1))*G2047)*(1-F2047)</f>
        <v>7.0967741935483947E-9</v>
      </c>
      <c r="M2047" s="105" t="s">
        <v>214</v>
      </c>
      <c r="N2047" s="83" t="s">
        <v>214</v>
      </c>
    </row>
    <row r="2048" spans="1:14" x14ac:dyDescent="0.25">
      <c r="A2048" s="79" t="s">
        <v>406</v>
      </c>
      <c r="B2048" s="133" t="s">
        <v>285</v>
      </c>
      <c r="C2048" s="137" t="s">
        <v>180</v>
      </c>
      <c r="D2048" s="81" t="str">
        <f>IFERROR(IF(C2048="No CAS","",INDEX('DEQ Pollutant List'!$C$7:$C$611,MATCH('5. Pollutant Emissions - MB'!C2048,'DEQ Pollutant List'!$B$7:$B$611,0))),"")</f>
        <v>Chromium VI, chromate and dichromate particulate</v>
      </c>
      <c r="E2048" s="115"/>
      <c r="F2048" s="138">
        <f>1-(1-0.75)*(1-0.992)</f>
        <v>0.998</v>
      </c>
      <c r="G2048" s="139">
        <v>8.9999999999999993E-3</v>
      </c>
      <c r="H2048" s="104" t="s">
        <v>421</v>
      </c>
      <c r="I2048" s="102" cm="1">
        <f t="array" ref="I2048">((_xlfn.XLOOKUP(B2048,'4. Material Balance Activities'!$C$478:$C$608,'4. Material Balance Activities'!$G$478:$G$608,NA,0,1)-_xlfn.XLOOKUP(B2048,'4. Material Balance Activities'!$C$478:$C$608,'4. Material Balance Activities'!$M$478:$M$608,NA,0,1))*G2048)*(1-F2048)</f>
        <v>1.5030000000000013E-6</v>
      </c>
      <c r="J2048" s="105" t="s">
        <v>214</v>
      </c>
      <c r="K2048" s="83" t="s">
        <v>214</v>
      </c>
      <c r="L2048" s="102" cm="1">
        <f t="array" ref="L2048">((_xlfn.XLOOKUP(B2048,'4. Material Balance Activities'!$C$478:$C$608,'4. Material Balance Activities'!$J$478:$J$608,NA,0,1)-_xlfn.XLOOKUP(B2048,'4. Material Balance Activities'!$C$478:$C$608,'4. Material Balance Activities'!$P$478:$P$608,NA,0,1))*G2048)*(1-F2048)</f>
        <v>6.0604838709677469E-9</v>
      </c>
      <c r="M2048" s="105" t="s">
        <v>214</v>
      </c>
      <c r="N2048" s="83" t="s">
        <v>214</v>
      </c>
    </row>
    <row r="2049" spans="1:14" x14ac:dyDescent="0.25">
      <c r="A2049" s="79" t="s">
        <v>406</v>
      </c>
      <c r="B2049" s="133" t="s">
        <v>293</v>
      </c>
      <c r="C2049" s="137" t="s">
        <v>193</v>
      </c>
      <c r="D2049" s="81" t="str">
        <f>IFERROR(IF(C2049="No CAS","",INDEX('DEQ Pollutant List'!$C$7:$C$611,MATCH('5. Pollutant Emissions - MB'!C2049,'DEQ Pollutant List'!$B$7:$B$611,0))),"")</f>
        <v>Xylene (mixture), including m-xylene, o-xylene, p-xylene</v>
      </c>
      <c r="E2049" s="115"/>
      <c r="F2049" s="138">
        <v>0</v>
      </c>
      <c r="G2049" s="139">
        <v>0.02</v>
      </c>
      <c r="H2049" s="104"/>
      <c r="I2049" s="102" cm="1">
        <f t="array" ref="I2049">((_xlfn.XLOOKUP(B2049,'4. Material Balance Activities'!$C$478:$C$608,'4. Material Balance Activities'!$G$478:$G$608,NA,0,1)-_xlfn.XLOOKUP(B2049,'4. Material Balance Activities'!$C$478:$C$608,'4. Material Balance Activities'!$M$478:$M$608,NA,0,1))*G2049)*(1-F2049)</f>
        <v>0.35765600000000008</v>
      </c>
      <c r="J2049" s="105" t="s">
        <v>214</v>
      </c>
      <c r="K2049" s="83" t="s">
        <v>214</v>
      </c>
      <c r="L2049" s="102" cm="1">
        <f t="array" ref="L2049">((_xlfn.XLOOKUP(B2049,'4. Material Balance Activities'!$C$478:$C$608,'4. Material Balance Activities'!$J$478:$J$608,NA,0,1)-_xlfn.XLOOKUP(B2049,'4. Material Balance Activities'!$C$478:$C$608,'4. Material Balance Activities'!$P$478:$P$608,NA,0,1))*G2049)*(1-F2049)</f>
        <v>1.4421612903225808E-3</v>
      </c>
      <c r="M2049" s="105" t="s">
        <v>214</v>
      </c>
      <c r="N2049" s="83" t="s">
        <v>214</v>
      </c>
    </row>
    <row r="2050" spans="1:14" x14ac:dyDescent="0.25">
      <c r="A2050" s="79" t="s">
        <v>406</v>
      </c>
      <c r="B2050" s="133" t="s">
        <v>293</v>
      </c>
      <c r="C2050" s="137" t="s">
        <v>183</v>
      </c>
      <c r="D2050" s="81" t="str">
        <f>IFERROR(IF(C2050="No CAS","",INDEX('DEQ Pollutant List'!$C$7:$C$611,MATCH('5. Pollutant Emissions - MB'!C2050,'DEQ Pollutant List'!$B$7:$B$611,0))),"")</f>
        <v>Ethyl benzene</v>
      </c>
      <c r="E2050" s="115"/>
      <c r="F2050" s="138">
        <v>0</v>
      </c>
      <c r="G2050" s="139">
        <v>3.0000000000000001E-3</v>
      </c>
      <c r="H2050" s="104"/>
      <c r="I2050" s="102" cm="1">
        <f t="array" ref="I2050">((_xlfn.XLOOKUP(B2050,'4. Material Balance Activities'!$C$478:$C$608,'4. Material Balance Activities'!$G$478:$G$608,NA,0,1)-_xlfn.XLOOKUP(B2050,'4. Material Balance Activities'!$C$478:$C$608,'4. Material Balance Activities'!$M$478:$M$608,NA,0,1))*G2050)*(1-F2050)</f>
        <v>5.3648400000000013E-2</v>
      </c>
      <c r="J2050" s="105" t="s">
        <v>214</v>
      </c>
      <c r="K2050" s="83" t="s">
        <v>214</v>
      </c>
      <c r="L2050" s="102" cm="1">
        <f t="array" ref="L2050">((_xlfn.XLOOKUP(B2050,'4. Material Balance Activities'!$C$478:$C$608,'4. Material Balance Activities'!$J$478:$J$608,NA,0,1)-_xlfn.XLOOKUP(B2050,'4. Material Balance Activities'!$C$478:$C$608,'4. Material Balance Activities'!$P$478:$P$608,NA,0,1))*G2050)*(1-F2050)</f>
        <v>2.1632419354838714E-4</v>
      </c>
      <c r="M2050" s="105" t="s">
        <v>214</v>
      </c>
      <c r="N2050" s="83" t="s">
        <v>214</v>
      </c>
    </row>
    <row r="2051" spans="1:14" x14ac:dyDescent="0.25">
      <c r="A2051" s="79" t="s">
        <v>406</v>
      </c>
      <c r="B2051" s="133" t="s">
        <v>293</v>
      </c>
      <c r="C2051" s="137" t="s">
        <v>433</v>
      </c>
      <c r="D2051" s="81" t="str">
        <f>IFERROR(IF(C2051="No CAS","",INDEX('DEQ Pollutant List'!$C$7:$C$611,MATCH('5. Pollutant Emissions - MB'!C2051,'DEQ Pollutant List'!$B$7:$B$611,0))),"")</f>
        <v>Isopropylbenzene (cumene)</v>
      </c>
      <c r="E2051" s="115"/>
      <c r="F2051" s="138">
        <v>0</v>
      </c>
      <c r="G2051" s="139">
        <v>1E-3</v>
      </c>
      <c r="H2051" s="104"/>
      <c r="I2051" s="102" cm="1">
        <f t="array" ref="I2051">((_xlfn.XLOOKUP(B2051,'4. Material Balance Activities'!$C$478:$C$608,'4. Material Balance Activities'!$G$478:$G$608,NA,0,1)-_xlfn.XLOOKUP(B2051,'4. Material Balance Activities'!$C$478:$C$608,'4. Material Balance Activities'!$M$478:$M$608,NA,0,1))*G2051)*(1-F2051)</f>
        <v>1.7882800000000004E-2</v>
      </c>
      <c r="J2051" s="105" t="s">
        <v>214</v>
      </c>
      <c r="K2051" s="83" t="s">
        <v>214</v>
      </c>
      <c r="L2051" s="102" cm="1">
        <f t="array" ref="L2051">((_xlfn.XLOOKUP(B2051,'4. Material Balance Activities'!$C$478:$C$608,'4. Material Balance Activities'!$J$478:$J$608,NA,0,1)-_xlfn.XLOOKUP(B2051,'4. Material Balance Activities'!$C$478:$C$608,'4. Material Balance Activities'!$P$478:$P$608,NA,0,1))*G2051)*(1-F2051)</f>
        <v>7.2108064516129047E-5</v>
      </c>
      <c r="M2051" s="105" t="s">
        <v>214</v>
      </c>
      <c r="N2051" s="83" t="s">
        <v>214</v>
      </c>
    </row>
    <row r="2052" spans="1:14" x14ac:dyDescent="0.25">
      <c r="A2052" s="79" t="s">
        <v>406</v>
      </c>
      <c r="B2052" s="133" t="s">
        <v>293</v>
      </c>
      <c r="C2052" s="137" t="s">
        <v>435</v>
      </c>
      <c r="D2052" s="81" t="str">
        <f>IFERROR(IF(C2052="No CAS","",INDEX('DEQ Pollutant List'!$C$7:$C$611,MATCH('5. Pollutant Emissions - MB'!C2052,'DEQ Pollutant List'!$B$7:$B$611,0))),"")</f>
        <v>n-Butyl alcohol</v>
      </c>
      <c r="E2052" s="115"/>
      <c r="F2052" s="138">
        <v>0</v>
      </c>
      <c r="G2052" s="139">
        <v>0.06</v>
      </c>
      <c r="H2052" s="104"/>
      <c r="I2052" s="102" cm="1">
        <f t="array" ref="I2052">((_xlfn.XLOOKUP(B2052,'4. Material Balance Activities'!$C$478:$C$608,'4. Material Balance Activities'!$G$478:$G$608,NA,0,1)-_xlfn.XLOOKUP(B2052,'4. Material Balance Activities'!$C$478:$C$608,'4. Material Balance Activities'!$M$478:$M$608,NA,0,1))*G2052)*(1-F2052)</f>
        <v>1.0729680000000001</v>
      </c>
      <c r="J2052" s="105" t="s">
        <v>214</v>
      </c>
      <c r="K2052" s="83" t="s">
        <v>214</v>
      </c>
      <c r="L2052" s="102" cm="1">
        <f t="array" ref="L2052">((_xlfn.XLOOKUP(B2052,'4. Material Balance Activities'!$C$478:$C$608,'4. Material Balance Activities'!$J$478:$J$608,NA,0,1)-_xlfn.XLOOKUP(B2052,'4. Material Balance Activities'!$C$478:$C$608,'4. Material Balance Activities'!$P$478:$P$608,NA,0,1))*G2052)*(1-F2052)</f>
        <v>4.3264838709677423E-3</v>
      </c>
      <c r="M2052" s="105" t="s">
        <v>214</v>
      </c>
      <c r="N2052" s="83" t="s">
        <v>214</v>
      </c>
    </row>
    <row r="2053" spans="1:14" x14ac:dyDescent="0.25">
      <c r="A2053" s="79" t="s">
        <v>406</v>
      </c>
      <c r="B2053" s="133" t="s">
        <v>293</v>
      </c>
      <c r="C2053" s="137" t="s">
        <v>441</v>
      </c>
      <c r="D2053" s="81" t="str">
        <f>IFERROR(IF(C2053="No CAS","",INDEX('DEQ Pollutant List'!$C$7:$C$611,MATCH('5. Pollutant Emissions - MB'!C2053,'DEQ Pollutant List'!$B$7:$B$611,0))),"")</f>
        <v>1,2,3-Trimethylbenzene</v>
      </c>
      <c r="E2053" s="115"/>
      <c r="F2053" s="138">
        <v>0</v>
      </c>
      <c r="G2053" s="139">
        <v>0.01</v>
      </c>
      <c r="H2053" s="104"/>
      <c r="I2053" s="102" cm="1">
        <f t="array" ref="I2053">((_xlfn.XLOOKUP(B2053,'4. Material Balance Activities'!$C$478:$C$608,'4. Material Balance Activities'!$G$478:$G$608,NA,0,1)-_xlfn.XLOOKUP(B2053,'4. Material Balance Activities'!$C$478:$C$608,'4. Material Balance Activities'!$M$478:$M$608,NA,0,1))*G2053)*(1-F2053)</f>
        <v>0.17882800000000004</v>
      </c>
      <c r="J2053" s="105" t="s">
        <v>214</v>
      </c>
      <c r="K2053" s="83" t="s">
        <v>214</v>
      </c>
      <c r="L2053" s="102" cm="1">
        <f t="array" ref="L2053">((_xlfn.XLOOKUP(B2053,'4. Material Balance Activities'!$C$478:$C$608,'4. Material Balance Activities'!$J$478:$J$608,NA,0,1)-_xlfn.XLOOKUP(B2053,'4. Material Balance Activities'!$C$478:$C$608,'4. Material Balance Activities'!$P$478:$P$608,NA,0,1))*G2053)*(1-F2053)</f>
        <v>7.2108064516129041E-4</v>
      </c>
      <c r="M2053" s="105" t="s">
        <v>214</v>
      </c>
      <c r="N2053" s="83" t="s">
        <v>214</v>
      </c>
    </row>
    <row r="2054" spans="1:14" x14ac:dyDescent="0.25">
      <c r="A2054" s="79" t="s">
        <v>406</v>
      </c>
      <c r="B2054" s="133" t="s">
        <v>295</v>
      </c>
      <c r="C2054" s="137" t="s">
        <v>193</v>
      </c>
      <c r="D2054" s="81" t="str">
        <f>IFERROR(IF(C2054="No CAS","",INDEX('DEQ Pollutant List'!$C$7:$C$611,MATCH('5. Pollutant Emissions - MB'!C2054,'DEQ Pollutant List'!$B$7:$B$611,0))),"")</f>
        <v>Xylene (mixture), including m-xylene, o-xylene, p-xylene</v>
      </c>
      <c r="E2054" s="115"/>
      <c r="F2054" s="138">
        <v>0</v>
      </c>
      <c r="G2054" s="139">
        <v>0.02</v>
      </c>
      <c r="H2054" s="104"/>
      <c r="I2054" s="102" cm="1">
        <f t="array" ref="I2054">((_xlfn.XLOOKUP(B2054,'4. Material Balance Activities'!$C$478:$C$608,'4. Material Balance Activities'!$G$478:$G$608,NA,0,1)-_xlfn.XLOOKUP(B2054,'4. Material Balance Activities'!$C$478:$C$608,'4. Material Balance Activities'!$M$478:$M$608,NA,0,1))*G2054)*(1-F2054)</f>
        <v>0.41496000000000005</v>
      </c>
      <c r="J2054" s="105" t="s">
        <v>214</v>
      </c>
      <c r="K2054" s="83" t="s">
        <v>214</v>
      </c>
      <c r="L2054" s="102" cm="1">
        <f t="array" ref="L2054">((_xlfn.XLOOKUP(B2054,'4. Material Balance Activities'!$C$478:$C$608,'4. Material Balance Activities'!$J$478:$J$608,NA,0,1)-_xlfn.XLOOKUP(B2054,'4. Material Balance Activities'!$C$478:$C$608,'4. Material Balance Activities'!$P$478:$P$608,NA,0,1))*G2054)*(1-F2054)</f>
        <v>1.6732258064516131E-3</v>
      </c>
      <c r="M2054" s="105" t="s">
        <v>214</v>
      </c>
      <c r="N2054" s="83" t="s">
        <v>214</v>
      </c>
    </row>
    <row r="2055" spans="1:14" x14ac:dyDescent="0.25">
      <c r="A2055" s="79" t="s">
        <v>406</v>
      </c>
      <c r="B2055" s="133" t="s">
        <v>295</v>
      </c>
      <c r="C2055" s="137" t="s">
        <v>183</v>
      </c>
      <c r="D2055" s="81" t="str">
        <f>IFERROR(IF(C2055="No CAS","",INDEX('DEQ Pollutant List'!$C$7:$C$611,MATCH('5. Pollutant Emissions - MB'!C2055,'DEQ Pollutant List'!$B$7:$B$611,0))),"")</f>
        <v>Ethyl benzene</v>
      </c>
      <c r="E2055" s="115"/>
      <c r="F2055" s="138">
        <v>0</v>
      </c>
      <c r="G2055" s="139">
        <v>3.0000000000000001E-3</v>
      </c>
      <c r="H2055" s="104"/>
      <c r="I2055" s="102" cm="1">
        <f t="array" ref="I2055">((_xlfn.XLOOKUP(B2055,'4. Material Balance Activities'!$C$478:$C$608,'4. Material Balance Activities'!$G$478:$G$608,NA,0,1)-_xlfn.XLOOKUP(B2055,'4. Material Balance Activities'!$C$478:$C$608,'4. Material Balance Activities'!$M$478:$M$608,NA,0,1))*G2055)*(1-F2055)</f>
        <v>6.2244000000000008E-2</v>
      </c>
      <c r="J2055" s="105" t="s">
        <v>214</v>
      </c>
      <c r="K2055" s="83" t="s">
        <v>214</v>
      </c>
      <c r="L2055" s="102" cm="1">
        <f t="array" ref="L2055">((_xlfn.XLOOKUP(B2055,'4. Material Balance Activities'!$C$478:$C$608,'4. Material Balance Activities'!$J$478:$J$608,NA,0,1)-_xlfn.XLOOKUP(B2055,'4. Material Balance Activities'!$C$478:$C$608,'4. Material Balance Activities'!$P$478:$P$608,NA,0,1))*G2055)*(1-F2055)</f>
        <v>2.5098387096774197E-4</v>
      </c>
      <c r="M2055" s="105" t="s">
        <v>214</v>
      </c>
      <c r="N2055" s="83" t="s">
        <v>214</v>
      </c>
    </row>
    <row r="2056" spans="1:14" x14ac:dyDescent="0.25">
      <c r="A2056" s="79" t="s">
        <v>406</v>
      </c>
      <c r="B2056" s="133" t="s">
        <v>295</v>
      </c>
      <c r="C2056" s="137" t="s">
        <v>433</v>
      </c>
      <c r="D2056" s="81" t="str">
        <f>IFERROR(IF(C2056="No CAS","",INDEX('DEQ Pollutant List'!$C$7:$C$611,MATCH('5. Pollutant Emissions - MB'!C2056,'DEQ Pollutant List'!$B$7:$B$611,0))),"")</f>
        <v>Isopropylbenzene (cumene)</v>
      </c>
      <c r="E2056" s="115"/>
      <c r="F2056" s="138">
        <v>0</v>
      </c>
      <c r="G2056" s="139">
        <v>1E-3</v>
      </c>
      <c r="H2056" s="104"/>
      <c r="I2056" s="102" cm="1">
        <f t="array" ref="I2056">((_xlfn.XLOOKUP(B2056,'4. Material Balance Activities'!$C$478:$C$608,'4. Material Balance Activities'!$G$478:$G$608,NA,0,1)-_xlfn.XLOOKUP(B2056,'4. Material Balance Activities'!$C$478:$C$608,'4. Material Balance Activities'!$M$478:$M$608,NA,0,1))*G2056)*(1-F2056)</f>
        <v>2.0748000000000003E-2</v>
      </c>
      <c r="J2056" s="105" t="s">
        <v>214</v>
      </c>
      <c r="K2056" s="83" t="s">
        <v>214</v>
      </c>
      <c r="L2056" s="102" cm="1">
        <f t="array" ref="L2056">((_xlfn.XLOOKUP(B2056,'4. Material Balance Activities'!$C$478:$C$608,'4. Material Balance Activities'!$J$478:$J$608,NA,0,1)-_xlfn.XLOOKUP(B2056,'4. Material Balance Activities'!$C$478:$C$608,'4. Material Balance Activities'!$P$478:$P$608,NA,0,1))*G2056)*(1-F2056)</f>
        <v>8.3661290322580657E-5</v>
      </c>
      <c r="M2056" s="105" t="s">
        <v>214</v>
      </c>
      <c r="N2056" s="83" t="s">
        <v>214</v>
      </c>
    </row>
    <row r="2057" spans="1:14" x14ac:dyDescent="0.25">
      <c r="A2057" s="79" t="s">
        <v>406</v>
      </c>
      <c r="B2057" s="133" t="s">
        <v>295</v>
      </c>
      <c r="C2057" s="137" t="s">
        <v>435</v>
      </c>
      <c r="D2057" s="81" t="str">
        <f>IFERROR(IF(C2057="No CAS","",INDEX('DEQ Pollutant List'!$C$7:$C$611,MATCH('5. Pollutant Emissions - MB'!C2057,'DEQ Pollutant List'!$B$7:$B$611,0))),"")</f>
        <v>n-Butyl alcohol</v>
      </c>
      <c r="E2057" s="115"/>
      <c r="F2057" s="138">
        <v>0</v>
      </c>
      <c r="G2057" s="139">
        <v>0.06</v>
      </c>
      <c r="H2057" s="104"/>
      <c r="I2057" s="102" cm="1">
        <f t="array" ref="I2057">((_xlfn.XLOOKUP(B2057,'4. Material Balance Activities'!$C$478:$C$608,'4. Material Balance Activities'!$G$478:$G$608,NA,0,1)-_xlfn.XLOOKUP(B2057,'4. Material Balance Activities'!$C$478:$C$608,'4. Material Balance Activities'!$M$478:$M$608,NA,0,1))*G2057)*(1-F2057)</f>
        <v>1.24488</v>
      </c>
      <c r="J2057" s="105" t="s">
        <v>214</v>
      </c>
      <c r="K2057" s="83" t="s">
        <v>214</v>
      </c>
      <c r="L2057" s="102" cm="1">
        <f t="array" ref="L2057">((_xlfn.XLOOKUP(B2057,'4. Material Balance Activities'!$C$478:$C$608,'4. Material Balance Activities'!$J$478:$J$608,NA,0,1)-_xlfn.XLOOKUP(B2057,'4. Material Balance Activities'!$C$478:$C$608,'4. Material Balance Activities'!$P$478:$P$608,NA,0,1))*G2057)*(1-F2057)</f>
        <v>5.0196774193548392E-3</v>
      </c>
      <c r="M2057" s="105" t="s">
        <v>214</v>
      </c>
      <c r="N2057" s="83" t="s">
        <v>214</v>
      </c>
    </row>
    <row r="2058" spans="1:14" x14ac:dyDescent="0.25">
      <c r="A2058" s="79" t="s">
        <v>406</v>
      </c>
      <c r="B2058" s="133" t="s">
        <v>295</v>
      </c>
      <c r="C2058" s="137" t="s">
        <v>441</v>
      </c>
      <c r="D2058" s="81" t="str">
        <f>IFERROR(IF(C2058="No CAS","",INDEX('DEQ Pollutant List'!$C$7:$C$611,MATCH('5. Pollutant Emissions - MB'!C2058,'DEQ Pollutant List'!$B$7:$B$611,0))),"")</f>
        <v>1,2,3-Trimethylbenzene</v>
      </c>
      <c r="E2058" s="115"/>
      <c r="F2058" s="138">
        <v>0</v>
      </c>
      <c r="G2058" s="139">
        <v>0.01</v>
      </c>
      <c r="H2058" s="104"/>
      <c r="I2058" s="102" cm="1">
        <f t="array" ref="I2058">((_xlfn.XLOOKUP(B2058,'4. Material Balance Activities'!$C$478:$C$608,'4. Material Balance Activities'!$G$478:$G$608,NA,0,1)-_xlfn.XLOOKUP(B2058,'4. Material Balance Activities'!$C$478:$C$608,'4. Material Balance Activities'!$M$478:$M$608,NA,0,1))*G2058)*(1-F2058)</f>
        <v>0.20748000000000003</v>
      </c>
      <c r="J2058" s="105" t="s">
        <v>214</v>
      </c>
      <c r="K2058" s="83" t="s">
        <v>214</v>
      </c>
      <c r="L2058" s="102" cm="1">
        <f t="array" ref="L2058">((_xlfn.XLOOKUP(B2058,'4. Material Balance Activities'!$C$478:$C$608,'4. Material Balance Activities'!$J$478:$J$608,NA,0,1)-_xlfn.XLOOKUP(B2058,'4. Material Balance Activities'!$C$478:$C$608,'4. Material Balance Activities'!$P$478:$P$608,NA,0,1))*G2058)*(1-F2058)</f>
        <v>8.3661290322580657E-4</v>
      </c>
      <c r="M2058" s="105" t="s">
        <v>214</v>
      </c>
      <c r="N2058" s="83" t="s">
        <v>214</v>
      </c>
    </row>
    <row r="2059" spans="1:14" x14ac:dyDescent="0.25">
      <c r="A2059" s="79" t="s">
        <v>406</v>
      </c>
      <c r="B2059" s="133" t="s">
        <v>296</v>
      </c>
      <c r="C2059" s="137" t="s">
        <v>183</v>
      </c>
      <c r="D2059" s="81" t="str">
        <f>IFERROR(IF(C2059="No CAS","",INDEX('DEQ Pollutant List'!$C$7:$C$611,MATCH('5. Pollutant Emissions - MB'!C2059,'DEQ Pollutant List'!$B$7:$B$611,0))),"")</f>
        <v>Ethyl benzene</v>
      </c>
      <c r="E2059" s="115"/>
      <c r="F2059" s="138">
        <v>0</v>
      </c>
      <c r="G2059" s="139">
        <v>2E-3</v>
      </c>
      <c r="H2059" s="104"/>
      <c r="I2059" s="102" cm="1">
        <f t="array" ref="I2059">((_xlfn.XLOOKUP(B2059,'4. Material Balance Activities'!$C$478:$C$608,'4. Material Balance Activities'!$G$478:$G$608,NA,0,1)-_xlfn.XLOOKUP(B2059,'4. Material Balance Activities'!$C$478:$C$608,'4. Material Balance Activities'!$M$478:$M$608,NA,0,1))*G2059)*(1-F2059)</f>
        <v>2.07888E-2</v>
      </c>
      <c r="J2059" s="105" t="s">
        <v>214</v>
      </c>
      <c r="K2059" s="83" t="s">
        <v>214</v>
      </c>
      <c r="L2059" s="102" cm="1">
        <f t="array" ref="L2059">((_xlfn.XLOOKUP(B2059,'4. Material Balance Activities'!$C$478:$C$608,'4. Material Balance Activities'!$J$478:$J$608,NA,0,1)-_xlfn.XLOOKUP(B2059,'4. Material Balance Activities'!$C$478:$C$608,'4. Material Balance Activities'!$P$478:$P$608,NA,0,1))*G2059)*(1-F2059)</f>
        <v>8.3825806451612905E-5</v>
      </c>
      <c r="M2059" s="105" t="s">
        <v>214</v>
      </c>
      <c r="N2059" s="83" t="s">
        <v>214</v>
      </c>
    </row>
    <row r="2060" spans="1:14" x14ac:dyDescent="0.25">
      <c r="A2060" s="79" t="s">
        <v>406</v>
      </c>
      <c r="B2060" s="133" t="s">
        <v>296</v>
      </c>
      <c r="C2060" s="137" t="s">
        <v>433</v>
      </c>
      <c r="D2060" s="81" t="str">
        <f>IFERROR(IF(C2060="No CAS","",INDEX('DEQ Pollutant List'!$C$7:$C$611,MATCH('5. Pollutant Emissions - MB'!C2060,'DEQ Pollutant List'!$B$7:$B$611,0))),"")</f>
        <v>Isopropylbenzene (cumene)</v>
      </c>
      <c r="E2060" s="115"/>
      <c r="F2060" s="138">
        <v>0</v>
      </c>
      <c r="G2060" s="139">
        <v>2E-3</v>
      </c>
      <c r="H2060" s="104"/>
      <c r="I2060" s="102" cm="1">
        <f t="array" ref="I2060">((_xlfn.XLOOKUP(B2060,'4. Material Balance Activities'!$C$478:$C$608,'4. Material Balance Activities'!$G$478:$G$608,NA,0,1)-_xlfn.XLOOKUP(B2060,'4. Material Balance Activities'!$C$478:$C$608,'4. Material Balance Activities'!$M$478:$M$608,NA,0,1))*G2060)*(1-F2060)</f>
        <v>2.07888E-2</v>
      </c>
      <c r="J2060" s="105" t="s">
        <v>214</v>
      </c>
      <c r="K2060" s="83" t="s">
        <v>214</v>
      </c>
      <c r="L2060" s="102" cm="1">
        <f t="array" ref="L2060">((_xlfn.XLOOKUP(B2060,'4. Material Balance Activities'!$C$478:$C$608,'4. Material Balance Activities'!$J$478:$J$608,NA,0,1)-_xlfn.XLOOKUP(B2060,'4. Material Balance Activities'!$C$478:$C$608,'4. Material Balance Activities'!$P$478:$P$608,NA,0,1))*G2060)*(1-F2060)</f>
        <v>8.3825806451612905E-5</v>
      </c>
      <c r="M2060" s="105" t="s">
        <v>214</v>
      </c>
      <c r="N2060" s="83" t="s">
        <v>214</v>
      </c>
    </row>
    <row r="2061" spans="1:14" x14ac:dyDescent="0.25">
      <c r="A2061" s="79" t="s">
        <v>406</v>
      </c>
      <c r="B2061" s="133" t="s">
        <v>296</v>
      </c>
      <c r="C2061" s="137" t="s">
        <v>435</v>
      </c>
      <c r="D2061" s="81" t="str">
        <f>IFERROR(IF(C2061="No CAS","",INDEX('DEQ Pollutant List'!$C$7:$C$611,MATCH('5. Pollutant Emissions - MB'!C2061,'DEQ Pollutant List'!$B$7:$B$611,0))),"")</f>
        <v>n-Butyl alcohol</v>
      </c>
      <c r="E2061" s="115"/>
      <c r="F2061" s="138">
        <v>0</v>
      </c>
      <c r="G2061" s="139">
        <v>0.08</v>
      </c>
      <c r="H2061" s="104"/>
      <c r="I2061" s="102" cm="1">
        <f t="array" ref="I2061">((_xlfn.XLOOKUP(B2061,'4. Material Balance Activities'!$C$478:$C$608,'4. Material Balance Activities'!$G$478:$G$608,NA,0,1)-_xlfn.XLOOKUP(B2061,'4. Material Balance Activities'!$C$478:$C$608,'4. Material Balance Activities'!$M$478:$M$608,NA,0,1))*G2061)*(1-F2061)</f>
        <v>0.83155199999999996</v>
      </c>
      <c r="J2061" s="105" t="s">
        <v>214</v>
      </c>
      <c r="K2061" s="83" t="s">
        <v>214</v>
      </c>
      <c r="L2061" s="102" cm="1">
        <f t="array" ref="L2061">((_xlfn.XLOOKUP(B2061,'4. Material Balance Activities'!$C$478:$C$608,'4. Material Balance Activities'!$J$478:$J$608,NA,0,1)-_xlfn.XLOOKUP(B2061,'4. Material Balance Activities'!$C$478:$C$608,'4. Material Balance Activities'!$P$478:$P$608,NA,0,1))*G2061)*(1-F2061)</f>
        <v>3.3530322580645161E-3</v>
      </c>
      <c r="M2061" s="105" t="s">
        <v>214</v>
      </c>
      <c r="N2061" s="83" t="s">
        <v>214</v>
      </c>
    </row>
    <row r="2062" spans="1:14" x14ac:dyDescent="0.25">
      <c r="A2062" s="79" t="s">
        <v>406</v>
      </c>
      <c r="B2062" s="133" t="s">
        <v>296</v>
      </c>
      <c r="C2062" s="137" t="s">
        <v>441</v>
      </c>
      <c r="D2062" s="81" t="str">
        <f>IFERROR(IF(C2062="No CAS","",INDEX('DEQ Pollutant List'!$C$7:$C$611,MATCH('5. Pollutant Emissions - MB'!C2062,'DEQ Pollutant List'!$B$7:$B$611,0))),"")</f>
        <v>1,2,3-Trimethylbenzene</v>
      </c>
      <c r="E2062" s="115"/>
      <c r="F2062" s="138">
        <v>0</v>
      </c>
      <c r="G2062" s="139">
        <v>0.01</v>
      </c>
      <c r="H2062" s="104"/>
      <c r="I2062" s="102" cm="1">
        <f t="array" ref="I2062">((_xlfn.XLOOKUP(B2062,'4. Material Balance Activities'!$C$478:$C$608,'4. Material Balance Activities'!$G$478:$G$608,NA,0,1)-_xlfn.XLOOKUP(B2062,'4. Material Balance Activities'!$C$478:$C$608,'4. Material Balance Activities'!$M$478:$M$608,NA,0,1))*G2062)*(1-F2062)</f>
        <v>0.10394399999999999</v>
      </c>
      <c r="J2062" s="105" t="s">
        <v>214</v>
      </c>
      <c r="K2062" s="83" t="s">
        <v>214</v>
      </c>
      <c r="L2062" s="102" cm="1">
        <f t="array" ref="L2062">((_xlfn.XLOOKUP(B2062,'4. Material Balance Activities'!$C$478:$C$608,'4. Material Balance Activities'!$J$478:$J$608,NA,0,1)-_xlfn.XLOOKUP(B2062,'4. Material Balance Activities'!$C$478:$C$608,'4. Material Balance Activities'!$P$478:$P$608,NA,0,1))*G2062)*(1-F2062)</f>
        <v>4.1912903225806451E-4</v>
      </c>
      <c r="M2062" s="105" t="s">
        <v>214</v>
      </c>
      <c r="N2062" s="83" t="s">
        <v>214</v>
      </c>
    </row>
    <row r="2063" spans="1:14" x14ac:dyDescent="0.25">
      <c r="A2063" s="79" t="s">
        <v>406</v>
      </c>
      <c r="B2063" s="133" t="s">
        <v>297</v>
      </c>
      <c r="C2063" s="137" t="s">
        <v>183</v>
      </c>
      <c r="D2063" s="81" t="str">
        <f>IFERROR(IF(C2063="No CAS","",INDEX('DEQ Pollutant List'!$C$7:$C$611,MATCH('5. Pollutant Emissions - MB'!C2063,'DEQ Pollutant List'!$B$7:$B$611,0))),"")</f>
        <v>Ethyl benzene</v>
      </c>
      <c r="E2063" s="115"/>
      <c r="F2063" s="138">
        <v>0</v>
      </c>
      <c r="G2063" s="139">
        <v>2E-3</v>
      </c>
      <c r="H2063" s="104"/>
      <c r="I2063" s="102" cm="1">
        <f t="array" ref="I2063">((_xlfn.XLOOKUP(B2063,'4. Material Balance Activities'!$C$478:$C$608,'4. Material Balance Activities'!$G$478:$G$608,NA,0,1)-_xlfn.XLOOKUP(B2063,'4. Material Balance Activities'!$C$478:$C$608,'4. Material Balance Activities'!$M$478:$M$608,NA,0,1))*G2063)*(1-F2063)</f>
        <v>5.1119999999999994E-3</v>
      </c>
      <c r="J2063" s="105" t="s">
        <v>214</v>
      </c>
      <c r="K2063" s="83" t="s">
        <v>214</v>
      </c>
      <c r="L2063" s="102" cm="1">
        <f t="array" ref="L2063">((_xlfn.XLOOKUP(B2063,'4. Material Balance Activities'!$C$478:$C$608,'4. Material Balance Activities'!$J$478:$J$608,NA,0,1)-_xlfn.XLOOKUP(B2063,'4. Material Balance Activities'!$C$478:$C$608,'4. Material Balance Activities'!$P$478:$P$608,NA,0,1))*G2063)*(1-F2063)</f>
        <v>2.061290322580645E-5</v>
      </c>
      <c r="M2063" s="105" t="s">
        <v>214</v>
      </c>
      <c r="N2063" s="83" t="s">
        <v>214</v>
      </c>
    </row>
    <row r="2064" spans="1:14" x14ac:dyDescent="0.25">
      <c r="A2064" s="79" t="s">
        <v>406</v>
      </c>
      <c r="B2064" s="133" t="s">
        <v>297</v>
      </c>
      <c r="C2064" s="137" t="s">
        <v>433</v>
      </c>
      <c r="D2064" s="81" t="str">
        <f>IFERROR(IF(C2064="No CAS","",INDEX('DEQ Pollutant List'!$C$7:$C$611,MATCH('5. Pollutant Emissions - MB'!C2064,'DEQ Pollutant List'!$B$7:$B$611,0))),"")</f>
        <v>Isopropylbenzene (cumene)</v>
      </c>
      <c r="E2064" s="115"/>
      <c r="F2064" s="138">
        <v>0</v>
      </c>
      <c r="G2064" s="139">
        <v>2E-3</v>
      </c>
      <c r="H2064" s="104"/>
      <c r="I2064" s="102" cm="1">
        <f t="array" ref="I2064">((_xlfn.XLOOKUP(B2064,'4. Material Balance Activities'!$C$478:$C$608,'4. Material Balance Activities'!$G$478:$G$608,NA,0,1)-_xlfn.XLOOKUP(B2064,'4. Material Balance Activities'!$C$478:$C$608,'4. Material Balance Activities'!$M$478:$M$608,NA,0,1))*G2064)*(1-F2064)</f>
        <v>5.1119999999999994E-3</v>
      </c>
      <c r="J2064" s="105" t="s">
        <v>214</v>
      </c>
      <c r="K2064" s="83" t="s">
        <v>214</v>
      </c>
      <c r="L2064" s="102" cm="1">
        <f t="array" ref="L2064">((_xlfn.XLOOKUP(B2064,'4. Material Balance Activities'!$C$478:$C$608,'4. Material Balance Activities'!$J$478:$J$608,NA,0,1)-_xlfn.XLOOKUP(B2064,'4. Material Balance Activities'!$C$478:$C$608,'4. Material Balance Activities'!$P$478:$P$608,NA,0,1))*G2064)*(1-F2064)</f>
        <v>2.061290322580645E-5</v>
      </c>
      <c r="M2064" s="105" t="s">
        <v>214</v>
      </c>
      <c r="N2064" s="83" t="s">
        <v>214</v>
      </c>
    </row>
    <row r="2065" spans="1:14" x14ac:dyDescent="0.25">
      <c r="A2065" s="79" t="s">
        <v>406</v>
      </c>
      <c r="B2065" s="133" t="s">
        <v>297</v>
      </c>
      <c r="C2065" s="137" t="s">
        <v>435</v>
      </c>
      <c r="D2065" s="81" t="str">
        <f>IFERROR(IF(C2065="No CAS","",INDEX('DEQ Pollutant List'!$C$7:$C$611,MATCH('5. Pollutant Emissions - MB'!C2065,'DEQ Pollutant List'!$B$7:$B$611,0))),"")</f>
        <v>n-Butyl alcohol</v>
      </c>
      <c r="E2065" s="115"/>
      <c r="F2065" s="138">
        <v>0</v>
      </c>
      <c r="G2065" s="139">
        <v>0.08</v>
      </c>
      <c r="H2065" s="104"/>
      <c r="I2065" s="102" cm="1">
        <f t="array" ref="I2065">((_xlfn.XLOOKUP(B2065,'4. Material Balance Activities'!$C$478:$C$608,'4. Material Balance Activities'!$G$478:$G$608,NA,0,1)-_xlfn.XLOOKUP(B2065,'4. Material Balance Activities'!$C$478:$C$608,'4. Material Balance Activities'!$M$478:$M$608,NA,0,1))*G2065)*(1-F2065)</f>
        <v>0.20447999999999997</v>
      </c>
      <c r="J2065" s="105" t="s">
        <v>214</v>
      </c>
      <c r="K2065" s="83" t="s">
        <v>214</v>
      </c>
      <c r="L2065" s="102" cm="1">
        <f t="array" ref="L2065">((_xlfn.XLOOKUP(B2065,'4. Material Balance Activities'!$C$478:$C$608,'4. Material Balance Activities'!$J$478:$J$608,NA,0,1)-_xlfn.XLOOKUP(B2065,'4. Material Balance Activities'!$C$478:$C$608,'4. Material Balance Activities'!$P$478:$P$608,NA,0,1))*G2065)*(1-F2065)</f>
        <v>8.2451612903225793E-4</v>
      </c>
      <c r="M2065" s="105" t="s">
        <v>214</v>
      </c>
      <c r="N2065" s="83" t="s">
        <v>214</v>
      </c>
    </row>
    <row r="2066" spans="1:14" x14ac:dyDescent="0.25">
      <c r="A2066" s="79" t="s">
        <v>406</v>
      </c>
      <c r="B2066" s="133" t="s">
        <v>298</v>
      </c>
      <c r="C2066" s="137" t="s">
        <v>193</v>
      </c>
      <c r="D2066" s="81" t="str">
        <f>IFERROR(IF(C2066="No CAS","",INDEX('DEQ Pollutant List'!$C$7:$C$611,MATCH('5. Pollutant Emissions - MB'!C2066,'DEQ Pollutant List'!$B$7:$B$611,0))),"")</f>
        <v>Xylene (mixture), including m-xylene, o-xylene, p-xylene</v>
      </c>
      <c r="E2066" s="115"/>
      <c r="F2066" s="138">
        <v>0</v>
      </c>
      <c r="G2066" s="139">
        <v>1.34E-2</v>
      </c>
      <c r="H2066" s="104"/>
      <c r="I2066" s="102" cm="1">
        <f t="array" ref="I2066">((_xlfn.XLOOKUP(B2066,'4. Material Balance Activities'!$C$478:$C$608,'4. Material Balance Activities'!$G$478:$G$608,NA,0,1)-_xlfn.XLOOKUP(B2066,'4. Material Balance Activities'!$C$478:$C$608,'4. Material Balance Activities'!$M$478:$M$608,NA,0,1))*G2066)*(1-F2066)</f>
        <v>2.4602399999999998E-3</v>
      </c>
      <c r="J2066" s="105" t="s">
        <v>214</v>
      </c>
      <c r="K2066" s="83" t="s">
        <v>214</v>
      </c>
      <c r="L2066" s="102" cm="1">
        <f t="array" ref="L2066">((_xlfn.XLOOKUP(B2066,'4. Material Balance Activities'!$C$478:$C$608,'4. Material Balance Activities'!$J$478:$J$608,NA,0,1)-_xlfn.XLOOKUP(B2066,'4. Material Balance Activities'!$C$478:$C$608,'4. Material Balance Activities'!$P$478:$P$608,NA,0,1))*G2066)*(1-F2066)</f>
        <v>9.920322580645162E-6</v>
      </c>
      <c r="M2066" s="105" t="s">
        <v>214</v>
      </c>
      <c r="N2066" s="83" t="s">
        <v>214</v>
      </c>
    </row>
    <row r="2067" spans="1:14" x14ac:dyDescent="0.25">
      <c r="A2067" s="79" t="s">
        <v>406</v>
      </c>
      <c r="B2067" s="133" t="s">
        <v>298</v>
      </c>
      <c r="C2067" s="137" t="s">
        <v>183</v>
      </c>
      <c r="D2067" s="81" t="str">
        <f>IFERROR(IF(C2067="No CAS","",INDEX('DEQ Pollutant List'!$C$7:$C$611,MATCH('5. Pollutant Emissions - MB'!C2067,'DEQ Pollutant List'!$B$7:$B$611,0))),"")</f>
        <v>Ethyl benzene</v>
      </c>
      <c r="E2067" s="115"/>
      <c r="F2067" s="138">
        <v>0</v>
      </c>
      <c r="G2067" s="139">
        <v>5.4999999999999997E-3</v>
      </c>
      <c r="H2067" s="104"/>
      <c r="I2067" s="102" cm="1">
        <f t="array" ref="I2067">((_xlfn.XLOOKUP(B2067,'4. Material Balance Activities'!$C$478:$C$608,'4. Material Balance Activities'!$G$478:$G$608,NA,0,1)-_xlfn.XLOOKUP(B2067,'4. Material Balance Activities'!$C$478:$C$608,'4. Material Balance Activities'!$M$478:$M$608,NA,0,1))*G2067)*(1-F2067)</f>
        <v>1.0097999999999999E-3</v>
      </c>
      <c r="J2067" s="105" t="s">
        <v>214</v>
      </c>
      <c r="K2067" s="83" t="s">
        <v>214</v>
      </c>
      <c r="L2067" s="102" cm="1">
        <f t="array" ref="L2067">((_xlfn.XLOOKUP(B2067,'4. Material Balance Activities'!$C$478:$C$608,'4. Material Balance Activities'!$J$478:$J$608,NA,0,1)-_xlfn.XLOOKUP(B2067,'4. Material Balance Activities'!$C$478:$C$608,'4. Material Balance Activities'!$P$478:$P$608,NA,0,1))*G2067)*(1-F2067)</f>
        <v>4.0717741935483865E-6</v>
      </c>
      <c r="M2067" s="105" t="s">
        <v>214</v>
      </c>
      <c r="N2067" s="83" t="s">
        <v>214</v>
      </c>
    </row>
    <row r="2068" spans="1:14" x14ac:dyDescent="0.25">
      <c r="A2068" s="79" t="s">
        <v>406</v>
      </c>
      <c r="B2068" s="133" t="s">
        <v>298</v>
      </c>
      <c r="C2068" s="137" t="s">
        <v>437</v>
      </c>
      <c r="D2068" s="81" t="str">
        <f>IFERROR(IF(C2068="No CAS","",INDEX('DEQ Pollutant List'!$C$7:$C$611,MATCH('5. Pollutant Emissions - MB'!C2068,'DEQ Pollutant List'!$B$7:$B$611,0))),"")</f>
        <v>Propylene glycol monomethyl ether acetate</v>
      </c>
      <c r="E2068" s="115"/>
      <c r="F2068" s="138">
        <v>0</v>
      </c>
      <c r="G2068" s="139">
        <v>0.35630000000000001</v>
      </c>
      <c r="H2068" s="104"/>
      <c r="I2068" s="102" cm="1">
        <f t="array" ref="I2068">((_xlfn.XLOOKUP(B2068,'4. Material Balance Activities'!$C$478:$C$608,'4. Material Balance Activities'!$G$478:$G$608,NA,0,1)-_xlfn.XLOOKUP(B2068,'4. Material Balance Activities'!$C$478:$C$608,'4. Material Balance Activities'!$M$478:$M$608,NA,0,1))*G2068)*(1-F2068)</f>
        <v>6.5416679999999991E-2</v>
      </c>
      <c r="J2068" s="105" t="s">
        <v>214</v>
      </c>
      <c r="K2068" s="83" t="s">
        <v>214</v>
      </c>
      <c r="L2068" s="102" cm="1">
        <f t="array" ref="L2068">((_xlfn.XLOOKUP(B2068,'4. Material Balance Activities'!$C$478:$C$608,'4. Material Balance Activities'!$J$478:$J$608,NA,0,1)-_xlfn.XLOOKUP(B2068,'4. Material Balance Activities'!$C$478:$C$608,'4. Material Balance Activities'!$P$478:$P$608,NA,0,1))*G2068)*(1-F2068)</f>
        <v>2.6377693548387094E-4</v>
      </c>
      <c r="M2068" s="105" t="s">
        <v>214</v>
      </c>
      <c r="N2068" s="83" t="s">
        <v>214</v>
      </c>
    </row>
    <row r="2069" spans="1:14" x14ac:dyDescent="0.25">
      <c r="A2069" s="79" t="s">
        <v>406</v>
      </c>
      <c r="B2069" s="133" t="s">
        <v>299</v>
      </c>
      <c r="C2069" s="137" t="s">
        <v>193</v>
      </c>
      <c r="D2069" s="81" t="str">
        <f>IFERROR(IF(C2069="No CAS","",INDEX('DEQ Pollutant List'!$C$7:$C$611,MATCH('5. Pollutant Emissions - MB'!C2069,'DEQ Pollutant List'!$B$7:$B$611,0))),"")</f>
        <v>Xylene (mixture), including m-xylene, o-xylene, p-xylene</v>
      </c>
      <c r="E2069" s="115"/>
      <c r="F2069" s="138">
        <v>0</v>
      </c>
      <c r="G2069" s="139">
        <v>0.02</v>
      </c>
      <c r="H2069" s="104"/>
      <c r="I2069" s="102" cm="1">
        <f t="array" ref="I2069">((_xlfn.XLOOKUP(B2069,'4. Material Balance Activities'!$C$478:$C$608,'4. Material Balance Activities'!$G$478:$G$608,NA,0,1)-_xlfn.XLOOKUP(B2069,'4. Material Balance Activities'!$C$478:$C$608,'4. Material Balance Activities'!$M$478:$M$608,NA,0,1))*G2069)*(1-F2069)</f>
        <v>3.9240720000000007</v>
      </c>
      <c r="J2069" s="105" t="s">
        <v>214</v>
      </c>
      <c r="K2069" s="83" t="s">
        <v>214</v>
      </c>
      <c r="L2069" s="102" cm="1">
        <f t="array" ref="L2069">((_xlfn.XLOOKUP(B2069,'4. Material Balance Activities'!$C$478:$C$608,'4. Material Balance Activities'!$J$478:$J$608,NA,0,1)-_xlfn.XLOOKUP(B2069,'4. Material Balance Activities'!$C$478:$C$608,'4. Material Balance Activities'!$P$478:$P$608,NA,0,1))*G2069)*(1-F2069)</f>
        <v>1.5822870967741938E-2</v>
      </c>
      <c r="M2069" s="105" t="s">
        <v>214</v>
      </c>
      <c r="N2069" s="83" t="s">
        <v>214</v>
      </c>
    </row>
    <row r="2070" spans="1:14" x14ac:dyDescent="0.25">
      <c r="A2070" s="79" t="s">
        <v>406</v>
      </c>
      <c r="B2070" s="133" t="s">
        <v>299</v>
      </c>
      <c r="C2070" s="137" t="s">
        <v>183</v>
      </c>
      <c r="D2070" s="81" t="str">
        <f>IFERROR(IF(C2070="No CAS","",INDEX('DEQ Pollutant List'!$C$7:$C$611,MATCH('5. Pollutant Emissions - MB'!C2070,'DEQ Pollutant List'!$B$7:$B$611,0))),"")</f>
        <v>Ethyl benzene</v>
      </c>
      <c r="E2070" s="115"/>
      <c r="F2070" s="138">
        <v>0</v>
      </c>
      <c r="G2070" s="139">
        <v>3.0000000000000001E-3</v>
      </c>
      <c r="H2070" s="104"/>
      <c r="I2070" s="102" cm="1">
        <f t="array" ref="I2070">((_xlfn.XLOOKUP(B2070,'4. Material Balance Activities'!$C$478:$C$608,'4. Material Balance Activities'!$G$478:$G$608,NA,0,1)-_xlfn.XLOOKUP(B2070,'4. Material Balance Activities'!$C$478:$C$608,'4. Material Balance Activities'!$M$478:$M$608,NA,0,1))*G2070)*(1-F2070)</f>
        <v>0.5886108000000001</v>
      </c>
      <c r="J2070" s="105" t="s">
        <v>214</v>
      </c>
      <c r="K2070" s="83" t="s">
        <v>214</v>
      </c>
      <c r="L2070" s="102" cm="1">
        <f t="array" ref="L2070">((_xlfn.XLOOKUP(B2070,'4. Material Balance Activities'!$C$478:$C$608,'4. Material Balance Activities'!$J$478:$J$608,NA,0,1)-_xlfn.XLOOKUP(B2070,'4. Material Balance Activities'!$C$478:$C$608,'4. Material Balance Activities'!$P$478:$P$608,NA,0,1))*G2070)*(1-F2070)</f>
        <v>2.3734306451612909E-3</v>
      </c>
      <c r="M2070" s="105" t="s">
        <v>214</v>
      </c>
      <c r="N2070" s="83" t="s">
        <v>214</v>
      </c>
    </row>
    <row r="2071" spans="1:14" x14ac:dyDescent="0.25">
      <c r="A2071" s="79" t="s">
        <v>406</v>
      </c>
      <c r="B2071" s="133" t="s">
        <v>299</v>
      </c>
      <c r="C2071" s="137" t="s">
        <v>433</v>
      </c>
      <c r="D2071" s="81" t="str">
        <f>IFERROR(IF(C2071="No CAS","",INDEX('DEQ Pollutant List'!$C$7:$C$611,MATCH('5. Pollutant Emissions - MB'!C2071,'DEQ Pollutant List'!$B$7:$B$611,0))),"")</f>
        <v>Isopropylbenzene (cumene)</v>
      </c>
      <c r="E2071" s="115"/>
      <c r="F2071" s="138">
        <v>0</v>
      </c>
      <c r="G2071" s="139">
        <v>0.01</v>
      </c>
      <c r="H2071" s="104"/>
      <c r="I2071" s="102" cm="1">
        <f t="array" ref="I2071">((_xlfn.XLOOKUP(B2071,'4. Material Balance Activities'!$C$478:$C$608,'4. Material Balance Activities'!$G$478:$G$608,NA,0,1)-_xlfn.XLOOKUP(B2071,'4. Material Balance Activities'!$C$478:$C$608,'4. Material Balance Activities'!$M$478:$M$608,NA,0,1))*G2071)*(1-F2071)</f>
        <v>1.9620360000000003</v>
      </c>
      <c r="J2071" s="105" t="s">
        <v>214</v>
      </c>
      <c r="K2071" s="83" t="s">
        <v>214</v>
      </c>
      <c r="L2071" s="102" cm="1">
        <f t="array" ref="L2071">((_xlfn.XLOOKUP(B2071,'4. Material Balance Activities'!$C$478:$C$608,'4. Material Balance Activities'!$J$478:$J$608,NA,0,1)-_xlfn.XLOOKUP(B2071,'4. Material Balance Activities'!$C$478:$C$608,'4. Material Balance Activities'!$P$478:$P$608,NA,0,1))*G2071)*(1-F2071)</f>
        <v>7.911435483870969E-3</v>
      </c>
      <c r="M2071" s="105" t="s">
        <v>214</v>
      </c>
      <c r="N2071" s="83" t="s">
        <v>214</v>
      </c>
    </row>
    <row r="2072" spans="1:14" x14ac:dyDescent="0.25">
      <c r="A2072" s="79" t="s">
        <v>406</v>
      </c>
      <c r="B2072" s="133" t="s">
        <v>299</v>
      </c>
      <c r="C2072" s="137" t="s">
        <v>435</v>
      </c>
      <c r="D2072" s="81" t="str">
        <f>IFERROR(IF(C2072="No CAS","",INDEX('DEQ Pollutant List'!$C$7:$C$611,MATCH('5. Pollutant Emissions - MB'!C2072,'DEQ Pollutant List'!$B$7:$B$611,0))),"")</f>
        <v>n-Butyl alcohol</v>
      </c>
      <c r="E2072" s="115"/>
      <c r="F2072" s="138">
        <v>0</v>
      </c>
      <c r="G2072" s="139">
        <v>0.06</v>
      </c>
      <c r="H2072" s="104"/>
      <c r="I2072" s="102" cm="1">
        <f t="array" ref="I2072">((_xlfn.XLOOKUP(B2072,'4. Material Balance Activities'!$C$478:$C$608,'4. Material Balance Activities'!$G$478:$G$608,NA,0,1)-_xlfn.XLOOKUP(B2072,'4. Material Balance Activities'!$C$478:$C$608,'4. Material Balance Activities'!$M$478:$M$608,NA,0,1))*G2072)*(1-F2072)</f>
        <v>11.772216</v>
      </c>
      <c r="J2072" s="105" t="s">
        <v>214</v>
      </c>
      <c r="K2072" s="83" t="s">
        <v>214</v>
      </c>
      <c r="L2072" s="102" cm="1">
        <f t="array" ref="L2072">((_xlfn.XLOOKUP(B2072,'4. Material Balance Activities'!$C$478:$C$608,'4. Material Balance Activities'!$J$478:$J$608,NA,0,1)-_xlfn.XLOOKUP(B2072,'4. Material Balance Activities'!$C$478:$C$608,'4. Material Balance Activities'!$P$478:$P$608,NA,0,1))*G2072)*(1-F2072)</f>
        <v>4.7468612903225814E-2</v>
      </c>
      <c r="M2072" s="105" t="s">
        <v>214</v>
      </c>
      <c r="N2072" s="83" t="s">
        <v>214</v>
      </c>
    </row>
    <row r="2073" spans="1:14" x14ac:dyDescent="0.25">
      <c r="A2073" s="79" t="s">
        <v>406</v>
      </c>
      <c r="B2073" s="133" t="s">
        <v>299</v>
      </c>
      <c r="C2073" s="137" t="s">
        <v>441</v>
      </c>
      <c r="D2073" s="81" t="str">
        <f>IFERROR(IF(C2073="No CAS","",INDEX('DEQ Pollutant List'!$C$7:$C$611,MATCH('5. Pollutant Emissions - MB'!C2073,'DEQ Pollutant List'!$B$7:$B$611,0))),"")</f>
        <v>1,2,3-Trimethylbenzene</v>
      </c>
      <c r="E2073" s="115"/>
      <c r="F2073" s="138">
        <v>0</v>
      </c>
      <c r="G2073" s="139">
        <v>0.01</v>
      </c>
      <c r="H2073" s="104"/>
      <c r="I2073" s="102" cm="1">
        <f t="array" ref="I2073">((_xlfn.XLOOKUP(B2073,'4. Material Balance Activities'!$C$478:$C$608,'4. Material Balance Activities'!$G$478:$G$608,NA,0,1)-_xlfn.XLOOKUP(B2073,'4. Material Balance Activities'!$C$478:$C$608,'4. Material Balance Activities'!$M$478:$M$608,NA,0,1))*G2073)*(1-F2073)</f>
        <v>1.9620360000000003</v>
      </c>
      <c r="J2073" s="105" t="s">
        <v>214</v>
      </c>
      <c r="K2073" s="83" t="s">
        <v>214</v>
      </c>
      <c r="L2073" s="102" cm="1">
        <f t="array" ref="L2073">((_xlfn.XLOOKUP(B2073,'4. Material Balance Activities'!$C$478:$C$608,'4. Material Balance Activities'!$J$478:$J$608,NA,0,1)-_xlfn.XLOOKUP(B2073,'4. Material Balance Activities'!$C$478:$C$608,'4. Material Balance Activities'!$P$478:$P$608,NA,0,1))*G2073)*(1-F2073)</f>
        <v>7.911435483870969E-3</v>
      </c>
      <c r="M2073" s="105" t="s">
        <v>214</v>
      </c>
      <c r="N2073" s="83" t="s">
        <v>214</v>
      </c>
    </row>
    <row r="2074" spans="1:14" x14ac:dyDescent="0.25">
      <c r="A2074" s="79" t="s">
        <v>406</v>
      </c>
      <c r="B2074" s="133" t="s">
        <v>300</v>
      </c>
      <c r="C2074" s="137" t="s">
        <v>193</v>
      </c>
      <c r="D2074" s="81" t="str">
        <f>IFERROR(IF(C2074="No CAS","",INDEX('DEQ Pollutant List'!$C$7:$C$611,MATCH('5. Pollutant Emissions - MB'!C2074,'DEQ Pollutant List'!$B$7:$B$611,0))),"")</f>
        <v>Xylene (mixture), including m-xylene, o-xylene, p-xylene</v>
      </c>
      <c r="E2074" s="115"/>
      <c r="F2074" s="138">
        <v>0</v>
      </c>
      <c r="G2074" s="139">
        <v>0.02</v>
      </c>
      <c r="H2074" s="104"/>
      <c r="I2074" s="102" cm="1">
        <f t="array" ref="I2074">((_xlfn.XLOOKUP(B2074,'4. Material Balance Activities'!$C$478:$C$608,'4. Material Balance Activities'!$G$478:$G$608,NA,0,1)-_xlfn.XLOOKUP(B2074,'4. Material Balance Activities'!$C$478:$C$608,'4. Material Balance Activities'!$M$478:$M$608,NA,0,1))*G2074)*(1-F2074)</f>
        <v>3.8275120000000005</v>
      </c>
      <c r="J2074" s="105" t="s">
        <v>214</v>
      </c>
      <c r="K2074" s="83" t="s">
        <v>214</v>
      </c>
      <c r="L2074" s="102" cm="1">
        <f t="array" ref="L2074">((_xlfn.XLOOKUP(B2074,'4. Material Balance Activities'!$C$478:$C$608,'4. Material Balance Activities'!$J$478:$J$608,NA,0,1)-_xlfn.XLOOKUP(B2074,'4. Material Balance Activities'!$C$478:$C$608,'4. Material Balance Activities'!$P$478:$P$608,NA,0,1))*G2074)*(1-F2074)</f>
        <v>1.5433516129032258E-2</v>
      </c>
      <c r="M2074" s="105" t="s">
        <v>214</v>
      </c>
      <c r="N2074" s="83" t="s">
        <v>214</v>
      </c>
    </row>
    <row r="2075" spans="1:14" x14ac:dyDescent="0.25">
      <c r="A2075" s="79" t="s">
        <v>406</v>
      </c>
      <c r="B2075" s="133" t="s">
        <v>300</v>
      </c>
      <c r="C2075" s="137" t="s">
        <v>183</v>
      </c>
      <c r="D2075" s="81" t="str">
        <f>IFERROR(IF(C2075="No CAS","",INDEX('DEQ Pollutant List'!$C$7:$C$611,MATCH('5. Pollutant Emissions - MB'!C2075,'DEQ Pollutant List'!$B$7:$B$611,0))),"")</f>
        <v>Ethyl benzene</v>
      </c>
      <c r="E2075" s="115"/>
      <c r="F2075" s="138">
        <v>0</v>
      </c>
      <c r="G2075" s="139">
        <v>3.0000000000000001E-3</v>
      </c>
      <c r="H2075" s="104"/>
      <c r="I2075" s="102" cm="1">
        <f t="array" ref="I2075">((_xlfn.XLOOKUP(B2075,'4. Material Balance Activities'!$C$478:$C$608,'4. Material Balance Activities'!$G$478:$G$608,NA,0,1)-_xlfn.XLOOKUP(B2075,'4. Material Balance Activities'!$C$478:$C$608,'4. Material Balance Activities'!$M$478:$M$608,NA,0,1))*G2075)*(1-F2075)</f>
        <v>0.57412680000000005</v>
      </c>
      <c r="J2075" s="105" t="s">
        <v>214</v>
      </c>
      <c r="K2075" s="83" t="s">
        <v>214</v>
      </c>
      <c r="L2075" s="102" cm="1">
        <f t="array" ref="L2075">((_xlfn.XLOOKUP(B2075,'4. Material Balance Activities'!$C$478:$C$608,'4. Material Balance Activities'!$J$478:$J$608,NA,0,1)-_xlfn.XLOOKUP(B2075,'4. Material Balance Activities'!$C$478:$C$608,'4. Material Balance Activities'!$P$478:$P$608,NA,0,1))*G2075)*(1-F2075)</f>
        <v>2.3150274193548389E-3</v>
      </c>
      <c r="M2075" s="105" t="s">
        <v>214</v>
      </c>
      <c r="N2075" s="83" t="s">
        <v>214</v>
      </c>
    </row>
    <row r="2076" spans="1:14" x14ac:dyDescent="0.25">
      <c r="A2076" s="79" t="s">
        <v>406</v>
      </c>
      <c r="B2076" s="133" t="s">
        <v>300</v>
      </c>
      <c r="C2076" s="137" t="s">
        <v>433</v>
      </c>
      <c r="D2076" s="81" t="str">
        <f>IFERROR(IF(C2076="No CAS","",INDEX('DEQ Pollutant List'!$C$7:$C$611,MATCH('5. Pollutant Emissions - MB'!C2076,'DEQ Pollutant List'!$B$7:$B$611,0))),"")</f>
        <v>Isopropylbenzene (cumene)</v>
      </c>
      <c r="E2076" s="115"/>
      <c r="F2076" s="138">
        <v>0</v>
      </c>
      <c r="G2076" s="139">
        <v>1E-3</v>
      </c>
      <c r="H2076" s="104"/>
      <c r="I2076" s="102" cm="1">
        <f t="array" ref="I2076">((_xlfn.XLOOKUP(B2076,'4. Material Balance Activities'!$C$478:$C$608,'4. Material Balance Activities'!$G$478:$G$608,NA,0,1)-_xlfn.XLOOKUP(B2076,'4. Material Balance Activities'!$C$478:$C$608,'4. Material Balance Activities'!$M$478:$M$608,NA,0,1))*G2076)*(1-F2076)</f>
        <v>0.19137560000000003</v>
      </c>
      <c r="J2076" s="105" t="s">
        <v>214</v>
      </c>
      <c r="K2076" s="83" t="s">
        <v>214</v>
      </c>
      <c r="L2076" s="102" cm="1">
        <f t="array" ref="L2076">((_xlfn.XLOOKUP(B2076,'4. Material Balance Activities'!$C$478:$C$608,'4. Material Balance Activities'!$J$478:$J$608,NA,0,1)-_xlfn.XLOOKUP(B2076,'4. Material Balance Activities'!$C$478:$C$608,'4. Material Balance Activities'!$P$478:$P$608,NA,0,1))*G2076)*(1-F2076)</f>
        <v>7.7167580645161294E-4</v>
      </c>
      <c r="M2076" s="105" t="s">
        <v>214</v>
      </c>
      <c r="N2076" s="83" t="s">
        <v>214</v>
      </c>
    </row>
    <row r="2077" spans="1:14" x14ac:dyDescent="0.25">
      <c r="A2077" s="79" t="s">
        <v>406</v>
      </c>
      <c r="B2077" s="133" t="s">
        <v>300</v>
      </c>
      <c r="C2077" s="137" t="s">
        <v>435</v>
      </c>
      <c r="D2077" s="81" t="str">
        <f>IFERROR(IF(C2077="No CAS","",INDEX('DEQ Pollutant List'!$C$7:$C$611,MATCH('5. Pollutant Emissions - MB'!C2077,'DEQ Pollutant List'!$B$7:$B$611,0))),"")</f>
        <v>n-Butyl alcohol</v>
      </c>
      <c r="E2077" s="115"/>
      <c r="F2077" s="138">
        <v>0</v>
      </c>
      <c r="G2077" s="139">
        <v>0.06</v>
      </c>
      <c r="H2077" s="104"/>
      <c r="I2077" s="102" cm="1">
        <f t="array" ref="I2077">((_xlfn.XLOOKUP(B2077,'4. Material Balance Activities'!$C$478:$C$608,'4. Material Balance Activities'!$G$478:$G$608,NA,0,1)-_xlfn.XLOOKUP(B2077,'4. Material Balance Activities'!$C$478:$C$608,'4. Material Balance Activities'!$M$478:$M$608,NA,0,1))*G2077)*(1-F2077)</f>
        <v>11.482536000000001</v>
      </c>
      <c r="J2077" s="105" t="s">
        <v>214</v>
      </c>
      <c r="K2077" s="83" t="s">
        <v>214</v>
      </c>
      <c r="L2077" s="102" cm="1">
        <f t="array" ref="L2077">((_xlfn.XLOOKUP(B2077,'4. Material Balance Activities'!$C$478:$C$608,'4. Material Balance Activities'!$J$478:$J$608,NA,0,1)-_xlfn.XLOOKUP(B2077,'4. Material Balance Activities'!$C$478:$C$608,'4. Material Balance Activities'!$P$478:$P$608,NA,0,1))*G2077)*(1-F2077)</f>
        <v>4.6300548387096775E-2</v>
      </c>
      <c r="M2077" s="105" t="s">
        <v>214</v>
      </c>
      <c r="N2077" s="83" t="s">
        <v>214</v>
      </c>
    </row>
    <row r="2078" spans="1:14" x14ac:dyDescent="0.25">
      <c r="A2078" s="79" t="s">
        <v>406</v>
      </c>
      <c r="B2078" s="133" t="s">
        <v>300</v>
      </c>
      <c r="C2078" s="137" t="s">
        <v>441</v>
      </c>
      <c r="D2078" s="81" t="str">
        <f>IFERROR(IF(C2078="No CAS","",INDEX('DEQ Pollutant List'!$C$7:$C$611,MATCH('5. Pollutant Emissions - MB'!C2078,'DEQ Pollutant List'!$B$7:$B$611,0))),"")</f>
        <v>1,2,3-Trimethylbenzene</v>
      </c>
      <c r="E2078" s="115"/>
      <c r="F2078" s="138">
        <v>0</v>
      </c>
      <c r="G2078" s="139">
        <v>0.01</v>
      </c>
      <c r="H2078" s="104"/>
      <c r="I2078" s="102" cm="1">
        <f t="array" ref="I2078">((_xlfn.XLOOKUP(B2078,'4. Material Balance Activities'!$C$478:$C$608,'4. Material Balance Activities'!$G$478:$G$608,NA,0,1)-_xlfn.XLOOKUP(B2078,'4. Material Balance Activities'!$C$478:$C$608,'4. Material Balance Activities'!$M$478:$M$608,NA,0,1))*G2078)*(1-F2078)</f>
        <v>1.9137560000000002</v>
      </c>
      <c r="J2078" s="105" t="s">
        <v>214</v>
      </c>
      <c r="K2078" s="83" t="s">
        <v>214</v>
      </c>
      <c r="L2078" s="102" cm="1">
        <f t="array" ref="L2078">((_xlfn.XLOOKUP(B2078,'4. Material Balance Activities'!$C$478:$C$608,'4. Material Balance Activities'!$J$478:$J$608,NA,0,1)-_xlfn.XLOOKUP(B2078,'4. Material Balance Activities'!$C$478:$C$608,'4. Material Balance Activities'!$P$478:$P$608,NA,0,1))*G2078)*(1-F2078)</f>
        <v>7.7167580645161292E-3</v>
      </c>
      <c r="M2078" s="105" t="s">
        <v>214</v>
      </c>
      <c r="N2078" s="83" t="s">
        <v>214</v>
      </c>
    </row>
    <row r="2079" spans="1:14" x14ac:dyDescent="0.25">
      <c r="A2079" s="79" t="s">
        <v>406</v>
      </c>
      <c r="B2079" s="133" t="s">
        <v>301</v>
      </c>
      <c r="C2079" s="137" t="s">
        <v>193</v>
      </c>
      <c r="D2079" s="81" t="str">
        <f>IFERROR(IF(C2079="No CAS","",INDEX('DEQ Pollutant List'!$C$7:$C$611,MATCH('5. Pollutant Emissions - MB'!C2079,'DEQ Pollutant List'!$B$7:$B$611,0))),"")</f>
        <v>Xylene (mixture), including m-xylene, o-xylene, p-xylene</v>
      </c>
      <c r="E2079" s="115"/>
      <c r="F2079" s="138">
        <v>0</v>
      </c>
      <c r="G2079" s="139">
        <v>0.02</v>
      </c>
      <c r="H2079" s="104"/>
      <c r="I2079" s="102" cm="1">
        <f t="array" ref="I2079">((_xlfn.XLOOKUP(B2079,'4. Material Balance Activities'!$C$478:$C$608,'4. Material Balance Activities'!$G$478:$G$608,NA,0,1)-_xlfn.XLOOKUP(B2079,'4. Material Balance Activities'!$C$478:$C$608,'4. Material Balance Activities'!$M$478:$M$608,NA,0,1))*G2079)*(1-F2079)</f>
        <v>2.24383</v>
      </c>
      <c r="J2079" s="105" t="s">
        <v>214</v>
      </c>
      <c r="K2079" s="83" t="s">
        <v>214</v>
      </c>
      <c r="L2079" s="102" cm="1">
        <f t="array" ref="L2079">((_xlfn.XLOOKUP(B2079,'4. Material Balance Activities'!$C$478:$C$608,'4. Material Balance Activities'!$J$478:$J$608,NA,0,1)-_xlfn.XLOOKUP(B2079,'4. Material Balance Activities'!$C$478:$C$608,'4. Material Balance Activities'!$P$478:$P$608,NA,0,1))*G2079)*(1-F2079)</f>
        <v>9.0477016129032264E-3</v>
      </c>
      <c r="M2079" s="105" t="s">
        <v>214</v>
      </c>
      <c r="N2079" s="83" t="s">
        <v>214</v>
      </c>
    </row>
    <row r="2080" spans="1:14" x14ac:dyDescent="0.25">
      <c r="A2080" s="79" t="s">
        <v>406</v>
      </c>
      <c r="B2080" s="133" t="s">
        <v>301</v>
      </c>
      <c r="C2080" s="137" t="s">
        <v>183</v>
      </c>
      <c r="D2080" s="81" t="str">
        <f>IFERROR(IF(C2080="No CAS","",INDEX('DEQ Pollutant List'!$C$7:$C$611,MATCH('5. Pollutant Emissions - MB'!C2080,'DEQ Pollutant List'!$B$7:$B$611,0))),"")</f>
        <v>Ethyl benzene</v>
      </c>
      <c r="E2080" s="115"/>
      <c r="F2080" s="138">
        <v>0</v>
      </c>
      <c r="G2080" s="139">
        <v>3.0000000000000001E-3</v>
      </c>
      <c r="H2080" s="104"/>
      <c r="I2080" s="102" cm="1">
        <f t="array" ref="I2080">((_xlfn.XLOOKUP(B2080,'4. Material Balance Activities'!$C$478:$C$608,'4. Material Balance Activities'!$G$478:$G$608,NA,0,1)-_xlfn.XLOOKUP(B2080,'4. Material Balance Activities'!$C$478:$C$608,'4. Material Balance Activities'!$M$478:$M$608,NA,0,1))*G2080)*(1-F2080)</f>
        <v>0.3365745</v>
      </c>
      <c r="J2080" s="105" t="s">
        <v>214</v>
      </c>
      <c r="K2080" s="83" t="s">
        <v>214</v>
      </c>
      <c r="L2080" s="102" cm="1">
        <f t="array" ref="L2080">((_xlfn.XLOOKUP(B2080,'4. Material Balance Activities'!$C$478:$C$608,'4. Material Balance Activities'!$J$478:$J$608,NA,0,1)-_xlfn.XLOOKUP(B2080,'4. Material Balance Activities'!$C$478:$C$608,'4. Material Balance Activities'!$P$478:$P$608,NA,0,1))*G2080)*(1-F2080)</f>
        <v>1.3571552419354839E-3</v>
      </c>
      <c r="M2080" s="105" t="s">
        <v>214</v>
      </c>
      <c r="N2080" s="83" t="s">
        <v>214</v>
      </c>
    </row>
    <row r="2081" spans="1:14" x14ac:dyDescent="0.25">
      <c r="A2081" s="79" t="s">
        <v>406</v>
      </c>
      <c r="B2081" s="133" t="s">
        <v>301</v>
      </c>
      <c r="C2081" s="137" t="s">
        <v>433</v>
      </c>
      <c r="D2081" s="81" t="str">
        <f>IFERROR(IF(C2081="No CAS","",INDEX('DEQ Pollutant List'!$C$7:$C$611,MATCH('5. Pollutant Emissions - MB'!C2081,'DEQ Pollutant List'!$B$7:$B$611,0))),"")</f>
        <v>Isopropylbenzene (cumene)</v>
      </c>
      <c r="E2081" s="115"/>
      <c r="F2081" s="138">
        <v>0</v>
      </c>
      <c r="G2081" s="139">
        <v>1E-3</v>
      </c>
      <c r="H2081" s="104"/>
      <c r="I2081" s="102" cm="1">
        <f t="array" ref="I2081">((_xlfn.XLOOKUP(B2081,'4. Material Balance Activities'!$C$478:$C$608,'4. Material Balance Activities'!$G$478:$G$608,NA,0,1)-_xlfn.XLOOKUP(B2081,'4. Material Balance Activities'!$C$478:$C$608,'4. Material Balance Activities'!$M$478:$M$608,NA,0,1))*G2081)*(1-F2081)</f>
        <v>0.11219150000000001</v>
      </c>
      <c r="J2081" s="105" t="s">
        <v>214</v>
      </c>
      <c r="K2081" s="83" t="s">
        <v>214</v>
      </c>
      <c r="L2081" s="102" cm="1">
        <f t="array" ref="L2081">((_xlfn.XLOOKUP(B2081,'4. Material Balance Activities'!$C$478:$C$608,'4. Material Balance Activities'!$J$478:$J$608,NA,0,1)-_xlfn.XLOOKUP(B2081,'4. Material Balance Activities'!$C$478:$C$608,'4. Material Balance Activities'!$P$478:$P$608,NA,0,1))*G2081)*(1-F2081)</f>
        <v>4.5238508064516131E-4</v>
      </c>
      <c r="M2081" s="105" t="s">
        <v>214</v>
      </c>
      <c r="N2081" s="83" t="s">
        <v>214</v>
      </c>
    </row>
    <row r="2082" spans="1:14" x14ac:dyDescent="0.25">
      <c r="A2082" s="79" t="s">
        <v>406</v>
      </c>
      <c r="B2082" s="133" t="s">
        <v>301</v>
      </c>
      <c r="C2082" s="137" t="s">
        <v>435</v>
      </c>
      <c r="D2082" s="81" t="str">
        <f>IFERROR(IF(C2082="No CAS","",INDEX('DEQ Pollutant List'!$C$7:$C$611,MATCH('5. Pollutant Emissions - MB'!C2082,'DEQ Pollutant List'!$B$7:$B$611,0))),"")</f>
        <v>n-Butyl alcohol</v>
      </c>
      <c r="E2082" s="115"/>
      <c r="F2082" s="138">
        <v>0</v>
      </c>
      <c r="G2082" s="139">
        <v>0.06</v>
      </c>
      <c r="H2082" s="104"/>
      <c r="I2082" s="102" cm="1">
        <f t="array" ref="I2082">((_xlfn.XLOOKUP(B2082,'4. Material Balance Activities'!$C$478:$C$608,'4. Material Balance Activities'!$G$478:$G$608,NA,0,1)-_xlfn.XLOOKUP(B2082,'4. Material Balance Activities'!$C$478:$C$608,'4. Material Balance Activities'!$M$478:$M$608,NA,0,1))*G2082)*(1-F2082)</f>
        <v>6.73149</v>
      </c>
      <c r="J2082" s="105" t="s">
        <v>214</v>
      </c>
      <c r="K2082" s="83" t="s">
        <v>214</v>
      </c>
      <c r="L2082" s="102" cm="1">
        <f t="array" ref="L2082">((_xlfn.XLOOKUP(B2082,'4. Material Balance Activities'!$C$478:$C$608,'4. Material Balance Activities'!$J$478:$J$608,NA,0,1)-_xlfn.XLOOKUP(B2082,'4. Material Balance Activities'!$C$478:$C$608,'4. Material Balance Activities'!$P$478:$P$608,NA,0,1))*G2082)*(1-F2082)</f>
        <v>2.7143104838709676E-2</v>
      </c>
      <c r="M2082" s="105" t="s">
        <v>214</v>
      </c>
      <c r="N2082" s="83" t="s">
        <v>214</v>
      </c>
    </row>
    <row r="2083" spans="1:14" x14ac:dyDescent="0.25">
      <c r="A2083" s="79" t="s">
        <v>406</v>
      </c>
      <c r="B2083" s="133" t="s">
        <v>301</v>
      </c>
      <c r="C2083" s="137" t="s">
        <v>441</v>
      </c>
      <c r="D2083" s="81" t="str">
        <f>IFERROR(IF(C2083="No CAS","",INDEX('DEQ Pollutant List'!$C$7:$C$611,MATCH('5. Pollutant Emissions - MB'!C2083,'DEQ Pollutant List'!$B$7:$B$611,0))),"")</f>
        <v>1,2,3-Trimethylbenzene</v>
      </c>
      <c r="E2083" s="115"/>
      <c r="F2083" s="138">
        <v>0</v>
      </c>
      <c r="G2083" s="139">
        <v>0.01</v>
      </c>
      <c r="H2083" s="104"/>
      <c r="I2083" s="102" cm="1">
        <f t="array" ref="I2083">((_xlfn.XLOOKUP(B2083,'4. Material Balance Activities'!$C$478:$C$608,'4. Material Balance Activities'!$G$478:$G$608,NA,0,1)-_xlfn.XLOOKUP(B2083,'4. Material Balance Activities'!$C$478:$C$608,'4. Material Balance Activities'!$M$478:$M$608,NA,0,1))*G2083)*(1-F2083)</f>
        <v>1.121915</v>
      </c>
      <c r="J2083" s="105" t="s">
        <v>214</v>
      </c>
      <c r="K2083" s="83" t="s">
        <v>214</v>
      </c>
      <c r="L2083" s="102" cm="1">
        <f t="array" ref="L2083">((_xlfn.XLOOKUP(B2083,'4. Material Balance Activities'!$C$478:$C$608,'4. Material Balance Activities'!$J$478:$J$608,NA,0,1)-_xlfn.XLOOKUP(B2083,'4. Material Balance Activities'!$C$478:$C$608,'4. Material Balance Activities'!$P$478:$P$608,NA,0,1))*G2083)*(1-F2083)</f>
        <v>4.5238508064516132E-3</v>
      </c>
      <c r="M2083" s="105" t="s">
        <v>214</v>
      </c>
      <c r="N2083" s="83" t="s">
        <v>214</v>
      </c>
    </row>
    <row r="2084" spans="1:14" x14ac:dyDescent="0.25">
      <c r="A2084" s="79" t="s">
        <v>406</v>
      </c>
      <c r="B2084" s="133" t="s">
        <v>302</v>
      </c>
      <c r="C2084" s="137" t="s">
        <v>193</v>
      </c>
      <c r="D2084" s="81" t="str">
        <f>IFERROR(IF(C2084="No CAS","",INDEX('DEQ Pollutant List'!$C$7:$C$611,MATCH('5. Pollutant Emissions - MB'!C2084,'DEQ Pollutant List'!$B$7:$B$611,0))),"")</f>
        <v>Xylene (mixture), including m-xylene, o-xylene, p-xylene</v>
      </c>
      <c r="E2084" s="115"/>
      <c r="F2084" s="138">
        <v>0</v>
      </c>
      <c r="G2084" s="139">
        <v>0.02</v>
      </c>
      <c r="H2084" s="104"/>
      <c r="I2084" s="102" cm="1">
        <f t="array" ref="I2084">((_xlfn.XLOOKUP(B2084,'4. Material Balance Activities'!$C$478:$C$608,'4. Material Balance Activities'!$G$478:$G$608,NA,0,1)-_xlfn.XLOOKUP(B2084,'4. Material Balance Activities'!$C$478:$C$608,'4. Material Balance Activities'!$M$478:$M$608,NA,0,1))*G2084)*(1-F2084)</f>
        <v>0.83612799999999998</v>
      </c>
      <c r="J2084" s="105" t="s">
        <v>214</v>
      </c>
      <c r="K2084" s="83" t="s">
        <v>214</v>
      </c>
      <c r="L2084" s="102" cm="1">
        <f t="array" ref="L2084">((_xlfn.XLOOKUP(B2084,'4. Material Balance Activities'!$C$478:$C$608,'4. Material Balance Activities'!$J$478:$J$608,NA,0,1)-_xlfn.XLOOKUP(B2084,'4. Material Balance Activities'!$C$478:$C$608,'4. Material Balance Activities'!$P$478:$P$608,NA,0,1))*G2084)*(1-F2084)</f>
        <v>3.3714838709677413E-3</v>
      </c>
      <c r="M2084" s="105" t="s">
        <v>214</v>
      </c>
      <c r="N2084" s="83" t="s">
        <v>214</v>
      </c>
    </row>
    <row r="2085" spans="1:14" x14ac:dyDescent="0.25">
      <c r="A2085" s="79" t="s">
        <v>406</v>
      </c>
      <c r="B2085" s="133" t="s">
        <v>302</v>
      </c>
      <c r="C2085" s="137" t="s">
        <v>183</v>
      </c>
      <c r="D2085" s="81" t="str">
        <f>IFERROR(IF(C2085="No CAS","",INDEX('DEQ Pollutant List'!$C$7:$C$611,MATCH('5. Pollutant Emissions - MB'!C2085,'DEQ Pollutant List'!$B$7:$B$611,0))),"")</f>
        <v>Ethyl benzene</v>
      </c>
      <c r="E2085" s="115"/>
      <c r="F2085" s="138">
        <v>0</v>
      </c>
      <c r="G2085" s="139">
        <v>3.0000000000000001E-3</v>
      </c>
      <c r="H2085" s="104"/>
      <c r="I2085" s="102" cm="1">
        <f t="array" ref="I2085">((_xlfn.XLOOKUP(B2085,'4. Material Balance Activities'!$C$478:$C$608,'4. Material Balance Activities'!$G$478:$G$608,NA,0,1)-_xlfn.XLOOKUP(B2085,'4. Material Balance Activities'!$C$478:$C$608,'4. Material Balance Activities'!$M$478:$M$608,NA,0,1))*G2085)*(1-F2085)</f>
        <v>0.12541919999999998</v>
      </c>
      <c r="J2085" s="105" t="s">
        <v>214</v>
      </c>
      <c r="K2085" s="83" t="s">
        <v>214</v>
      </c>
      <c r="L2085" s="102" cm="1">
        <f t="array" ref="L2085">((_xlfn.XLOOKUP(B2085,'4. Material Balance Activities'!$C$478:$C$608,'4. Material Balance Activities'!$J$478:$J$608,NA,0,1)-_xlfn.XLOOKUP(B2085,'4. Material Balance Activities'!$C$478:$C$608,'4. Material Balance Activities'!$P$478:$P$608,NA,0,1))*G2085)*(1-F2085)</f>
        <v>5.0572258064516119E-4</v>
      </c>
      <c r="M2085" s="105" t="s">
        <v>214</v>
      </c>
      <c r="N2085" s="83" t="s">
        <v>214</v>
      </c>
    </row>
    <row r="2086" spans="1:14" x14ac:dyDescent="0.25">
      <c r="A2086" s="79" t="s">
        <v>406</v>
      </c>
      <c r="B2086" s="133" t="s">
        <v>302</v>
      </c>
      <c r="C2086" s="137" t="s">
        <v>433</v>
      </c>
      <c r="D2086" s="81" t="str">
        <f>IFERROR(IF(C2086="No CAS","",INDEX('DEQ Pollutant List'!$C$7:$C$611,MATCH('5. Pollutant Emissions - MB'!C2086,'DEQ Pollutant List'!$B$7:$B$611,0))),"")</f>
        <v>Isopropylbenzene (cumene)</v>
      </c>
      <c r="E2086" s="115"/>
      <c r="F2086" s="138">
        <v>0</v>
      </c>
      <c r="G2086" s="139">
        <v>1E-3</v>
      </c>
      <c r="H2086" s="104"/>
      <c r="I2086" s="102" cm="1">
        <f t="array" ref="I2086">((_xlfn.XLOOKUP(B2086,'4. Material Balance Activities'!$C$478:$C$608,'4. Material Balance Activities'!$G$478:$G$608,NA,0,1)-_xlfn.XLOOKUP(B2086,'4. Material Balance Activities'!$C$478:$C$608,'4. Material Balance Activities'!$M$478:$M$608,NA,0,1))*G2086)*(1-F2086)</f>
        <v>4.1806400000000001E-2</v>
      </c>
      <c r="J2086" s="105" t="s">
        <v>214</v>
      </c>
      <c r="K2086" s="83" t="s">
        <v>214</v>
      </c>
      <c r="L2086" s="102" cm="1">
        <f t="array" ref="L2086">((_xlfn.XLOOKUP(B2086,'4. Material Balance Activities'!$C$478:$C$608,'4. Material Balance Activities'!$J$478:$J$608,NA,0,1)-_xlfn.XLOOKUP(B2086,'4. Material Balance Activities'!$C$478:$C$608,'4. Material Balance Activities'!$P$478:$P$608,NA,0,1))*G2086)*(1-F2086)</f>
        <v>1.6857419354838706E-4</v>
      </c>
      <c r="M2086" s="105" t="s">
        <v>214</v>
      </c>
      <c r="N2086" s="83" t="s">
        <v>214</v>
      </c>
    </row>
    <row r="2087" spans="1:14" x14ac:dyDescent="0.25">
      <c r="A2087" s="79" t="s">
        <v>406</v>
      </c>
      <c r="B2087" s="133" t="s">
        <v>302</v>
      </c>
      <c r="C2087" s="137" t="s">
        <v>435</v>
      </c>
      <c r="D2087" s="81" t="str">
        <f>IFERROR(IF(C2087="No CAS","",INDEX('DEQ Pollutant List'!$C$7:$C$611,MATCH('5. Pollutant Emissions - MB'!C2087,'DEQ Pollutant List'!$B$7:$B$611,0))),"")</f>
        <v>n-Butyl alcohol</v>
      </c>
      <c r="E2087" s="115"/>
      <c r="F2087" s="138">
        <v>0</v>
      </c>
      <c r="G2087" s="139">
        <v>0.06</v>
      </c>
      <c r="H2087" s="104"/>
      <c r="I2087" s="102" cm="1">
        <f t="array" ref="I2087">((_xlfn.XLOOKUP(B2087,'4. Material Balance Activities'!$C$478:$C$608,'4. Material Balance Activities'!$G$478:$G$608,NA,0,1)-_xlfn.XLOOKUP(B2087,'4. Material Balance Activities'!$C$478:$C$608,'4. Material Balance Activities'!$M$478:$M$608,NA,0,1))*G2087)*(1-F2087)</f>
        <v>2.5083839999999995</v>
      </c>
      <c r="J2087" s="105" t="s">
        <v>214</v>
      </c>
      <c r="K2087" s="83" t="s">
        <v>214</v>
      </c>
      <c r="L2087" s="102" cm="1">
        <f t="array" ref="L2087">((_xlfn.XLOOKUP(B2087,'4. Material Balance Activities'!$C$478:$C$608,'4. Material Balance Activities'!$J$478:$J$608,NA,0,1)-_xlfn.XLOOKUP(B2087,'4. Material Balance Activities'!$C$478:$C$608,'4. Material Balance Activities'!$P$478:$P$608,NA,0,1))*G2087)*(1-F2087)</f>
        <v>1.0114451612903223E-2</v>
      </c>
      <c r="M2087" s="105" t="s">
        <v>214</v>
      </c>
      <c r="N2087" s="83" t="s">
        <v>214</v>
      </c>
    </row>
    <row r="2088" spans="1:14" x14ac:dyDescent="0.25">
      <c r="A2088" s="79" t="s">
        <v>406</v>
      </c>
      <c r="B2088" s="133" t="s">
        <v>302</v>
      </c>
      <c r="C2088" s="137" t="s">
        <v>441</v>
      </c>
      <c r="D2088" s="81" t="str">
        <f>IFERROR(IF(C2088="No CAS","",INDEX('DEQ Pollutant List'!$C$7:$C$611,MATCH('5. Pollutant Emissions - MB'!C2088,'DEQ Pollutant List'!$B$7:$B$611,0))),"")</f>
        <v>1,2,3-Trimethylbenzene</v>
      </c>
      <c r="E2088" s="115"/>
      <c r="F2088" s="138">
        <v>0</v>
      </c>
      <c r="G2088" s="139">
        <v>0.02</v>
      </c>
      <c r="H2088" s="104"/>
      <c r="I2088" s="102" cm="1">
        <f t="array" ref="I2088">((_xlfn.XLOOKUP(B2088,'4. Material Balance Activities'!$C$478:$C$608,'4. Material Balance Activities'!$G$478:$G$608,NA,0,1)-_xlfn.XLOOKUP(B2088,'4. Material Balance Activities'!$C$478:$C$608,'4. Material Balance Activities'!$M$478:$M$608,NA,0,1))*G2088)*(1-F2088)</f>
        <v>0.83612799999999998</v>
      </c>
      <c r="J2088" s="105" t="s">
        <v>214</v>
      </c>
      <c r="K2088" s="83" t="s">
        <v>214</v>
      </c>
      <c r="L2088" s="102" cm="1">
        <f t="array" ref="L2088">((_xlfn.XLOOKUP(B2088,'4. Material Balance Activities'!$C$478:$C$608,'4. Material Balance Activities'!$J$478:$J$608,NA,0,1)-_xlfn.XLOOKUP(B2088,'4. Material Balance Activities'!$C$478:$C$608,'4. Material Balance Activities'!$P$478:$P$608,NA,0,1))*G2088)*(1-F2088)</f>
        <v>3.3714838709677413E-3</v>
      </c>
      <c r="M2088" s="105" t="s">
        <v>214</v>
      </c>
      <c r="N2088" s="83" t="s">
        <v>214</v>
      </c>
    </row>
    <row r="2089" spans="1:14" x14ac:dyDescent="0.25">
      <c r="A2089" s="79" t="s">
        <v>406</v>
      </c>
      <c r="B2089" s="133" t="s">
        <v>303</v>
      </c>
      <c r="C2089" s="137" t="s">
        <v>183</v>
      </c>
      <c r="D2089" s="81" t="str">
        <f>IFERROR(IF(C2089="No CAS","",INDEX('DEQ Pollutant List'!$C$7:$C$611,MATCH('5. Pollutant Emissions - MB'!C2089,'DEQ Pollutant List'!$B$7:$B$611,0))),"")</f>
        <v>Ethyl benzene</v>
      </c>
      <c r="E2089" s="115"/>
      <c r="F2089" s="138">
        <v>0</v>
      </c>
      <c r="G2089" s="139">
        <v>1E-3</v>
      </c>
      <c r="H2089" s="104"/>
      <c r="I2089" s="102" cm="1">
        <f t="array" ref="I2089">((_xlfn.XLOOKUP(B2089,'4. Material Balance Activities'!$C$478:$C$608,'4. Material Balance Activities'!$G$478:$G$608,NA,0,1)-_xlfn.XLOOKUP(B2089,'4. Material Balance Activities'!$C$478:$C$608,'4. Material Balance Activities'!$M$478:$M$608,NA,0,1))*G2089)*(1-F2089)</f>
        <v>5.5312500000000001E-2</v>
      </c>
      <c r="J2089" s="105" t="s">
        <v>214</v>
      </c>
      <c r="K2089" s="83" t="s">
        <v>214</v>
      </c>
      <c r="L2089" s="102" cm="1">
        <f t="array" ref="L2089">((_xlfn.XLOOKUP(B2089,'4. Material Balance Activities'!$C$478:$C$608,'4. Material Balance Activities'!$J$478:$J$608,NA,0,1)-_xlfn.XLOOKUP(B2089,'4. Material Balance Activities'!$C$478:$C$608,'4. Material Balance Activities'!$P$478:$P$608,NA,0,1))*G2089)*(1-F2089)</f>
        <v>2.2303427419354839E-4</v>
      </c>
      <c r="M2089" s="105" t="s">
        <v>214</v>
      </c>
      <c r="N2089" s="83" t="s">
        <v>214</v>
      </c>
    </row>
    <row r="2090" spans="1:14" x14ac:dyDescent="0.25">
      <c r="A2090" s="79" t="s">
        <v>406</v>
      </c>
      <c r="B2090" s="133" t="s">
        <v>303</v>
      </c>
      <c r="C2090" s="137" t="s">
        <v>433</v>
      </c>
      <c r="D2090" s="81" t="str">
        <f>IFERROR(IF(C2090="No CAS","",INDEX('DEQ Pollutant List'!$C$7:$C$611,MATCH('5. Pollutant Emissions - MB'!C2090,'DEQ Pollutant List'!$B$7:$B$611,0))),"")</f>
        <v>Isopropylbenzene (cumene)</v>
      </c>
      <c r="E2090" s="115"/>
      <c r="F2090" s="138">
        <v>0</v>
      </c>
      <c r="G2090" s="139">
        <v>2E-3</v>
      </c>
      <c r="H2090" s="104"/>
      <c r="I2090" s="102" cm="1">
        <f t="array" ref="I2090">((_xlfn.XLOOKUP(B2090,'4. Material Balance Activities'!$C$478:$C$608,'4. Material Balance Activities'!$G$478:$G$608,NA,0,1)-_xlfn.XLOOKUP(B2090,'4. Material Balance Activities'!$C$478:$C$608,'4. Material Balance Activities'!$M$478:$M$608,NA,0,1))*G2090)*(1-F2090)</f>
        <v>0.110625</v>
      </c>
      <c r="J2090" s="105" t="s">
        <v>214</v>
      </c>
      <c r="K2090" s="83" t="s">
        <v>214</v>
      </c>
      <c r="L2090" s="102" cm="1">
        <f t="array" ref="L2090">((_xlfn.XLOOKUP(B2090,'4. Material Balance Activities'!$C$478:$C$608,'4. Material Balance Activities'!$J$478:$J$608,NA,0,1)-_xlfn.XLOOKUP(B2090,'4. Material Balance Activities'!$C$478:$C$608,'4. Material Balance Activities'!$P$478:$P$608,NA,0,1))*G2090)*(1-F2090)</f>
        <v>4.4606854838709679E-4</v>
      </c>
      <c r="M2090" s="105" t="s">
        <v>214</v>
      </c>
      <c r="N2090" s="83" t="s">
        <v>214</v>
      </c>
    </row>
    <row r="2091" spans="1:14" x14ac:dyDescent="0.25">
      <c r="A2091" s="79" t="s">
        <v>406</v>
      </c>
      <c r="B2091" s="133" t="s">
        <v>303</v>
      </c>
      <c r="C2091" s="137" t="s">
        <v>435</v>
      </c>
      <c r="D2091" s="81" t="str">
        <f>IFERROR(IF(C2091="No CAS","",INDEX('DEQ Pollutant List'!$C$7:$C$611,MATCH('5. Pollutant Emissions - MB'!C2091,'DEQ Pollutant List'!$B$7:$B$611,0))),"")</f>
        <v>n-Butyl alcohol</v>
      </c>
      <c r="E2091" s="115"/>
      <c r="F2091" s="138">
        <v>0</v>
      </c>
      <c r="G2091" s="139">
        <v>7.0000000000000007E-2</v>
      </c>
      <c r="H2091" s="104"/>
      <c r="I2091" s="102" cm="1">
        <f t="array" ref="I2091">((_xlfn.XLOOKUP(B2091,'4. Material Balance Activities'!$C$478:$C$608,'4. Material Balance Activities'!$G$478:$G$608,NA,0,1)-_xlfn.XLOOKUP(B2091,'4. Material Balance Activities'!$C$478:$C$608,'4. Material Balance Activities'!$M$478:$M$608,NA,0,1))*G2091)*(1-F2091)</f>
        <v>3.8718750000000002</v>
      </c>
      <c r="J2091" s="105" t="s">
        <v>214</v>
      </c>
      <c r="K2091" s="83" t="s">
        <v>214</v>
      </c>
      <c r="L2091" s="102" cm="1">
        <f t="array" ref="L2091">((_xlfn.XLOOKUP(B2091,'4. Material Balance Activities'!$C$478:$C$608,'4. Material Balance Activities'!$J$478:$J$608,NA,0,1)-_xlfn.XLOOKUP(B2091,'4. Material Balance Activities'!$C$478:$C$608,'4. Material Balance Activities'!$P$478:$P$608,NA,0,1))*G2091)*(1-F2091)</f>
        <v>1.5612399193548388E-2</v>
      </c>
      <c r="M2091" s="105" t="s">
        <v>214</v>
      </c>
      <c r="N2091" s="83" t="s">
        <v>214</v>
      </c>
    </row>
    <row r="2092" spans="1:14" x14ac:dyDescent="0.25">
      <c r="A2092" s="79" t="s">
        <v>406</v>
      </c>
      <c r="B2092" s="133" t="s">
        <v>303</v>
      </c>
      <c r="C2092" s="137" t="s">
        <v>437</v>
      </c>
      <c r="D2092" s="81" t="str">
        <f>IFERROR(IF(C2092="No CAS","",INDEX('DEQ Pollutant List'!$C$7:$C$611,MATCH('5. Pollutant Emissions - MB'!C2092,'DEQ Pollutant List'!$B$7:$B$611,0))),"")</f>
        <v>Propylene glycol monomethyl ether acetate</v>
      </c>
      <c r="E2092" s="115"/>
      <c r="F2092" s="138">
        <v>0</v>
      </c>
      <c r="G2092" s="139">
        <v>0.02</v>
      </c>
      <c r="H2092" s="104"/>
      <c r="I2092" s="102" cm="1">
        <f t="array" ref="I2092">((_xlfn.XLOOKUP(B2092,'4. Material Balance Activities'!$C$478:$C$608,'4. Material Balance Activities'!$G$478:$G$608,NA,0,1)-_xlfn.XLOOKUP(B2092,'4. Material Balance Activities'!$C$478:$C$608,'4. Material Balance Activities'!$M$478:$M$608,NA,0,1))*G2092)*(1-F2092)</f>
        <v>1.10625</v>
      </c>
      <c r="J2092" s="105" t="s">
        <v>214</v>
      </c>
      <c r="K2092" s="83" t="s">
        <v>214</v>
      </c>
      <c r="L2092" s="102" cm="1">
        <f t="array" ref="L2092">((_xlfn.XLOOKUP(B2092,'4. Material Balance Activities'!$C$478:$C$608,'4. Material Balance Activities'!$J$478:$J$608,NA,0,1)-_xlfn.XLOOKUP(B2092,'4. Material Balance Activities'!$C$478:$C$608,'4. Material Balance Activities'!$P$478:$P$608,NA,0,1))*G2092)*(1-F2092)</f>
        <v>4.4606854838709674E-3</v>
      </c>
      <c r="M2092" s="105" t="s">
        <v>214</v>
      </c>
      <c r="N2092" s="83" t="s">
        <v>214</v>
      </c>
    </row>
    <row r="2093" spans="1:14" x14ac:dyDescent="0.25">
      <c r="A2093" s="79" t="s">
        <v>406</v>
      </c>
      <c r="B2093" s="133" t="s">
        <v>303</v>
      </c>
      <c r="C2093" s="137" t="s">
        <v>441</v>
      </c>
      <c r="D2093" s="81" t="str">
        <f>IFERROR(IF(C2093="No CAS","",INDEX('DEQ Pollutant List'!$C$7:$C$611,MATCH('5. Pollutant Emissions - MB'!C2093,'DEQ Pollutant List'!$B$7:$B$611,0))),"")</f>
        <v>1,2,3-Trimethylbenzene</v>
      </c>
      <c r="E2093" s="115"/>
      <c r="F2093" s="138">
        <v>0</v>
      </c>
      <c r="G2093" s="139">
        <v>0.01</v>
      </c>
      <c r="H2093" s="104"/>
      <c r="I2093" s="102" cm="1">
        <f t="array" ref="I2093">((_xlfn.XLOOKUP(B2093,'4. Material Balance Activities'!$C$478:$C$608,'4. Material Balance Activities'!$G$478:$G$608,NA,0,1)-_xlfn.XLOOKUP(B2093,'4. Material Balance Activities'!$C$478:$C$608,'4. Material Balance Activities'!$M$478:$M$608,NA,0,1))*G2093)*(1-F2093)</f>
        <v>0.55312499999999998</v>
      </c>
      <c r="J2093" s="105" t="s">
        <v>214</v>
      </c>
      <c r="K2093" s="83" t="s">
        <v>214</v>
      </c>
      <c r="L2093" s="102" cm="1">
        <f t="array" ref="L2093">((_xlfn.XLOOKUP(B2093,'4. Material Balance Activities'!$C$478:$C$608,'4. Material Balance Activities'!$J$478:$J$608,NA,0,1)-_xlfn.XLOOKUP(B2093,'4. Material Balance Activities'!$C$478:$C$608,'4. Material Balance Activities'!$P$478:$P$608,NA,0,1))*G2093)*(1-F2093)</f>
        <v>2.2303427419354837E-3</v>
      </c>
      <c r="M2093" s="105" t="s">
        <v>214</v>
      </c>
      <c r="N2093" s="83" t="s">
        <v>214</v>
      </c>
    </row>
    <row r="2094" spans="1:14" x14ac:dyDescent="0.25">
      <c r="A2094" s="79" t="s">
        <v>406</v>
      </c>
      <c r="B2094" s="133" t="s">
        <v>304</v>
      </c>
      <c r="C2094" s="137" t="s">
        <v>193</v>
      </c>
      <c r="D2094" s="81" t="str">
        <f>IFERROR(IF(C2094="No CAS","",INDEX('DEQ Pollutant List'!$C$7:$C$611,MATCH('5. Pollutant Emissions - MB'!C2094,'DEQ Pollutant List'!$B$7:$B$611,0))),"")</f>
        <v>Xylene (mixture), including m-xylene, o-xylene, p-xylene</v>
      </c>
      <c r="E2094" s="115"/>
      <c r="F2094" s="138">
        <v>0</v>
      </c>
      <c r="G2094" s="139">
        <v>1E-3</v>
      </c>
      <c r="H2094" s="104"/>
      <c r="I2094" s="102" cm="1">
        <f t="array" ref="I2094">((_xlfn.XLOOKUP(B2094,'4. Material Balance Activities'!$C$478:$C$608,'4. Material Balance Activities'!$G$478:$G$608,NA,0,1)-_xlfn.XLOOKUP(B2094,'4. Material Balance Activities'!$C$478:$C$608,'4. Material Balance Activities'!$M$478:$M$608,NA,0,1))*G2094)*(1-F2094)</f>
        <v>4.1002599999999993E-2</v>
      </c>
      <c r="J2094" s="105" t="s">
        <v>214</v>
      </c>
      <c r="K2094" s="83" t="s">
        <v>214</v>
      </c>
      <c r="L2094" s="102" cm="1">
        <f t="array" ref="L2094">((_xlfn.XLOOKUP(B2094,'4. Material Balance Activities'!$C$478:$C$608,'4. Material Balance Activities'!$J$478:$J$608,NA,0,1)-_xlfn.XLOOKUP(B2094,'4. Material Balance Activities'!$C$478:$C$608,'4. Material Balance Activities'!$P$478:$P$608,NA,0,1))*G2094)*(1-F2094)</f>
        <v>1.65333064516129E-4</v>
      </c>
      <c r="M2094" s="105" t="s">
        <v>214</v>
      </c>
      <c r="N2094" s="83" t="s">
        <v>214</v>
      </c>
    </row>
    <row r="2095" spans="1:14" x14ac:dyDescent="0.25">
      <c r="A2095" s="79" t="s">
        <v>406</v>
      </c>
      <c r="B2095" s="133" t="s">
        <v>304</v>
      </c>
      <c r="C2095" s="137" t="s">
        <v>183</v>
      </c>
      <c r="D2095" s="81" t="str">
        <f>IFERROR(IF(C2095="No CAS","",INDEX('DEQ Pollutant List'!$C$7:$C$611,MATCH('5. Pollutant Emissions - MB'!C2095,'DEQ Pollutant List'!$B$7:$B$611,0))),"")</f>
        <v>Ethyl benzene</v>
      </c>
      <c r="E2095" s="115"/>
      <c r="F2095" s="138">
        <v>0</v>
      </c>
      <c r="G2095" s="139">
        <v>1E-3</v>
      </c>
      <c r="H2095" s="104"/>
      <c r="I2095" s="102" cm="1">
        <f t="array" ref="I2095">((_xlfn.XLOOKUP(B2095,'4. Material Balance Activities'!$C$478:$C$608,'4. Material Balance Activities'!$G$478:$G$608,NA,0,1)-_xlfn.XLOOKUP(B2095,'4. Material Balance Activities'!$C$478:$C$608,'4. Material Balance Activities'!$M$478:$M$608,NA,0,1))*G2095)*(1-F2095)</f>
        <v>4.1002599999999993E-2</v>
      </c>
      <c r="J2095" s="105" t="s">
        <v>214</v>
      </c>
      <c r="K2095" s="83" t="s">
        <v>214</v>
      </c>
      <c r="L2095" s="102" cm="1">
        <f t="array" ref="L2095">((_xlfn.XLOOKUP(B2095,'4. Material Balance Activities'!$C$478:$C$608,'4. Material Balance Activities'!$J$478:$J$608,NA,0,1)-_xlfn.XLOOKUP(B2095,'4. Material Balance Activities'!$C$478:$C$608,'4. Material Balance Activities'!$P$478:$P$608,NA,0,1))*G2095)*(1-F2095)</f>
        <v>1.65333064516129E-4</v>
      </c>
      <c r="M2095" s="105" t="s">
        <v>214</v>
      </c>
      <c r="N2095" s="83" t="s">
        <v>214</v>
      </c>
    </row>
    <row r="2096" spans="1:14" x14ac:dyDescent="0.25">
      <c r="A2096" s="79" t="s">
        <v>406</v>
      </c>
      <c r="B2096" s="133" t="s">
        <v>304</v>
      </c>
      <c r="C2096" s="137" t="s">
        <v>433</v>
      </c>
      <c r="D2096" s="81" t="str">
        <f>IFERROR(IF(C2096="No CAS","",INDEX('DEQ Pollutant List'!$C$7:$C$611,MATCH('5. Pollutant Emissions - MB'!C2096,'DEQ Pollutant List'!$B$7:$B$611,0))),"")</f>
        <v>Isopropylbenzene (cumene)</v>
      </c>
      <c r="E2096" s="115"/>
      <c r="F2096" s="138">
        <v>0</v>
      </c>
      <c r="G2096" s="139">
        <v>2E-3</v>
      </c>
      <c r="H2096" s="104"/>
      <c r="I2096" s="102" cm="1">
        <f t="array" ref="I2096">((_xlfn.XLOOKUP(B2096,'4. Material Balance Activities'!$C$478:$C$608,'4. Material Balance Activities'!$G$478:$G$608,NA,0,1)-_xlfn.XLOOKUP(B2096,'4. Material Balance Activities'!$C$478:$C$608,'4. Material Balance Activities'!$M$478:$M$608,NA,0,1))*G2096)*(1-F2096)</f>
        <v>8.2005199999999986E-2</v>
      </c>
      <c r="J2096" s="105" t="s">
        <v>214</v>
      </c>
      <c r="K2096" s="83" t="s">
        <v>214</v>
      </c>
      <c r="L2096" s="102" cm="1">
        <f t="array" ref="L2096">((_xlfn.XLOOKUP(B2096,'4. Material Balance Activities'!$C$478:$C$608,'4. Material Balance Activities'!$J$478:$J$608,NA,0,1)-_xlfn.XLOOKUP(B2096,'4. Material Balance Activities'!$C$478:$C$608,'4. Material Balance Activities'!$P$478:$P$608,NA,0,1))*G2096)*(1-F2096)</f>
        <v>3.3066612903225799E-4</v>
      </c>
      <c r="M2096" s="105" t="s">
        <v>214</v>
      </c>
      <c r="N2096" s="83" t="s">
        <v>214</v>
      </c>
    </row>
    <row r="2097" spans="1:14" x14ac:dyDescent="0.25">
      <c r="A2097" s="79" t="s">
        <v>406</v>
      </c>
      <c r="B2097" s="133" t="s">
        <v>304</v>
      </c>
      <c r="C2097" s="137" t="s">
        <v>435</v>
      </c>
      <c r="D2097" s="81" t="str">
        <f>IFERROR(IF(C2097="No CAS","",INDEX('DEQ Pollutant List'!$C$7:$C$611,MATCH('5. Pollutant Emissions - MB'!C2097,'DEQ Pollutant List'!$B$7:$B$611,0))),"")</f>
        <v>n-Butyl alcohol</v>
      </c>
      <c r="E2097" s="115"/>
      <c r="F2097" s="138">
        <v>0</v>
      </c>
      <c r="G2097" s="139">
        <v>7.0000000000000007E-2</v>
      </c>
      <c r="H2097" s="104"/>
      <c r="I2097" s="102" cm="1">
        <f t="array" ref="I2097">((_xlfn.XLOOKUP(B2097,'4. Material Balance Activities'!$C$478:$C$608,'4. Material Balance Activities'!$G$478:$G$608,NA,0,1)-_xlfn.XLOOKUP(B2097,'4. Material Balance Activities'!$C$478:$C$608,'4. Material Balance Activities'!$M$478:$M$608,NA,0,1))*G2097)*(1-F2097)</f>
        <v>2.8701819999999998</v>
      </c>
      <c r="J2097" s="105" t="s">
        <v>214</v>
      </c>
      <c r="K2097" s="83" t="s">
        <v>214</v>
      </c>
      <c r="L2097" s="102" cm="1">
        <f t="array" ref="L2097">((_xlfn.XLOOKUP(B2097,'4. Material Balance Activities'!$C$478:$C$608,'4. Material Balance Activities'!$J$478:$J$608,NA,0,1)-_xlfn.XLOOKUP(B2097,'4. Material Balance Activities'!$C$478:$C$608,'4. Material Balance Activities'!$P$478:$P$608,NA,0,1))*G2097)*(1-F2097)</f>
        <v>1.1573314516129031E-2</v>
      </c>
      <c r="M2097" s="105" t="s">
        <v>214</v>
      </c>
      <c r="N2097" s="83" t="s">
        <v>214</v>
      </c>
    </row>
    <row r="2098" spans="1:14" x14ac:dyDescent="0.25">
      <c r="A2098" s="79" t="s">
        <v>406</v>
      </c>
      <c r="B2098" s="133" t="s">
        <v>304</v>
      </c>
      <c r="C2098" s="137" t="s">
        <v>437</v>
      </c>
      <c r="D2098" s="81" t="str">
        <f>IFERROR(IF(C2098="No CAS","",INDEX('DEQ Pollutant List'!$C$7:$C$611,MATCH('5. Pollutant Emissions - MB'!C2098,'DEQ Pollutant List'!$B$7:$B$611,0))),"")</f>
        <v>Propylene glycol monomethyl ether acetate</v>
      </c>
      <c r="E2098" s="115"/>
      <c r="F2098" s="138">
        <v>0</v>
      </c>
      <c r="G2098" s="139">
        <v>0.02</v>
      </c>
      <c r="H2098" s="104"/>
      <c r="I2098" s="102" cm="1">
        <f t="array" ref="I2098">((_xlfn.XLOOKUP(B2098,'4. Material Balance Activities'!$C$478:$C$608,'4. Material Balance Activities'!$G$478:$G$608,NA,0,1)-_xlfn.XLOOKUP(B2098,'4. Material Balance Activities'!$C$478:$C$608,'4. Material Balance Activities'!$M$478:$M$608,NA,0,1))*G2098)*(1-F2098)</f>
        <v>0.82005199999999989</v>
      </c>
      <c r="J2098" s="105" t="s">
        <v>214</v>
      </c>
      <c r="K2098" s="83" t="s">
        <v>214</v>
      </c>
      <c r="L2098" s="102" cm="1">
        <f t="array" ref="L2098">((_xlfn.XLOOKUP(B2098,'4. Material Balance Activities'!$C$478:$C$608,'4. Material Balance Activities'!$J$478:$J$608,NA,0,1)-_xlfn.XLOOKUP(B2098,'4. Material Balance Activities'!$C$478:$C$608,'4. Material Balance Activities'!$P$478:$P$608,NA,0,1))*G2098)*(1-F2098)</f>
        <v>3.30666129032258E-3</v>
      </c>
      <c r="M2098" s="105" t="s">
        <v>214</v>
      </c>
      <c r="N2098" s="83" t="s">
        <v>214</v>
      </c>
    </row>
    <row r="2099" spans="1:14" x14ac:dyDescent="0.25">
      <c r="A2099" s="79" t="s">
        <v>406</v>
      </c>
      <c r="B2099" s="133" t="s">
        <v>304</v>
      </c>
      <c r="C2099" s="137" t="s">
        <v>441</v>
      </c>
      <c r="D2099" s="81" t="str">
        <f>IFERROR(IF(C2099="No CAS","",INDEX('DEQ Pollutant List'!$C$7:$C$611,MATCH('5. Pollutant Emissions - MB'!C2099,'DEQ Pollutant List'!$B$7:$B$611,0))),"")</f>
        <v>1,2,3-Trimethylbenzene</v>
      </c>
      <c r="E2099" s="115"/>
      <c r="F2099" s="138">
        <v>0</v>
      </c>
      <c r="G2099" s="139">
        <v>0.01</v>
      </c>
      <c r="H2099" s="104"/>
      <c r="I2099" s="102" cm="1">
        <f t="array" ref="I2099">((_xlfn.XLOOKUP(B2099,'4. Material Balance Activities'!$C$478:$C$608,'4. Material Balance Activities'!$G$478:$G$608,NA,0,1)-_xlfn.XLOOKUP(B2099,'4. Material Balance Activities'!$C$478:$C$608,'4. Material Balance Activities'!$M$478:$M$608,NA,0,1))*G2099)*(1-F2099)</f>
        <v>0.41002599999999995</v>
      </c>
      <c r="J2099" s="105" t="s">
        <v>214</v>
      </c>
      <c r="K2099" s="83" t="s">
        <v>214</v>
      </c>
      <c r="L2099" s="102" cm="1">
        <f t="array" ref="L2099">((_xlfn.XLOOKUP(B2099,'4. Material Balance Activities'!$C$478:$C$608,'4. Material Balance Activities'!$J$478:$J$608,NA,0,1)-_xlfn.XLOOKUP(B2099,'4. Material Balance Activities'!$C$478:$C$608,'4. Material Balance Activities'!$P$478:$P$608,NA,0,1))*G2099)*(1-F2099)</f>
        <v>1.65333064516129E-3</v>
      </c>
      <c r="M2099" s="105" t="s">
        <v>214</v>
      </c>
      <c r="N2099" s="83" t="s">
        <v>214</v>
      </c>
    </row>
    <row r="2100" spans="1:14" x14ac:dyDescent="0.25">
      <c r="A2100" s="79" t="s">
        <v>406</v>
      </c>
      <c r="B2100" s="133" t="s">
        <v>305</v>
      </c>
      <c r="C2100" s="137" t="s">
        <v>183</v>
      </c>
      <c r="D2100" s="81" t="str">
        <f>IFERROR(IF(C2100="No CAS","",INDEX('DEQ Pollutant List'!$C$7:$C$611,MATCH('5. Pollutant Emissions - MB'!C2100,'DEQ Pollutant List'!$B$7:$B$611,0))),"")</f>
        <v>Ethyl benzene</v>
      </c>
      <c r="E2100" s="115"/>
      <c r="F2100" s="138">
        <v>0</v>
      </c>
      <c r="G2100" s="139">
        <v>1E-3</v>
      </c>
      <c r="H2100" s="104"/>
      <c r="I2100" s="102" cm="1">
        <f t="array" ref="I2100">((_xlfn.XLOOKUP(B2100,'4. Material Balance Activities'!$C$478:$C$608,'4. Material Balance Activities'!$G$478:$G$608,NA,0,1)-_xlfn.XLOOKUP(B2100,'4. Material Balance Activities'!$C$478:$C$608,'4. Material Balance Activities'!$M$478:$M$608,NA,0,1))*G2100)*(1-F2100)</f>
        <v>5.1401900000000007E-2</v>
      </c>
      <c r="J2100" s="105" t="s">
        <v>214</v>
      </c>
      <c r="K2100" s="83" t="s">
        <v>214</v>
      </c>
      <c r="L2100" s="102" cm="1">
        <f t="array" ref="L2100">((_xlfn.XLOOKUP(B2100,'4. Material Balance Activities'!$C$478:$C$608,'4. Material Balance Activities'!$J$478:$J$608,NA,0,1)-_xlfn.XLOOKUP(B2100,'4. Material Balance Activities'!$C$478:$C$608,'4. Material Balance Activities'!$P$478:$P$608,NA,0,1))*G2100)*(1-F2100)</f>
        <v>2.0726572580645163E-4</v>
      </c>
      <c r="M2100" s="105" t="s">
        <v>214</v>
      </c>
      <c r="N2100" s="83" t="s">
        <v>214</v>
      </c>
    </row>
    <row r="2101" spans="1:14" x14ac:dyDescent="0.25">
      <c r="A2101" s="79" t="s">
        <v>406</v>
      </c>
      <c r="B2101" s="133" t="s">
        <v>305</v>
      </c>
      <c r="C2101" s="137" t="s">
        <v>433</v>
      </c>
      <c r="D2101" s="81" t="str">
        <f>IFERROR(IF(C2101="No CAS","",INDEX('DEQ Pollutant List'!$C$7:$C$611,MATCH('5. Pollutant Emissions - MB'!C2101,'DEQ Pollutant List'!$B$7:$B$611,0))),"")</f>
        <v>Isopropylbenzene (cumene)</v>
      </c>
      <c r="E2101" s="115"/>
      <c r="F2101" s="138">
        <v>0</v>
      </c>
      <c r="G2101" s="139">
        <v>2E-3</v>
      </c>
      <c r="H2101" s="104"/>
      <c r="I2101" s="102" cm="1">
        <f t="array" ref="I2101">((_xlfn.XLOOKUP(B2101,'4. Material Balance Activities'!$C$478:$C$608,'4. Material Balance Activities'!$G$478:$G$608,NA,0,1)-_xlfn.XLOOKUP(B2101,'4. Material Balance Activities'!$C$478:$C$608,'4. Material Balance Activities'!$M$478:$M$608,NA,0,1))*G2101)*(1-F2101)</f>
        <v>0.10280380000000001</v>
      </c>
      <c r="J2101" s="105" t="s">
        <v>214</v>
      </c>
      <c r="K2101" s="83" t="s">
        <v>214</v>
      </c>
      <c r="L2101" s="102" cm="1">
        <f t="array" ref="L2101">((_xlfn.XLOOKUP(B2101,'4. Material Balance Activities'!$C$478:$C$608,'4. Material Balance Activities'!$J$478:$J$608,NA,0,1)-_xlfn.XLOOKUP(B2101,'4. Material Balance Activities'!$C$478:$C$608,'4. Material Balance Activities'!$P$478:$P$608,NA,0,1))*G2101)*(1-F2101)</f>
        <v>4.1453145161290326E-4</v>
      </c>
      <c r="M2101" s="105" t="s">
        <v>214</v>
      </c>
      <c r="N2101" s="83" t="s">
        <v>214</v>
      </c>
    </row>
    <row r="2102" spans="1:14" x14ac:dyDescent="0.25">
      <c r="A2102" s="79" t="s">
        <v>406</v>
      </c>
      <c r="B2102" s="133" t="s">
        <v>305</v>
      </c>
      <c r="C2102" s="137" t="s">
        <v>435</v>
      </c>
      <c r="D2102" s="81" t="str">
        <f>IFERROR(IF(C2102="No CAS","",INDEX('DEQ Pollutant List'!$C$7:$C$611,MATCH('5. Pollutant Emissions - MB'!C2102,'DEQ Pollutant List'!$B$7:$B$611,0))),"")</f>
        <v>n-Butyl alcohol</v>
      </c>
      <c r="E2102" s="115"/>
      <c r="F2102" s="138">
        <v>0</v>
      </c>
      <c r="G2102" s="139">
        <v>7.0000000000000007E-2</v>
      </c>
      <c r="H2102" s="104"/>
      <c r="I2102" s="102" cm="1">
        <f t="array" ref="I2102">((_xlfn.XLOOKUP(B2102,'4. Material Balance Activities'!$C$478:$C$608,'4. Material Balance Activities'!$G$478:$G$608,NA,0,1)-_xlfn.XLOOKUP(B2102,'4. Material Balance Activities'!$C$478:$C$608,'4. Material Balance Activities'!$M$478:$M$608,NA,0,1))*G2102)*(1-F2102)</f>
        <v>3.5981330000000007</v>
      </c>
      <c r="J2102" s="105" t="s">
        <v>214</v>
      </c>
      <c r="K2102" s="83" t="s">
        <v>214</v>
      </c>
      <c r="L2102" s="102" cm="1">
        <f t="array" ref="L2102">((_xlfn.XLOOKUP(B2102,'4. Material Balance Activities'!$C$478:$C$608,'4. Material Balance Activities'!$J$478:$J$608,NA,0,1)-_xlfn.XLOOKUP(B2102,'4. Material Balance Activities'!$C$478:$C$608,'4. Material Balance Activities'!$P$478:$P$608,NA,0,1))*G2102)*(1-F2102)</f>
        <v>1.4508600806451616E-2</v>
      </c>
      <c r="M2102" s="105" t="s">
        <v>214</v>
      </c>
      <c r="N2102" s="83" t="s">
        <v>214</v>
      </c>
    </row>
    <row r="2103" spans="1:14" x14ac:dyDescent="0.25">
      <c r="A2103" s="79" t="s">
        <v>406</v>
      </c>
      <c r="B2103" s="133" t="s">
        <v>305</v>
      </c>
      <c r="C2103" s="137" t="s">
        <v>437</v>
      </c>
      <c r="D2103" s="81" t="str">
        <f>IFERROR(IF(C2103="No CAS","",INDEX('DEQ Pollutant List'!$C$7:$C$611,MATCH('5. Pollutant Emissions - MB'!C2103,'DEQ Pollutant List'!$B$7:$B$611,0))),"")</f>
        <v>Propylene glycol monomethyl ether acetate</v>
      </c>
      <c r="E2103" s="115"/>
      <c r="F2103" s="138">
        <v>0</v>
      </c>
      <c r="G2103" s="139">
        <v>0.03</v>
      </c>
      <c r="H2103" s="104"/>
      <c r="I2103" s="102" cm="1">
        <f t="array" ref="I2103">((_xlfn.XLOOKUP(B2103,'4. Material Balance Activities'!$C$478:$C$608,'4. Material Balance Activities'!$G$478:$G$608,NA,0,1)-_xlfn.XLOOKUP(B2103,'4. Material Balance Activities'!$C$478:$C$608,'4. Material Balance Activities'!$M$478:$M$608,NA,0,1))*G2103)*(1-F2103)</f>
        <v>1.542057</v>
      </c>
      <c r="J2103" s="105" t="s">
        <v>214</v>
      </c>
      <c r="K2103" s="83" t="s">
        <v>214</v>
      </c>
      <c r="L2103" s="102" cm="1">
        <f t="array" ref="L2103">((_xlfn.XLOOKUP(B2103,'4. Material Balance Activities'!$C$478:$C$608,'4. Material Balance Activities'!$J$478:$J$608,NA,0,1)-_xlfn.XLOOKUP(B2103,'4. Material Balance Activities'!$C$478:$C$608,'4. Material Balance Activities'!$P$478:$P$608,NA,0,1))*G2103)*(1-F2103)</f>
        <v>6.2179717741935488E-3</v>
      </c>
      <c r="M2103" s="105" t="s">
        <v>214</v>
      </c>
      <c r="N2103" s="83" t="s">
        <v>214</v>
      </c>
    </row>
    <row r="2104" spans="1:14" x14ac:dyDescent="0.25">
      <c r="A2104" s="79" t="s">
        <v>406</v>
      </c>
      <c r="B2104" s="133" t="s">
        <v>305</v>
      </c>
      <c r="C2104" s="137" t="s">
        <v>441</v>
      </c>
      <c r="D2104" s="81" t="str">
        <f>IFERROR(IF(C2104="No CAS","",INDEX('DEQ Pollutant List'!$C$7:$C$611,MATCH('5. Pollutant Emissions - MB'!C2104,'DEQ Pollutant List'!$B$7:$B$611,0))),"")</f>
        <v>1,2,3-Trimethylbenzene</v>
      </c>
      <c r="E2104" s="115"/>
      <c r="F2104" s="138">
        <v>0</v>
      </c>
      <c r="G2104" s="139">
        <v>0.01</v>
      </c>
      <c r="H2104" s="104"/>
      <c r="I2104" s="102" cm="1">
        <f t="array" ref="I2104">((_xlfn.XLOOKUP(B2104,'4. Material Balance Activities'!$C$478:$C$608,'4. Material Balance Activities'!$G$478:$G$608,NA,0,1)-_xlfn.XLOOKUP(B2104,'4. Material Balance Activities'!$C$478:$C$608,'4. Material Balance Activities'!$M$478:$M$608,NA,0,1))*G2104)*(1-F2104)</f>
        <v>0.514019</v>
      </c>
      <c r="J2104" s="105" t="s">
        <v>214</v>
      </c>
      <c r="K2104" s="83" t="s">
        <v>214</v>
      </c>
      <c r="L2104" s="102" cm="1">
        <f t="array" ref="L2104">((_xlfn.XLOOKUP(B2104,'4. Material Balance Activities'!$C$478:$C$608,'4. Material Balance Activities'!$J$478:$J$608,NA,0,1)-_xlfn.XLOOKUP(B2104,'4. Material Balance Activities'!$C$478:$C$608,'4. Material Balance Activities'!$P$478:$P$608,NA,0,1))*G2104)*(1-F2104)</f>
        <v>2.0726572580645163E-3</v>
      </c>
      <c r="M2104" s="105" t="s">
        <v>214</v>
      </c>
      <c r="N2104" s="83" t="s">
        <v>214</v>
      </c>
    </row>
    <row r="2105" spans="1:14" x14ac:dyDescent="0.25">
      <c r="A2105" s="79" t="s">
        <v>406</v>
      </c>
      <c r="B2105" s="133" t="s">
        <v>306</v>
      </c>
      <c r="C2105" s="137" t="s">
        <v>193</v>
      </c>
      <c r="D2105" s="81" t="str">
        <f>IFERROR(IF(C2105="No CAS","",INDEX('DEQ Pollutant List'!$C$7:$C$611,MATCH('5. Pollutant Emissions - MB'!C2105,'DEQ Pollutant List'!$B$7:$B$611,0))),"")</f>
        <v>Xylene (mixture), including m-xylene, o-xylene, p-xylene</v>
      </c>
      <c r="E2105" s="115"/>
      <c r="F2105" s="138">
        <v>0</v>
      </c>
      <c r="G2105" s="139">
        <v>0.01</v>
      </c>
      <c r="H2105" s="104"/>
      <c r="I2105" s="102" cm="1">
        <f t="array" ref="I2105">((_xlfn.XLOOKUP(B2105,'4. Material Balance Activities'!$C$478:$C$608,'4. Material Balance Activities'!$G$478:$G$608,NA,0,1)-_xlfn.XLOOKUP(B2105,'4. Material Balance Activities'!$C$478:$C$608,'4. Material Balance Activities'!$M$478:$M$608,NA,0,1))*G2105)*(1-F2105)</f>
        <v>9.2609999999999998E-2</v>
      </c>
      <c r="J2105" s="105" t="s">
        <v>214</v>
      </c>
      <c r="K2105" s="83" t="s">
        <v>214</v>
      </c>
      <c r="L2105" s="102" cm="1">
        <f t="array" ref="L2105">((_xlfn.XLOOKUP(B2105,'4. Material Balance Activities'!$C$478:$C$608,'4. Material Balance Activities'!$J$478:$J$608,NA,0,1)-_xlfn.XLOOKUP(B2105,'4. Material Balance Activities'!$C$478:$C$608,'4. Material Balance Activities'!$P$478:$P$608,NA,0,1))*G2105)*(1-F2105)</f>
        <v>3.7342741935483868E-4</v>
      </c>
      <c r="M2105" s="105" t="s">
        <v>214</v>
      </c>
      <c r="N2105" s="83" t="s">
        <v>214</v>
      </c>
    </row>
    <row r="2106" spans="1:14" x14ac:dyDescent="0.25">
      <c r="A2106" s="79" t="s">
        <v>406</v>
      </c>
      <c r="B2106" s="133" t="s">
        <v>306</v>
      </c>
      <c r="C2106" s="137" t="s">
        <v>183</v>
      </c>
      <c r="D2106" s="81" t="str">
        <f>IFERROR(IF(C2106="No CAS","",INDEX('DEQ Pollutant List'!$C$7:$C$611,MATCH('5. Pollutant Emissions - MB'!C2106,'DEQ Pollutant List'!$B$7:$B$611,0))),"")</f>
        <v>Ethyl benzene</v>
      </c>
      <c r="E2106" s="115"/>
      <c r="F2106" s="138">
        <v>0</v>
      </c>
      <c r="G2106" s="139">
        <v>3.0000000000000001E-3</v>
      </c>
      <c r="H2106" s="104"/>
      <c r="I2106" s="102" cm="1">
        <f t="array" ref="I2106">((_xlfn.XLOOKUP(B2106,'4. Material Balance Activities'!$C$478:$C$608,'4. Material Balance Activities'!$G$478:$G$608,NA,0,1)-_xlfn.XLOOKUP(B2106,'4. Material Balance Activities'!$C$478:$C$608,'4. Material Balance Activities'!$M$478:$M$608,NA,0,1))*G2106)*(1-F2106)</f>
        <v>2.7782999999999999E-2</v>
      </c>
      <c r="J2106" s="105" t="s">
        <v>214</v>
      </c>
      <c r="K2106" s="83" t="s">
        <v>214</v>
      </c>
      <c r="L2106" s="102" cm="1">
        <f t="array" ref="L2106">((_xlfn.XLOOKUP(B2106,'4. Material Balance Activities'!$C$478:$C$608,'4. Material Balance Activities'!$J$478:$J$608,NA,0,1)-_xlfn.XLOOKUP(B2106,'4. Material Balance Activities'!$C$478:$C$608,'4. Material Balance Activities'!$P$478:$P$608,NA,0,1))*G2106)*(1-F2106)</f>
        <v>1.1202822580645161E-4</v>
      </c>
      <c r="M2106" s="105" t="s">
        <v>214</v>
      </c>
      <c r="N2106" s="83" t="s">
        <v>214</v>
      </c>
    </row>
    <row r="2107" spans="1:14" x14ac:dyDescent="0.25">
      <c r="A2107" s="79" t="s">
        <v>406</v>
      </c>
      <c r="B2107" s="133" t="s">
        <v>306</v>
      </c>
      <c r="C2107" s="137" t="s">
        <v>433</v>
      </c>
      <c r="D2107" s="81" t="str">
        <f>IFERROR(IF(C2107="No CAS","",INDEX('DEQ Pollutant List'!$C$7:$C$611,MATCH('5. Pollutant Emissions - MB'!C2107,'DEQ Pollutant List'!$B$7:$B$611,0))),"")</f>
        <v>Isopropylbenzene (cumene)</v>
      </c>
      <c r="E2107" s="115"/>
      <c r="F2107" s="138">
        <v>0</v>
      </c>
      <c r="G2107" s="139">
        <v>1E-3</v>
      </c>
      <c r="H2107" s="104"/>
      <c r="I2107" s="102" cm="1">
        <f t="array" ref="I2107">((_xlfn.XLOOKUP(B2107,'4. Material Balance Activities'!$C$478:$C$608,'4. Material Balance Activities'!$G$478:$G$608,NA,0,1)-_xlfn.XLOOKUP(B2107,'4. Material Balance Activities'!$C$478:$C$608,'4. Material Balance Activities'!$M$478:$M$608,NA,0,1))*G2107)*(1-F2107)</f>
        <v>9.2610000000000001E-3</v>
      </c>
      <c r="J2107" s="105" t="s">
        <v>214</v>
      </c>
      <c r="K2107" s="83" t="s">
        <v>214</v>
      </c>
      <c r="L2107" s="102" cm="1">
        <f t="array" ref="L2107">((_xlfn.XLOOKUP(B2107,'4. Material Balance Activities'!$C$478:$C$608,'4. Material Balance Activities'!$J$478:$J$608,NA,0,1)-_xlfn.XLOOKUP(B2107,'4. Material Balance Activities'!$C$478:$C$608,'4. Material Balance Activities'!$P$478:$P$608,NA,0,1))*G2107)*(1-F2107)</f>
        <v>3.7342741935483871E-5</v>
      </c>
      <c r="M2107" s="105" t="s">
        <v>214</v>
      </c>
      <c r="N2107" s="83" t="s">
        <v>214</v>
      </c>
    </row>
    <row r="2108" spans="1:14" x14ac:dyDescent="0.25">
      <c r="A2108" s="79" t="s">
        <v>406</v>
      </c>
      <c r="B2108" s="133" t="s">
        <v>306</v>
      </c>
      <c r="C2108" s="137" t="s">
        <v>435</v>
      </c>
      <c r="D2108" s="81" t="str">
        <f>IFERROR(IF(C2108="No CAS","",INDEX('DEQ Pollutant List'!$C$7:$C$611,MATCH('5. Pollutant Emissions - MB'!C2108,'DEQ Pollutant List'!$B$7:$B$611,0))),"")</f>
        <v>n-Butyl alcohol</v>
      </c>
      <c r="E2108" s="115"/>
      <c r="F2108" s="138">
        <v>0</v>
      </c>
      <c r="G2108" s="139">
        <v>0.06</v>
      </c>
      <c r="H2108" s="104"/>
      <c r="I2108" s="102" cm="1">
        <f t="array" ref="I2108">((_xlfn.XLOOKUP(B2108,'4. Material Balance Activities'!$C$478:$C$608,'4. Material Balance Activities'!$G$478:$G$608,NA,0,1)-_xlfn.XLOOKUP(B2108,'4. Material Balance Activities'!$C$478:$C$608,'4. Material Balance Activities'!$M$478:$M$608,NA,0,1))*G2108)*(1-F2108)</f>
        <v>0.55565999999999993</v>
      </c>
      <c r="J2108" s="105" t="s">
        <v>214</v>
      </c>
      <c r="K2108" s="83" t="s">
        <v>214</v>
      </c>
      <c r="L2108" s="102" cm="1">
        <f t="array" ref="L2108">((_xlfn.XLOOKUP(B2108,'4. Material Balance Activities'!$C$478:$C$608,'4. Material Balance Activities'!$J$478:$J$608,NA,0,1)-_xlfn.XLOOKUP(B2108,'4. Material Balance Activities'!$C$478:$C$608,'4. Material Balance Activities'!$P$478:$P$608,NA,0,1))*G2108)*(1-F2108)</f>
        <v>2.2405645161290319E-3</v>
      </c>
      <c r="M2108" s="105" t="s">
        <v>214</v>
      </c>
      <c r="N2108" s="83" t="s">
        <v>214</v>
      </c>
    </row>
    <row r="2109" spans="1:14" x14ac:dyDescent="0.25">
      <c r="A2109" s="79" t="s">
        <v>406</v>
      </c>
      <c r="B2109" s="133" t="s">
        <v>306</v>
      </c>
      <c r="C2109" s="137" t="s">
        <v>437</v>
      </c>
      <c r="D2109" s="81" t="str">
        <f>IFERROR(IF(C2109="No CAS","",INDEX('DEQ Pollutant List'!$C$7:$C$611,MATCH('5. Pollutant Emissions - MB'!C2109,'DEQ Pollutant List'!$B$7:$B$611,0))),"")</f>
        <v>Propylene glycol monomethyl ether acetate</v>
      </c>
      <c r="E2109" s="115"/>
      <c r="F2109" s="138">
        <v>0</v>
      </c>
      <c r="G2109" s="139">
        <v>0.02</v>
      </c>
      <c r="H2109" s="104"/>
      <c r="I2109" s="102" cm="1">
        <f t="array" ref="I2109">((_xlfn.XLOOKUP(B2109,'4. Material Balance Activities'!$C$478:$C$608,'4. Material Balance Activities'!$G$478:$G$608,NA,0,1)-_xlfn.XLOOKUP(B2109,'4. Material Balance Activities'!$C$478:$C$608,'4. Material Balance Activities'!$M$478:$M$608,NA,0,1))*G2109)*(1-F2109)</f>
        <v>0.18522</v>
      </c>
      <c r="J2109" s="105" t="s">
        <v>214</v>
      </c>
      <c r="K2109" s="83" t="s">
        <v>214</v>
      </c>
      <c r="L2109" s="102" cm="1">
        <f t="array" ref="L2109">((_xlfn.XLOOKUP(B2109,'4. Material Balance Activities'!$C$478:$C$608,'4. Material Balance Activities'!$J$478:$J$608,NA,0,1)-_xlfn.XLOOKUP(B2109,'4. Material Balance Activities'!$C$478:$C$608,'4. Material Balance Activities'!$P$478:$P$608,NA,0,1))*G2109)*(1-F2109)</f>
        <v>7.4685483870967737E-4</v>
      </c>
      <c r="M2109" s="105" t="s">
        <v>214</v>
      </c>
      <c r="N2109" s="83" t="s">
        <v>214</v>
      </c>
    </row>
    <row r="2110" spans="1:14" x14ac:dyDescent="0.25">
      <c r="A2110" s="79" t="s">
        <v>406</v>
      </c>
      <c r="B2110" s="133" t="s">
        <v>307</v>
      </c>
      <c r="C2110" s="137" t="s">
        <v>193</v>
      </c>
      <c r="D2110" s="81" t="str">
        <f>IFERROR(IF(C2110="No CAS","",INDEX('DEQ Pollutant List'!$C$7:$C$611,MATCH('5. Pollutant Emissions - MB'!C2110,'DEQ Pollutant List'!$B$7:$B$611,0))),"")</f>
        <v>Xylene (mixture), including m-xylene, o-xylene, p-xylene</v>
      </c>
      <c r="E2110" s="115"/>
      <c r="F2110" s="138">
        <v>0</v>
      </c>
      <c r="G2110" s="139">
        <v>0.02</v>
      </c>
      <c r="H2110" s="104"/>
      <c r="I2110" s="102" cm="1">
        <f t="array" ref="I2110">((_xlfn.XLOOKUP(B2110,'4. Material Balance Activities'!$C$478:$C$608,'4. Material Balance Activities'!$G$478:$G$608,NA,0,1)-_xlfn.XLOOKUP(B2110,'4. Material Balance Activities'!$C$478:$C$608,'4. Material Balance Activities'!$M$478:$M$608,NA,0,1))*G2110)*(1-F2110)</f>
        <v>0.55664000000000002</v>
      </c>
      <c r="J2110" s="105" t="s">
        <v>214</v>
      </c>
      <c r="K2110" s="83" t="s">
        <v>214</v>
      </c>
      <c r="L2110" s="102" cm="1">
        <f t="array" ref="L2110">((_xlfn.XLOOKUP(B2110,'4. Material Balance Activities'!$C$478:$C$608,'4. Material Balance Activities'!$J$478:$J$608,NA,0,1)-_xlfn.XLOOKUP(B2110,'4. Material Balance Activities'!$C$478:$C$608,'4. Material Balance Activities'!$P$478:$P$608,NA,0,1))*G2110)*(1-F2110)</f>
        <v>2.2445161290322582E-3</v>
      </c>
      <c r="M2110" s="105" t="s">
        <v>214</v>
      </c>
      <c r="N2110" s="83" t="s">
        <v>214</v>
      </c>
    </row>
    <row r="2111" spans="1:14" x14ac:dyDescent="0.25">
      <c r="A2111" s="79" t="s">
        <v>406</v>
      </c>
      <c r="B2111" s="133" t="s">
        <v>307</v>
      </c>
      <c r="C2111" s="137" t="s">
        <v>183</v>
      </c>
      <c r="D2111" s="81" t="str">
        <f>IFERROR(IF(C2111="No CAS","",INDEX('DEQ Pollutant List'!$C$7:$C$611,MATCH('5. Pollutant Emissions - MB'!C2111,'DEQ Pollutant List'!$B$7:$B$611,0))),"")</f>
        <v>Ethyl benzene</v>
      </c>
      <c r="E2111" s="115"/>
      <c r="F2111" s="138">
        <v>0</v>
      </c>
      <c r="G2111" s="139">
        <v>3.0000000000000001E-3</v>
      </c>
      <c r="H2111" s="104"/>
      <c r="I2111" s="102" cm="1">
        <f t="array" ref="I2111">((_xlfn.XLOOKUP(B2111,'4. Material Balance Activities'!$C$478:$C$608,'4. Material Balance Activities'!$G$478:$G$608,NA,0,1)-_xlfn.XLOOKUP(B2111,'4. Material Balance Activities'!$C$478:$C$608,'4. Material Balance Activities'!$M$478:$M$608,NA,0,1))*G2111)*(1-F2111)</f>
        <v>8.3496000000000001E-2</v>
      </c>
      <c r="J2111" s="105" t="s">
        <v>214</v>
      </c>
      <c r="K2111" s="83" t="s">
        <v>214</v>
      </c>
      <c r="L2111" s="102" cm="1">
        <f t="array" ref="L2111">((_xlfn.XLOOKUP(B2111,'4. Material Balance Activities'!$C$478:$C$608,'4. Material Balance Activities'!$J$478:$J$608,NA,0,1)-_xlfn.XLOOKUP(B2111,'4. Material Balance Activities'!$C$478:$C$608,'4. Material Balance Activities'!$P$478:$P$608,NA,0,1))*G2111)*(1-F2111)</f>
        <v>3.3667741935483874E-4</v>
      </c>
      <c r="M2111" s="105" t="s">
        <v>214</v>
      </c>
      <c r="N2111" s="83" t="s">
        <v>214</v>
      </c>
    </row>
    <row r="2112" spans="1:14" x14ac:dyDescent="0.25">
      <c r="A2112" s="79" t="s">
        <v>406</v>
      </c>
      <c r="B2112" s="133" t="s">
        <v>307</v>
      </c>
      <c r="C2112" s="137" t="s">
        <v>433</v>
      </c>
      <c r="D2112" s="81" t="str">
        <f>IFERROR(IF(C2112="No CAS","",INDEX('DEQ Pollutant List'!$C$7:$C$611,MATCH('5. Pollutant Emissions - MB'!C2112,'DEQ Pollutant List'!$B$7:$B$611,0))),"")</f>
        <v>Isopropylbenzene (cumene)</v>
      </c>
      <c r="E2112" s="115"/>
      <c r="F2112" s="138">
        <v>0</v>
      </c>
      <c r="G2112" s="139">
        <v>1E-3</v>
      </c>
      <c r="H2112" s="104"/>
      <c r="I2112" s="102" cm="1">
        <f t="array" ref="I2112">((_xlfn.XLOOKUP(B2112,'4. Material Balance Activities'!$C$478:$C$608,'4. Material Balance Activities'!$G$478:$G$608,NA,0,1)-_xlfn.XLOOKUP(B2112,'4. Material Balance Activities'!$C$478:$C$608,'4. Material Balance Activities'!$M$478:$M$608,NA,0,1))*G2112)*(1-F2112)</f>
        <v>2.7832000000000003E-2</v>
      </c>
      <c r="J2112" s="105" t="s">
        <v>214</v>
      </c>
      <c r="K2112" s="83" t="s">
        <v>214</v>
      </c>
      <c r="L2112" s="102" cm="1">
        <f t="array" ref="L2112">((_xlfn.XLOOKUP(B2112,'4. Material Balance Activities'!$C$478:$C$608,'4. Material Balance Activities'!$J$478:$J$608,NA,0,1)-_xlfn.XLOOKUP(B2112,'4. Material Balance Activities'!$C$478:$C$608,'4. Material Balance Activities'!$P$478:$P$608,NA,0,1))*G2112)*(1-F2112)</f>
        <v>1.1222580645161292E-4</v>
      </c>
      <c r="M2112" s="105" t="s">
        <v>214</v>
      </c>
      <c r="N2112" s="83" t="s">
        <v>214</v>
      </c>
    </row>
    <row r="2113" spans="1:14" x14ac:dyDescent="0.25">
      <c r="A2113" s="79" t="s">
        <v>406</v>
      </c>
      <c r="B2113" s="133" t="s">
        <v>307</v>
      </c>
      <c r="C2113" s="137" t="s">
        <v>435</v>
      </c>
      <c r="D2113" s="81" t="str">
        <f>IFERROR(IF(C2113="No CAS","",INDEX('DEQ Pollutant List'!$C$7:$C$611,MATCH('5. Pollutant Emissions - MB'!C2113,'DEQ Pollutant List'!$B$7:$B$611,0))),"")</f>
        <v>n-Butyl alcohol</v>
      </c>
      <c r="E2113" s="115"/>
      <c r="F2113" s="138">
        <v>0</v>
      </c>
      <c r="G2113" s="139">
        <v>0.06</v>
      </c>
      <c r="H2113" s="104"/>
      <c r="I2113" s="102" cm="1">
        <f t="array" ref="I2113">((_xlfn.XLOOKUP(B2113,'4. Material Balance Activities'!$C$478:$C$608,'4. Material Balance Activities'!$G$478:$G$608,NA,0,1)-_xlfn.XLOOKUP(B2113,'4. Material Balance Activities'!$C$478:$C$608,'4. Material Balance Activities'!$M$478:$M$608,NA,0,1))*G2113)*(1-F2113)</f>
        <v>1.6699200000000001</v>
      </c>
      <c r="J2113" s="105" t="s">
        <v>214</v>
      </c>
      <c r="K2113" s="83" t="s">
        <v>214</v>
      </c>
      <c r="L2113" s="102" cm="1">
        <f t="array" ref="L2113">((_xlfn.XLOOKUP(B2113,'4. Material Balance Activities'!$C$478:$C$608,'4. Material Balance Activities'!$J$478:$J$608,NA,0,1)-_xlfn.XLOOKUP(B2113,'4. Material Balance Activities'!$C$478:$C$608,'4. Material Balance Activities'!$P$478:$P$608,NA,0,1))*G2113)*(1-F2113)</f>
        <v>6.7335483870967746E-3</v>
      </c>
      <c r="M2113" s="105" t="s">
        <v>214</v>
      </c>
      <c r="N2113" s="83" t="s">
        <v>214</v>
      </c>
    </row>
    <row r="2114" spans="1:14" x14ac:dyDescent="0.25">
      <c r="A2114" s="79" t="s">
        <v>406</v>
      </c>
      <c r="B2114" s="133" t="s">
        <v>308</v>
      </c>
      <c r="C2114" s="137" t="s">
        <v>193</v>
      </c>
      <c r="D2114" s="81" t="str">
        <f>IFERROR(IF(C2114="No CAS","",INDEX('DEQ Pollutant List'!$C$7:$C$611,MATCH('5. Pollutant Emissions - MB'!C2114,'DEQ Pollutant List'!$B$7:$B$611,0))),"")</f>
        <v>Xylene (mixture), including m-xylene, o-xylene, p-xylene</v>
      </c>
      <c r="E2114" s="115"/>
      <c r="F2114" s="138">
        <v>0</v>
      </c>
      <c r="G2114" s="139">
        <v>0.02</v>
      </c>
      <c r="H2114" s="104"/>
      <c r="I2114" s="102" cm="1">
        <f t="array" ref="I2114">((_xlfn.XLOOKUP(B2114,'4. Material Balance Activities'!$C$478:$C$608,'4. Material Balance Activities'!$G$478:$G$608,NA,0,1)-_xlfn.XLOOKUP(B2114,'4. Material Balance Activities'!$C$478:$C$608,'4. Material Balance Activities'!$M$478:$M$608,NA,0,1))*G2114)*(1-F2114)</f>
        <v>1.1419379999999999</v>
      </c>
      <c r="J2114" s="105" t="s">
        <v>214</v>
      </c>
      <c r="K2114" s="83" t="s">
        <v>214</v>
      </c>
      <c r="L2114" s="102" cm="1">
        <f t="array" ref="L2114">((_xlfn.XLOOKUP(B2114,'4. Material Balance Activities'!$C$478:$C$608,'4. Material Balance Activities'!$J$478:$J$608,NA,0,1)-_xlfn.XLOOKUP(B2114,'4. Material Balance Activities'!$C$478:$C$608,'4. Material Balance Activities'!$P$478:$P$608,NA,0,1))*G2114)*(1-F2114)</f>
        <v>4.604588709677419E-3</v>
      </c>
      <c r="M2114" s="105" t="s">
        <v>214</v>
      </c>
      <c r="N2114" s="83" t="s">
        <v>214</v>
      </c>
    </row>
    <row r="2115" spans="1:14" x14ac:dyDescent="0.25">
      <c r="A2115" s="79" t="s">
        <v>406</v>
      </c>
      <c r="B2115" s="133" t="s">
        <v>308</v>
      </c>
      <c r="C2115" s="137" t="s">
        <v>183</v>
      </c>
      <c r="D2115" s="81" t="str">
        <f>IFERROR(IF(C2115="No CAS","",INDEX('DEQ Pollutant List'!$C$7:$C$611,MATCH('5. Pollutant Emissions - MB'!C2115,'DEQ Pollutant List'!$B$7:$B$611,0))),"")</f>
        <v>Ethyl benzene</v>
      </c>
      <c r="E2115" s="115"/>
      <c r="F2115" s="138">
        <v>0</v>
      </c>
      <c r="G2115" s="139">
        <v>3.0000000000000001E-3</v>
      </c>
      <c r="H2115" s="104"/>
      <c r="I2115" s="102" cm="1">
        <f t="array" ref="I2115">((_xlfn.XLOOKUP(B2115,'4. Material Balance Activities'!$C$478:$C$608,'4. Material Balance Activities'!$G$478:$G$608,NA,0,1)-_xlfn.XLOOKUP(B2115,'4. Material Balance Activities'!$C$478:$C$608,'4. Material Balance Activities'!$M$478:$M$608,NA,0,1))*G2115)*(1-F2115)</f>
        <v>0.17129069999999999</v>
      </c>
      <c r="J2115" s="105" t="s">
        <v>214</v>
      </c>
      <c r="K2115" s="83" t="s">
        <v>214</v>
      </c>
      <c r="L2115" s="102" cm="1">
        <f t="array" ref="L2115">((_xlfn.XLOOKUP(B2115,'4. Material Balance Activities'!$C$478:$C$608,'4. Material Balance Activities'!$J$478:$J$608,NA,0,1)-_xlfn.XLOOKUP(B2115,'4. Material Balance Activities'!$C$478:$C$608,'4. Material Balance Activities'!$P$478:$P$608,NA,0,1))*G2115)*(1-F2115)</f>
        <v>6.9068830645161285E-4</v>
      </c>
      <c r="M2115" s="105" t="s">
        <v>214</v>
      </c>
      <c r="N2115" s="83" t="s">
        <v>214</v>
      </c>
    </row>
    <row r="2116" spans="1:14" x14ac:dyDescent="0.25">
      <c r="A2116" s="79" t="s">
        <v>406</v>
      </c>
      <c r="B2116" s="133" t="s">
        <v>308</v>
      </c>
      <c r="C2116" s="137" t="s">
        <v>433</v>
      </c>
      <c r="D2116" s="81" t="str">
        <f>IFERROR(IF(C2116="No CAS","",INDEX('DEQ Pollutant List'!$C$7:$C$611,MATCH('5. Pollutant Emissions - MB'!C2116,'DEQ Pollutant List'!$B$7:$B$611,0))),"")</f>
        <v>Isopropylbenzene (cumene)</v>
      </c>
      <c r="E2116" s="115"/>
      <c r="F2116" s="138">
        <v>0</v>
      </c>
      <c r="G2116" s="139">
        <v>1E-3</v>
      </c>
      <c r="H2116" s="104"/>
      <c r="I2116" s="102" cm="1">
        <f t="array" ref="I2116">((_xlfn.XLOOKUP(B2116,'4. Material Balance Activities'!$C$478:$C$608,'4. Material Balance Activities'!$G$478:$G$608,NA,0,1)-_xlfn.XLOOKUP(B2116,'4. Material Balance Activities'!$C$478:$C$608,'4. Material Balance Activities'!$M$478:$M$608,NA,0,1))*G2116)*(1-F2116)</f>
        <v>5.7096899999999999E-2</v>
      </c>
      <c r="J2116" s="105" t="s">
        <v>214</v>
      </c>
      <c r="K2116" s="83" t="s">
        <v>214</v>
      </c>
      <c r="L2116" s="102" cm="1">
        <f t="array" ref="L2116">((_xlfn.XLOOKUP(B2116,'4. Material Balance Activities'!$C$478:$C$608,'4. Material Balance Activities'!$J$478:$J$608,NA,0,1)-_xlfn.XLOOKUP(B2116,'4. Material Balance Activities'!$C$478:$C$608,'4. Material Balance Activities'!$P$478:$P$608,NA,0,1))*G2116)*(1-F2116)</f>
        <v>2.3022943548387095E-4</v>
      </c>
      <c r="M2116" s="105" t="s">
        <v>214</v>
      </c>
      <c r="N2116" s="83" t="s">
        <v>214</v>
      </c>
    </row>
    <row r="2117" spans="1:14" x14ac:dyDescent="0.25">
      <c r="A2117" s="79" t="s">
        <v>406</v>
      </c>
      <c r="B2117" s="133" t="s">
        <v>308</v>
      </c>
      <c r="C2117" s="137" t="s">
        <v>435</v>
      </c>
      <c r="D2117" s="81" t="str">
        <f>IFERROR(IF(C2117="No CAS","",INDEX('DEQ Pollutant List'!$C$7:$C$611,MATCH('5. Pollutant Emissions - MB'!C2117,'DEQ Pollutant List'!$B$7:$B$611,0))),"")</f>
        <v>n-Butyl alcohol</v>
      </c>
      <c r="E2117" s="115"/>
      <c r="F2117" s="138">
        <v>0</v>
      </c>
      <c r="G2117" s="139">
        <v>0.06</v>
      </c>
      <c r="H2117" s="104"/>
      <c r="I2117" s="102" cm="1">
        <f t="array" ref="I2117">((_xlfn.XLOOKUP(B2117,'4. Material Balance Activities'!$C$478:$C$608,'4. Material Balance Activities'!$G$478:$G$608,NA,0,1)-_xlfn.XLOOKUP(B2117,'4. Material Balance Activities'!$C$478:$C$608,'4. Material Balance Activities'!$M$478:$M$608,NA,0,1))*G2117)*(1-F2117)</f>
        <v>3.4258139999999999</v>
      </c>
      <c r="J2117" s="105" t="s">
        <v>214</v>
      </c>
      <c r="K2117" s="83" t="s">
        <v>214</v>
      </c>
      <c r="L2117" s="102" cm="1">
        <f t="array" ref="L2117">((_xlfn.XLOOKUP(B2117,'4. Material Balance Activities'!$C$478:$C$608,'4. Material Balance Activities'!$J$478:$J$608,NA,0,1)-_xlfn.XLOOKUP(B2117,'4. Material Balance Activities'!$C$478:$C$608,'4. Material Balance Activities'!$P$478:$P$608,NA,0,1))*G2117)*(1-F2117)</f>
        <v>1.3813766129032257E-2</v>
      </c>
      <c r="M2117" s="105" t="s">
        <v>214</v>
      </c>
      <c r="N2117" s="83" t="s">
        <v>214</v>
      </c>
    </row>
    <row r="2118" spans="1:14" x14ac:dyDescent="0.25">
      <c r="A2118" s="79" t="s">
        <v>406</v>
      </c>
      <c r="B2118" s="133" t="s">
        <v>308</v>
      </c>
      <c r="C2118" s="137" t="s">
        <v>437</v>
      </c>
      <c r="D2118" s="81" t="str">
        <f>IFERROR(IF(C2118="No CAS","",INDEX('DEQ Pollutant List'!$C$7:$C$611,MATCH('5. Pollutant Emissions - MB'!C2118,'DEQ Pollutant List'!$B$7:$B$611,0))),"")</f>
        <v>Propylene glycol monomethyl ether acetate</v>
      </c>
      <c r="E2118" s="115"/>
      <c r="F2118" s="138">
        <v>0</v>
      </c>
      <c r="G2118" s="139">
        <v>0.01</v>
      </c>
      <c r="H2118" s="104"/>
      <c r="I2118" s="102" cm="1">
        <f t="array" ref="I2118">((_xlfn.XLOOKUP(B2118,'4. Material Balance Activities'!$C$478:$C$608,'4. Material Balance Activities'!$G$478:$G$608,NA,0,1)-_xlfn.XLOOKUP(B2118,'4. Material Balance Activities'!$C$478:$C$608,'4. Material Balance Activities'!$M$478:$M$608,NA,0,1))*G2118)*(1-F2118)</f>
        <v>0.57096899999999995</v>
      </c>
      <c r="J2118" s="105" t="s">
        <v>214</v>
      </c>
      <c r="K2118" s="83" t="s">
        <v>214</v>
      </c>
      <c r="L2118" s="102" cm="1">
        <f t="array" ref="L2118">((_xlfn.XLOOKUP(B2118,'4. Material Balance Activities'!$C$478:$C$608,'4. Material Balance Activities'!$J$478:$J$608,NA,0,1)-_xlfn.XLOOKUP(B2118,'4. Material Balance Activities'!$C$478:$C$608,'4. Material Balance Activities'!$P$478:$P$608,NA,0,1))*G2118)*(1-F2118)</f>
        <v>2.3022943548387095E-3</v>
      </c>
      <c r="M2118" s="105" t="s">
        <v>214</v>
      </c>
      <c r="N2118" s="83" t="s">
        <v>214</v>
      </c>
    </row>
    <row r="2119" spans="1:14" x14ac:dyDescent="0.25">
      <c r="A2119" s="79" t="s">
        <v>406</v>
      </c>
      <c r="B2119" s="133" t="s">
        <v>309</v>
      </c>
      <c r="C2119" s="137" t="s">
        <v>193</v>
      </c>
      <c r="D2119" s="81" t="str">
        <f>IFERROR(IF(C2119="No CAS","",INDEX('DEQ Pollutant List'!$C$7:$C$611,MATCH('5. Pollutant Emissions - MB'!C2119,'DEQ Pollutant List'!$B$7:$B$611,0))),"")</f>
        <v>Xylene (mixture), including m-xylene, o-xylene, p-xylene</v>
      </c>
      <c r="E2119" s="115"/>
      <c r="F2119" s="138">
        <v>0</v>
      </c>
      <c r="G2119" s="139">
        <v>0.02</v>
      </c>
      <c r="H2119" s="104"/>
      <c r="I2119" s="102" cm="1">
        <f t="array" ref="I2119">((_xlfn.XLOOKUP(B2119,'4. Material Balance Activities'!$C$478:$C$608,'4. Material Balance Activities'!$G$478:$G$608,NA,0,1)-_xlfn.XLOOKUP(B2119,'4. Material Balance Activities'!$C$478:$C$608,'4. Material Balance Activities'!$M$478:$M$608,NA,0,1))*G2119)*(1-F2119)</f>
        <v>0.76733400000000007</v>
      </c>
      <c r="J2119" s="105" t="s">
        <v>214</v>
      </c>
      <c r="K2119" s="83" t="s">
        <v>214</v>
      </c>
      <c r="L2119" s="102" cm="1">
        <f t="array" ref="L2119">((_xlfn.XLOOKUP(B2119,'4. Material Balance Activities'!$C$478:$C$608,'4. Material Balance Activities'!$J$478:$J$608,NA,0,1)-_xlfn.XLOOKUP(B2119,'4. Material Balance Activities'!$C$478:$C$608,'4. Material Balance Activities'!$P$478:$P$608,NA,0,1))*G2119)*(1-F2119)</f>
        <v>3.0940887096774193E-3</v>
      </c>
      <c r="M2119" s="105" t="s">
        <v>214</v>
      </c>
      <c r="N2119" s="83" t="s">
        <v>214</v>
      </c>
    </row>
    <row r="2120" spans="1:14" x14ac:dyDescent="0.25">
      <c r="A2120" s="79" t="s">
        <v>406</v>
      </c>
      <c r="B2120" s="133" t="s">
        <v>309</v>
      </c>
      <c r="C2120" s="137" t="s">
        <v>183</v>
      </c>
      <c r="D2120" s="81" t="str">
        <f>IFERROR(IF(C2120="No CAS","",INDEX('DEQ Pollutant List'!$C$7:$C$611,MATCH('5. Pollutant Emissions - MB'!C2120,'DEQ Pollutant List'!$B$7:$B$611,0))),"")</f>
        <v>Ethyl benzene</v>
      </c>
      <c r="E2120" s="115"/>
      <c r="F2120" s="138">
        <v>0</v>
      </c>
      <c r="G2120" s="139">
        <v>3.0000000000000001E-3</v>
      </c>
      <c r="H2120" s="104"/>
      <c r="I2120" s="102" cm="1">
        <f t="array" ref="I2120">((_xlfn.XLOOKUP(B2120,'4. Material Balance Activities'!$C$478:$C$608,'4. Material Balance Activities'!$G$478:$G$608,NA,0,1)-_xlfn.XLOOKUP(B2120,'4. Material Balance Activities'!$C$478:$C$608,'4. Material Balance Activities'!$M$478:$M$608,NA,0,1))*G2120)*(1-F2120)</f>
        <v>0.11510010000000001</v>
      </c>
      <c r="J2120" s="105" t="s">
        <v>214</v>
      </c>
      <c r="K2120" s="83" t="s">
        <v>214</v>
      </c>
      <c r="L2120" s="102" cm="1">
        <f t="array" ref="L2120">((_xlfn.XLOOKUP(B2120,'4. Material Balance Activities'!$C$478:$C$608,'4. Material Balance Activities'!$J$478:$J$608,NA,0,1)-_xlfn.XLOOKUP(B2120,'4. Material Balance Activities'!$C$478:$C$608,'4. Material Balance Activities'!$P$478:$P$608,NA,0,1))*G2120)*(1-F2120)</f>
        <v>4.6411330645161294E-4</v>
      </c>
      <c r="M2120" s="105" t="s">
        <v>214</v>
      </c>
      <c r="N2120" s="83" t="s">
        <v>214</v>
      </c>
    </row>
    <row r="2121" spans="1:14" x14ac:dyDescent="0.25">
      <c r="A2121" s="79" t="s">
        <v>406</v>
      </c>
      <c r="B2121" s="133" t="s">
        <v>309</v>
      </c>
      <c r="C2121" s="137" t="s">
        <v>433</v>
      </c>
      <c r="D2121" s="81" t="str">
        <f>IFERROR(IF(C2121="No CAS","",INDEX('DEQ Pollutant List'!$C$7:$C$611,MATCH('5. Pollutant Emissions - MB'!C2121,'DEQ Pollutant List'!$B$7:$B$611,0))),"")</f>
        <v>Isopropylbenzene (cumene)</v>
      </c>
      <c r="E2121" s="115"/>
      <c r="F2121" s="138">
        <v>0</v>
      </c>
      <c r="G2121" s="139">
        <v>1E-3</v>
      </c>
      <c r="H2121" s="104"/>
      <c r="I2121" s="102" cm="1">
        <f t="array" ref="I2121">((_xlfn.XLOOKUP(B2121,'4. Material Balance Activities'!$C$478:$C$608,'4. Material Balance Activities'!$G$478:$G$608,NA,0,1)-_xlfn.XLOOKUP(B2121,'4. Material Balance Activities'!$C$478:$C$608,'4. Material Balance Activities'!$M$478:$M$608,NA,0,1))*G2121)*(1-F2121)</f>
        <v>3.8366700000000004E-2</v>
      </c>
      <c r="J2121" s="105" t="s">
        <v>214</v>
      </c>
      <c r="K2121" s="83" t="s">
        <v>214</v>
      </c>
      <c r="L2121" s="102" cm="1">
        <f t="array" ref="L2121">((_xlfn.XLOOKUP(B2121,'4. Material Balance Activities'!$C$478:$C$608,'4. Material Balance Activities'!$J$478:$J$608,NA,0,1)-_xlfn.XLOOKUP(B2121,'4. Material Balance Activities'!$C$478:$C$608,'4. Material Balance Activities'!$P$478:$P$608,NA,0,1))*G2121)*(1-F2121)</f>
        <v>1.5470443548387097E-4</v>
      </c>
      <c r="M2121" s="105" t="s">
        <v>214</v>
      </c>
      <c r="N2121" s="83" t="s">
        <v>214</v>
      </c>
    </row>
    <row r="2122" spans="1:14" x14ac:dyDescent="0.25">
      <c r="A2122" s="79" t="s">
        <v>406</v>
      </c>
      <c r="B2122" s="133" t="s">
        <v>309</v>
      </c>
      <c r="C2122" s="137" t="s">
        <v>435</v>
      </c>
      <c r="D2122" s="81" t="str">
        <f>IFERROR(IF(C2122="No CAS","",INDEX('DEQ Pollutant List'!$C$7:$C$611,MATCH('5. Pollutant Emissions - MB'!C2122,'DEQ Pollutant List'!$B$7:$B$611,0))),"")</f>
        <v>n-Butyl alcohol</v>
      </c>
      <c r="E2122" s="115"/>
      <c r="F2122" s="138">
        <v>0</v>
      </c>
      <c r="G2122" s="139">
        <v>0.06</v>
      </c>
      <c r="H2122" s="104"/>
      <c r="I2122" s="102" cm="1">
        <f t="array" ref="I2122">((_xlfn.XLOOKUP(B2122,'4. Material Balance Activities'!$C$478:$C$608,'4. Material Balance Activities'!$G$478:$G$608,NA,0,1)-_xlfn.XLOOKUP(B2122,'4. Material Balance Activities'!$C$478:$C$608,'4. Material Balance Activities'!$M$478:$M$608,NA,0,1))*G2122)*(1-F2122)</f>
        <v>2.3020019999999999</v>
      </c>
      <c r="J2122" s="105" t="s">
        <v>214</v>
      </c>
      <c r="K2122" s="83" t="s">
        <v>214</v>
      </c>
      <c r="L2122" s="102" cm="1">
        <f t="array" ref="L2122">((_xlfn.XLOOKUP(B2122,'4. Material Balance Activities'!$C$478:$C$608,'4. Material Balance Activities'!$J$478:$J$608,NA,0,1)-_xlfn.XLOOKUP(B2122,'4. Material Balance Activities'!$C$478:$C$608,'4. Material Balance Activities'!$P$478:$P$608,NA,0,1))*G2122)*(1-F2122)</f>
        <v>9.2822661290322579E-3</v>
      </c>
      <c r="M2122" s="105" t="s">
        <v>214</v>
      </c>
      <c r="N2122" s="83" t="s">
        <v>214</v>
      </c>
    </row>
    <row r="2123" spans="1:14" x14ac:dyDescent="0.25">
      <c r="A2123" s="79" t="s">
        <v>406</v>
      </c>
      <c r="B2123" s="133" t="s">
        <v>309</v>
      </c>
      <c r="C2123" s="137" t="s">
        <v>437</v>
      </c>
      <c r="D2123" s="81" t="str">
        <f>IFERROR(IF(C2123="No CAS","",INDEX('DEQ Pollutant List'!$C$7:$C$611,MATCH('5. Pollutant Emissions - MB'!C2123,'DEQ Pollutant List'!$B$7:$B$611,0))),"")</f>
        <v>Propylene glycol monomethyl ether acetate</v>
      </c>
      <c r="E2123" s="115"/>
      <c r="F2123" s="138">
        <v>0</v>
      </c>
      <c r="G2123" s="139">
        <v>0.02</v>
      </c>
      <c r="H2123" s="104"/>
      <c r="I2123" s="102" cm="1">
        <f t="array" ref="I2123">((_xlfn.XLOOKUP(B2123,'4. Material Balance Activities'!$C$478:$C$608,'4. Material Balance Activities'!$G$478:$G$608,NA,0,1)-_xlfn.XLOOKUP(B2123,'4. Material Balance Activities'!$C$478:$C$608,'4. Material Balance Activities'!$M$478:$M$608,NA,0,1))*G2123)*(1-F2123)</f>
        <v>0.76733400000000007</v>
      </c>
      <c r="J2123" s="105" t="s">
        <v>214</v>
      </c>
      <c r="K2123" s="83" t="s">
        <v>214</v>
      </c>
      <c r="L2123" s="102" cm="1">
        <f t="array" ref="L2123">((_xlfn.XLOOKUP(B2123,'4. Material Balance Activities'!$C$478:$C$608,'4. Material Balance Activities'!$J$478:$J$608,NA,0,1)-_xlfn.XLOOKUP(B2123,'4. Material Balance Activities'!$C$478:$C$608,'4. Material Balance Activities'!$P$478:$P$608,NA,0,1))*G2123)*(1-F2123)</f>
        <v>3.0940887096774193E-3</v>
      </c>
      <c r="M2123" s="105" t="s">
        <v>214</v>
      </c>
      <c r="N2123" s="83" t="s">
        <v>214</v>
      </c>
    </row>
    <row r="2124" spans="1:14" x14ac:dyDescent="0.25">
      <c r="A2124" s="79" t="s">
        <v>406</v>
      </c>
      <c r="B2124" s="133" t="s">
        <v>310</v>
      </c>
      <c r="C2124" s="137" t="s">
        <v>183</v>
      </c>
      <c r="D2124" s="81" t="str">
        <f>IFERROR(IF(C2124="No CAS","",INDEX('DEQ Pollutant List'!$C$7:$C$611,MATCH('5. Pollutant Emissions - MB'!C2124,'DEQ Pollutant List'!$B$7:$B$611,0))),"")</f>
        <v>Ethyl benzene</v>
      </c>
      <c r="E2124" s="115"/>
      <c r="F2124" s="138">
        <v>0</v>
      </c>
      <c r="G2124" s="139">
        <v>1E-3</v>
      </c>
      <c r="H2124" s="104"/>
      <c r="I2124" s="102" cm="1">
        <f t="array" ref="I2124">((_xlfn.XLOOKUP(B2124,'4. Material Balance Activities'!$C$478:$C$608,'4. Material Balance Activities'!$G$478:$G$608,NA,0,1)-_xlfn.XLOOKUP(B2124,'4. Material Balance Activities'!$C$478:$C$608,'4. Material Balance Activities'!$M$478:$M$608,NA,0,1))*G2124)*(1-F2124)</f>
        <v>5.7106400000000002E-2</v>
      </c>
      <c r="J2124" s="105" t="s">
        <v>214</v>
      </c>
      <c r="K2124" s="83" t="s">
        <v>214</v>
      </c>
      <c r="L2124" s="102" cm="1">
        <f t="array" ref="L2124">((_xlfn.XLOOKUP(B2124,'4. Material Balance Activities'!$C$478:$C$608,'4. Material Balance Activities'!$J$478:$J$608,NA,0,1)-_xlfn.XLOOKUP(B2124,'4. Material Balance Activities'!$C$478:$C$608,'4. Material Balance Activities'!$P$478:$P$608,NA,0,1))*G2124)*(1-F2124)</f>
        <v>2.302677419354839E-4</v>
      </c>
      <c r="M2124" s="105" t="s">
        <v>214</v>
      </c>
      <c r="N2124" s="83" t="s">
        <v>214</v>
      </c>
    </row>
    <row r="2125" spans="1:14" x14ac:dyDescent="0.25">
      <c r="A2125" s="79" t="s">
        <v>406</v>
      </c>
      <c r="B2125" s="133" t="s">
        <v>310</v>
      </c>
      <c r="C2125" s="137" t="s">
        <v>433</v>
      </c>
      <c r="D2125" s="81" t="str">
        <f>IFERROR(IF(C2125="No CAS","",INDEX('DEQ Pollutant List'!$C$7:$C$611,MATCH('5. Pollutant Emissions - MB'!C2125,'DEQ Pollutant List'!$B$7:$B$611,0))),"")</f>
        <v>Isopropylbenzene (cumene)</v>
      </c>
      <c r="E2125" s="115"/>
      <c r="F2125" s="138">
        <v>0</v>
      </c>
      <c r="G2125" s="139">
        <v>2E-3</v>
      </c>
      <c r="H2125" s="104"/>
      <c r="I2125" s="102" cm="1">
        <f t="array" ref="I2125">((_xlfn.XLOOKUP(B2125,'4. Material Balance Activities'!$C$478:$C$608,'4. Material Balance Activities'!$G$478:$G$608,NA,0,1)-_xlfn.XLOOKUP(B2125,'4. Material Balance Activities'!$C$478:$C$608,'4. Material Balance Activities'!$M$478:$M$608,NA,0,1))*G2125)*(1-F2125)</f>
        <v>0.1142128</v>
      </c>
      <c r="J2125" s="105" t="s">
        <v>214</v>
      </c>
      <c r="K2125" s="83" t="s">
        <v>214</v>
      </c>
      <c r="L2125" s="102" cm="1">
        <f t="array" ref="L2125">((_xlfn.XLOOKUP(B2125,'4. Material Balance Activities'!$C$478:$C$608,'4. Material Balance Activities'!$J$478:$J$608,NA,0,1)-_xlfn.XLOOKUP(B2125,'4. Material Balance Activities'!$C$478:$C$608,'4. Material Balance Activities'!$P$478:$P$608,NA,0,1))*G2125)*(1-F2125)</f>
        <v>4.605354838709678E-4</v>
      </c>
      <c r="M2125" s="105" t="s">
        <v>214</v>
      </c>
      <c r="N2125" s="83" t="s">
        <v>214</v>
      </c>
    </row>
    <row r="2126" spans="1:14" x14ac:dyDescent="0.25">
      <c r="A2126" s="79" t="s">
        <v>406</v>
      </c>
      <c r="B2126" s="133" t="s">
        <v>310</v>
      </c>
      <c r="C2126" s="137" t="s">
        <v>435</v>
      </c>
      <c r="D2126" s="81" t="str">
        <f>IFERROR(IF(C2126="No CAS","",INDEX('DEQ Pollutant List'!$C$7:$C$611,MATCH('5. Pollutant Emissions - MB'!C2126,'DEQ Pollutant List'!$B$7:$B$611,0))),"")</f>
        <v>n-Butyl alcohol</v>
      </c>
      <c r="E2126" s="115"/>
      <c r="F2126" s="138">
        <v>0</v>
      </c>
      <c r="G2126" s="139">
        <v>7.0000000000000007E-2</v>
      </c>
      <c r="H2126" s="104"/>
      <c r="I2126" s="102" cm="1">
        <f t="array" ref="I2126">((_xlfn.XLOOKUP(B2126,'4. Material Balance Activities'!$C$478:$C$608,'4. Material Balance Activities'!$G$478:$G$608,NA,0,1)-_xlfn.XLOOKUP(B2126,'4. Material Balance Activities'!$C$478:$C$608,'4. Material Balance Activities'!$M$478:$M$608,NA,0,1))*G2126)*(1-F2126)</f>
        <v>3.9974480000000003</v>
      </c>
      <c r="J2126" s="105" t="s">
        <v>214</v>
      </c>
      <c r="K2126" s="83" t="s">
        <v>214</v>
      </c>
      <c r="L2126" s="102" cm="1">
        <f t="array" ref="L2126">((_xlfn.XLOOKUP(B2126,'4. Material Balance Activities'!$C$478:$C$608,'4. Material Balance Activities'!$J$478:$J$608,NA,0,1)-_xlfn.XLOOKUP(B2126,'4. Material Balance Activities'!$C$478:$C$608,'4. Material Balance Activities'!$P$478:$P$608,NA,0,1))*G2126)*(1-F2126)</f>
        <v>1.6118741935483873E-2</v>
      </c>
      <c r="M2126" s="105" t="s">
        <v>214</v>
      </c>
      <c r="N2126" s="83" t="s">
        <v>214</v>
      </c>
    </row>
    <row r="2127" spans="1:14" x14ac:dyDescent="0.25">
      <c r="A2127" s="79" t="s">
        <v>406</v>
      </c>
      <c r="B2127" s="133" t="s">
        <v>310</v>
      </c>
      <c r="C2127" s="137" t="s">
        <v>437</v>
      </c>
      <c r="D2127" s="81" t="str">
        <f>IFERROR(IF(C2127="No CAS","",INDEX('DEQ Pollutant List'!$C$7:$C$611,MATCH('5. Pollutant Emissions - MB'!C2127,'DEQ Pollutant List'!$B$7:$B$611,0))),"")</f>
        <v>Propylene glycol monomethyl ether acetate</v>
      </c>
      <c r="E2127" s="115"/>
      <c r="F2127" s="138">
        <v>0</v>
      </c>
      <c r="G2127" s="139">
        <v>0.02</v>
      </c>
      <c r="H2127" s="104"/>
      <c r="I2127" s="102" cm="1">
        <f t="array" ref="I2127">((_xlfn.XLOOKUP(B2127,'4. Material Balance Activities'!$C$478:$C$608,'4. Material Balance Activities'!$G$478:$G$608,NA,0,1)-_xlfn.XLOOKUP(B2127,'4. Material Balance Activities'!$C$478:$C$608,'4. Material Balance Activities'!$M$478:$M$608,NA,0,1))*G2127)*(1-F2127)</f>
        <v>1.142128</v>
      </c>
      <c r="J2127" s="105" t="s">
        <v>214</v>
      </c>
      <c r="K2127" s="83" t="s">
        <v>214</v>
      </c>
      <c r="L2127" s="102" cm="1">
        <f t="array" ref="L2127">((_xlfn.XLOOKUP(B2127,'4. Material Balance Activities'!$C$478:$C$608,'4. Material Balance Activities'!$J$478:$J$608,NA,0,1)-_xlfn.XLOOKUP(B2127,'4. Material Balance Activities'!$C$478:$C$608,'4. Material Balance Activities'!$P$478:$P$608,NA,0,1))*G2127)*(1-F2127)</f>
        <v>4.605354838709678E-3</v>
      </c>
      <c r="M2127" s="105" t="s">
        <v>214</v>
      </c>
      <c r="N2127" s="83" t="s">
        <v>214</v>
      </c>
    </row>
    <row r="2128" spans="1:14" x14ac:dyDescent="0.25">
      <c r="A2128" s="79" t="s">
        <v>406</v>
      </c>
      <c r="B2128" s="133" t="s">
        <v>310</v>
      </c>
      <c r="C2128" s="137" t="s">
        <v>441</v>
      </c>
      <c r="D2128" s="81" t="str">
        <f>IFERROR(IF(C2128="No CAS","",INDEX('DEQ Pollutant List'!$C$7:$C$611,MATCH('5. Pollutant Emissions - MB'!C2128,'DEQ Pollutant List'!$B$7:$B$611,0))),"")</f>
        <v>1,2,3-Trimethylbenzene</v>
      </c>
      <c r="E2128" s="115"/>
      <c r="F2128" s="138">
        <v>0</v>
      </c>
      <c r="G2128" s="139">
        <v>0.01</v>
      </c>
      <c r="H2128" s="104"/>
      <c r="I2128" s="102" cm="1">
        <f t="array" ref="I2128">((_xlfn.XLOOKUP(B2128,'4. Material Balance Activities'!$C$478:$C$608,'4. Material Balance Activities'!$G$478:$G$608,NA,0,1)-_xlfn.XLOOKUP(B2128,'4. Material Balance Activities'!$C$478:$C$608,'4. Material Balance Activities'!$M$478:$M$608,NA,0,1))*G2128)*(1-F2128)</f>
        <v>0.57106400000000002</v>
      </c>
      <c r="J2128" s="105" t="s">
        <v>214</v>
      </c>
      <c r="K2128" s="83" t="s">
        <v>214</v>
      </c>
      <c r="L2128" s="102" cm="1">
        <f t="array" ref="L2128">((_xlfn.XLOOKUP(B2128,'4. Material Balance Activities'!$C$478:$C$608,'4. Material Balance Activities'!$J$478:$J$608,NA,0,1)-_xlfn.XLOOKUP(B2128,'4. Material Balance Activities'!$C$478:$C$608,'4. Material Balance Activities'!$P$478:$P$608,NA,0,1))*G2128)*(1-F2128)</f>
        <v>2.302677419354839E-3</v>
      </c>
      <c r="M2128" s="105" t="s">
        <v>214</v>
      </c>
      <c r="N2128" s="83" t="s">
        <v>214</v>
      </c>
    </row>
    <row r="2129" spans="1:14" x14ac:dyDescent="0.25">
      <c r="A2129" s="79" t="s">
        <v>406</v>
      </c>
      <c r="B2129" s="133" t="s">
        <v>311</v>
      </c>
      <c r="C2129" s="137" t="s">
        <v>193</v>
      </c>
      <c r="D2129" s="81" t="str">
        <f>IFERROR(IF(C2129="No CAS","",INDEX('DEQ Pollutant List'!$C$7:$C$611,MATCH('5. Pollutant Emissions - MB'!C2129,'DEQ Pollutant List'!$B$7:$B$611,0))),"")</f>
        <v>Xylene (mixture), including m-xylene, o-xylene, p-xylene</v>
      </c>
      <c r="E2129" s="115"/>
      <c r="F2129" s="138">
        <v>0</v>
      </c>
      <c r="G2129" s="139">
        <v>0.01</v>
      </c>
      <c r="H2129" s="104"/>
      <c r="I2129" s="102" cm="1">
        <f t="array" ref="I2129">((_xlfn.XLOOKUP(B2129,'4. Material Balance Activities'!$C$478:$C$608,'4. Material Balance Activities'!$G$478:$G$608,NA,0,1)-_xlfn.XLOOKUP(B2129,'4. Material Balance Activities'!$C$478:$C$608,'4. Material Balance Activities'!$M$478:$M$608,NA,0,1))*G2129)*(1-F2129)</f>
        <v>0.25074999999999997</v>
      </c>
      <c r="J2129" s="105" t="s">
        <v>214</v>
      </c>
      <c r="K2129" s="83" t="s">
        <v>214</v>
      </c>
      <c r="L2129" s="102" cm="1">
        <f t="array" ref="L2129">((_xlfn.XLOOKUP(B2129,'4. Material Balance Activities'!$C$478:$C$608,'4. Material Balance Activities'!$J$478:$J$608,NA,0,1)-_xlfn.XLOOKUP(B2129,'4. Material Balance Activities'!$C$478:$C$608,'4. Material Balance Activities'!$P$478:$P$608,NA,0,1))*G2129)*(1-F2129)</f>
        <v>1.0110887096774193E-3</v>
      </c>
      <c r="M2129" s="105" t="s">
        <v>214</v>
      </c>
      <c r="N2129" s="83" t="s">
        <v>214</v>
      </c>
    </row>
    <row r="2130" spans="1:14" x14ac:dyDescent="0.25">
      <c r="A2130" s="79" t="s">
        <v>406</v>
      </c>
      <c r="B2130" s="133" t="s">
        <v>311</v>
      </c>
      <c r="C2130" s="137" t="s">
        <v>183</v>
      </c>
      <c r="D2130" s="81" t="str">
        <f>IFERROR(IF(C2130="No CAS","",INDEX('DEQ Pollutant List'!$C$7:$C$611,MATCH('5. Pollutant Emissions - MB'!C2130,'DEQ Pollutant List'!$B$7:$B$611,0))),"")</f>
        <v>Ethyl benzene</v>
      </c>
      <c r="E2130" s="115"/>
      <c r="F2130" s="138">
        <v>0</v>
      </c>
      <c r="G2130" s="139">
        <v>3.0000000000000001E-3</v>
      </c>
      <c r="H2130" s="104"/>
      <c r="I2130" s="102" cm="1">
        <f t="array" ref="I2130">((_xlfn.XLOOKUP(B2130,'4. Material Balance Activities'!$C$478:$C$608,'4. Material Balance Activities'!$G$478:$G$608,NA,0,1)-_xlfn.XLOOKUP(B2130,'4. Material Balance Activities'!$C$478:$C$608,'4. Material Balance Activities'!$M$478:$M$608,NA,0,1))*G2130)*(1-F2130)</f>
        <v>7.5225E-2</v>
      </c>
      <c r="J2130" s="105" t="s">
        <v>214</v>
      </c>
      <c r="K2130" s="83" t="s">
        <v>214</v>
      </c>
      <c r="L2130" s="102" cm="1">
        <f t="array" ref="L2130">((_xlfn.XLOOKUP(B2130,'4. Material Balance Activities'!$C$478:$C$608,'4. Material Balance Activities'!$J$478:$J$608,NA,0,1)-_xlfn.XLOOKUP(B2130,'4. Material Balance Activities'!$C$478:$C$608,'4. Material Balance Activities'!$P$478:$P$608,NA,0,1))*G2130)*(1-F2130)</f>
        <v>3.0332661290322581E-4</v>
      </c>
      <c r="M2130" s="105" t="s">
        <v>214</v>
      </c>
      <c r="N2130" s="83" t="s">
        <v>214</v>
      </c>
    </row>
    <row r="2131" spans="1:14" x14ac:dyDescent="0.25">
      <c r="A2131" s="79" t="s">
        <v>406</v>
      </c>
      <c r="B2131" s="133" t="s">
        <v>311</v>
      </c>
      <c r="C2131" s="137" t="s">
        <v>433</v>
      </c>
      <c r="D2131" s="81" t="str">
        <f>IFERROR(IF(C2131="No CAS","",INDEX('DEQ Pollutant List'!$C$7:$C$611,MATCH('5. Pollutant Emissions - MB'!C2131,'DEQ Pollutant List'!$B$7:$B$611,0))),"")</f>
        <v>Isopropylbenzene (cumene)</v>
      </c>
      <c r="E2131" s="115"/>
      <c r="F2131" s="138">
        <v>0</v>
      </c>
      <c r="G2131" s="139">
        <v>1E-3</v>
      </c>
      <c r="H2131" s="104"/>
      <c r="I2131" s="102" cm="1">
        <f t="array" ref="I2131">((_xlfn.XLOOKUP(B2131,'4. Material Balance Activities'!$C$478:$C$608,'4. Material Balance Activities'!$G$478:$G$608,NA,0,1)-_xlfn.XLOOKUP(B2131,'4. Material Balance Activities'!$C$478:$C$608,'4. Material Balance Activities'!$M$478:$M$608,NA,0,1))*G2131)*(1-F2131)</f>
        <v>2.5075E-2</v>
      </c>
      <c r="J2131" s="105" t="s">
        <v>214</v>
      </c>
      <c r="K2131" s="83" t="s">
        <v>214</v>
      </c>
      <c r="L2131" s="102" cm="1">
        <f t="array" ref="L2131">((_xlfn.XLOOKUP(B2131,'4. Material Balance Activities'!$C$478:$C$608,'4. Material Balance Activities'!$J$478:$J$608,NA,0,1)-_xlfn.XLOOKUP(B2131,'4. Material Balance Activities'!$C$478:$C$608,'4. Material Balance Activities'!$P$478:$P$608,NA,0,1))*G2131)*(1-F2131)</f>
        <v>1.0110887096774193E-4</v>
      </c>
      <c r="M2131" s="105" t="s">
        <v>214</v>
      </c>
      <c r="N2131" s="83" t="s">
        <v>214</v>
      </c>
    </row>
    <row r="2132" spans="1:14" x14ac:dyDescent="0.25">
      <c r="A2132" s="79" t="s">
        <v>406</v>
      </c>
      <c r="B2132" s="133" t="s">
        <v>311</v>
      </c>
      <c r="C2132" s="137" t="s">
        <v>435</v>
      </c>
      <c r="D2132" s="81" t="str">
        <f>IFERROR(IF(C2132="No CAS","",INDEX('DEQ Pollutant List'!$C$7:$C$611,MATCH('5. Pollutant Emissions - MB'!C2132,'DEQ Pollutant List'!$B$7:$B$611,0))),"")</f>
        <v>n-Butyl alcohol</v>
      </c>
      <c r="E2132" s="115"/>
      <c r="F2132" s="138">
        <v>0</v>
      </c>
      <c r="G2132" s="139">
        <v>0.06</v>
      </c>
      <c r="H2132" s="104"/>
      <c r="I2132" s="102" cm="1">
        <f t="array" ref="I2132">((_xlfn.XLOOKUP(B2132,'4. Material Balance Activities'!$C$478:$C$608,'4. Material Balance Activities'!$G$478:$G$608,NA,0,1)-_xlfn.XLOOKUP(B2132,'4. Material Balance Activities'!$C$478:$C$608,'4. Material Balance Activities'!$M$478:$M$608,NA,0,1))*G2132)*(1-F2132)</f>
        <v>1.5044999999999999</v>
      </c>
      <c r="J2132" s="105" t="s">
        <v>214</v>
      </c>
      <c r="K2132" s="83" t="s">
        <v>214</v>
      </c>
      <c r="L2132" s="102" cm="1">
        <f t="array" ref="L2132">((_xlfn.XLOOKUP(B2132,'4. Material Balance Activities'!$C$478:$C$608,'4. Material Balance Activities'!$J$478:$J$608,NA,0,1)-_xlfn.XLOOKUP(B2132,'4. Material Balance Activities'!$C$478:$C$608,'4. Material Balance Activities'!$P$478:$P$608,NA,0,1))*G2132)*(1-F2132)</f>
        <v>6.0665322580645154E-3</v>
      </c>
      <c r="M2132" s="105" t="s">
        <v>214</v>
      </c>
      <c r="N2132" s="83" t="s">
        <v>214</v>
      </c>
    </row>
    <row r="2133" spans="1:14" x14ac:dyDescent="0.25">
      <c r="A2133" s="79" t="s">
        <v>406</v>
      </c>
      <c r="B2133" s="133" t="s">
        <v>311</v>
      </c>
      <c r="C2133" s="137" t="s">
        <v>437</v>
      </c>
      <c r="D2133" s="81" t="str">
        <f>IFERROR(IF(C2133="No CAS","",INDEX('DEQ Pollutant List'!$C$7:$C$611,MATCH('5. Pollutant Emissions - MB'!C2133,'DEQ Pollutant List'!$B$7:$B$611,0))),"")</f>
        <v>Propylene glycol monomethyl ether acetate</v>
      </c>
      <c r="E2133" s="115"/>
      <c r="F2133" s="138">
        <v>0</v>
      </c>
      <c r="G2133" s="139">
        <v>0.02</v>
      </c>
      <c r="H2133" s="104"/>
      <c r="I2133" s="102" cm="1">
        <f t="array" ref="I2133">((_xlfn.XLOOKUP(B2133,'4. Material Balance Activities'!$C$478:$C$608,'4. Material Balance Activities'!$G$478:$G$608,NA,0,1)-_xlfn.XLOOKUP(B2133,'4. Material Balance Activities'!$C$478:$C$608,'4. Material Balance Activities'!$M$478:$M$608,NA,0,1))*G2133)*(1-F2133)</f>
        <v>0.50149999999999995</v>
      </c>
      <c r="J2133" s="105" t="s">
        <v>214</v>
      </c>
      <c r="K2133" s="83" t="s">
        <v>214</v>
      </c>
      <c r="L2133" s="102" cm="1">
        <f t="array" ref="L2133">((_xlfn.XLOOKUP(B2133,'4. Material Balance Activities'!$C$478:$C$608,'4. Material Balance Activities'!$J$478:$J$608,NA,0,1)-_xlfn.XLOOKUP(B2133,'4. Material Balance Activities'!$C$478:$C$608,'4. Material Balance Activities'!$P$478:$P$608,NA,0,1))*G2133)*(1-F2133)</f>
        <v>2.0221774193548386E-3</v>
      </c>
      <c r="M2133" s="105" t="s">
        <v>214</v>
      </c>
      <c r="N2133" s="83" t="s">
        <v>214</v>
      </c>
    </row>
    <row r="2134" spans="1:14" x14ac:dyDescent="0.25">
      <c r="A2134" s="79" t="s">
        <v>406</v>
      </c>
      <c r="B2134" s="133" t="s">
        <v>312</v>
      </c>
      <c r="C2134" s="137" t="s">
        <v>183</v>
      </c>
      <c r="D2134" s="81" t="str">
        <f>IFERROR(IF(C2134="No CAS","",INDEX('DEQ Pollutant List'!$C$7:$C$611,MATCH('5. Pollutant Emissions - MB'!C2134,'DEQ Pollutant List'!$B$7:$B$611,0))),"")</f>
        <v>Ethyl benzene</v>
      </c>
      <c r="E2134" s="115"/>
      <c r="F2134" s="138">
        <v>0</v>
      </c>
      <c r="G2134" s="139">
        <v>1E-3</v>
      </c>
      <c r="H2134" s="104"/>
      <c r="I2134" s="102" cm="1">
        <f t="array" ref="I2134">((_xlfn.XLOOKUP(B2134,'4. Material Balance Activities'!$C$478:$C$608,'4. Material Balance Activities'!$G$478:$G$608,NA,0,1)-_xlfn.XLOOKUP(B2134,'4. Material Balance Activities'!$C$478:$C$608,'4. Material Balance Activities'!$M$478:$M$608,NA,0,1))*G2134)*(1-F2134)</f>
        <v>3.5194499999999997E-2</v>
      </c>
      <c r="J2134" s="105" t="s">
        <v>214</v>
      </c>
      <c r="K2134" s="83" t="s">
        <v>214</v>
      </c>
      <c r="L2134" s="102" cm="1">
        <f t="array" ref="L2134">((_xlfn.XLOOKUP(B2134,'4. Material Balance Activities'!$C$478:$C$608,'4. Material Balance Activities'!$J$478:$J$608,NA,0,1)-_xlfn.XLOOKUP(B2134,'4. Material Balance Activities'!$C$478:$C$608,'4. Material Balance Activities'!$P$478:$P$608,NA,0,1))*G2134)*(1-F2134)</f>
        <v>1.4191330645161291E-4</v>
      </c>
      <c r="M2134" s="105" t="s">
        <v>214</v>
      </c>
      <c r="N2134" s="83" t="s">
        <v>214</v>
      </c>
    </row>
    <row r="2135" spans="1:14" x14ac:dyDescent="0.25">
      <c r="A2135" s="79" t="s">
        <v>406</v>
      </c>
      <c r="B2135" s="133" t="s">
        <v>312</v>
      </c>
      <c r="C2135" s="137" t="s">
        <v>433</v>
      </c>
      <c r="D2135" s="81" t="str">
        <f>IFERROR(IF(C2135="No CAS","",INDEX('DEQ Pollutant List'!$C$7:$C$611,MATCH('5. Pollutant Emissions - MB'!C2135,'DEQ Pollutant List'!$B$7:$B$611,0))),"")</f>
        <v>Isopropylbenzene (cumene)</v>
      </c>
      <c r="E2135" s="115"/>
      <c r="F2135" s="138">
        <v>0</v>
      </c>
      <c r="G2135" s="139">
        <v>2E-3</v>
      </c>
      <c r="H2135" s="104"/>
      <c r="I2135" s="102" cm="1">
        <f t="array" ref="I2135">((_xlfn.XLOOKUP(B2135,'4. Material Balance Activities'!$C$478:$C$608,'4. Material Balance Activities'!$G$478:$G$608,NA,0,1)-_xlfn.XLOOKUP(B2135,'4. Material Balance Activities'!$C$478:$C$608,'4. Material Balance Activities'!$M$478:$M$608,NA,0,1))*G2135)*(1-F2135)</f>
        <v>7.0388999999999993E-2</v>
      </c>
      <c r="J2135" s="105" t="s">
        <v>214</v>
      </c>
      <c r="K2135" s="83" t="s">
        <v>214</v>
      </c>
      <c r="L2135" s="102" cm="1">
        <f t="array" ref="L2135">((_xlfn.XLOOKUP(B2135,'4. Material Balance Activities'!$C$478:$C$608,'4. Material Balance Activities'!$J$478:$J$608,NA,0,1)-_xlfn.XLOOKUP(B2135,'4. Material Balance Activities'!$C$478:$C$608,'4. Material Balance Activities'!$P$478:$P$608,NA,0,1))*G2135)*(1-F2135)</f>
        <v>2.8382661290322583E-4</v>
      </c>
      <c r="M2135" s="105" t="s">
        <v>214</v>
      </c>
      <c r="N2135" s="83" t="s">
        <v>214</v>
      </c>
    </row>
    <row r="2136" spans="1:14" x14ac:dyDescent="0.25">
      <c r="A2136" s="79" t="s">
        <v>406</v>
      </c>
      <c r="B2136" s="133" t="s">
        <v>312</v>
      </c>
      <c r="C2136" s="137" t="s">
        <v>435</v>
      </c>
      <c r="D2136" s="81" t="str">
        <f>IFERROR(IF(C2136="No CAS","",INDEX('DEQ Pollutant List'!$C$7:$C$611,MATCH('5. Pollutant Emissions - MB'!C2136,'DEQ Pollutant List'!$B$7:$B$611,0))),"")</f>
        <v>n-Butyl alcohol</v>
      </c>
      <c r="E2136" s="115"/>
      <c r="F2136" s="138">
        <v>0</v>
      </c>
      <c r="G2136" s="139">
        <v>7.0000000000000007E-2</v>
      </c>
      <c r="H2136" s="104"/>
      <c r="I2136" s="102" cm="1">
        <f t="array" ref="I2136">((_xlfn.XLOOKUP(B2136,'4. Material Balance Activities'!$C$478:$C$608,'4. Material Balance Activities'!$G$478:$G$608,NA,0,1)-_xlfn.XLOOKUP(B2136,'4. Material Balance Activities'!$C$478:$C$608,'4. Material Balance Activities'!$M$478:$M$608,NA,0,1))*G2136)*(1-F2136)</f>
        <v>2.4636149999999999</v>
      </c>
      <c r="J2136" s="105" t="s">
        <v>214</v>
      </c>
      <c r="K2136" s="83" t="s">
        <v>214</v>
      </c>
      <c r="L2136" s="102" cm="1">
        <f t="array" ref="L2136">((_xlfn.XLOOKUP(B2136,'4. Material Balance Activities'!$C$478:$C$608,'4. Material Balance Activities'!$J$478:$J$608,NA,0,1)-_xlfn.XLOOKUP(B2136,'4. Material Balance Activities'!$C$478:$C$608,'4. Material Balance Activities'!$P$478:$P$608,NA,0,1))*G2136)*(1-F2136)</f>
        <v>9.9339314516129033E-3</v>
      </c>
      <c r="M2136" s="105" t="s">
        <v>214</v>
      </c>
      <c r="N2136" s="83" t="s">
        <v>214</v>
      </c>
    </row>
    <row r="2137" spans="1:14" x14ac:dyDescent="0.25">
      <c r="A2137" s="79" t="s">
        <v>406</v>
      </c>
      <c r="B2137" s="133" t="s">
        <v>312</v>
      </c>
      <c r="C2137" s="137" t="s">
        <v>437</v>
      </c>
      <c r="D2137" s="81" t="str">
        <f>IFERROR(IF(C2137="No CAS","",INDEX('DEQ Pollutant List'!$C$7:$C$611,MATCH('5. Pollutant Emissions - MB'!C2137,'DEQ Pollutant List'!$B$7:$B$611,0))),"")</f>
        <v>Propylene glycol monomethyl ether acetate</v>
      </c>
      <c r="E2137" s="115"/>
      <c r="F2137" s="138">
        <v>0</v>
      </c>
      <c r="G2137" s="139">
        <v>0.03</v>
      </c>
      <c r="H2137" s="104"/>
      <c r="I2137" s="102" cm="1">
        <f t="array" ref="I2137">((_xlfn.XLOOKUP(B2137,'4. Material Balance Activities'!$C$478:$C$608,'4. Material Balance Activities'!$G$478:$G$608,NA,0,1)-_xlfn.XLOOKUP(B2137,'4. Material Balance Activities'!$C$478:$C$608,'4. Material Balance Activities'!$M$478:$M$608,NA,0,1))*G2137)*(1-F2137)</f>
        <v>1.0558349999999999</v>
      </c>
      <c r="J2137" s="105" t="s">
        <v>214</v>
      </c>
      <c r="K2137" s="83" t="s">
        <v>214</v>
      </c>
      <c r="L2137" s="102" cm="1">
        <f t="array" ref="L2137">((_xlfn.XLOOKUP(B2137,'4. Material Balance Activities'!$C$478:$C$608,'4. Material Balance Activities'!$J$478:$J$608,NA,0,1)-_xlfn.XLOOKUP(B2137,'4. Material Balance Activities'!$C$478:$C$608,'4. Material Balance Activities'!$P$478:$P$608,NA,0,1))*G2137)*(1-F2137)</f>
        <v>4.2573991935483868E-3</v>
      </c>
      <c r="M2137" s="105" t="s">
        <v>214</v>
      </c>
      <c r="N2137" s="83" t="s">
        <v>214</v>
      </c>
    </row>
    <row r="2138" spans="1:14" x14ac:dyDescent="0.25">
      <c r="A2138" s="79" t="s">
        <v>406</v>
      </c>
      <c r="B2138" s="133" t="s">
        <v>312</v>
      </c>
      <c r="C2138" s="137" t="s">
        <v>441</v>
      </c>
      <c r="D2138" s="81" t="str">
        <f>IFERROR(IF(C2138="No CAS","",INDEX('DEQ Pollutant List'!$C$7:$C$611,MATCH('5. Pollutant Emissions - MB'!C2138,'DEQ Pollutant List'!$B$7:$B$611,0))),"")</f>
        <v>1,2,3-Trimethylbenzene</v>
      </c>
      <c r="E2138" s="115"/>
      <c r="F2138" s="138">
        <v>0</v>
      </c>
      <c r="G2138" s="139">
        <v>0.01</v>
      </c>
      <c r="H2138" s="104"/>
      <c r="I2138" s="102" cm="1">
        <f t="array" ref="I2138">((_xlfn.XLOOKUP(B2138,'4. Material Balance Activities'!$C$478:$C$608,'4. Material Balance Activities'!$G$478:$G$608,NA,0,1)-_xlfn.XLOOKUP(B2138,'4. Material Balance Activities'!$C$478:$C$608,'4. Material Balance Activities'!$M$478:$M$608,NA,0,1))*G2138)*(1-F2138)</f>
        <v>0.35194500000000001</v>
      </c>
      <c r="J2138" s="105" t="s">
        <v>214</v>
      </c>
      <c r="K2138" s="83" t="s">
        <v>214</v>
      </c>
      <c r="L2138" s="102" cm="1">
        <f t="array" ref="L2138">((_xlfn.XLOOKUP(B2138,'4. Material Balance Activities'!$C$478:$C$608,'4. Material Balance Activities'!$J$478:$J$608,NA,0,1)-_xlfn.XLOOKUP(B2138,'4. Material Balance Activities'!$C$478:$C$608,'4. Material Balance Activities'!$P$478:$P$608,NA,0,1))*G2138)*(1-F2138)</f>
        <v>1.4191330645161291E-3</v>
      </c>
      <c r="M2138" s="105" t="s">
        <v>214</v>
      </c>
      <c r="N2138" s="83" t="s">
        <v>214</v>
      </c>
    </row>
    <row r="2139" spans="1:14" x14ac:dyDescent="0.25">
      <c r="A2139" s="79" t="s">
        <v>406</v>
      </c>
      <c r="B2139" s="133" t="s">
        <v>313</v>
      </c>
      <c r="C2139" s="137" t="s">
        <v>183</v>
      </c>
      <c r="D2139" s="81" t="str">
        <f>IFERROR(IF(C2139="No CAS","",INDEX('DEQ Pollutant List'!$C$7:$C$611,MATCH('5. Pollutant Emissions - MB'!C2139,'DEQ Pollutant List'!$B$7:$B$611,0))),"")</f>
        <v>Ethyl benzene</v>
      </c>
      <c r="E2139" s="115"/>
      <c r="F2139" s="138">
        <v>0</v>
      </c>
      <c r="G2139" s="139">
        <v>1E-3</v>
      </c>
      <c r="H2139" s="104"/>
      <c r="I2139" s="102" cm="1">
        <f t="array" ref="I2139">((_xlfn.XLOOKUP(B2139,'4. Material Balance Activities'!$C$478:$C$608,'4. Material Balance Activities'!$G$478:$G$608,NA,0,1)-_xlfn.XLOOKUP(B2139,'4. Material Balance Activities'!$C$478:$C$608,'4. Material Balance Activities'!$M$478:$M$608,NA,0,1))*G2139)*(1-F2139)</f>
        <v>4.8492000000000007E-2</v>
      </c>
      <c r="J2139" s="105" t="s">
        <v>214</v>
      </c>
      <c r="K2139" s="83" t="s">
        <v>214</v>
      </c>
      <c r="L2139" s="102" cm="1">
        <f t="array" ref="L2139">((_xlfn.XLOOKUP(B2139,'4. Material Balance Activities'!$C$478:$C$608,'4. Material Balance Activities'!$J$478:$J$608,NA,0,1)-_xlfn.XLOOKUP(B2139,'4. Material Balance Activities'!$C$478:$C$608,'4. Material Balance Activities'!$P$478:$P$608,NA,0,1))*G2139)*(1-F2139)</f>
        <v>1.9553225806451615E-4</v>
      </c>
      <c r="M2139" s="105" t="s">
        <v>214</v>
      </c>
      <c r="N2139" s="83" t="s">
        <v>214</v>
      </c>
    </row>
    <row r="2140" spans="1:14" x14ac:dyDescent="0.25">
      <c r="A2140" s="79" t="s">
        <v>406</v>
      </c>
      <c r="B2140" s="133" t="s">
        <v>313</v>
      </c>
      <c r="C2140" s="137" t="s">
        <v>433</v>
      </c>
      <c r="D2140" s="81" t="str">
        <f>IFERROR(IF(C2140="No CAS","",INDEX('DEQ Pollutant List'!$C$7:$C$611,MATCH('5. Pollutant Emissions - MB'!C2140,'DEQ Pollutant List'!$B$7:$B$611,0))),"")</f>
        <v>Isopropylbenzene (cumene)</v>
      </c>
      <c r="E2140" s="115"/>
      <c r="F2140" s="138">
        <v>0</v>
      </c>
      <c r="G2140" s="139">
        <v>2E-3</v>
      </c>
      <c r="H2140" s="104"/>
      <c r="I2140" s="102" cm="1">
        <f t="array" ref="I2140">((_xlfn.XLOOKUP(B2140,'4. Material Balance Activities'!$C$478:$C$608,'4. Material Balance Activities'!$G$478:$G$608,NA,0,1)-_xlfn.XLOOKUP(B2140,'4. Material Balance Activities'!$C$478:$C$608,'4. Material Balance Activities'!$M$478:$M$608,NA,0,1))*G2140)*(1-F2140)</f>
        <v>9.6984000000000015E-2</v>
      </c>
      <c r="J2140" s="105" t="s">
        <v>214</v>
      </c>
      <c r="K2140" s="83" t="s">
        <v>214</v>
      </c>
      <c r="L2140" s="102" cm="1">
        <f t="array" ref="L2140">((_xlfn.XLOOKUP(B2140,'4. Material Balance Activities'!$C$478:$C$608,'4. Material Balance Activities'!$J$478:$J$608,NA,0,1)-_xlfn.XLOOKUP(B2140,'4. Material Balance Activities'!$C$478:$C$608,'4. Material Balance Activities'!$P$478:$P$608,NA,0,1))*G2140)*(1-F2140)</f>
        <v>3.910645161290323E-4</v>
      </c>
      <c r="M2140" s="105" t="s">
        <v>214</v>
      </c>
      <c r="N2140" s="83" t="s">
        <v>214</v>
      </c>
    </row>
    <row r="2141" spans="1:14" x14ac:dyDescent="0.25">
      <c r="A2141" s="79" t="s">
        <v>406</v>
      </c>
      <c r="B2141" s="133" t="s">
        <v>313</v>
      </c>
      <c r="C2141" s="137" t="s">
        <v>435</v>
      </c>
      <c r="D2141" s="81" t="str">
        <f>IFERROR(IF(C2141="No CAS","",INDEX('DEQ Pollutant List'!$C$7:$C$611,MATCH('5. Pollutant Emissions - MB'!C2141,'DEQ Pollutant List'!$B$7:$B$611,0))),"")</f>
        <v>n-Butyl alcohol</v>
      </c>
      <c r="E2141" s="115"/>
      <c r="F2141" s="138">
        <v>0</v>
      </c>
      <c r="G2141" s="139">
        <v>7.0000000000000007E-2</v>
      </c>
      <c r="H2141" s="104"/>
      <c r="I2141" s="102" cm="1">
        <f t="array" ref="I2141">((_xlfn.XLOOKUP(B2141,'4. Material Balance Activities'!$C$478:$C$608,'4. Material Balance Activities'!$G$478:$G$608,NA,0,1)-_xlfn.XLOOKUP(B2141,'4. Material Balance Activities'!$C$478:$C$608,'4. Material Balance Activities'!$M$478:$M$608,NA,0,1))*G2141)*(1-F2141)</f>
        <v>3.3944400000000008</v>
      </c>
      <c r="J2141" s="105" t="s">
        <v>214</v>
      </c>
      <c r="K2141" s="83" t="s">
        <v>214</v>
      </c>
      <c r="L2141" s="102" cm="1">
        <f t="array" ref="L2141">((_xlfn.XLOOKUP(B2141,'4. Material Balance Activities'!$C$478:$C$608,'4. Material Balance Activities'!$J$478:$J$608,NA,0,1)-_xlfn.XLOOKUP(B2141,'4. Material Balance Activities'!$C$478:$C$608,'4. Material Balance Activities'!$P$478:$P$608,NA,0,1))*G2141)*(1-F2141)</f>
        <v>1.3687258064516133E-2</v>
      </c>
      <c r="M2141" s="105" t="s">
        <v>214</v>
      </c>
      <c r="N2141" s="83" t="s">
        <v>214</v>
      </c>
    </row>
    <row r="2142" spans="1:14" x14ac:dyDescent="0.25">
      <c r="A2142" s="79" t="s">
        <v>406</v>
      </c>
      <c r="B2142" s="133" t="s">
        <v>313</v>
      </c>
      <c r="C2142" s="137" t="s">
        <v>437</v>
      </c>
      <c r="D2142" s="81" t="str">
        <f>IFERROR(IF(C2142="No CAS","",INDEX('DEQ Pollutant List'!$C$7:$C$611,MATCH('5. Pollutant Emissions - MB'!C2142,'DEQ Pollutant List'!$B$7:$B$611,0))),"")</f>
        <v>Propylene glycol monomethyl ether acetate</v>
      </c>
      <c r="E2142" s="115"/>
      <c r="F2142" s="138">
        <v>0</v>
      </c>
      <c r="G2142" s="139">
        <v>0.02</v>
      </c>
      <c r="H2142" s="104"/>
      <c r="I2142" s="102" cm="1">
        <f t="array" ref="I2142">((_xlfn.XLOOKUP(B2142,'4. Material Balance Activities'!$C$478:$C$608,'4. Material Balance Activities'!$G$478:$G$608,NA,0,1)-_xlfn.XLOOKUP(B2142,'4. Material Balance Activities'!$C$478:$C$608,'4. Material Balance Activities'!$M$478:$M$608,NA,0,1))*G2142)*(1-F2142)</f>
        <v>0.96984000000000015</v>
      </c>
      <c r="J2142" s="105" t="s">
        <v>214</v>
      </c>
      <c r="K2142" s="83" t="s">
        <v>214</v>
      </c>
      <c r="L2142" s="102" cm="1">
        <f t="array" ref="L2142">((_xlfn.XLOOKUP(B2142,'4. Material Balance Activities'!$C$478:$C$608,'4. Material Balance Activities'!$J$478:$J$608,NA,0,1)-_xlfn.XLOOKUP(B2142,'4. Material Balance Activities'!$C$478:$C$608,'4. Material Balance Activities'!$P$478:$P$608,NA,0,1))*G2142)*(1-F2142)</f>
        <v>3.910645161290323E-3</v>
      </c>
      <c r="M2142" s="105" t="s">
        <v>214</v>
      </c>
      <c r="N2142" s="83" t="s">
        <v>214</v>
      </c>
    </row>
    <row r="2143" spans="1:14" x14ac:dyDescent="0.25">
      <c r="A2143" s="79" t="s">
        <v>406</v>
      </c>
      <c r="B2143" s="133" t="s">
        <v>313</v>
      </c>
      <c r="C2143" s="137" t="s">
        <v>441</v>
      </c>
      <c r="D2143" s="81" t="str">
        <f>IFERROR(IF(C2143="No CAS","",INDEX('DEQ Pollutant List'!$C$7:$C$611,MATCH('5. Pollutant Emissions - MB'!C2143,'DEQ Pollutant List'!$B$7:$B$611,0))),"")</f>
        <v>1,2,3-Trimethylbenzene</v>
      </c>
      <c r="E2143" s="115"/>
      <c r="F2143" s="138">
        <v>0</v>
      </c>
      <c r="G2143" s="139">
        <v>0</v>
      </c>
      <c r="H2143" s="104"/>
      <c r="I2143" s="102" cm="1">
        <f t="array" ref="I2143">((_xlfn.XLOOKUP(B2143,'4. Material Balance Activities'!$C$478:$C$608,'4. Material Balance Activities'!$G$478:$G$608,NA,0,1)-_xlfn.XLOOKUP(B2143,'4. Material Balance Activities'!$C$478:$C$608,'4. Material Balance Activities'!$M$478:$M$608,NA,0,1))*G2143)*(1-F2143)</f>
        <v>0</v>
      </c>
      <c r="J2143" s="105" t="s">
        <v>214</v>
      </c>
      <c r="K2143" s="83" t="s">
        <v>214</v>
      </c>
      <c r="L2143" s="102" cm="1">
        <f t="array" ref="L2143">((_xlfn.XLOOKUP(B2143,'4. Material Balance Activities'!$C$478:$C$608,'4. Material Balance Activities'!$J$478:$J$608,NA,0,1)-_xlfn.XLOOKUP(B2143,'4. Material Balance Activities'!$C$478:$C$608,'4. Material Balance Activities'!$P$478:$P$608,NA,0,1))*G2143)*(1-F2143)</f>
        <v>0</v>
      </c>
      <c r="M2143" s="105" t="s">
        <v>214</v>
      </c>
      <c r="N2143" s="83" t="s">
        <v>214</v>
      </c>
    </row>
    <row r="2144" spans="1:14" x14ac:dyDescent="0.25">
      <c r="A2144" s="79" t="s">
        <v>406</v>
      </c>
      <c r="B2144" s="133" t="s">
        <v>314</v>
      </c>
      <c r="C2144" s="137" t="s">
        <v>193</v>
      </c>
      <c r="D2144" s="81" t="str">
        <f>IFERROR(IF(C2144="No CAS","",INDEX('DEQ Pollutant List'!$C$7:$C$611,MATCH('5. Pollutant Emissions - MB'!C2144,'DEQ Pollutant List'!$B$7:$B$611,0))),"")</f>
        <v>Xylene (mixture), including m-xylene, o-xylene, p-xylene</v>
      </c>
      <c r="E2144" s="115"/>
      <c r="F2144" s="138">
        <v>0</v>
      </c>
      <c r="G2144" s="139">
        <v>0.02</v>
      </c>
      <c r="H2144" s="104"/>
      <c r="I2144" s="102" cm="1">
        <f t="array" ref="I2144">((_xlfn.XLOOKUP(B2144,'4. Material Balance Activities'!$C$478:$C$608,'4. Material Balance Activities'!$G$478:$G$608,NA,0,1)-_xlfn.XLOOKUP(B2144,'4. Material Balance Activities'!$C$478:$C$608,'4. Material Balance Activities'!$M$478:$M$608,NA,0,1))*G2144)*(1-F2144)</f>
        <v>0.59820000000000007</v>
      </c>
      <c r="J2144" s="105" t="s">
        <v>214</v>
      </c>
      <c r="K2144" s="83" t="s">
        <v>214</v>
      </c>
      <c r="L2144" s="102" cm="1">
        <f t="array" ref="L2144">((_xlfn.XLOOKUP(B2144,'4. Material Balance Activities'!$C$478:$C$608,'4. Material Balance Activities'!$J$478:$J$608,NA,0,1)-_xlfn.XLOOKUP(B2144,'4. Material Balance Activities'!$C$478:$C$608,'4. Material Balance Activities'!$P$478:$P$608,NA,0,1))*G2144)*(1-F2144)</f>
        <v>2.4120967741935485E-3</v>
      </c>
      <c r="M2144" s="105" t="s">
        <v>214</v>
      </c>
      <c r="N2144" s="83" t="s">
        <v>214</v>
      </c>
    </row>
    <row r="2145" spans="1:14" x14ac:dyDescent="0.25">
      <c r="A2145" s="79" t="s">
        <v>406</v>
      </c>
      <c r="B2145" s="133" t="s">
        <v>314</v>
      </c>
      <c r="C2145" s="137" t="s">
        <v>183</v>
      </c>
      <c r="D2145" s="81" t="str">
        <f>IFERROR(IF(C2145="No CAS","",INDEX('DEQ Pollutant List'!$C$7:$C$611,MATCH('5. Pollutant Emissions - MB'!C2145,'DEQ Pollutant List'!$B$7:$B$611,0))),"")</f>
        <v>Ethyl benzene</v>
      </c>
      <c r="E2145" s="115"/>
      <c r="F2145" s="138">
        <v>0</v>
      </c>
      <c r="G2145" s="139">
        <v>3.0000000000000001E-3</v>
      </c>
      <c r="H2145" s="104"/>
      <c r="I2145" s="102" cm="1">
        <f t="array" ref="I2145">((_xlfn.XLOOKUP(B2145,'4. Material Balance Activities'!$C$478:$C$608,'4. Material Balance Activities'!$G$478:$G$608,NA,0,1)-_xlfn.XLOOKUP(B2145,'4. Material Balance Activities'!$C$478:$C$608,'4. Material Balance Activities'!$M$478:$M$608,NA,0,1))*G2145)*(1-F2145)</f>
        <v>8.9730000000000018E-2</v>
      </c>
      <c r="J2145" s="105" t="s">
        <v>214</v>
      </c>
      <c r="K2145" s="83" t="s">
        <v>214</v>
      </c>
      <c r="L2145" s="102" cm="1">
        <f t="array" ref="L2145">((_xlfn.XLOOKUP(B2145,'4. Material Balance Activities'!$C$478:$C$608,'4. Material Balance Activities'!$J$478:$J$608,NA,0,1)-_xlfn.XLOOKUP(B2145,'4. Material Balance Activities'!$C$478:$C$608,'4. Material Balance Activities'!$P$478:$P$608,NA,0,1))*G2145)*(1-F2145)</f>
        <v>3.6181451612903232E-4</v>
      </c>
      <c r="M2145" s="105" t="s">
        <v>214</v>
      </c>
      <c r="N2145" s="83" t="s">
        <v>214</v>
      </c>
    </row>
    <row r="2146" spans="1:14" x14ac:dyDescent="0.25">
      <c r="A2146" s="79" t="s">
        <v>406</v>
      </c>
      <c r="B2146" s="133" t="s">
        <v>314</v>
      </c>
      <c r="C2146" s="137" t="s">
        <v>433</v>
      </c>
      <c r="D2146" s="81" t="str">
        <f>IFERROR(IF(C2146="No CAS","",INDEX('DEQ Pollutant List'!$C$7:$C$611,MATCH('5. Pollutant Emissions - MB'!C2146,'DEQ Pollutant List'!$B$7:$B$611,0))),"")</f>
        <v>Isopropylbenzene (cumene)</v>
      </c>
      <c r="E2146" s="115"/>
      <c r="F2146" s="138">
        <v>0</v>
      </c>
      <c r="G2146" s="139">
        <v>1E-3</v>
      </c>
      <c r="H2146" s="104"/>
      <c r="I2146" s="102" cm="1">
        <f t="array" ref="I2146">((_xlfn.XLOOKUP(B2146,'4. Material Balance Activities'!$C$478:$C$608,'4. Material Balance Activities'!$G$478:$G$608,NA,0,1)-_xlfn.XLOOKUP(B2146,'4. Material Balance Activities'!$C$478:$C$608,'4. Material Balance Activities'!$M$478:$M$608,NA,0,1))*G2146)*(1-F2146)</f>
        <v>2.9910000000000006E-2</v>
      </c>
      <c r="J2146" s="105" t="s">
        <v>214</v>
      </c>
      <c r="K2146" s="83" t="s">
        <v>214</v>
      </c>
      <c r="L2146" s="102" cm="1">
        <f t="array" ref="L2146">((_xlfn.XLOOKUP(B2146,'4. Material Balance Activities'!$C$478:$C$608,'4. Material Balance Activities'!$J$478:$J$608,NA,0,1)-_xlfn.XLOOKUP(B2146,'4. Material Balance Activities'!$C$478:$C$608,'4. Material Balance Activities'!$P$478:$P$608,NA,0,1))*G2146)*(1-F2146)</f>
        <v>1.2060483870967743E-4</v>
      </c>
      <c r="M2146" s="105" t="s">
        <v>214</v>
      </c>
      <c r="N2146" s="83" t="s">
        <v>214</v>
      </c>
    </row>
    <row r="2147" spans="1:14" x14ac:dyDescent="0.25">
      <c r="A2147" s="79" t="s">
        <v>406</v>
      </c>
      <c r="B2147" s="133" t="s">
        <v>314</v>
      </c>
      <c r="C2147" s="137" t="s">
        <v>435</v>
      </c>
      <c r="D2147" s="81" t="str">
        <f>IFERROR(IF(C2147="No CAS","",INDEX('DEQ Pollutant List'!$C$7:$C$611,MATCH('5. Pollutant Emissions - MB'!C2147,'DEQ Pollutant List'!$B$7:$B$611,0))),"")</f>
        <v>n-Butyl alcohol</v>
      </c>
      <c r="E2147" s="115"/>
      <c r="F2147" s="138">
        <v>0</v>
      </c>
      <c r="G2147" s="139">
        <v>0.06</v>
      </c>
      <c r="H2147" s="104"/>
      <c r="I2147" s="102" cm="1">
        <f t="array" ref="I2147">((_xlfn.XLOOKUP(B2147,'4. Material Balance Activities'!$C$478:$C$608,'4. Material Balance Activities'!$G$478:$G$608,NA,0,1)-_xlfn.XLOOKUP(B2147,'4. Material Balance Activities'!$C$478:$C$608,'4. Material Balance Activities'!$M$478:$M$608,NA,0,1))*G2147)*(1-F2147)</f>
        <v>1.7946000000000002</v>
      </c>
      <c r="J2147" s="105" t="s">
        <v>214</v>
      </c>
      <c r="K2147" s="83" t="s">
        <v>214</v>
      </c>
      <c r="L2147" s="102" cm="1">
        <f t="array" ref="L2147">((_xlfn.XLOOKUP(B2147,'4. Material Balance Activities'!$C$478:$C$608,'4. Material Balance Activities'!$J$478:$J$608,NA,0,1)-_xlfn.XLOOKUP(B2147,'4. Material Balance Activities'!$C$478:$C$608,'4. Material Balance Activities'!$P$478:$P$608,NA,0,1))*G2147)*(1-F2147)</f>
        <v>7.2362903225806456E-3</v>
      </c>
      <c r="M2147" s="105" t="s">
        <v>214</v>
      </c>
      <c r="N2147" s="83" t="s">
        <v>214</v>
      </c>
    </row>
    <row r="2148" spans="1:14" x14ac:dyDescent="0.25">
      <c r="A2148" s="79" t="s">
        <v>406</v>
      </c>
      <c r="B2148" s="133" t="s">
        <v>315</v>
      </c>
      <c r="C2148" s="137" t="s">
        <v>193</v>
      </c>
      <c r="D2148" s="81" t="str">
        <f>IFERROR(IF(C2148="No CAS","",INDEX('DEQ Pollutant List'!$C$7:$C$611,MATCH('5. Pollutant Emissions - MB'!C2148,'DEQ Pollutant List'!$B$7:$B$611,0))),"")</f>
        <v>Xylene (mixture), including m-xylene, o-xylene, p-xylene</v>
      </c>
      <c r="E2148" s="115"/>
      <c r="F2148" s="138">
        <v>0</v>
      </c>
      <c r="G2148" s="139">
        <v>0.01</v>
      </c>
      <c r="H2148" s="104"/>
      <c r="I2148" s="102" cm="1">
        <f t="array" ref="I2148">((_xlfn.XLOOKUP(B2148,'4. Material Balance Activities'!$C$478:$C$608,'4. Material Balance Activities'!$G$478:$G$608,NA,0,1)-_xlfn.XLOOKUP(B2148,'4. Material Balance Activities'!$C$478:$C$608,'4. Material Balance Activities'!$M$478:$M$608,NA,0,1))*G2148)*(1-F2148)</f>
        <v>0.27243000000000001</v>
      </c>
      <c r="J2148" s="105" t="s">
        <v>214</v>
      </c>
      <c r="K2148" s="83" t="s">
        <v>214</v>
      </c>
      <c r="L2148" s="102" cm="1">
        <f t="array" ref="L2148">((_xlfn.XLOOKUP(B2148,'4. Material Balance Activities'!$C$478:$C$608,'4. Material Balance Activities'!$J$478:$J$608,NA,0,1)-_xlfn.XLOOKUP(B2148,'4. Material Balance Activities'!$C$478:$C$608,'4. Material Balance Activities'!$P$478:$P$608,NA,0,1))*G2148)*(1-F2148)</f>
        <v>1.0985080645161292E-3</v>
      </c>
      <c r="M2148" s="105" t="s">
        <v>214</v>
      </c>
      <c r="N2148" s="83" t="s">
        <v>214</v>
      </c>
    </row>
    <row r="2149" spans="1:14" x14ac:dyDescent="0.25">
      <c r="A2149" s="79" t="s">
        <v>406</v>
      </c>
      <c r="B2149" s="133" t="s">
        <v>315</v>
      </c>
      <c r="C2149" s="137" t="s">
        <v>183</v>
      </c>
      <c r="D2149" s="81" t="str">
        <f>IFERROR(IF(C2149="No CAS","",INDEX('DEQ Pollutant List'!$C$7:$C$611,MATCH('5. Pollutant Emissions - MB'!C2149,'DEQ Pollutant List'!$B$7:$B$611,0))),"")</f>
        <v>Ethyl benzene</v>
      </c>
      <c r="E2149" s="115"/>
      <c r="F2149" s="138">
        <v>0</v>
      </c>
      <c r="G2149" s="139">
        <v>3.0000000000000001E-3</v>
      </c>
      <c r="H2149" s="104"/>
      <c r="I2149" s="102" cm="1">
        <f t="array" ref="I2149">((_xlfn.XLOOKUP(B2149,'4. Material Balance Activities'!$C$478:$C$608,'4. Material Balance Activities'!$G$478:$G$608,NA,0,1)-_xlfn.XLOOKUP(B2149,'4. Material Balance Activities'!$C$478:$C$608,'4. Material Balance Activities'!$M$478:$M$608,NA,0,1))*G2149)*(1-F2149)</f>
        <v>8.172900000000001E-2</v>
      </c>
      <c r="J2149" s="105" t="s">
        <v>214</v>
      </c>
      <c r="K2149" s="83" t="s">
        <v>214</v>
      </c>
      <c r="L2149" s="102" cm="1">
        <f t="array" ref="L2149">((_xlfn.XLOOKUP(B2149,'4. Material Balance Activities'!$C$478:$C$608,'4. Material Balance Activities'!$J$478:$J$608,NA,0,1)-_xlfn.XLOOKUP(B2149,'4. Material Balance Activities'!$C$478:$C$608,'4. Material Balance Activities'!$P$478:$P$608,NA,0,1))*G2149)*(1-F2149)</f>
        <v>3.2955241935483871E-4</v>
      </c>
      <c r="M2149" s="105" t="s">
        <v>214</v>
      </c>
      <c r="N2149" s="83" t="s">
        <v>214</v>
      </c>
    </row>
    <row r="2150" spans="1:14" x14ac:dyDescent="0.25">
      <c r="A2150" s="79" t="s">
        <v>406</v>
      </c>
      <c r="B2150" s="133" t="s">
        <v>315</v>
      </c>
      <c r="C2150" s="137" t="s">
        <v>433</v>
      </c>
      <c r="D2150" s="81" t="str">
        <f>IFERROR(IF(C2150="No CAS","",INDEX('DEQ Pollutant List'!$C$7:$C$611,MATCH('5. Pollutant Emissions - MB'!C2150,'DEQ Pollutant List'!$B$7:$B$611,0))),"")</f>
        <v>Isopropylbenzene (cumene)</v>
      </c>
      <c r="E2150" s="115"/>
      <c r="F2150" s="138">
        <v>0</v>
      </c>
      <c r="G2150" s="139">
        <v>1E-3</v>
      </c>
      <c r="H2150" s="104"/>
      <c r="I2150" s="102" cm="1">
        <f t="array" ref="I2150">((_xlfn.XLOOKUP(B2150,'4. Material Balance Activities'!$C$478:$C$608,'4. Material Balance Activities'!$G$478:$G$608,NA,0,1)-_xlfn.XLOOKUP(B2150,'4. Material Balance Activities'!$C$478:$C$608,'4. Material Balance Activities'!$M$478:$M$608,NA,0,1))*G2150)*(1-F2150)</f>
        <v>2.7243000000000003E-2</v>
      </c>
      <c r="J2150" s="105" t="s">
        <v>214</v>
      </c>
      <c r="K2150" s="83" t="s">
        <v>214</v>
      </c>
      <c r="L2150" s="102" cm="1">
        <f t="array" ref="L2150">((_xlfn.XLOOKUP(B2150,'4. Material Balance Activities'!$C$478:$C$608,'4. Material Balance Activities'!$J$478:$J$608,NA,0,1)-_xlfn.XLOOKUP(B2150,'4. Material Balance Activities'!$C$478:$C$608,'4. Material Balance Activities'!$P$478:$P$608,NA,0,1))*G2150)*(1-F2150)</f>
        <v>1.0985080645161291E-4</v>
      </c>
      <c r="M2150" s="105" t="s">
        <v>214</v>
      </c>
      <c r="N2150" s="83" t="s">
        <v>214</v>
      </c>
    </row>
    <row r="2151" spans="1:14" x14ac:dyDescent="0.25">
      <c r="A2151" s="79" t="s">
        <v>406</v>
      </c>
      <c r="B2151" s="133" t="s">
        <v>315</v>
      </c>
      <c r="C2151" s="137" t="s">
        <v>435</v>
      </c>
      <c r="D2151" s="81" t="str">
        <f>IFERROR(IF(C2151="No CAS","",INDEX('DEQ Pollutant List'!$C$7:$C$611,MATCH('5. Pollutant Emissions - MB'!C2151,'DEQ Pollutant List'!$B$7:$B$611,0))),"")</f>
        <v>n-Butyl alcohol</v>
      </c>
      <c r="E2151" s="115"/>
      <c r="F2151" s="138">
        <v>0</v>
      </c>
      <c r="G2151" s="139">
        <v>0.06</v>
      </c>
      <c r="H2151" s="104"/>
      <c r="I2151" s="102" cm="1">
        <f t="array" ref="I2151">((_xlfn.XLOOKUP(B2151,'4. Material Balance Activities'!$C$478:$C$608,'4. Material Balance Activities'!$G$478:$G$608,NA,0,1)-_xlfn.XLOOKUP(B2151,'4. Material Balance Activities'!$C$478:$C$608,'4. Material Balance Activities'!$M$478:$M$608,NA,0,1))*G2151)*(1-F2151)</f>
        <v>1.6345800000000001</v>
      </c>
      <c r="J2151" s="105" t="s">
        <v>214</v>
      </c>
      <c r="K2151" s="83" t="s">
        <v>214</v>
      </c>
      <c r="L2151" s="102" cm="1">
        <f t="array" ref="L2151">((_xlfn.XLOOKUP(B2151,'4. Material Balance Activities'!$C$478:$C$608,'4. Material Balance Activities'!$J$478:$J$608,NA,0,1)-_xlfn.XLOOKUP(B2151,'4. Material Balance Activities'!$C$478:$C$608,'4. Material Balance Activities'!$P$478:$P$608,NA,0,1))*G2151)*(1-F2151)</f>
        <v>6.5910483870967743E-3</v>
      </c>
      <c r="M2151" s="105" t="s">
        <v>214</v>
      </c>
      <c r="N2151" s="83" t="s">
        <v>214</v>
      </c>
    </row>
    <row r="2152" spans="1:14" x14ac:dyDescent="0.25">
      <c r="A2152" s="79" t="s">
        <v>406</v>
      </c>
      <c r="B2152" s="133" t="s">
        <v>315</v>
      </c>
      <c r="C2152" s="137" t="s">
        <v>437</v>
      </c>
      <c r="D2152" s="81" t="str">
        <f>IFERROR(IF(C2152="No CAS","",INDEX('DEQ Pollutant List'!$C$7:$C$611,MATCH('5. Pollutant Emissions - MB'!C2152,'DEQ Pollutant List'!$B$7:$B$611,0))),"")</f>
        <v>Propylene glycol monomethyl ether acetate</v>
      </c>
      <c r="E2152" s="115"/>
      <c r="F2152" s="138">
        <v>0</v>
      </c>
      <c r="G2152" s="139">
        <v>0.02</v>
      </c>
      <c r="H2152" s="104"/>
      <c r="I2152" s="102" cm="1">
        <f t="array" ref="I2152">((_xlfn.XLOOKUP(B2152,'4. Material Balance Activities'!$C$478:$C$608,'4. Material Balance Activities'!$G$478:$G$608,NA,0,1)-_xlfn.XLOOKUP(B2152,'4. Material Balance Activities'!$C$478:$C$608,'4. Material Balance Activities'!$M$478:$M$608,NA,0,1))*G2152)*(1-F2152)</f>
        <v>0.54486000000000001</v>
      </c>
      <c r="J2152" s="105" t="s">
        <v>214</v>
      </c>
      <c r="K2152" s="83" t="s">
        <v>214</v>
      </c>
      <c r="L2152" s="102" cm="1">
        <f t="array" ref="L2152">((_xlfn.XLOOKUP(B2152,'4. Material Balance Activities'!$C$478:$C$608,'4. Material Balance Activities'!$J$478:$J$608,NA,0,1)-_xlfn.XLOOKUP(B2152,'4. Material Balance Activities'!$C$478:$C$608,'4. Material Balance Activities'!$P$478:$P$608,NA,0,1))*G2152)*(1-F2152)</f>
        <v>2.1970161290322584E-3</v>
      </c>
      <c r="M2152" s="105" t="s">
        <v>214</v>
      </c>
      <c r="N2152" s="83" t="s">
        <v>214</v>
      </c>
    </row>
    <row r="2153" spans="1:14" x14ac:dyDescent="0.25">
      <c r="A2153" s="79" t="s">
        <v>406</v>
      </c>
      <c r="B2153" s="133" t="s">
        <v>316</v>
      </c>
      <c r="C2153" s="137" t="s">
        <v>193</v>
      </c>
      <c r="D2153" s="81" t="str">
        <f>IFERROR(IF(C2153="No CAS","",INDEX('DEQ Pollutant List'!$C$7:$C$611,MATCH('5. Pollutant Emissions - MB'!C2153,'DEQ Pollutant List'!$B$7:$B$611,0))),"")</f>
        <v>Xylene (mixture), including m-xylene, o-xylene, p-xylene</v>
      </c>
      <c r="E2153" s="115"/>
      <c r="F2153" s="138">
        <v>0</v>
      </c>
      <c r="G2153" s="139">
        <v>0.02</v>
      </c>
      <c r="H2153" s="104"/>
      <c r="I2153" s="102" cm="1">
        <f t="array" ref="I2153">((_xlfn.XLOOKUP(B2153,'4. Material Balance Activities'!$C$478:$C$608,'4. Material Balance Activities'!$G$478:$G$608,NA,0,1)-_xlfn.XLOOKUP(B2153,'4. Material Balance Activities'!$C$478:$C$608,'4. Material Balance Activities'!$M$478:$M$608,NA,0,1))*G2153)*(1-F2153)</f>
        <v>1.0946880000000001</v>
      </c>
      <c r="J2153" s="105" t="s">
        <v>214</v>
      </c>
      <c r="K2153" s="83" t="s">
        <v>214</v>
      </c>
      <c r="L2153" s="102" cm="1">
        <f t="array" ref="L2153">((_xlfn.XLOOKUP(B2153,'4. Material Balance Activities'!$C$478:$C$608,'4. Material Balance Activities'!$J$478:$J$608,NA,0,1)-_xlfn.XLOOKUP(B2153,'4. Material Balance Activities'!$C$478:$C$608,'4. Material Balance Activities'!$P$478:$P$608,NA,0,1))*G2153)*(1-F2153)</f>
        <v>4.4140645161290324E-3</v>
      </c>
      <c r="M2153" s="105" t="s">
        <v>214</v>
      </c>
      <c r="N2153" s="83" t="s">
        <v>214</v>
      </c>
    </row>
    <row r="2154" spans="1:14" x14ac:dyDescent="0.25">
      <c r="A2154" s="79" t="s">
        <v>406</v>
      </c>
      <c r="B2154" s="133" t="s">
        <v>316</v>
      </c>
      <c r="C2154" s="137" t="s">
        <v>183</v>
      </c>
      <c r="D2154" s="81" t="str">
        <f>IFERROR(IF(C2154="No CAS","",INDEX('DEQ Pollutant List'!$C$7:$C$611,MATCH('5. Pollutant Emissions - MB'!C2154,'DEQ Pollutant List'!$B$7:$B$611,0))),"")</f>
        <v>Ethyl benzene</v>
      </c>
      <c r="E2154" s="115"/>
      <c r="F2154" s="138">
        <v>0</v>
      </c>
      <c r="G2154" s="139">
        <v>3.0000000000000001E-3</v>
      </c>
      <c r="H2154" s="104"/>
      <c r="I2154" s="102" cm="1">
        <f t="array" ref="I2154">((_xlfn.XLOOKUP(B2154,'4. Material Balance Activities'!$C$478:$C$608,'4. Material Balance Activities'!$G$478:$G$608,NA,0,1)-_xlfn.XLOOKUP(B2154,'4. Material Balance Activities'!$C$478:$C$608,'4. Material Balance Activities'!$M$478:$M$608,NA,0,1))*G2154)*(1-F2154)</f>
        <v>0.16420319999999999</v>
      </c>
      <c r="J2154" s="105" t="s">
        <v>214</v>
      </c>
      <c r="K2154" s="83" t="s">
        <v>214</v>
      </c>
      <c r="L2154" s="102" cm="1">
        <f t="array" ref="L2154">((_xlfn.XLOOKUP(B2154,'4. Material Balance Activities'!$C$478:$C$608,'4. Material Balance Activities'!$J$478:$J$608,NA,0,1)-_xlfn.XLOOKUP(B2154,'4. Material Balance Activities'!$C$478:$C$608,'4. Material Balance Activities'!$P$478:$P$608,NA,0,1))*G2154)*(1-F2154)</f>
        <v>6.621096774193548E-4</v>
      </c>
      <c r="M2154" s="105" t="s">
        <v>214</v>
      </c>
      <c r="N2154" s="83" t="s">
        <v>214</v>
      </c>
    </row>
    <row r="2155" spans="1:14" x14ac:dyDescent="0.25">
      <c r="A2155" s="79" t="s">
        <v>406</v>
      </c>
      <c r="B2155" s="133" t="s">
        <v>316</v>
      </c>
      <c r="C2155" s="137" t="s">
        <v>433</v>
      </c>
      <c r="D2155" s="81" t="str">
        <f>IFERROR(IF(C2155="No CAS","",INDEX('DEQ Pollutant List'!$C$7:$C$611,MATCH('5. Pollutant Emissions - MB'!C2155,'DEQ Pollutant List'!$B$7:$B$611,0))),"")</f>
        <v>Isopropylbenzene (cumene)</v>
      </c>
      <c r="E2155" s="115"/>
      <c r="F2155" s="138">
        <v>0</v>
      </c>
      <c r="G2155" s="139">
        <v>1E-3</v>
      </c>
      <c r="H2155" s="104"/>
      <c r="I2155" s="102" cm="1">
        <f t="array" ref="I2155">((_xlfn.XLOOKUP(B2155,'4. Material Balance Activities'!$C$478:$C$608,'4. Material Balance Activities'!$G$478:$G$608,NA,0,1)-_xlfn.XLOOKUP(B2155,'4. Material Balance Activities'!$C$478:$C$608,'4. Material Balance Activities'!$M$478:$M$608,NA,0,1))*G2155)*(1-F2155)</f>
        <v>5.4734400000000002E-2</v>
      </c>
      <c r="J2155" s="105" t="s">
        <v>214</v>
      </c>
      <c r="K2155" s="83" t="s">
        <v>214</v>
      </c>
      <c r="L2155" s="102" cm="1">
        <f t="array" ref="L2155">((_xlfn.XLOOKUP(B2155,'4. Material Balance Activities'!$C$478:$C$608,'4. Material Balance Activities'!$J$478:$J$608,NA,0,1)-_xlfn.XLOOKUP(B2155,'4. Material Balance Activities'!$C$478:$C$608,'4. Material Balance Activities'!$P$478:$P$608,NA,0,1))*G2155)*(1-F2155)</f>
        <v>2.207032258064516E-4</v>
      </c>
      <c r="M2155" s="105" t="s">
        <v>214</v>
      </c>
      <c r="N2155" s="83" t="s">
        <v>214</v>
      </c>
    </row>
    <row r="2156" spans="1:14" x14ac:dyDescent="0.25">
      <c r="A2156" s="79" t="s">
        <v>406</v>
      </c>
      <c r="B2156" s="133" t="s">
        <v>316</v>
      </c>
      <c r="C2156" s="137" t="s">
        <v>161</v>
      </c>
      <c r="D2156" s="81" t="str">
        <f>IFERROR(IF(C2156="No CAS","",INDEX('DEQ Pollutant List'!$C$7:$C$611,MATCH('5. Pollutant Emissions - MB'!C2156,'DEQ Pollutant List'!$B$7:$B$611,0))),"")</f>
        <v>Formaldehyde</v>
      </c>
      <c r="E2156" s="115"/>
      <c r="F2156" s="138">
        <v>0</v>
      </c>
      <c r="G2156" s="139">
        <v>1.1999999999999999E-3</v>
      </c>
      <c r="H2156" s="104"/>
      <c r="I2156" s="102" cm="1">
        <f t="array" ref="I2156">((_xlfn.XLOOKUP(B2156,'4. Material Balance Activities'!$C$478:$C$608,'4. Material Balance Activities'!$G$478:$G$608,NA,0,1)-_xlfn.XLOOKUP(B2156,'4. Material Balance Activities'!$C$478:$C$608,'4. Material Balance Activities'!$M$478:$M$608,NA,0,1))*G2156)*(1-F2156)</f>
        <v>6.5681279999999995E-2</v>
      </c>
      <c r="J2156" s="105" t="s">
        <v>214</v>
      </c>
      <c r="K2156" s="83" t="s">
        <v>214</v>
      </c>
      <c r="L2156" s="102" cm="1">
        <f t="array" ref="L2156">((_xlfn.XLOOKUP(B2156,'4. Material Balance Activities'!$C$478:$C$608,'4. Material Balance Activities'!$J$478:$J$608,NA,0,1)-_xlfn.XLOOKUP(B2156,'4. Material Balance Activities'!$C$478:$C$608,'4. Material Balance Activities'!$P$478:$P$608,NA,0,1))*G2156)*(1-F2156)</f>
        <v>2.648438709677419E-4</v>
      </c>
      <c r="M2156" s="105" t="s">
        <v>214</v>
      </c>
      <c r="N2156" s="83" t="s">
        <v>214</v>
      </c>
    </row>
    <row r="2157" spans="1:14" x14ac:dyDescent="0.25">
      <c r="A2157" s="79" t="s">
        <v>406</v>
      </c>
      <c r="B2157" s="133" t="s">
        <v>316</v>
      </c>
      <c r="C2157" s="137" t="s">
        <v>435</v>
      </c>
      <c r="D2157" s="81" t="str">
        <f>IFERROR(IF(C2157="No CAS","",INDEX('DEQ Pollutant List'!$C$7:$C$611,MATCH('5. Pollutant Emissions - MB'!C2157,'DEQ Pollutant List'!$B$7:$B$611,0))),"")</f>
        <v>n-Butyl alcohol</v>
      </c>
      <c r="E2157" s="115"/>
      <c r="F2157" s="138">
        <v>0</v>
      </c>
      <c r="G2157" s="139">
        <v>0.06</v>
      </c>
      <c r="H2157" s="104"/>
      <c r="I2157" s="102" cm="1">
        <f t="array" ref="I2157">((_xlfn.XLOOKUP(B2157,'4. Material Balance Activities'!$C$478:$C$608,'4. Material Balance Activities'!$G$478:$G$608,NA,0,1)-_xlfn.XLOOKUP(B2157,'4. Material Balance Activities'!$C$478:$C$608,'4. Material Balance Activities'!$M$478:$M$608,NA,0,1))*G2157)*(1-F2157)</f>
        <v>3.2840639999999999</v>
      </c>
      <c r="J2157" s="105" t="s">
        <v>214</v>
      </c>
      <c r="K2157" s="83" t="s">
        <v>214</v>
      </c>
      <c r="L2157" s="102" cm="1">
        <f t="array" ref="L2157">((_xlfn.XLOOKUP(B2157,'4. Material Balance Activities'!$C$478:$C$608,'4. Material Balance Activities'!$J$478:$J$608,NA,0,1)-_xlfn.XLOOKUP(B2157,'4. Material Balance Activities'!$C$478:$C$608,'4. Material Balance Activities'!$P$478:$P$608,NA,0,1))*G2157)*(1-F2157)</f>
        <v>1.3242193548387095E-2</v>
      </c>
      <c r="M2157" s="105" t="s">
        <v>214</v>
      </c>
      <c r="N2157" s="83" t="s">
        <v>214</v>
      </c>
    </row>
    <row r="2158" spans="1:14" x14ac:dyDescent="0.25">
      <c r="A2158" s="79" t="s">
        <v>406</v>
      </c>
      <c r="B2158" s="133" t="s">
        <v>316</v>
      </c>
      <c r="C2158" s="137" t="s">
        <v>437</v>
      </c>
      <c r="D2158" s="81" t="str">
        <f>IFERROR(IF(C2158="No CAS","",INDEX('DEQ Pollutant List'!$C$7:$C$611,MATCH('5. Pollutant Emissions - MB'!C2158,'DEQ Pollutant List'!$B$7:$B$611,0))),"")</f>
        <v>Propylene glycol monomethyl ether acetate</v>
      </c>
      <c r="E2158" s="115"/>
      <c r="F2158" s="138">
        <v>0</v>
      </c>
      <c r="G2158" s="139">
        <v>0.01</v>
      </c>
      <c r="H2158" s="104"/>
      <c r="I2158" s="102" cm="1">
        <f t="array" ref="I2158">((_xlfn.XLOOKUP(B2158,'4. Material Balance Activities'!$C$478:$C$608,'4. Material Balance Activities'!$G$478:$G$608,NA,0,1)-_xlfn.XLOOKUP(B2158,'4. Material Balance Activities'!$C$478:$C$608,'4. Material Balance Activities'!$M$478:$M$608,NA,0,1))*G2158)*(1-F2158)</f>
        <v>0.54734400000000005</v>
      </c>
      <c r="J2158" s="105" t="s">
        <v>214</v>
      </c>
      <c r="K2158" s="83" t="s">
        <v>214</v>
      </c>
      <c r="L2158" s="102" cm="1">
        <f t="array" ref="L2158">((_xlfn.XLOOKUP(B2158,'4. Material Balance Activities'!$C$478:$C$608,'4. Material Balance Activities'!$J$478:$J$608,NA,0,1)-_xlfn.XLOOKUP(B2158,'4. Material Balance Activities'!$C$478:$C$608,'4. Material Balance Activities'!$P$478:$P$608,NA,0,1))*G2158)*(1-F2158)</f>
        <v>2.2070322580645162E-3</v>
      </c>
      <c r="M2158" s="105" t="s">
        <v>214</v>
      </c>
      <c r="N2158" s="83" t="s">
        <v>214</v>
      </c>
    </row>
    <row r="2159" spans="1:14" x14ac:dyDescent="0.25">
      <c r="A2159" s="79" t="s">
        <v>406</v>
      </c>
      <c r="B2159" s="133" t="s">
        <v>317</v>
      </c>
      <c r="C2159" s="137" t="s">
        <v>183</v>
      </c>
      <c r="D2159" s="81" t="str">
        <f>IFERROR(IF(C2159="No CAS","",INDEX('DEQ Pollutant List'!$C$7:$C$611,MATCH('5. Pollutant Emissions - MB'!C2159,'DEQ Pollutant List'!$B$7:$B$611,0))),"")</f>
        <v>Ethyl benzene</v>
      </c>
      <c r="E2159" s="115"/>
      <c r="F2159" s="138">
        <v>0</v>
      </c>
      <c r="G2159" s="139">
        <v>1E-3</v>
      </c>
      <c r="H2159" s="104"/>
      <c r="I2159" s="102" cm="1">
        <f t="array" ref="I2159">((_xlfn.XLOOKUP(B2159,'4. Material Balance Activities'!$C$478:$C$608,'4. Material Balance Activities'!$G$478:$G$608,NA,0,1)-_xlfn.XLOOKUP(B2159,'4. Material Balance Activities'!$C$478:$C$608,'4. Material Balance Activities'!$M$478:$M$608,NA,0,1))*G2159)*(1-F2159)</f>
        <v>7.8244100000000011E-2</v>
      </c>
      <c r="J2159" s="105" t="s">
        <v>214</v>
      </c>
      <c r="K2159" s="83" t="s">
        <v>214</v>
      </c>
      <c r="L2159" s="102" cm="1">
        <f t="array" ref="L2159">((_xlfn.XLOOKUP(B2159,'4. Material Balance Activities'!$C$478:$C$608,'4. Material Balance Activities'!$J$478:$J$608,NA,0,1)-_xlfn.XLOOKUP(B2159,'4. Material Balance Activities'!$C$478:$C$608,'4. Material Balance Activities'!$P$478:$P$608,NA,0,1))*G2159)*(1-F2159)</f>
        <v>3.155004032258065E-4</v>
      </c>
      <c r="M2159" s="105" t="s">
        <v>214</v>
      </c>
      <c r="N2159" s="83" t="s">
        <v>214</v>
      </c>
    </row>
    <row r="2160" spans="1:14" x14ac:dyDescent="0.25">
      <c r="A2160" s="79" t="s">
        <v>406</v>
      </c>
      <c r="B2160" s="133" t="s">
        <v>317</v>
      </c>
      <c r="C2160" s="137" t="s">
        <v>433</v>
      </c>
      <c r="D2160" s="81" t="str">
        <f>IFERROR(IF(C2160="No CAS","",INDEX('DEQ Pollutant List'!$C$7:$C$611,MATCH('5. Pollutant Emissions - MB'!C2160,'DEQ Pollutant List'!$B$7:$B$611,0))),"")</f>
        <v>Isopropylbenzene (cumene)</v>
      </c>
      <c r="E2160" s="115"/>
      <c r="F2160" s="138">
        <v>0</v>
      </c>
      <c r="G2160" s="139">
        <v>2E-3</v>
      </c>
      <c r="H2160" s="104"/>
      <c r="I2160" s="102" cm="1">
        <f t="array" ref="I2160">((_xlfn.XLOOKUP(B2160,'4. Material Balance Activities'!$C$478:$C$608,'4. Material Balance Activities'!$G$478:$G$608,NA,0,1)-_xlfn.XLOOKUP(B2160,'4. Material Balance Activities'!$C$478:$C$608,'4. Material Balance Activities'!$M$478:$M$608,NA,0,1))*G2160)*(1-F2160)</f>
        <v>0.15648820000000002</v>
      </c>
      <c r="J2160" s="105" t="s">
        <v>214</v>
      </c>
      <c r="K2160" s="83" t="s">
        <v>214</v>
      </c>
      <c r="L2160" s="102" cm="1">
        <f t="array" ref="L2160">((_xlfn.XLOOKUP(B2160,'4. Material Balance Activities'!$C$478:$C$608,'4. Material Balance Activities'!$J$478:$J$608,NA,0,1)-_xlfn.XLOOKUP(B2160,'4. Material Balance Activities'!$C$478:$C$608,'4. Material Balance Activities'!$P$478:$P$608,NA,0,1))*G2160)*(1-F2160)</f>
        <v>6.31000806451613E-4</v>
      </c>
      <c r="M2160" s="105" t="s">
        <v>214</v>
      </c>
      <c r="N2160" s="83" t="s">
        <v>214</v>
      </c>
    </row>
    <row r="2161" spans="1:14" x14ac:dyDescent="0.25">
      <c r="A2161" s="79" t="s">
        <v>406</v>
      </c>
      <c r="B2161" s="133" t="s">
        <v>317</v>
      </c>
      <c r="C2161" s="137" t="s">
        <v>437</v>
      </c>
      <c r="D2161" s="81" t="str">
        <f>IFERROR(IF(C2161="No CAS","",INDEX('DEQ Pollutant List'!$C$7:$C$611,MATCH('5. Pollutant Emissions - MB'!C2161,'DEQ Pollutant List'!$B$7:$B$611,0))),"")</f>
        <v>Propylene glycol monomethyl ether acetate</v>
      </c>
      <c r="E2161" s="115"/>
      <c r="F2161" s="138">
        <v>0</v>
      </c>
      <c r="G2161" s="139">
        <v>0.02</v>
      </c>
      <c r="H2161" s="104"/>
      <c r="I2161" s="102" cm="1">
        <f t="array" ref="I2161">((_xlfn.XLOOKUP(B2161,'4. Material Balance Activities'!$C$478:$C$608,'4. Material Balance Activities'!$G$478:$G$608,NA,0,1)-_xlfn.XLOOKUP(B2161,'4. Material Balance Activities'!$C$478:$C$608,'4. Material Balance Activities'!$M$478:$M$608,NA,0,1))*G2161)*(1-F2161)</f>
        <v>1.5648820000000001</v>
      </c>
      <c r="J2161" s="105" t="s">
        <v>214</v>
      </c>
      <c r="K2161" s="83" t="s">
        <v>214</v>
      </c>
      <c r="L2161" s="102" cm="1">
        <f t="array" ref="L2161">((_xlfn.XLOOKUP(B2161,'4. Material Balance Activities'!$C$478:$C$608,'4. Material Balance Activities'!$J$478:$J$608,NA,0,1)-_xlfn.XLOOKUP(B2161,'4. Material Balance Activities'!$C$478:$C$608,'4. Material Balance Activities'!$P$478:$P$608,NA,0,1))*G2161)*(1-F2161)</f>
        <v>6.3100080645161292E-3</v>
      </c>
      <c r="M2161" s="105" t="s">
        <v>214</v>
      </c>
      <c r="N2161" s="83" t="s">
        <v>214</v>
      </c>
    </row>
    <row r="2162" spans="1:14" x14ac:dyDescent="0.25">
      <c r="A2162" s="79" t="s">
        <v>406</v>
      </c>
      <c r="B2162" s="133" t="s">
        <v>317</v>
      </c>
      <c r="C2162" s="137" t="s">
        <v>441</v>
      </c>
      <c r="D2162" s="81" t="str">
        <f>IFERROR(IF(C2162="No CAS","",INDEX('DEQ Pollutant List'!$C$7:$C$611,MATCH('5. Pollutant Emissions - MB'!C2162,'DEQ Pollutant List'!$B$7:$B$611,0))),"")</f>
        <v>1,2,3-Trimethylbenzene</v>
      </c>
      <c r="E2162" s="115"/>
      <c r="F2162" s="138">
        <v>0</v>
      </c>
      <c r="G2162" s="139">
        <v>0.01</v>
      </c>
      <c r="H2162" s="104"/>
      <c r="I2162" s="102" cm="1">
        <f t="array" ref="I2162">((_xlfn.XLOOKUP(B2162,'4. Material Balance Activities'!$C$478:$C$608,'4. Material Balance Activities'!$G$478:$G$608,NA,0,1)-_xlfn.XLOOKUP(B2162,'4. Material Balance Activities'!$C$478:$C$608,'4. Material Balance Activities'!$M$478:$M$608,NA,0,1))*G2162)*(1-F2162)</f>
        <v>0.78244100000000005</v>
      </c>
      <c r="J2162" s="105" t="s">
        <v>214</v>
      </c>
      <c r="K2162" s="83" t="s">
        <v>214</v>
      </c>
      <c r="L2162" s="102" cm="1">
        <f t="array" ref="L2162">((_xlfn.XLOOKUP(B2162,'4. Material Balance Activities'!$C$478:$C$608,'4. Material Balance Activities'!$J$478:$J$608,NA,0,1)-_xlfn.XLOOKUP(B2162,'4. Material Balance Activities'!$C$478:$C$608,'4. Material Balance Activities'!$P$478:$P$608,NA,0,1))*G2162)*(1-F2162)</f>
        <v>3.1550040322580646E-3</v>
      </c>
      <c r="M2162" s="105" t="s">
        <v>214</v>
      </c>
      <c r="N2162" s="83" t="s">
        <v>214</v>
      </c>
    </row>
    <row r="2163" spans="1:14" x14ac:dyDescent="0.25">
      <c r="A2163" s="79" t="s">
        <v>406</v>
      </c>
      <c r="B2163" s="133" t="s">
        <v>318</v>
      </c>
      <c r="C2163" s="137" t="s">
        <v>193</v>
      </c>
      <c r="D2163" s="81" t="str">
        <f>IFERROR(IF(C2163="No CAS","",INDEX('DEQ Pollutant List'!$C$7:$C$611,MATCH('5. Pollutant Emissions - MB'!C2163,'DEQ Pollutant List'!$B$7:$B$611,0))),"")</f>
        <v>Xylene (mixture), including m-xylene, o-xylene, p-xylene</v>
      </c>
      <c r="E2163" s="115"/>
      <c r="F2163" s="138">
        <v>0</v>
      </c>
      <c r="G2163" s="139">
        <v>0.02</v>
      </c>
      <c r="H2163" s="104"/>
      <c r="I2163" s="102" cm="1">
        <f t="array" ref="I2163">((_xlfn.XLOOKUP(B2163,'4. Material Balance Activities'!$C$478:$C$608,'4. Material Balance Activities'!$G$478:$G$608,NA,0,1)-_xlfn.XLOOKUP(B2163,'4. Material Balance Activities'!$C$478:$C$608,'4. Material Balance Activities'!$M$478:$M$608,NA,0,1))*G2163)*(1-F2163)</f>
        <v>0.27</v>
      </c>
      <c r="J2163" s="105" t="s">
        <v>214</v>
      </c>
      <c r="K2163" s="83" t="s">
        <v>214</v>
      </c>
      <c r="L2163" s="102" cm="1">
        <f t="array" ref="L2163">((_xlfn.XLOOKUP(B2163,'4. Material Balance Activities'!$C$478:$C$608,'4. Material Balance Activities'!$J$478:$J$608,NA,0,1)-_xlfn.XLOOKUP(B2163,'4. Material Balance Activities'!$C$478:$C$608,'4. Material Balance Activities'!$P$478:$P$608,NA,0,1))*G2163)*(1-F2163)</f>
        <v>1.088709677419355E-3</v>
      </c>
      <c r="M2163" s="105" t="s">
        <v>214</v>
      </c>
      <c r="N2163" s="83" t="s">
        <v>214</v>
      </c>
    </row>
    <row r="2164" spans="1:14" x14ac:dyDescent="0.25">
      <c r="A2164" s="79" t="s">
        <v>406</v>
      </c>
      <c r="B2164" s="133" t="s">
        <v>318</v>
      </c>
      <c r="C2164" s="137" t="s">
        <v>183</v>
      </c>
      <c r="D2164" s="81" t="str">
        <f>IFERROR(IF(C2164="No CAS","",INDEX('DEQ Pollutant List'!$C$7:$C$611,MATCH('5. Pollutant Emissions - MB'!C2164,'DEQ Pollutant List'!$B$7:$B$611,0))),"")</f>
        <v>Ethyl benzene</v>
      </c>
      <c r="E2164" s="115"/>
      <c r="F2164" s="138">
        <v>0</v>
      </c>
      <c r="G2164" s="139">
        <v>3.0000000000000001E-3</v>
      </c>
      <c r="H2164" s="104"/>
      <c r="I2164" s="102" cm="1">
        <f t="array" ref="I2164">((_xlfn.XLOOKUP(B2164,'4. Material Balance Activities'!$C$478:$C$608,'4. Material Balance Activities'!$G$478:$G$608,NA,0,1)-_xlfn.XLOOKUP(B2164,'4. Material Balance Activities'!$C$478:$C$608,'4. Material Balance Activities'!$M$478:$M$608,NA,0,1))*G2164)*(1-F2164)</f>
        <v>4.0500000000000001E-2</v>
      </c>
      <c r="J2164" s="105" t="s">
        <v>214</v>
      </c>
      <c r="K2164" s="83" t="s">
        <v>214</v>
      </c>
      <c r="L2164" s="102" cm="1">
        <f t="array" ref="L2164">((_xlfn.XLOOKUP(B2164,'4. Material Balance Activities'!$C$478:$C$608,'4. Material Balance Activities'!$J$478:$J$608,NA,0,1)-_xlfn.XLOOKUP(B2164,'4. Material Balance Activities'!$C$478:$C$608,'4. Material Balance Activities'!$P$478:$P$608,NA,0,1))*G2164)*(1-F2164)</f>
        <v>1.6330645161290324E-4</v>
      </c>
      <c r="M2164" s="105" t="s">
        <v>214</v>
      </c>
      <c r="N2164" s="83" t="s">
        <v>214</v>
      </c>
    </row>
    <row r="2165" spans="1:14" x14ac:dyDescent="0.25">
      <c r="A2165" s="79" t="s">
        <v>406</v>
      </c>
      <c r="B2165" s="133" t="s">
        <v>318</v>
      </c>
      <c r="C2165" s="137" t="s">
        <v>433</v>
      </c>
      <c r="D2165" s="81" t="str">
        <f>IFERROR(IF(C2165="No CAS","",INDEX('DEQ Pollutant List'!$C$7:$C$611,MATCH('5. Pollutant Emissions - MB'!C2165,'DEQ Pollutant List'!$B$7:$B$611,0))),"")</f>
        <v>Isopropylbenzene (cumene)</v>
      </c>
      <c r="E2165" s="115"/>
      <c r="F2165" s="138">
        <v>0</v>
      </c>
      <c r="G2165" s="139">
        <v>1E-3</v>
      </c>
      <c r="H2165" s="104"/>
      <c r="I2165" s="102" cm="1">
        <f t="array" ref="I2165">((_xlfn.XLOOKUP(B2165,'4. Material Balance Activities'!$C$478:$C$608,'4. Material Balance Activities'!$G$478:$G$608,NA,0,1)-_xlfn.XLOOKUP(B2165,'4. Material Balance Activities'!$C$478:$C$608,'4. Material Balance Activities'!$M$478:$M$608,NA,0,1))*G2165)*(1-F2165)</f>
        <v>1.35E-2</v>
      </c>
      <c r="J2165" s="105" t="s">
        <v>214</v>
      </c>
      <c r="K2165" s="83" t="s">
        <v>214</v>
      </c>
      <c r="L2165" s="102" cm="1">
        <f t="array" ref="L2165">((_xlfn.XLOOKUP(B2165,'4. Material Balance Activities'!$C$478:$C$608,'4. Material Balance Activities'!$J$478:$J$608,NA,0,1)-_xlfn.XLOOKUP(B2165,'4. Material Balance Activities'!$C$478:$C$608,'4. Material Balance Activities'!$P$478:$P$608,NA,0,1))*G2165)*(1-F2165)</f>
        <v>5.4435483870967745E-5</v>
      </c>
      <c r="M2165" s="105" t="s">
        <v>214</v>
      </c>
      <c r="N2165" s="83" t="s">
        <v>214</v>
      </c>
    </row>
    <row r="2166" spans="1:14" x14ac:dyDescent="0.25">
      <c r="A2166" s="79" t="s">
        <v>406</v>
      </c>
      <c r="B2166" s="133" t="s">
        <v>318</v>
      </c>
      <c r="C2166" s="137" t="s">
        <v>435</v>
      </c>
      <c r="D2166" s="81" t="str">
        <f>IFERROR(IF(C2166="No CAS","",INDEX('DEQ Pollutant List'!$C$7:$C$611,MATCH('5. Pollutant Emissions - MB'!C2166,'DEQ Pollutant List'!$B$7:$B$611,0))),"")</f>
        <v>n-Butyl alcohol</v>
      </c>
      <c r="E2166" s="115"/>
      <c r="F2166" s="138">
        <v>0</v>
      </c>
      <c r="G2166" s="139">
        <v>0.06</v>
      </c>
      <c r="H2166" s="104"/>
      <c r="I2166" s="102" cm="1">
        <f t="array" ref="I2166">((_xlfn.XLOOKUP(B2166,'4. Material Balance Activities'!$C$478:$C$608,'4. Material Balance Activities'!$G$478:$G$608,NA,0,1)-_xlfn.XLOOKUP(B2166,'4. Material Balance Activities'!$C$478:$C$608,'4. Material Balance Activities'!$M$478:$M$608,NA,0,1))*G2166)*(1-F2166)</f>
        <v>0.80999999999999994</v>
      </c>
      <c r="J2166" s="105" t="s">
        <v>214</v>
      </c>
      <c r="K2166" s="83" t="s">
        <v>214</v>
      </c>
      <c r="L2166" s="102" cm="1">
        <f t="array" ref="L2166">((_xlfn.XLOOKUP(B2166,'4. Material Balance Activities'!$C$478:$C$608,'4. Material Balance Activities'!$J$478:$J$608,NA,0,1)-_xlfn.XLOOKUP(B2166,'4. Material Balance Activities'!$C$478:$C$608,'4. Material Balance Activities'!$P$478:$P$608,NA,0,1))*G2166)*(1-F2166)</f>
        <v>3.2661290322580643E-3</v>
      </c>
      <c r="M2166" s="105" t="s">
        <v>214</v>
      </c>
      <c r="N2166" s="83" t="s">
        <v>214</v>
      </c>
    </row>
    <row r="2167" spans="1:14" x14ac:dyDescent="0.25">
      <c r="A2167" s="79" t="s">
        <v>406</v>
      </c>
      <c r="B2167" s="133" t="s">
        <v>319</v>
      </c>
      <c r="C2167" s="137" t="s">
        <v>193</v>
      </c>
      <c r="D2167" s="81" t="str">
        <f>IFERROR(IF(C2167="No CAS","",INDEX('DEQ Pollutant List'!$C$7:$C$611,MATCH('5. Pollutant Emissions - MB'!C2167,'DEQ Pollutant List'!$B$7:$B$611,0))),"")</f>
        <v>Xylene (mixture), including m-xylene, o-xylene, p-xylene</v>
      </c>
      <c r="E2167" s="115"/>
      <c r="F2167" s="138">
        <v>0</v>
      </c>
      <c r="G2167" s="139">
        <v>0.02</v>
      </c>
      <c r="H2167" s="104"/>
      <c r="I2167" s="102" cm="1">
        <f t="array" ref="I2167">((_xlfn.XLOOKUP(B2167,'4. Material Balance Activities'!$C$478:$C$608,'4. Material Balance Activities'!$G$478:$G$608,NA,0,1)-_xlfn.XLOOKUP(B2167,'4. Material Balance Activities'!$C$478:$C$608,'4. Material Balance Activities'!$M$478:$M$608,NA,0,1))*G2167)*(1-F2167)</f>
        <v>0.17424000000000001</v>
      </c>
      <c r="J2167" s="105" t="s">
        <v>214</v>
      </c>
      <c r="K2167" s="83" t="s">
        <v>214</v>
      </c>
      <c r="L2167" s="102" cm="1">
        <f t="array" ref="L2167">((_xlfn.XLOOKUP(B2167,'4. Material Balance Activities'!$C$478:$C$608,'4. Material Balance Activities'!$J$478:$J$608,NA,0,1)-_xlfn.XLOOKUP(B2167,'4. Material Balance Activities'!$C$478:$C$608,'4. Material Balance Activities'!$P$478:$P$608,NA,0,1))*G2167)*(1-F2167)</f>
        <v>7.0258064516129023E-4</v>
      </c>
      <c r="M2167" s="105" t="s">
        <v>214</v>
      </c>
      <c r="N2167" s="83" t="s">
        <v>214</v>
      </c>
    </row>
    <row r="2168" spans="1:14" x14ac:dyDescent="0.25">
      <c r="A2168" s="79" t="s">
        <v>406</v>
      </c>
      <c r="B2168" s="133" t="s">
        <v>319</v>
      </c>
      <c r="C2168" s="137" t="s">
        <v>183</v>
      </c>
      <c r="D2168" s="81" t="str">
        <f>IFERROR(IF(C2168="No CAS","",INDEX('DEQ Pollutant List'!$C$7:$C$611,MATCH('5. Pollutant Emissions - MB'!C2168,'DEQ Pollutant List'!$B$7:$B$611,0))),"")</f>
        <v>Ethyl benzene</v>
      </c>
      <c r="E2168" s="115"/>
      <c r="F2168" s="138">
        <v>0</v>
      </c>
      <c r="G2168" s="139">
        <v>3.0000000000000001E-3</v>
      </c>
      <c r="H2168" s="104"/>
      <c r="I2168" s="102" cm="1">
        <f t="array" ref="I2168">((_xlfn.XLOOKUP(B2168,'4. Material Balance Activities'!$C$478:$C$608,'4. Material Balance Activities'!$G$478:$G$608,NA,0,1)-_xlfn.XLOOKUP(B2168,'4. Material Balance Activities'!$C$478:$C$608,'4. Material Balance Activities'!$M$478:$M$608,NA,0,1))*G2168)*(1-F2168)</f>
        <v>2.6136E-2</v>
      </c>
      <c r="J2168" s="105" t="s">
        <v>214</v>
      </c>
      <c r="K2168" s="83" t="s">
        <v>214</v>
      </c>
      <c r="L2168" s="102" cm="1">
        <f t="array" ref="L2168">((_xlfn.XLOOKUP(B2168,'4. Material Balance Activities'!$C$478:$C$608,'4. Material Balance Activities'!$J$478:$J$608,NA,0,1)-_xlfn.XLOOKUP(B2168,'4. Material Balance Activities'!$C$478:$C$608,'4. Material Balance Activities'!$P$478:$P$608,NA,0,1))*G2168)*(1-F2168)</f>
        <v>1.0538709677419354E-4</v>
      </c>
      <c r="M2168" s="105" t="s">
        <v>214</v>
      </c>
      <c r="N2168" s="83" t="s">
        <v>214</v>
      </c>
    </row>
    <row r="2169" spans="1:14" x14ac:dyDescent="0.25">
      <c r="A2169" s="79" t="s">
        <v>406</v>
      </c>
      <c r="B2169" s="133" t="s">
        <v>319</v>
      </c>
      <c r="C2169" s="137" t="s">
        <v>433</v>
      </c>
      <c r="D2169" s="81" t="str">
        <f>IFERROR(IF(C2169="No CAS","",INDEX('DEQ Pollutant List'!$C$7:$C$611,MATCH('5. Pollutant Emissions - MB'!C2169,'DEQ Pollutant List'!$B$7:$B$611,0))),"")</f>
        <v>Isopropylbenzene (cumene)</v>
      </c>
      <c r="E2169" s="115"/>
      <c r="F2169" s="138">
        <v>0</v>
      </c>
      <c r="G2169" s="139">
        <v>1E-3</v>
      </c>
      <c r="H2169" s="104"/>
      <c r="I2169" s="102" cm="1">
        <f t="array" ref="I2169">((_xlfn.XLOOKUP(B2169,'4. Material Balance Activities'!$C$478:$C$608,'4. Material Balance Activities'!$G$478:$G$608,NA,0,1)-_xlfn.XLOOKUP(B2169,'4. Material Balance Activities'!$C$478:$C$608,'4. Material Balance Activities'!$M$478:$M$608,NA,0,1))*G2169)*(1-F2169)</f>
        <v>8.7119999999999993E-3</v>
      </c>
      <c r="J2169" s="105" t="s">
        <v>214</v>
      </c>
      <c r="K2169" s="83" t="s">
        <v>214</v>
      </c>
      <c r="L2169" s="102" cm="1">
        <f t="array" ref="L2169">((_xlfn.XLOOKUP(B2169,'4. Material Balance Activities'!$C$478:$C$608,'4. Material Balance Activities'!$J$478:$J$608,NA,0,1)-_xlfn.XLOOKUP(B2169,'4. Material Balance Activities'!$C$478:$C$608,'4. Material Balance Activities'!$P$478:$P$608,NA,0,1))*G2169)*(1-F2169)</f>
        <v>3.5129032258064514E-5</v>
      </c>
      <c r="M2169" s="105" t="s">
        <v>214</v>
      </c>
      <c r="N2169" s="83" t="s">
        <v>214</v>
      </c>
    </row>
    <row r="2170" spans="1:14" x14ac:dyDescent="0.25">
      <c r="A2170" s="79" t="s">
        <v>406</v>
      </c>
      <c r="B2170" s="133" t="s">
        <v>319</v>
      </c>
      <c r="C2170" s="137" t="s">
        <v>435</v>
      </c>
      <c r="D2170" s="81" t="str">
        <f>IFERROR(IF(C2170="No CAS","",INDEX('DEQ Pollutant List'!$C$7:$C$611,MATCH('5. Pollutant Emissions - MB'!C2170,'DEQ Pollutant List'!$B$7:$B$611,0))),"")</f>
        <v>n-Butyl alcohol</v>
      </c>
      <c r="E2170" s="115"/>
      <c r="F2170" s="138">
        <v>0</v>
      </c>
      <c r="G2170" s="139">
        <v>0.06</v>
      </c>
      <c r="H2170" s="104"/>
      <c r="I2170" s="102" cm="1">
        <f t="array" ref="I2170">((_xlfn.XLOOKUP(B2170,'4. Material Balance Activities'!$C$478:$C$608,'4. Material Balance Activities'!$G$478:$G$608,NA,0,1)-_xlfn.XLOOKUP(B2170,'4. Material Balance Activities'!$C$478:$C$608,'4. Material Balance Activities'!$M$478:$M$608,NA,0,1))*G2170)*(1-F2170)</f>
        <v>0.52271999999999996</v>
      </c>
      <c r="J2170" s="105" t="s">
        <v>214</v>
      </c>
      <c r="K2170" s="83" t="s">
        <v>214</v>
      </c>
      <c r="L2170" s="102" cm="1">
        <f t="array" ref="L2170">((_xlfn.XLOOKUP(B2170,'4. Material Balance Activities'!$C$478:$C$608,'4. Material Balance Activities'!$J$478:$J$608,NA,0,1)-_xlfn.XLOOKUP(B2170,'4. Material Balance Activities'!$C$478:$C$608,'4. Material Balance Activities'!$P$478:$P$608,NA,0,1))*G2170)*(1-F2170)</f>
        <v>2.1077419354838707E-3</v>
      </c>
      <c r="M2170" s="105" t="s">
        <v>214</v>
      </c>
      <c r="N2170" s="83" t="s">
        <v>214</v>
      </c>
    </row>
    <row r="2171" spans="1:14" x14ac:dyDescent="0.25">
      <c r="A2171" s="79" t="s">
        <v>406</v>
      </c>
      <c r="B2171" s="133" t="s">
        <v>319</v>
      </c>
      <c r="C2171" s="137" t="s">
        <v>441</v>
      </c>
      <c r="D2171" s="81" t="str">
        <f>IFERROR(IF(C2171="No CAS","",INDEX('DEQ Pollutant List'!$C$7:$C$611,MATCH('5. Pollutant Emissions - MB'!C2171,'DEQ Pollutant List'!$B$7:$B$611,0))),"")</f>
        <v>1,2,3-Trimethylbenzene</v>
      </c>
      <c r="E2171" s="115"/>
      <c r="F2171" s="138">
        <v>0</v>
      </c>
      <c r="G2171" s="139">
        <v>0.01</v>
      </c>
      <c r="H2171" s="104"/>
      <c r="I2171" s="102" cm="1">
        <f t="array" ref="I2171">((_xlfn.XLOOKUP(B2171,'4. Material Balance Activities'!$C$478:$C$608,'4. Material Balance Activities'!$G$478:$G$608,NA,0,1)-_xlfn.XLOOKUP(B2171,'4. Material Balance Activities'!$C$478:$C$608,'4. Material Balance Activities'!$M$478:$M$608,NA,0,1))*G2171)*(1-F2171)</f>
        <v>8.7120000000000003E-2</v>
      </c>
      <c r="J2171" s="105" t="s">
        <v>214</v>
      </c>
      <c r="K2171" s="83" t="s">
        <v>214</v>
      </c>
      <c r="L2171" s="102" cm="1">
        <f t="array" ref="L2171">((_xlfn.XLOOKUP(B2171,'4. Material Balance Activities'!$C$478:$C$608,'4. Material Balance Activities'!$J$478:$J$608,NA,0,1)-_xlfn.XLOOKUP(B2171,'4. Material Balance Activities'!$C$478:$C$608,'4. Material Balance Activities'!$P$478:$P$608,NA,0,1))*G2171)*(1-F2171)</f>
        <v>3.5129032258064512E-4</v>
      </c>
      <c r="M2171" s="105" t="s">
        <v>214</v>
      </c>
      <c r="N2171" s="83" t="s">
        <v>214</v>
      </c>
    </row>
    <row r="2172" spans="1:14" x14ac:dyDescent="0.25">
      <c r="A2172" s="79" t="s">
        <v>406</v>
      </c>
      <c r="B2172" s="133" t="s">
        <v>320</v>
      </c>
      <c r="C2172" s="137" t="s">
        <v>183</v>
      </c>
      <c r="D2172" s="81" t="str">
        <f>IFERROR(IF(C2172="No CAS","",INDEX('DEQ Pollutant List'!$C$7:$C$611,MATCH('5. Pollutant Emissions - MB'!C2172,'DEQ Pollutant List'!$B$7:$B$611,0))),"")</f>
        <v>Ethyl benzene</v>
      </c>
      <c r="E2172" s="115"/>
      <c r="F2172" s="138">
        <v>0</v>
      </c>
      <c r="G2172" s="139">
        <v>1E-3</v>
      </c>
      <c r="H2172" s="104"/>
      <c r="I2172" s="102" cm="1">
        <f t="array" ref="I2172">((_xlfn.XLOOKUP(B2172,'4. Material Balance Activities'!$C$478:$C$608,'4. Material Balance Activities'!$G$478:$G$608,NA,0,1)-_xlfn.XLOOKUP(B2172,'4. Material Balance Activities'!$C$478:$C$608,'4. Material Balance Activities'!$M$478:$M$608,NA,0,1))*G2172)*(1-F2172)</f>
        <v>1.3245000000000002E-2</v>
      </c>
      <c r="J2172" s="105" t="s">
        <v>214</v>
      </c>
      <c r="K2172" s="83" t="s">
        <v>214</v>
      </c>
      <c r="L2172" s="102" cm="1">
        <f t="array" ref="L2172">((_xlfn.XLOOKUP(B2172,'4. Material Balance Activities'!$C$478:$C$608,'4. Material Balance Activities'!$J$478:$J$608,NA,0,1)-_xlfn.XLOOKUP(B2172,'4. Material Balance Activities'!$C$478:$C$608,'4. Material Balance Activities'!$P$478:$P$608,NA,0,1))*G2172)*(1-F2172)</f>
        <v>5.3407258064516132E-5</v>
      </c>
      <c r="M2172" s="105" t="s">
        <v>214</v>
      </c>
      <c r="N2172" s="83" t="s">
        <v>214</v>
      </c>
    </row>
    <row r="2173" spans="1:14" x14ac:dyDescent="0.25">
      <c r="A2173" s="79" t="s">
        <v>406</v>
      </c>
      <c r="B2173" s="133" t="s">
        <v>320</v>
      </c>
      <c r="C2173" s="137" t="s">
        <v>433</v>
      </c>
      <c r="D2173" s="81" t="str">
        <f>IFERROR(IF(C2173="No CAS","",INDEX('DEQ Pollutant List'!$C$7:$C$611,MATCH('5. Pollutant Emissions - MB'!C2173,'DEQ Pollutant List'!$B$7:$B$611,0))),"")</f>
        <v>Isopropylbenzene (cumene)</v>
      </c>
      <c r="E2173" s="115"/>
      <c r="F2173" s="138">
        <v>0</v>
      </c>
      <c r="G2173" s="139">
        <v>2E-3</v>
      </c>
      <c r="H2173" s="104"/>
      <c r="I2173" s="102" cm="1">
        <f t="array" ref="I2173">((_xlfn.XLOOKUP(B2173,'4. Material Balance Activities'!$C$478:$C$608,'4. Material Balance Activities'!$G$478:$G$608,NA,0,1)-_xlfn.XLOOKUP(B2173,'4. Material Balance Activities'!$C$478:$C$608,'4. Material Balance Activities'!$M$478:$M$608,NA,0,1))*G2173)*(1-F2173)</f>
        <v>2.6490000000000003E-2</v>
      </c>
      <c r="J2173" s="105" t="s">
        <v>214</v>
      </c>
      <c r="K2173" s="83" t="s">
        <v>214</v>
      </c>
      <c r="L2173" s="102" cm="1">
        <f t="array" ref="L2173">((_xlfn.XLOOKUP(B2173,'4. Material Balance Activities'!$C$478:$C$608,'4. Material Balance Activities'!$J$478:$J$608,NA,0,1)-_xlfn.XLOOKUP(B2173,'4. Material Balance Activities'!$C$478:$C$608,'4. Material Balance Activities'!$P$478:$P$608,NA,0,1))*G2173)*(1-F2173)</f>
        <v>1.0681451612903226E-4</v>
      </c>
      <c r="M2173" s="105" t="s">
        <v>214</v>
      </c>
      <c r="N2173" s="83" t="s">
        <v>214</v>
      </c>
    </row>
    <row r="2174" spans="1:14" x14ac:dyDescent="0.25">
      <c r="A2174" s="79" t="s">
        <v>406</v>
      </c>
      <c r="B2174" s="133" t="s">
        <v>320</v>
      </c>
      <c r="C2174" s="137" t="s">
        <v>435</v>
      </c>
      <c r="D2174" s="81" t="str">
        <f>IFERROR(IF(C2174="No CAS","",INDEX('DEQ Pollutant List'!$C$7:$C$611,MATCH('5. Pollutant Emissions - MB'!C2174,'DEQ Pollutant List'!$B$7:$B$611,0))),"")</f>
        <v>n-Butyl alcohol</v>
      </c>
      <c r="E2174" s="115"/>
      <c r="F2174" s="138">
        <v>0</v>
      </c>
      <c r="G2174" s="139">
        <v>7.0000000000000007E-2</v>
      </c>
      <c r="H2174" s="104"/>
      <c r="I2174" s="102" cm="1">
        <f t="array" ref="I2174">((_xlfn.XLOOKUP(B2174,'4. Material Balance Activities'!$C$478:$C$608,'4. Material Balance Activities'!$G$478:$G$608,NA,0,1)-_xlfn.XLOOKUP(B2174,'4. Material Balance Activities'!$C$478:$C$608,'4. Material Balance Activities'!$M$478:$M$608,NA,0,1))*G2174)*(1-F2174)</f>
        <v>0.92715000000000014</v>
      </c>
      <c r="J2174" s="105" t="s">
        <v>214</v>
      </c>
      <c r="K2174" s="83" t="s">
        <v>214</v>
      </c>
      <c r="L2174" s="102" cm="1">
        <f t="array" ref="L2174">((_xlfn.XLOOKUP(B2174,'4. Material Balance Activities'!$C$478:$C$608,'4. Material Balance Activities'!$J$478:$J$608,NA,0,1)-_xlfn.XLOOKUP(B2174,'4. Material Balance Activities'!$C$478:$C$608,'4. Material Balance Activities'!$P$478:$P$608,NA,0,1))*G2174)*(1-F2174)</f>
        <v>3.7385080645161296E-3</v>
      </c>
      <c r="M2174" s="105" t="s">
        <v>214</v>
      </c>
      <c r="N2174" s="83" t="s">
        <v>214</v>
      </c>
    </row>
    <row r="2175" spans="1:14" x14ac:dyDescent="0.25">
      <c r="A2175" s="79" t="s">
        <v>406</v>
      </c>
      <c r="B2175" s="133" t="s">
        <v>320</v>
      </c>
      <c r="C2175" s="137" t="s">
        <v>437</v>
      </c>
      <c r="D2175" s="81" t="str">
        <f>IFERROR(IF(C2175="No CAS","",INDEX('DEQ Pollutant List'!$C$7:$C$611,MATCH('5. Pollutant Emissions - MB'!C2175,'DEQ Pollutant List'!$B$7:$B$611,0))),"")</f>
        <v>Propylene glycol monomethyl ether acetate</v>
      </c>
      <c r="E2175" s="115"/>
      <c r="F2175" s="138">
        <v>0</v>
      </c>
      <c r="G2175" s="139">
        <v>0.02</v>
      </c>
      <c r="H2175" s="104"/>
      <c r="I2175" s="102" cm="1">
        <f t="array" ref="I2175">((_xlfn.XLOOKUP(B2175,'4. Material Balance Activities'!$C$478:$C$608,'4. Material Balance Activities'!$G$478:$G$608,NA,0,1)-_xlfn.XLOOKUP(B2175,'4. Material Balance Activities'!$C$478:$C$608,'4. Material Balance Activities'!$M$478:$M$608,NA,0,1))*G2175)*(1-F2175)</f>
        <v>0.26490000000000002</v>
      </c>
      <c r="J2175" s="105" t="s">
        <v>214</v>
      </c>
      <c r="K2175" s="83" t="s">
        <v>214</v>
      </c>
      <c r="L2175" s="102" cm="1">
        <f t="array" ref="L2175">((_xlfn.XLOOKUP(B2175,'4. Material Balance Activities'!$C$478:$C$608,'4. Material Balance Activities'!$J$478:$J$608,NA,0,1)-_xlfn.XLOOKUP(B2175,'4. Material Balance Activities'!$C$478:$C$608,'4. Material Balance Activities'!$P$478:$P$608,NA,0,1))*G2175)*(1-F2175)</f>
        <v>1.0681451612903226E-3</v>
      </c>
      <c r="M2175" s="105" t="s">
        <v>214</v>
      </c>
      <c r="N2175" s="83" t="s">
        <v>214</v>
      </c>
    </row>
    <row r="2176" spans="1:14" x14ac:dyDescent="0.25">
      <c r="A2176" s="79" t="s">
        <v>406</v>
      </c>
      <c r="B2176" s="133" t="s">
        <v>320</v>
      </c>
      <c r="C2176" s="137" t="s">
        <v>441</v>
      </c>
      <c r="D2176" s="81" t="str">
        <f>IFERROR(IF(C2176="No CAS","",INDEX('DEQ Pollutant List'!$C$7:$C$611,MATCH('5. Pollutant Emissions - MB'!C2176,'DEQ Pollutant List'!$B$7:$B$611,0))),"")</f>
        <v>1,2,3-Trimethylbenzene</v>
      </c>
      <c r="E2176" s="115"/>
      <c r="F2176" s="138">
        <v>0</v>
      </c>
      <c r="G2176" s="139">
        <v>0.01</v>
      </c>
      <c r="H2176" s="104"/>
      <c r="I2176" s="102" cm="1">
        <f t="array" ref="I2176">((_xlfn.XLOOKUP(B2176,'4. Material Balance Activities'!$C$478:$C$608,'4. Material Balance Activities'!$G$478:$G$608,NA,0,1)-_xlfn.XLOOKUP(B2176,'4. Material Balance Activities'!$C$478:$C$608,'4. Material Balance Activities'!$M$478:$M$608,NA,0,1))*G2176)*(1-F2176)</f>
        <v>0.13245000000000001</v>
      </c>
      <c r="J2176" s="105" t="s">
        <v>214</v>
      </c>
      <c r="K2176" s="83" t="s">
        <v>214</v>
      </c>
      <c r="L2176" s="102" cm="1">
        <f t="array" ref="L2176">((_xlfn.XLOOKUP(B2176,'4. Material Balance Activities'!$C$478:$C$608,'4. Material Balance Activities'!$J$478:$J$608,NA,0,1)-_xlfn.XLOOKUP(B2176,'4. Material Balance Activities'!$C$478:$C$608,'4. Material Balance Activities'!$P$478:$P$608,NA,0,1))*G2176)*(1-F2176)</f>
        <v>5.3407258064516131E-4</v>
      </c>
      <c r="M2176" s="105" t="s">
        <v>214</v>
      </c>
      <c r="N2176" s="83" t="s">
        <v>214</v>
      </c>
    </row>
    <row r="2177" spans="1:14" x14ac:dyDescent="0.25">
      <c r="A2177" s="79" t="s">
        <v>406</v>
      </c>
      <c r="B2177" s="133" t="s">
        <v>321</v>
      </c>
      <c r="C2177" s="137" t="s">
        <v>183</v>
      </c>
      <c r="D2177" s="81" t="str">
        <f>IFERROR(IF(C2177="No CAS","",INDEX('DEQ Pollutant List'!$C$7:$C$611,MATCH('5. Pollutant Emissions - MB'!C2177,'DEQ Pollutant List'!$B$7:$B$611,0))),"")</f>
        <v>Ethyl benzene</v>
      </c>
      <c r="E2177" s="115"/>
      <c r="F2177" s="138">
        <v>0</v>
      </c>
      <c r="G2177" s="139">
        <v>1E-3</v>
      </c>
      <c r="H2177" s="104"/>
      <c r="I2177" s="102" cm="1">
        <f t="array" ref="I2177">((_xlfn.XLOOKUP(B2177,'4. Material Balance Activities'!$C$478:$C$608,'4. Material Balance Activities'!$G$478:$G$608,NA,0,1)-_xlfn.XLOOKUP(B2177,'4. Material Balance Activities'!$C$478:$C$608,'4. Material Balance Activities'!$M$478:$M$608,NA,0,1))*G2177)*(1-F2177)</f>
        <v>1.11375E-2</v>
      </c>
      <c r="J2177" s="105" t="s">
        <v>214</v>
      </c>
      <c r="K2177" s="83" t="s">
        <v>214</v>
      </c>
      <c r="L2177" s="102" cm="1">
        <f t="array" ref="L2177">((_xlfn.XLOOKUP(B2177,'4. Material Balance Activities'!$C$478:$C$608,'4. Material Balance Activities'!$J$478:$J$608,NA,0,1)-_xlfn.XLOOKUP(B2177,'4. Material Balance Activities'!$C$478:$C$608,'4. Material Balance Activities'!$P$478:$P$608,NA,0,1))*G2177)*(1-F2177)</f>
        <v>4.4909274193548386E-5</v>
      </c>
      <c r="M2177" s="105" t="s">
        <v>214</v>
      </c>
      <c r="N2177" s="83" t="s">
        <v>214</v>
      </c>
    </row>
    <row r="2178" spans="1:14" x14ac:dyDescent="0.25">
      <c r="A2178" s="79" t="s">
        <v>406</v>
      </c>
      <c r="B2178" s="133" t="s">
        <v>321</v>
      </c>
      <c r="C2178" s="137" t="s">
        <v>433</v>
      </c>
      <c r="D2178" s="81" t="str">
        <f>IFERROR(IF(C2178="No CAS","",INDEX('DEQ Pollutant List'!$C$7:$C$611,MATCH('5. Pollutant Emissions - MB'!C2178,'DEQ Pollutant List'!$B$7:$B$611,0))),"")</f>
        <v>Isopropylbenzene (cumene)</v>
      </c>
      <c r="E2178" s="115"/>
      <c r="F2178" s="138">
        <v>0</v>
      </c>
      <c r="G2178" s="139">
        <v>2E-3</v>
      </c>
      <c r="H2178" s="104"/>
      <c r="I2178" s="102" cm="1">
        <f t="array" ref="I2178">((_xlfn.XLOOKUP(B2178,'4. Material Balance Activities'!$C$478:$C$608,'4. Material Balance Activities'!$G$478:$G$608,NA,0,1)-_xlfn.XLOOKUP(B2178,'4. Material Balance Activities'!$C$478:$C$608,'4. Material Balance Activities'!$M$478:$M$608,NA,0,1))*G2178)*(1-F2178)</f>
        <v>2.2275E-2</v>
      </c>
      <c r="J2178" s="105" t="s">
        <v>214</v>
      </c>
      <c r="K2178" s="83" t="s">
        <v>214</v>
      </c>
      <c r="L2178" s="102" cm="1">
        <f t="array" ref="L2178">((_xlfn.XLOOKUP(B2178,'4. Material Balance Activities'!$C$478:$C$608,'4. Material Balance Activities'!$J$478:$J$608,NA,0,1)-_xlfn.XLOOKUP(B2178,'4. Material Balance Activities'!$C$478:$C$608,'4. Material Balance Activities'!$P$478:$P$608,NA,0,1))*G2178)*(1-F2178)</f>
        <v>8.9818548387096773E-5</v>
      </c>
      <c r="M2178" s="105" t="s">
        <v>214</v>
      </c>
      <c r="N2178" s="83" t="s">
        <v>214</v>
      </c>
    </row>
    <row r="2179" spans="1:14" x14ac:dyDescent="0.25">
      <c r="A2179" s="79" t="s">
        <v>406</v>
      </c>
      <c r="B2179" s="133" t="s">
        <v>321</v>
      </c>
      <c r="C2179" s="137" t="s">
        <v>435</v>
      </c>
      <c r="D2179" s="81" t="str">
        <f>IFERROR(IF(C2179="No CAS","",INDEX('DEQ Pollutant List'!$C$7:$C$611,MATCH('5. Pollutant Emissions - MB'!C2179,'DEQ Pollutant List'!$B$7:$B$611,0))),"")</f>
        <v>n-Butyl alcohol</v>
      </c>
      <c r="E2179" s="115"/>
      <c r="F2179" s="138">
        <v>0</v>
      </c>
      <c r="G2179" s="139">
        <v>7.0000000000000007E-2</v>
      </c>
      <c r="H2179" s="104"/>
      <c r="I2179" s="102" cm="1">
        <f t="array" ref="I2179">((_xlfn.XLOOKUP(B2179,'4. Material Balance Activities'!$C$478:$C$608,'4. Material Balance Activities'!$G$478:$G$608,NA,0,1)-_xlfn.XLOOKUP(B2179,'4. Material Balance Activities'!$C$478:$C$608,'4. Material Balance Activities'!$M$478:$M$608,NA,0,1))*G2179)*(1-F2179)</f>
        <v>0.77962500000000001</v>
      </c>
      <c r="J2179" s="105" t="s">
        <v>214</v>
      </c>
      <c r="K2179" s="83" t="s">
        <v>214</v>
      </c>
      <c r="L2179" s="102" cm="1">
        <f t="array" ref="L2179">((_xlfn.XLOOKUP(B2179,'4. Material Balance Activities'!$C$478:$C$608,'4. Material Balance Activities'!$J$478:$J$608,NA,0,1)-_xlfn.XLOOKUP(B2179,'4. Material Balance Activities'!$C$478:$C$608,'4. Material Balance Activities'!$P$478:$P$608,NA,0,1))*G2179)*(1-F2179)</f>
        <v>3.143649193548387E-3</v>
      </c>
      <c r="M2179" s="105" t="s">
        <v>214</v>
      </c>
      <c r="N2179" s="83" t="s">
        <v>214</v>
      </c>
    </row>
    <row r="2180" spans="1:14" x14ac:dyDescent="0.25">
      <c r="A2180" s="79" t="s">
        <v>406</v>
      </c>
      <c r="B2180" s="133" t="s">
        <v>321</v>
      </c>
      <c r="C2180" s="137" t="s">
        <v>437</v>
      </c>
      <c r="D2180" s="81" t="str">
        <f>IFERROR(IF(C2180="No CAS","",INDEX('DEQ Pollutant List'!$C$7:$C$611,MATCH('5. Pollutant Emissions - MB'!C2180,'DEQ Pollutant List'!$B$7:$B$611,0))),"")</f>
        <v>Propylene glycol monomethyl ether acetate</v>
      </c>
      <c r="E2180" s="115"/>
      <c r="F2180" s="138">
        <v>0</v>
      </c>
      <c r="G2180" s="139">
        <v>0.02</v>
      </c>
      <c r="H2180" s="104"/>
      <c r="I2180" s="102" cm="1">
        <f t="array" ref="I2180">((_xlfn.XLOOKUP(B2180,'4. Material Balance Activities'!$C$478:$C$608,'4. Material Balance Activities'!$G$478:$G$608,NA,0,1)-_xlfn.XLOOKUP(B2180,'4. Material Balance Activities'!$C$478:$C$608,'4. Material Balance Activities'!$M$478:$M$608,NA,0,1))*G2180)*(1-F2180)</f>
        <v>0.22275</v>
      </c>
      <c r="J2180" s="105" t="s">
        <v>214</v>
      </c>
      <c r="K2180" s="83" t="s">
        <v>214</v>
      </c>
      <c r="L2180" s="102" cm="1">
        <f t="array" ref="L2180">((_xlfn.XLOOKUP(B2180,'4. Material Balance Activities'!$C$478:$C$608,'4. Material Balance Activities'!$J$478:$J$608,NA,0,1)-_xlfn.XLOOKUP(B2180,'4. Material Balance Activities'!$C$478:$C$608,'4. Material Balance Activities'!$P$478:$P$608,NA,0,1))*G2180)*(1-F2180)</f>
        <v>8.9818548387096773E-4</v>
      </c>
      <c r="M2180" s="105" t="s">
        <v>214</v>
      </c>
      <c r="N2180" s="83" t="s">
        <v>214</v>
      </c>
    </row>
    <row r="2181" spans="1:14" x14ac:dyDescent="0.25">
      <c r="A2181" s="79" t="s">
        <v>406</v>
      </c>
      <c r="B2181" s="133" t="s">
        <v>321</v>
      </c>
      <c r="C2181" s="137" t="s">
        <v>441</v>
      </c>
      <c r="D2181" s="81" t="str">
        <f>IFERROR(IF(C2181="No CAS","",INDEX('DEQ Pollutant List'!$C$7:$C$611,MATCH('5. Pollutant Emissions - MB'!C2181,'DEQ Pollutant List'!$B$7:$B$611,0))),"")</f>
        <v>1,2,3-Trimethylbenzene</v>
      </c>
      <c r="E2181" s="115"/>
      <c r="F2181" s="138">
        <v>0</v>
      </c>
      <c r="G2181" s="139">
        <v>0.01</v>
      </c>
      <c r="H2181" s="104"/>
      <c r="I2181" s="102" cm="1">
        <f t="array" ref="I2181">((_xlfn.XLOOKUP(B2181,'4. Material Balance Activities'!$C$478:$C$608,'4. Material Balance Activities'!$G$478:$G$608,NA,0,1)-_xlfn.XLOOKUP(B2181,'4. Material Balance Activities'!$C$478:$C$608,'4. Material Balance Activities'!$M$478:$M$608,NA,0,1))*G2181)*(1-F2181)</f>
        <v>0.111375</v>
      </c>
      <c r="J2181" s="105" t="s">
        <v>214</v>
      </c>
      <c r="K2181" s="83" t="s">
        <v>214</v>
      </c>
      <c r="L2181" s="102" cm="1">
        <f t="array" ref="L2181">((_xlfn.XLOOKUP(B2181,'4. Material Balance Activities'!$C$478:$C$608,'4. Material Balance Activities'!$J$478:$J$608,NA,0,1)-_xlfn.XLOOKUP(B2181,'4. Material Balance Activities'!$C$478:$C$608,'4. Material Balance Activities'!$P$478:$P$608,NA,0,1))*G2181)*(1-F2181)</f>
        <v>4.4909274193548386E-4</v>
      </c>
      <c r="M2181" s="105" t="s">
        <v>214</v>
      </c>
      <c r="N2181" s="83" t="s">
        <v>214</v>
      </c>
    </row>
    <row r="2182" spans="1:14" x14ac:dyDescent="0.25">
      <c r="A2182" s="79" t="s">
        <v>406</v>
      </c>
      <c r="B2182" s="133" t="s">
        <v>322</v>
      </c>
      <c r="C2182" s="137" t="s">
        <v>193</v>
      </c>
      <c r="D2182" s="81" t="str">
        <f>IFERROR(IF(C2182="No CAS","",INDEX('DEQ Pollutant List'!$C$7:$C$611,MATCH('5. Pollutant Emissions - MB'!C2182,'DEQ Pollutant List'!$B$7:$B$611,0))),"")</f>
        <v>Xylene (mixture), including m-xylene, o-xylene, p-xylene</v>
      </c>
      <c r="E2182" s="115"/>
      <c r="F2182" s="138">
        <v>0</v>
      </c>
      <c r="G2182" s="139">
        <v>0.02</v>
      </c>
      <c r="H2182" s="104"/>
      <c r="I2182" s="102" cm="1">
        <f t="array" ref="I2182">((_xlfn.XLOOKUP(B2182,'4. Material Balance Activities'!$C$478:$C$608,'4. Material Balance Activities'!$G$478:$G$608,NA,0,1)-_xlfn.XLOOKUP(B2182,'4. Material Balance Activities'!$C$478:$C$608,'4. Material Balance Activities'!$M$478:$M$608,NA,0,1))*G2182)*(1-F2182)</f>
        <v>0.53676000000000001</v>
      </c>
      <c r="J2182" s="105" t="s">
        <v>214</v>
      </c>
      <c r="K2182" s="83" t="s">
        <v>214</v>
      </c>
      <c r="L2182" s="102" cm="1">
        <f t="array" ref="L2182">((_xlfn.XLOOKUP(B2182,'4. Material Balance Activities'!$C$478:$C$608,'4. Material Balance Activities'!$J$478:$J$608,NA,0,1)-_xlfn.XLOOKUP(B2182,'4. Material Balance Activities'!$C$478:$C$608,'4. Material Balance Activities'!$P$478:$P$608,NA,0,1))*G2182)*(1-F2182)</f>
        <v>2.1643548387096775E-3</v>
      </c>
      <c r="M2182" s="105" t="s">
        <v>214</v>
      </c>
      <c r="N2182" s="83" t="s">
        <v>214</v>
      </c>
    </row>
    <row r="2183" spans="1:14" x14ac:dyDescent="0.25">
      <c r="A2183" s="79" t="s">
        <v>406</v>
      </c>
      <c r="B2183" s="133" t="s">
        <v>322</v>
      </c>
      <c r="C2183" s="137" t="s">
        <v>183</v>
      </c>
      <c r="D2183" s="81" t="str">
        <f>IFERROR(IF(C2183="No CAS","",INDEX('DEQ Pollutant List'!$C$7:$C$611,MATCH('5. Pollutant Emissions - MB'!C2183,'DEQ Pollutant List'!$B$7:$B$611,0))),"")</f>
        <v>Ethyl benzene</v>
      </c>
      <c r="E2183" s="115"/>
      <c r="F2183" s="138">
        <v>0</v>
      </c>
      <c r="G2183" s="139">
        <v>3.0000000000000001E-3</v>
      </c>
      <c r="H2183" s="104"/>
      <c r="I2183" s="102" cm="1">
        <f t="array" ref="I2183">((_xlfn.XLOOKUP(B2183,'4. Material Balance Activities'!$C$478:$C$608,'4. Material Balance Activities'!$G$478:$G$608,NA,0,1)-_xlfn.XLOOKUP(B2183,'4. Material Balance Activities'!$C$478:$C$608,'4. Material Balance Activities'!$M$478:$M$608,NA,0,1))*G2183)*(1-F2183)</f>
        <v>8.0514000000000002E-2</v>
      </c>
      <c r="J2183" s="105" t="s">
        <v>214</v>
      </c>
      <c r="K2183" s="83" t="s">
        <v>214</v>
      </c>
      <c r="L2183" s="102" cm="1">
        <f t="array" ref="L2183">((_xlfn.XLOOKUP(B2183,'4. Material Balance Activities'!$C$478:$C$608,'4. Material Balance Activities'!$J$478:$J$608,NA,0,1)-_xlfn.XLOOKUP(B2183,'4. Material Balance Activities'!$C$478:$C$608,'4. Material Balance Activities'!$P$478:$P$608,NA,0,1))*G2183)*(1-F2183)</f>
        <v>3.2465322580645166E-4</v>
      </c>
      <c r="M2183" s="105" t="s">
        <v>214</v>
      </c>
      <c r="N2183" s="83" t="s">
        <v>214</v>
      </c>
    </row>
    <row r="2184" spans="1:14" x14ac:dyDescent="0.25">
      <c r="A2184" s="79" t="s">
        <v>406</v>
      </c>
      <c r="B2184" s="133" t="s">
        <v>322</v>
      </c>
      <c r="C2184" s="137" t="s">
        <v>433</v>
      </c>
      <c r="D2184" s="81" t="str">
        <f>IFERROR(IF(C2184="No CAS","",INDEX('DEQ Pollutant List'!$C$7:$C$611,MATCH('5. Pollutant Emissions - MB'!C2184,'DEQ Pollutant List'!$B$7:$B$611,0))),"")</f>
        <v>Isopropylbenzene (cumene)</v>
      </c>
      <c r="E2184" s="115"/>
      <c r="F2184" s="138">
        <v>0</v>
      </c>
      <c r="G2184" s="139">
        <v>1E-3</v>
      </c>
      <c r="H2184" s="104"/>
      <c r="I2184" s="102" cm="1">
        <f t="array" ref="I2184">((_xlfn.XLOOKUP(B2184,'4. Material Balance Activities'!$C$478:$C$608,'4. Material Balance Activities'!$G$478:$G$608,NA,0,1)-_xlfn.XLOOKUP(B2184,'4. Material Balance Activities'!$C$478:$C$608,'4. Material Balance Activities'!$M$478:$M$608,NA,0,1))*G2184)*(1-F2184)</f>
        <v>2.6838000000000001E-2</v>
      </c>
      <c r="J2184" s="105" t="s">
        <v>214</v>
      </c>
      <c r="K2184" s="83" t="s">
        <v>214</v>
      </c>
      <c r="L2184" s="102" cm="1">
        <f t="array" ref="L2184">((_xlfn.XLOOKUP(B2184,'4. Material Balance Activities'!$C$478:$C$608,'4. Material Balance Activities'!$J$478:$J$608,NA,0,1)-_xlfn.XLOOKUP(B2184,'4. Material Balance Activities'!$C$478:$C$608,'4. Material Balance Activities'!$P$478:$P$608,NA,0,1))*G2184)*(1-F2184)</f>
        <v>1.0821774193548387E-4</v>
      </c>
      <c r="M2184" s="105" t="s">
        <v>214</v>
      </c>
      <c r="N2184" s="83" t="s">
        <v>214</v>
      </c>
    </row>
    <row r="2185" spans="1:14" x14ac:dyDescent="0.25">
      <c r="A2185" s="79" t="s">
        <v>406</v>
      </c>
      <c r="B2185" s="133" t="s">
        <v>322</v>
      </c>
      <c r="C2185" s="137" t="s">
        <v>435</v>
      </c>
      <c r="D2185" s="81" t="str">
        <f>IFERROR(IF(C2185="No CAS","",INDEX('DEQ Pollutant List'!$C$7:$C$611,MATCH('5. Pollutant Emissions - MB'!C2185,'DEQ Pollutant List'!$B$7:$B$611,0))),"")</f>
        <v>n-Butyl alcohol</v>
      </c>
      <c r="E2185" s="115"/>
      <c r="F2185" s="138">
        <v>0</v>
      </c>
      <c r="G2185" s="139">
        <v>0.06</v>
      </c>
      <c r="H2185" s="104"/>
      <c r="I2185" s="102" cm="1">
        <f t="array" ref="I2185">((_xlfn.XLOOKUP(B2185,'4. Material Balance Activities'!$C$478:$C$608,'4. Material Balance Activities'!$G$478:$G$608,NA,0,1)-_xlfn.XLOOKUP(B2185,'4. Material Balance Activities'!$C$478:$C$608,'4. Material Balance Activities'!$M$478:$M$608,NA,0,1))*G2185)*(1-F2185)</f>
        <v>1.6102799999999999</v>
      </c>
      <c r="J2185" s="105" t="s">
        <v>214</v>
      </c>
      <c r="K2185" s="83" t="s">
        <v>214</v>
      </c>
      <c r="L2185" s="102" cm="1">
        <f t="array" ref="L2185">((_xlfn.XLOOKUP(B2185,'4. Material Balance Activities'!$C$478:$C$608,'4. Material Balance Activities'!$J$478:$J$608,NA,0,1)-_xlfn.XLOOKUP(B2185,'4. Material Balance Activities'!$C$478:$C$608,'4. Material Balance Activities'!$P$478:$P$608,NA,0,1))*G2185)*(1-F2185)</f>
        <v>6.4930645161290325E-3</v>
      </c>
      <c r="M2185" s="105" t="s">
        <v>214</v>
      </c>
      <c r="N2185" s="83" t="s">
        <v>214</v>
      </c>
    </row>
    <row r="2186" spans="1:14" x14ac:dyDescent="0.25">
      <c r="A2186" s="79" t="s">
        <v>406</v>
      </c>
      <c r="B2186" s="133" t="s">
        <v>322</v>
      </c>
      <c r="C2186" s="137" t="s">
        <v>437</v>
      </c>
      <c r="D2186" s="81" t="str">
        <f>IFERROR(IF(C2186="No CAS","",INDEX('DEQ Pollutant List'!$C$7:$C$611,MATCH('5. Pollutant Emissions - MB'!C2186,'DEQ Pollutant List'!$B$7:$B$611,0))),"")</f>
        <v>Propylene glycol monomethyl ether acetate</v>
      </c>
      <c r="E2186" s="115"/>
      <c r="F2186" s="138">
        <v>0</v>
      </c>
      <c r="G2186" s="139">
        <v>0.01</v>
      </c>
      <c r="H2186" s="104"/>
      <c r="I2186" s="102" cm="1">
        <f t="array" ref="I2186">((_xlfn.XLOOKUP(B2186,'4. Material Balance Activities'!$C$478:$C$608,'4. Material Balance Activities'!$G$478:$G$608,NA,0,1)-_xlfn.XLOOKUP(B2186,'4. Material Balance Activities'!$C$478:$C$608,'4. Material Balance Activities'!$M$478:$M$608,NA,0,1))*G2186)*(1-F2186)</f>
        <v>0.26838000000000001</v>
      </c>
      <c r="J2186" s="105" t="s">
        <v>214</v>
      </c>
      <c r="K2186" s="83" t="s">
        <v>214</v>
      </c>
      <c r="L2186" s="102" cm="1">
        <f t="array" ref="L2186">((_xlfn.XLOOKUP(B2186,'4. Material Balance Activities'!$C$478:$C$608,'4. Material Balance Activities'!$J$478:$J$608,NA,0,1)-_xlfn.XLOOKUP(B2186,'4. Material Balance Activities'!$C$478:$C$608,'4. Material Balance Activities'!$P$478:$P$608,NA,0,1))*G2186)*(1-F2186)</f>
        <v>1.0821774193548388E-3</v>
      </c>
      <c r="M2186" s="105" t="s">
        <v>214</v>
      </c>
      <c r="N2186" s="83" t="s">
        <v>214</v>
      </c>
    </row>
    <row r="2187" spans="1:14" x14ac:dyDescent="0.25">
      <c r="A2187" s="79" t="s">
        <v>406</v>
      </c>
      <c r="B2187" s="133" t="s">
        <v>323</v>
      </c>
      <c r="C2187" s="137" t="s">
        <v>193</v>
      </c>
      <c r="D2187" s="81" t="str">
        <f>IFERROR(IF(C2187="No CAS","",INDEX('DEQ Pollutant List'!$C$7:$C$611,MATCH('5. Pollutant Emissions - MB'!C2187,'DEQ Pollutant List'!$B$7:$B$611,0))),"")</f>
        <v>Xylene (mixture), including m-xylene, o-xylene, p-xylene</v>
      </c>
      <c r="E2187" s="115"/>
      <c r="F2187" s="138">
        <v>0</v>
      </c>
      <c r="G2187" s="139">
        <v>0.02</v>
      </c>
      <c r="H2187" s="104"/>
      <c r="I2187" s="102" cm="1">
        <f t="array" ref="I2187">((_xlfn.XLOOKUP(B2187,'4. Material Balance Activities'!$C$478:$C$608,'4. Material Balance Activities'!$G$478:$G$608,NA,0,1)-_xlfn.XLOOKUP(B2187,'4. Material Balance Activities'!$C$478:$C$608,'4. Material Balance Activities'!$M$478:$M$608,NA,0,1))*G2187)*(1-F2187)</f>
        <v>0.23687999999999998</v>
      </c>
      <c r="J2187" s="105" t="s">
        <v>214</v>
      </c>
      <c r="K2187" s="83" t="s">
        <v>214</v>
      </c>
      <c r="L2187" s="102" cm="1">
        <f t="array" ref="L2187">((_xlfn.XLOOKUP(B2187,'4. Material Balance Activities'!$C$478:$C$608,'4. Material Balance Activities'!$J$478:$J$608,NA,0,1)-_xlfn.XLOOKUP(B2187,'4. Material Balance Activities'!$C$478:$C$608,'4. Material Balance Activities'!$P$478:$P$608,NA,0,1))*G2187)*(1-F2187)</f>
        <v>9.551612903225807E-4</v>
      </c>
      <c r="M2187" s="105" t="s">
        <v>214</v>
      </c>
      <c r="N2187" s="83" t="s">
        <v>214</v>
      </c>
    </row>
    <row r="2188" spans="1:14" x14ac:dyDescent="0.25">
      <c r="A2188" s="79" t="s">
        <v>406</v>
      </c>
      <c r="B2188" s="133" t="s">
        <v>323</v>
      </c>
      <c r="C2188" s="137" t="s">
        <v>183</v>
      </c>
      <c r="D2188" s="81" t="str">
        <f>IFERROR(IF(C2188="No CAS","",INDEX('DEQ Pollutant List'!$C$7:$C$611,MATCH('5. Pollutant Emissions - MB'!C2188,'DEQ Pollutant List'!$B$7:$B$611,0))),"")</f>
        <v>Ethyl benzene</v>
      </c>
      <c r="E2188" s="115"/>
      <c r="F2188" s="138">
        <v>0</v>
      </c>
      <c r="G2188" s="139">
        <v>3.0000000000000001E-3</v>
      </c>
      <c r="H2188" s="104"/>
      <c r="I2188" s="102" cm="1">
        <f t="array" ref="I2188">((_xlfn.XLOOKUP(B2188,'4. Material Balance Activities'!$C$478:$C$608,'4. Material Balance Activities'!$G$478:$G$608,NA,0,1)-_xlfn.XLOOKUP(B2188,'4. Material Balance Activities'!$C$478:$C$608,'4. Material Balance Activities'!$M$478:$M$608,NA,0,1))*G2188)*(1-F2188)</f>
        <v>3.5532000000000001E-2</v>
      </c>
      <c r="J2188" s="105" t="s">
        <v>214</v>
      </c>
      <c r="K2188" s="83" t="s">
        <v>214</v>
      </c>
      <c r="L2188" s="102" cm="1">
        <f t="array" ref="L2188">((_xlfn.XLOOKUP(B2188,'4. Material Balance Activities'!$C$478:$C$608,'4. Material Balance Activities'!$J$478:$J$608,NA,0,1)-_xlfn.XLOOKUP(B2188,'4. Material Balance Activities'!$C$478:$C$608,'4. Material Balance Activities'!$P$478:$P$608,NA,0,1))*G2188)*(1-F2188)</f>
        <v>1.432741935483871E-4</v>
      </c>
      <c r="M2188" s="105" t="s">
        <v>214</v>
      </c>
      <c r="N2188" s="83" t="s">
        <v>214</v>
      </c>
    </row>
    <row r="2189" spans="1:14" x14ac:dyDescent="0.25">
      <c r="A2189" s="79" t="s">
        <v>406</v>
      </c>
      <c r="B2189" s="133" t="s">
        <v>323</v>
      </c>
      <c r="C2189" s="137" t="s">
        <v>433</v>
      </c>
      <c r="D2189" s="81" t="str">
        <f>IFERROR(IF(C2189="No CAS","",INDEX('DEQ Pollutant List'!$C$7:$C$611,MATCH('5. Pollutant Emissions - MB'!C2189,'DEQ Pollutant List'!$B$7:$B$611,0))),"")</f>
        <v>Isopropylbenzene (cumene)</v>
      </c>
      <c r="E2189" s="115"/>
      <c r="F2189" s="138">
        <v>0</v>
      </c>
      <c r="G2189" s="139">
        <v>1E-3</v>
      </c>
      <c r="H2189" s="104"/>
      <c r="I2189" s="102" cm="1">
        <f t="array" ref="I2189">((_xlfn.XLOOKUP(B2189,'4. Material Balance Activities'!$C$478:$C$608,'4. Material Balance Activities'!$G$478:$G$608,NA,0,1)-_xlfn.XLOOKUP(B2189,'4. Material Balance Activities'!$C$478:$C$608,'4. Material Balance Activities'!$M$478:$M$608,NA,0,1))*G2189)*(1-F2189)</f>
        <v>1.1844E-2</v>
      </c>
      <c r="J2189" s="105" t="s">
        <v>214</v>
      </c>
      <c r="K2189" s="83" t="s">
        <v>214</v>
      </c>
      <c r="L2189" s="102" cm="1">
        <f t="array" ref="L2189">((_xlfn.XLOOKUP(B2189,'4. Material Balance Activities'!$C$478:$C$608,'4. Material Balance Activities'!$J$478:$J$608,NA,0,1)-_xlfn.XLOOKUP(B2189,'4. Material Balance Activities'!$C$478:$C$608,'4. Material Balance Activities'!$P$478:$P$608,NA,0,1))*G2189)*(1-F2189)</f>
        <v>4.7758064516129031E-5</v>
      </c>
      <c r="M2189" s="105" t="s">
        <v>214</v>
      </c>
      <c r="N2189" s="83" t="s">
        <v>214</v>
      </c>
    </row>
    <row r="2190" spans="1:14" x14ac:dyDescent="0.25">
      <c r="A2190" s="79" t="s">
        <v>406</v>
      </c>
      <c r="B2190" s="133" t="s">
        <v>323</v>
      </c>
      <c r="C2190" s="137" t="s">
        <v>435</v>
      </c>
      <c r="D2190" s="81" t="str">
        <f>IFERROR(IF(C2190="No CAS","",INDEX('DEQ Pollutant List'!$C$7:$C$611,MATCH('5. Pollutant Emissions - MB'!C2190,'DEQ Pollutant List'!$B$7:$B$611,0))),"")</f>
        <v>n-Butyl alcohol</v>
      </c>
      <c r="E2190" s="115"/>
      <c r="F2190" s="138">
        <v>0</v>
      </c>
      <c r="G2190" s="139">
        <v>0.06</v>
      </c>
      <c r="H2190" s="104"/>
      <c r="I2190" s="102" cm="1">
        <f t="array" ref="I2190">((_xlfn.XLOOKUP(B2190,'4. Material Balance Activities'!$C$478:$C$608,'4. Material Balance Activities'!$G$478:$G$608,NA,0,1)-_xlfn.XLOOKUP(B2190,'4. Material Balance Activities'!$C$478:$C$608,'4. Material Balance Activities'!$M$478:$M$608,NA,0,1))*G2190)*(1-F2190)</f>
        <v>0.71063999999999994</v>
      </c>
      <c r="J2190" s="105" t="s">
        <v>214</v>
      </c>
      <c r="K2190" s="83" t="s">
        <v>214</v>
      </c>
      <c r="L2190" s="102" cm="1">
        <f t="array" ref="L2190">((_xlfn.XLOOKUP(B2190,'4. Material Balance Activities'!$C$478:$C$608,'4. Material Balance Activities'!$J$478:$J$608,NA,0,1)-_xlfn.XLOOKUP(B2190,'4. Material Balance Activities'!$C$478:$C$608,'4. Material Balance Activities'!$P$478:$P$608,NA,0,1))*G2190)*(1-F2190)</f>
        <v>2.8654838709677418E-3</v>
      </c>
      <c r="M2190" s="105" t="s">
        <v>214</v>
      </c>
      <c r="N2190" s="83" t="s">
        <v>214</v>
      </c>
    </row>
    <row r="2191" spans="1:14" x14ac:dyDescent="0.25">
      <c r="A2191" s="79" t="s">
        <v>406</v>
      </c>
      <c r="B2191" s="133" t="s">
        <v>323</v>
      </c>
      <c r="C2191" s="137" t="s">
        <v>441</v>
      </c>
      <c r="D2191" s="81" t="str">
        <f>IFERROR(IF(C2191="No CAS","",INDEX('DEQ Pollutant List'!$C$7:$C$611,MATCH('5. Pollutant Emissions - MB'!C2191,'DEQ Pollutant List'!$B$7:$B$611,0))),"")</f>
        <v>1,2,3-Trimethylbenzene</v>
      </c>
      <c r="E2191" s="115"/>
      <c r="F2191" s="138">
        <v>0</v>
      </c>
      <c r="G2191" s="139">
        <v>0.01</v>
      </c>
      <c r="H2191" s="104"/>
      <c r="I2191" s="102" cm="1">
        <f t="array" ref="I2191">((_xlfn.XLOOKUP(B2191,'4. Material Balance Activities'!$C$478:$C$608,'4. Material Balance Activities'!$G$478:$G$608,NA,0,1)-_xlfn.XLOOKUP(B2191,'4. Material Balance Activities'!$C$478:$C$608,'4. Material Balance Activities'!$M$478:$M$608,NA,0,1))*G2191)*(1-F2191)</f>
        <v>0.11843999999999999</v>
      </c>
      <c r="J2191" s="105" t="s">
        <v>214</v>
      </c>
      <c r="K2191" s="83" t="s">
        <v>214</v>
      </c>
      <c r="L2191" s="102" cm="1">
        <f t="array" ref="L2191">((_xlfn.XLOOKUP(B2191,'4. Material Balance Activities'!$C$478:$C$608,'4. Material Balance Activities'!$J$478:$J$608,NA,0,1)-_xlfn.XLOOKUP(B2191,'4. Material Balance Activities'!$C$478:$C$608,'4. Material Balance Activities'!$P$478:$P$608,NA,0,1))*G2191)*(1-F2191)</f>
        <v>4.7758064516129035E-4</v>
      </c>
      <c r="M2191" s="105" t="s">
        <v>214</v>
      </c>
      <c r="N2191" s="83" t="s">
        <v>214</v>
      </c>
    </row>
    <row r="2192" spans="1:14" x14ac:dyDescent="0.25">
      <c r="A2192" s="79" t="s">
        <v>406</v>
      </c>
      <c r="B2192" s="133" t="s">
        <v>324</v>
      </c>
      <c r="C2192" s="137" t="s">
        <v>193</v>
      </c>
      <c r="D2192" s="81" t="str">
        <f>IFERROR(IF(C2192="No CAS","",INDEX('DEQ Pollutant List'!$C$7:$C$611,MATCH('5. Pollutant Emissions - MB'!C2192,'DEQ Pollutant List'!$B$7:$B$611,0))),"")</f>
        <v>Xylene (mixture), including m-xylene, o-xylene, p-xylene</v>
      </c>
      <c r="E2192" s="115"/>
      <c r="F2192" s="138">
        <v>0</v>
      </c>
      <c r="G2192" s="139">
        <v>0.02</v>
      </c>
      <c r="H2192" s="104"/>
      <c r="I2192" s="102" cm="1">
        <f t="array" ref="I2192">((_xlfn.XLOOKUP(B2192,'4. Material Balance Activities'!$C$478:$C$608,'4. Material Balance Activities'!$G$478:$G$608,NA,0,1)-_xlfn.XLOOKUP(B2192,'4. Material Balance Activities'!$C$478:$C$608,'4. Material Balance Activities'!$M$478:$M$608,NA,0,1))*G2192)*(1-F2192)</f>
        <v>0.26649</v>
      </c>
      <c r="J2192" s="105" t="s">
        <v>214</v>
      </c>
      <c r="K2192" s="83" t="s">
        <v>214</v>
      </c>
      <c r="L2192" s="102" cm="1">
        <f t="array" ref="L2192">((_xlfn.XLOOKUP(B2192,'4. Material Balance Activities'!$C$478:$C$608,'4. Material Balance Activities'!$J$478:$J$608,NA,0,1)-_xlfn.XLOOKUP(B2192,'4. Material Balance Activities'!$C$478:$C$608,'4. Material Balance Activities'!$P$478:$P$608,NA,0,1))*G2192)*(1-F2192)</f>
        <v>1.0745564516129033E-3</v>
      </c>
      <c r="M2192" s="105" t="s">
        <v>214</v>
      </c>
      <c r="N2192" s="83" t="s">
        <v>214</v>
      </c>
    </row>
    <row r="2193" spans="1:14" x14ac:dyDescent="0.25">
      <c r="A2193" s="79" t="s">
        <v>406</v>
      </c>
      <c r="B2193" s="133" t="s">
        <v>324</v>
      </c>
      <c r="C2193" s="137" t="s">
        <v>183</v>
      </c>
      <c r="D2193" s="81" t="str">
        <f>IFERROR(IF(C2193="No CAS","",INDEX('DEQ Pollutant List'!$C$7:$C$611,MATCH('5. Pollutant Emissions - MB'!C2193,'DEQ Pollutant List'!$B$7:$B$611,0))),"")</f>
        <v>Ethyl benzene</v>
      </c>
      <c r="E2193" s="115"/>
      <c r="F2193" s="138">
        <v>0</v>
      </c>
      <c r="G2193" s="139">
        <v>3.0000000000000001E-3</v>
      </c>
      <c r="H2193" s="104"/>
      <c r="I2193" s="102" cm="1">
        <f t="array" ref="I2193">((_xlfn.XLOOKUP(B2193,'4. Material Balance Activities'!$C$478:$C$608,'4. Material Balance Activities'!$G$478:$G$608,NA,0,1)-_xlfn.XLOOKUP(B2193,'4. Material Balance Activities'!$C$478:$C$608,'4. Material Balance Activities'!$M$478:$M$608,NA,0,1))*G2193)*(1-F2193)</f>
        <v>3.9973500000000002E-2</v>
      </c>
      <c r="J2193" s="105" t="s">
        <v>214</v>
      </c>
      <c r="K2193" s="83" t="s">
        <v>214</v>
      </c>
      <c r="L2193" s="102" cm="1">
        <f t="array" ref="L2193">((_xlfn.XLOOKUP(B2193,'4. Material Balance Activities'!$C$478:$C$608,'4. Material Balance Activities'!$J$478:$J$608,NA,0,1)-_xlfn.XLOOKUP(B2193,'4. Material Balance Activities'!$C$478:$C$608,'4. Material Balance Activities'!$P$478:$P$608,NA,0,1))*G2193)*(1-F2193)</f>
        <v>1.6118346774193551E-4</v>
      </c>
      <c r="M2193" s="105" t="s">
        <v>214</v>
      </c>
      <c r="N2193" s="83" t="s">
        <v>214</v>
      </c>
    </row>
    <row r="2194" spans="1:14" x14ac:dyDescent="0.25">
      <c r="A2194" s="79" t="s">
        <v>406</v>
      </c>
      <c r="B2194" s="133" t="s">
        <v>324</v>
      </c>
      <c r="C2194" s="137" t="s">
        <v>433</v>
      </c>
      <c r="D2194" s="81" t="str">
        <f>IFERROR(IF(C2194="No CAS","",INDEX('DEQ Pollutant List'!$C$7:$C$611,MATCH('5. Pollutant Emissions - MB'!C2194,'DEQ Pollutant List'!$B$7:$B$611,0))),"")</f>
        <v>Isopropylbenzene (cumene)</v>
      </c>
      <c r="E2194" s="115"/>
      <c r="F2194" s="138">
        <v>0</v>
      </c>
      <c r="G2194" s="139">
        <v>1E-3</v>
      </c>
      <c r="H2194" s="104"/>
      <c r="I2194" s="102" cm="1">
        <f t="array" ref="I2194">((_xlfn.XLOOKUP(B2194,'4. Material Balance Activities'!$C$478:$C$608,'4. Material Balance Activities'!$G$478:$G$608,NA,0,1)-_xlfn.XLOOKUP(B2194,'4. Material Balance Activities'!$C$478:$C$608,'4. Material Balance Activities'!$M$478:$M$608,NA,0,1))*G2194)*(1-F2194)</f>
        <v>1.3324500000000001E-2</v>
      </c>
      <c r="J2194" s="105" t="s">
        <v>214</v>
      </c>
      <c r="K2194" s="83" t="s">
        <v>214</v>
      </c>
      <c r="L2194" s="102" cm="1">
        <f t="array" ref="L2194">((_xlfn.XLOOKUP(B2194,'4. Material Balance Activities'!$C$478:$C$608,'4. Material Balance Activities'!$J$478:$J$608,NA,0,1)-_xlfn.XLOOKUP(B2194,'4. Material Balance Activities'!$C$478:$C$608,'4. Material Balance Activities'!$P$478:$P$608,NA,0,1))*G2194)*(1-F2194)</f>
        <v>5.3727822580645169E-5</v>
      </c>
      <c r="M2194" s="105" t="s">
        <v>214</v>
      </c>
      <c r="N2194" s="83" t="s">
        <v>214</v>
      </c>
    </row>
    <row r="2195" spans="1:14" x14ac:dyDescent="0.25">
      <c r="A2195" s="79" t="s">
        <v>406</v>
      </c>
      <c r="B2195" s="133" t="s">
        <v>324</v>
      </c>
      <c r="C2195" s="137" t="s">
        <v>435</v>
      </c>
      <c r="D2195" s="81" t="str">
        <f>IFERROR(IF(C2195="No CAS","",INDEX('DEQ Pollutant List'!$C$7:$C$611,MATCH('5. Pollutant Emissions - MB'!C2195,'DEQ Pollutant List'!$B$7:$B$611,0))),"")</f>
        <v>n-Butyl alcohol</v>
      </c>
      <c r="E2195" s="115"/>
      <c r="F2195" s="138">
        <v>0</v>
      </c>
      <c r="G2195" s="139">
        <v>0.06</v>
      </c>
      <c r="H2195" s="104"/>
      <c r="I2195" s="102" cm="1">
        <f t="array" ref="I2195">((_xlfn.XLOOKUP(B2195,'4. Material Balance Activities'!$C$478:$C$608,'4. Material Balance Activities'!$G$478:$G$608,NA,0,1)-_xlfn.XLOOKUP(B2195,'4. Material Balance Activities'!$C$478:$C$608,'4. Material Balance Activities'!$M$478:$M$608,NA,0,1))*G2195)*(1-F2195)</f>
        <v>0.79947000000000001</v>
      </c>
      <c r="J2195" s="105" t="s">
        <v>214</v>
      </c>
      <c r="K2195" s="83" t="s">
        <v>214</v>
      </c>
      <c r="L2195" s="102" cm="1">
        <f t="array" ref="L2195">((_xlfn.XLOOKUP(B2195,'4. Material Balance Activities'!$C$478:$C$608,'4. Material Balance Activities'!$J$478:$J$608,NA,0,1)-_xlfn.XLOOKUP(B2195,'4. Material Balance Activities'!$C$478:$C$608,'4. Material Balance Activities'!$P$478:$P$608,NA,0,1))*G2195)*(1-F2195)</f>
        <v>3.2236693548387098E-3</v>
      </c>
      <c r="M2195" s="105" t="s">
        <v>214</v>
      </c>
      <c r="N2195" s="83" t="s">
        <v>214</v>
      </c>
    </row>
    <row r="2196" spans="1:14" x14ac:dyDescent="0.25">
      <c r="A2196" s="79" t="s">
        <v>406</v>
      </c>
      <c r="B2196" s="133" t="s">
        <v>324</v>
      </c>
      <c r="C2196" s="137" t="s">
        <v>441</v>
      </c>
      <c r="D2196" s="81" t="str">
        <f>IFERROR(IF(C2196="No CAS","",INDEX('DEQ Pollutant List'!$C$7:$C$611,MATCH('5. Pollutant Emissions - MB'!C2196,'DEQ Pollutant List'!$B$7:$B$611,0))),"")</f>
        <v>1,2,3-Trimethylbenzene</v>
      </c>
      <c r="E2196" s="115"/>
      <c r="F2196" s="138">
        <v>0</v>
      </c>
      <c r="G2196" s="139">
        <v>0.01</v>
      </c>
      <c r="H2196" s="104"/>
      <c r="I2196" s="102" cm="1">
        <f t="array" ref="I2196">((_xlfn.XLOOKUP(B2196,'4. Material Balance Activities'!$C$478:$C$608,'4. Material Balance Activities'!$G$478:$G$608,NA,0,1)-_xlfn.XLOOKUP(B2196,'4. Material Balance Activities'!$C$478:$C$608,'4. Material Balance Activities'!$M$478:$M$608,NA,0,1))*G2196)*(1-F2196)</f>
        <v>0.133245</v>
      </c>
      <c r="J2196" s="105" t="s">
        <v>214</v>
      </c>
      <c r="K2196" s="83" t="s">
        <v>214</v>
      </c>
      <c r="L2196" s="102" cm="1">
        <f t="array" ref="L2196">((_xlfn.XLOOKUP(B2196,'4. Material Balance Activities'!$C$478:$C$608,'4. Material Balance Activities'!$J$478:$J$608,NA,0,1)-_xlfn.XLOOKUP(B2196,'4. Material Balance Activities'!$C$478:$C$608,'4. Material Balance Activities'!$P$478:$P$608,NA,0,1))*G2196)*(1-F2196)</f>
        <v>5.3727822580645164E-4</v>
      </c>
      <c r="M2196" s="105" t="s">
        <v>214</v>
      </c>
      <c r="N2196" s="83" t="s">
        <v>214</v>
      </c>
    </row>
    <row r="2197" spans="1:14" x14ac:dyDescent="0.25">
      <c r="A2197" s="79" t="s">
        <v>406</v>
      </c>
      <c r="B2197" s="133" t="s">
        <v>325</v>
      </c>
      <c r="C2197" s="137" t="s">
        <v>193</v>
      </c>
      <c r="D2197" s="81" t="str">
        <f>IFERROR(IF(C2197="No CAS","",INDEX('DEQ Pollutant List'!$C$7:$C$611,MATCH('5. Pollutant Emissions - MB'!C2197,'DEQ Pollutant List'!$B$7:$B$611,0))),"")</f>
        <v>Xylene (mixture), including m-xylene, o-xylene, p-xylene</v>
      </c>
      <c r="E2197" s="115"/>
      <c r="F2197" s="138">
        <v>0</v>
      </c>
      <c r="G2197" s="139">
        <v>0.02</v>
      </c>
      <c r="H2197" s="104"/>
      <c r="I2197" s="102" cm="1">
        <f t="array" ref="I2197">((_xlfn.XLOOKUP(B2197,'4. Material Balance Activities'!$C$478:$C$608,'4. Material Balance Activities'!$G$478:$G$608,NA,0,1)-_xlfn.XLOOKUP(B2197,'4. Material Balance Activities'!$C$478:$C$608,'4. Material Balance Activities'!$M$478:$M$608,NA,0,1))*G2197)*(1-F2197)</f>
        <v>0.31744</v>
      </c>
      <c r="J2197" s="105" t="s">
        <v>214</v>
      </c>
      <c r="K2197" s="83" t="s">
        <v>214</v>
      </c>
      <c r="L2197" s="102" cm="1">
        <f t="array" ref="L2197">((_xlfn.XLOOKUP(B2197,'4. Material Balance Activities'!$C$478:$C$608,'4. Material Balance Activities'!$J$478:$J$608,NA,0,1)-_xlfn.XLOOKUP(B2197,'4. Material Balance Activities'!$C$478:$C$608,'4. Material Balance Activities'!$P$478:$P$608,NA,0,1))*G2197)*(1-F2197)</f>
        <v>1.2800000000000001E-3</v>
      </c>
      <c r="M2197" s="105" t="s">
        <v>214</v>
      </c>
      <c r="N2197" s="83" t="s">
        <v>214</v>
      </c>
    </row>
    <row r="2198" spans="1:14" x14ac:dyDescent="0.25">
      <c r="A2198" s="79" t="s">
        <v>406</v>
      </c>
      <c r="B2198" s="133" t="s">
        <v>325</v>
      </c>
      <c r="C2198" s="137" t="s">
        <v>183</v>
      </c>
      <c r="D2198" s="81" t="str">
        <f>IFERROR(IF(C2198="No CAS","",INDEX('DEQ Pollutant List'!$C$7:$C$611,MATCH('5. Pollutant Emissions - MB'!C2198,'DEQ Pollutant List'!$B$7:$B$611,0))),"")</f>
        <v>Ethyl benzene</v>
      </c>
      <c r="E2198" s="115"/>
      <c r="F2198" s="138">
        <v>0</v>
      </c>
      <c r="G2198" s="139">
        <v>3.0000000000000001E-3</v>
      </c>
      <c r="H2198" s="104"/>
      <c r="I2198" s="102" cm="1">
        <f t="array" ref="I2198">((_xlfn.XLOOKUP(B2198,'4. Material Balance Activities'!$C$478:$C$608,'4. Material Balance Activities'!$G$478:$G$608,NA,0,1)-_xlfn.XLOOKUP(B2198,'4. Material Balance Activities'!$C$478:$C$608,'4. Material Balance Activities'!$M$478:$M$608,NA,0,1))*G2198)*(1-F2198)</f>
        <v>4.7615999999999999E-2</v>
      </c>
      <c r="J2198" s="105" t="s">
        <v>214</v>
      </c>
      <c r="K2198" s="83" t="s">
        <v>214</v>
      </c>
      <c r="L2198" s="102" cm="1">
        <f t="array" ref="L2198">((_xlfn.XLOOKUP(B2198,'4. Material Balance Activities'!$C$478:$C$608,'4. Material Balance Activities'!$J$478:$J$608,NA,0,1)-_xlfn.XLOOKUP(B2198,'4. Material Balance Activities'!$C$478:$C$608,'4. Material Balance Activities'!$P$478:$P$608,NA,0,1))*G2198)*(1-F2198)</f>
        <v>1.92E-4</v>
      </c>
      <c r="M2198" s="105" t="s">
        <v>214</v>
      </c>
      <c r="N2198" s="83" t="s">
        <v>214</v>
      </c>
    </row>
    <row r="2199" spans="1:14" x14ac:dyDescent="0.25">
      <c r="A2199" s="79" t="s">
        <v>406</v>
      </c>
      <c r="B2199" s="133" t="s">
        <v>325</v>
      </c>
      <c r="C2199" s="137" t="s">
        <v>433</v>
      </c>
      <c r="D2199" s="81" t="str">
        <f>IFERROR(IF(C2199="No CAS","",INDEX('DEQ Pollutant List'!$C$7:$C$611,MATCH('5. Pollutant Emissions - MB'!C2199,'DEQ Pollutant List'!$B$7:$B$611,0))),"")</f>
        <v>Isopropylbenzene (cumene)</v>
      </c>
      <c r="E2199" s="115"/>
      <c r="F2199" s="138">
        <v>0</v>
      </c>
      <c r="G2199" s="139">
        <v>1E-3</v>
      </c>
      <c r="H2199" s="104"/>
      <c r="I2199" s="102" cm="1">
        <f t="array" ref="I2199">((_xlfn.XLOOKUP(B2199,'4. Material Balance Activities'!$C$478:$C$608,'4. Material Balance Activities'!$G$478:$G$608,NA,0,1)-_xlfn.XLOOKUP(B2199,'4. Material Balance Activities'!$C$478:$C$608,'4. Material Balance Activities'!$M$478:$M$608,NA,0,1))*G2199)*(1-F2199)</f>
        <v>1.5872000000000001E-2</v>
      </c>
      <c r="J2199" s="105" t="s">
        <v>214</v>
      </c>
      <c r="K2199" s="83" t="s">
        <v>214</v>
      </c>
      <c r="L2199" s="102" cm="1">
        <f t="array" ref="L2199">((_xlfn.XLOOKUP(B2199,'4. Material Balance Activities'!$C$478:$C$608,'4. Material Balance Activities'!$J$478:$J$608,NA,0,1)-_xlfn.XLOOKUP(B2199,'4. Material Balance Activities'!$C$478:$C$608,'4. Material Balance Activities'!$P$478:$P$608,NA,0,1))*G2199)*(1-F2199)</f>
        <v>6.3999999999999997E-5</v>
      </c>
      <c r="M2199" s="105" t="s">
        <v>214</v>
      </c>
      <c r="N2199" s="83" t="s">
        <v>214</v>
      </c>
    </row>
    <row r="2200" spans="1:14" x14ac:dyDescent="0.25">
      <c r="A2200" s="79" t="s">
        <v>406</v>
      </c>
      <c r="B2200" s="133" t="s">
        <v>325</v>
      </c>
      <c r="C2200" s="137" t="s">
        <v>435</v>
      </c>
      <c r="D2200" s="81" t="str">
        <f>IFERROR(IF(C2200="No CAS","",INDEX('DEQ Pollutant List'!$C$7:$C$611,MATCH('5. Pollutant Emissions - MB'!C2200,'DEQ Pollutant List'!$B$7:$B$611,0))),"")</f>
        <v>n-Butyl alcohol</v>
      </c>
      <c r="E2200" s="115"/>
      <c r="F2200" s="138">
        <v>0</v>
      </c>
      <c r="G2200" s="139">
        <v>0.06</v>
      </c>
      <c r="H2200" s="104"/>
      <c r="I2200" s="102" cm="1">
        <f t="array" ref="I2200">((_xlfn.XLOOKUP(B2200,'4. Material Balance Activities'!$C$478:$C$608,'4. Material Balance Activities'!$G$478:$G$608,NA,0,1)-_xlfn.XLOOKUP(B2200,'4. Material Balance Activities'!$C$478:$C$608,'4. Material Balance Activities'!$M$478:$M$608,NA,0,1))*G2200)*(1-F2200)</f>
        <v>0.95231999999999994</v>
      </c>
      <c r="J2200" s="105" t="s">
        <v>214</v>
      </c>
      <c r="K2200" s="83" t="s">
        <v>214</v>
      </c>
      <c r="L2200" s="102" cm="1">
        <f t="array" ref="L2200">((_xlfn.XLOOKUP(B2200,'4. Material Balance Activities'!$C$478:$C$608,'4. Material Balance Activities'!$J$478:$J$608,NA,0,1)-_xlfn.XLOOKUP(B2200,'4. Material Balance Activities'!$C$478:$C$608,'4. Material Balance Activities'!$P$478:$P$608,NA,0,1))*G2200)*(1-F2200)</f>
        <v>3.8400000000000001E-3</v>
      </c>
      <c r="M2200" s="105" t="s">
        <v>214</v>
      </c>
      <c r="N2200" s="83" t="s">
        <v>214</v>
      </c>
    </row>
    <row r="2201" spans="1:14" x14ac:dyDescent="0.25">
      <c r="A2201" s="79" t="s">
        <v>406</v>
      </c>
      <c r="B2201" s="133" t="s">
        <v>325</v>
      </c>
      <c r="C2201" s="137" t="s">
        <v>441</v>
      </c>
      <c r="D2201" s="81" t="str">
        <f>IFERROR(IF(C2201="No CAS","",INDEX('DEQ Pollutant List'!$C$7:$C$611,MATCH('5. Pollutant Emissions - MB'!C2201,'DEQ Pollutant List'!$B$7:$B$611,0))),"")</f>
        <v>1,2,3-Trimethylbenzene</v>
      </c>
      <c r="E2201" s="115"/>
      <c r="F2201" s="138">
        <v>0</v>
      </c>
      <c r="G2201" s="139">
        <v>0.01</v>
      </c>
      <c r="H2201" s="104"/>
      <c r="I2201" s="102" cm="1">
        <f t="array" ref="I2201">((_xlfn.XLOOKUP(B2201,'4. Material Balance Activities'!$C$478:$C$608,'4. Material Balance Activities'!$G$478:$G$608,NA,0,1)-_xlfn.XLOOKUP(B2201,'4. Material Balance Activities'!$C$478:$C$608,'4. Material Balance Activities'!$M$478:$M$608,NA,0,1))*G2201)*(1-F2201)</f>
        <v>0.15872</v>
      </c>
      <c r="J2201" s="105" t="s">
        <v>214</v>
      </c>
      <c r="K2201" s="83" t="s">
        <v>214</v>
      </c>
      <c r="L2201" s="102" cm="1">
        <f t="array" ref="L2201">((_xlfn.XLOOKUP(B2201,'4. Material Balance Activities'!$C$478:$C$608,'4. Material Balance Activities'!$J$478:$J$608,NA,0,1)-_xlfn.XLOOKUP(B2201,'4. Material Balance Activities'!$C$478:$C$608,'4. Material Balance Activities'!$P$478:$P$608,NA,0,1))*G2201)*(1-F2201)</f>
        <v>6.4000000000000005E-4</v>
      </c>
      <c r="M2201" s="105" t="s">
        <v>214</v>
      </c>
      <c r="N2201" s="83" t="s">
        <v>214</v>
      </c>
    </row>
    <row r="2202" spans="1:14" x14ac:dyDescent="0.25">
      <c r="A2202" s="79" t="s">
        <v>406</v>
      </c>
      <c r="B2202" s="133" t="s">
        <v>326</v>
      </c>
      <c r="C2202" s="137" t="s">
        <v>183</v>
      </c>
      <c r="D2202" s="81" t="str">
        <f>IFERROR(IF(C2202="No CAS","",INDEX('DEQ Pollutant List'!$C$7:$C$611,MATCH('5. Pollutant Emissions - MB'!C2202,'DEQ Pollutant List'!$B$7:$B$611,0))),"")</f>
        <v>Ethyl benzene</v>
      </c>
      <c r="E2202" s="115"/>
      <c r="F2202" s="138">
        <v>0</v>
      </c>
      <c r="G2202" s="139">
        <v>1E-3</v>
      </c>
      <c r="H2202" s="104"/>
      <c r="I2202" s="102" cm="1">
        <f t="array" ref="I2202">((_xlfn.XLOOKUP(B2202,'4. Material Balance Activities'!$C$478:$C$608,'4. Material Balance Activities'!$G$478:$G$608,NA,0,1)-_xlfn.XLOOKUP(B2202,'4. Material Balance Activities'!$C$478:$C$608,'4. Material Balance Activities'!$M$478:$M$608,NA,0,1))*G2202)*(1-F2202)</f>
        <v>1.4994E-2</v>
      </c>
      <c r="J2202" s="105" t="s">
        <v>214</v>
      </c>
      <c r="K2202" s="83" t="s">
        <v>214</v>
      </c>
      <c r="L2202" s="102" cm="1">
        <f t="array" ref="L2202">((_xlfn.XLOOKUP(B2202,'4. Material Balance Activities'!$C$478:$C$608,'4. Material Balance Activities'!$J$478:$J$608,NA,0,1)-_xlfn.XLOOKUP(B2202,'4. Material Balance Activities'!$C$478:$C$608,'4. Material Balance Activities'!$P$478:$P$608,NA,0,1))*G2202)*(1-F2202)</f>
        <v>6.0459677419354842E-5</v>
      </c>
      <c r="M2202" s="105" t="s">
        <v>214</v>
      </c>
      <c r="N2202" s="83" t="s">
        <v>214</v>
      </c>
    </row>
    <row r="2203" spans="1:14" x14ac:dyDescent="0.25">
      <c r="A2203" s="79" t="s">
        <v>406</v>
      </c>
      <c r="B2203" s="133" t="s">
        <v>326</v>
      </c>
      <c r="C2203" s="137" t="s">
        <v>433</v>
      </c>
      <c r="D2203" s="81" t="str">
        <f>IFERROR(IF(C2203="No CAS","",INDEX('DEQ Pollutant List'!$C$7:$C$611,MATCH('5. Pollutant Emissions - MB'!C2203,'DEQ Pollutant List'!$B$7:$B$611,0))),"")</f>
        <v>Isopropylbenzene (cumene)</v>
      </c>
      <c r="E2203" s="115"/>
      <c r="F2203" s="138">
        <v>0</v>
      </c>
      <c r="G2203" s="139">
        <v>2E-3</v>
      </c>
      <c r="H2203" s="104"/>
      <c r="I2203" s="102" cm="1">
        <f t="array" ref="I2203">((_xlfn.XLOOKUP(B2203,'4. Material Balance Activities'!$C$478:$C$608,'4. Material Balance Activities'!$G$478:$G$608,NA,0,1)-_xlfn.XLOOKUP(B2203,'4. Material Balance Activities'!$C$478:$C$608,'4. Material Balance Activities'!$M$478:$M$608,NA,0,1))*G2203)*(1-F2203)</f>
        <v>2.9988000000000001E-2</v>
      </c>
      <c r="J2203" s="105" t="s">
        <v>214</v>
      </c>
      <c r="K2203" s="83" t="s">
        <v>214</v>
      </c>
      <c r="L2203" s="102" cm="1">
        <f t="array" ref="L2203">((_xlfn.XLOOKUP(B2203,'4. Material Balance Activities'!$C$478:$C$608,'4. Material Balance Activities'!$J$478:$J$608,NA,0,1)-_xlfn.XLOOKUP(B2203,'4. Material Balance Activities'!$C$478:$C$608,'4. Material Balance Activities'!$P$478:$P$608,NA,0,1))*G2203)*(1-F2203)</f>
        <v>1.2091935483870968E-4</v>
      </c>
      <c r="M2203" s="105" t="s">
        <v>214</v>
      </c>
      <c r="N2203" s="83" t="s">
        <v>214</v>
      </c>
    </row>
    <row r="2204" spans="1:14" x14ac:dyDescent="0.25">
      <c r="A2204" s="79" t="s">
        <v>406</v>
      </c>
      <c r="B2204" s="133" t="s">
        <v>326</v>
      </c>
      <c r="C2204" s="137" t="s">
        <v>435</v>
      </c>
      <c r="D2204" s="81" t="str">
        <f>IFERROR(IF(C2204="No CAS","",INDEX('DEQ Pollutant List'!$C$7:$C$611,MATCH('5. Pollutant Emissions - MB'!C2204,'DEQ Pollutant List'!$B$7:$B$611,0))),"")</f>
        <v>n-Butyl alcohol</v>
      </c>
      <c r="E2204" s="115"/>
      <c r="F2204" s="138">
        <v>0</v>
      </c>
      <c r="G2204" s="139">
        <v>7.0000000000000007E-2</v>
      </c>
      <c r="H2204" s="104"/>
      <c r="I2204" s="102" cm="1">
        <f t="array" ref="I2204">((_xlfn.XLOOKUP(B2204,'4. Material Balance Activities'!$C$478:$C$608,'4. Material Balance Activities'!$G$478:$G$608,NA,0,1)-_xlfn.XLOOKUP(B2204,'4. Material Balance Activities'!$C$478:$C$608,'4. Material Balance Activities'!$M$478:$M$608,NA,0,1))*G2204)*(1-F2204)</f>
        <v>1.0495800000000002</v>
      </c>
      <c r="J2204" s="105" t="s">
        <v>214</v>
      </c>
      <c r="K2204" s="83" t="s">
        <v>214</v>
      </c>
      <c r="L2204" s="102" cm="1">
        <f t="array" ref="L2204">((_xlfn.XLOOKUP(B2204,'4. Material Balance Activities'!$C$478:$C$608,'4. Material Balance Activities'!$J$478:$J$608,NA,0,1)-_xlfn.XLOOKUP(B2204,'4. Material Balance Activities'!$C$478:$C$608,'4. Material Balance Activities'!$P$478:$P$608,NA,0,1))*G2204)*(1-F2204)</f>
        <v>4.2321774193548392E-3</v>
      </c>
      <c r="M2204" s="105" t="s">
        <v>214</v>
      </c>
      <c r="N2204" s="83" t="s">
        <v>214</v>
      </c>
    </row>
    <row r="2205" spans="1:14" x14ac:dyDescent="0.25">
      <c r="A2205" s="79" t="s">
        <v>406</v>
      </c>
      <c r="B2205" s="133" t="s">
        <v>326</v>
      </c>
      <c r="C2205" s="137" t="s">
        <v>437</v>
      </c>
      <c r="D2205" s="81" t="str">
        <f>IFERROR(IF(C2205="No CAS","",INDEX('DEQ Pollutant List'!$C$7:$C$611,MATCH('5. Pollutant Emissions - MB'!C2205,'DEQ Pollutant List'!$B$7:$B$611,0))),"")</f>
        <v>Propylene glycol monomethyl ether acetate</v>
      </c>
      <c r="E2205" s="115"/>
      <c r="F2205" s="138">
        <v>0</v>
      </c>
      <c r="G2205" s="139">
        <v>0.02</v>
      </c>
      <c r="H2205" s="104"/>
      <c r="I2205" s="102" cm="1">
        <f t="array" ref="I2205">((_xlfn.XLOOKUP(B2205,'4. Material Balance Activities'!$C$478:$C$608,'4. Material Balance Activities'!$G$478:$G$608,NA,0,1)-_xlfn.XLOOKUP(B2205,'4. Material Balance Activities'!$C$478:$C$608,'4. Material Balance Activities'!$M$478:$M$608,NA,0,1))*G2205)*(1-F2205)</f>
        <v>0.29987999999999998</v>
      </c>
      <c r="J2205" s="105" t="s">
        <v>214</v>
      </c>
      <c r="K2205" s="83" t="s">
        <v>214</v>
      </c>
      <c r="L2205" s="102" cm="1">
        <f t="array" ref="L2205">((_xlfn.XLOOKUP(B2205,'4. Material Balance Activities'!$C$478:$C$608,'4. Material Balance Activities'!$J$478:$J$608,NA,0,1)-_xlfn.XLOOKUP(B2205,'4. Material Balance Activities'!$C$478:$C$608,'4. Material Balance Activities'!$P$478:$P$608,NA,0,1))*G2205)*(1-F2205)</f>
        <v>1.2091935483870967E-3</v>
      </c>
      <c r="M2205" s="105" t="s">
        <v>214</v>
      </c>
      <c r="N2205" s="83" t="s">
        <v>214</v>
      </c>
    </row>
    <row r="2206" spans="1:14" x14ac:dyDescent="0.25">
      <c r="A2206" s="79" t="s">
        <v>406</v>
      </c>
      <c r="B2206" s="133" t="s">
        <v>326</v>
      </c>
      <c r="C2206" s="137" t="s">
        <v>441</v>
      </c>
      <c r="D2206" s="81" t="str">
        <f>IFERROR(IF(C2206="No CAS","",INDEX('DEQ Pollutant List'!$C$7:$C$611,MATCH('5. Pollutant Emissions - MB'!C2206,'DEQ Pollutant List'!$B$7:$B$611,0))),"")</f>
        <v>1,2,3-Trimethylbenzene</v>
      </c>
      <c r="E2206" s="115"/>
      <c r="F2206" s="138">
        <v>0</v>
      </c>
      <c r="G2206" s="139">
        <v>0.01</v>
      </c>
      <c r="H2206" s="104"/>
      <c r="I2206" s="102" cm="1">
        <f t="array" ref="I2206">((_xlfn.XLOOKUP(B2206,'4. Material Balance Activities'!$C$478:$C$608,'4. Material Balance Activities'!$G$478:$G$608,NA,0,1)-_xlfn.XLOOKUP(B2206,'4. Material Balance Activities'!$C$478:$C$608,'4. Material Balance Activities'!$M$478:$M$608,NA,0,1))*G2206)*(1-F2206)</f>
        <v>0.14993999999999999</v>
      </c>
      <c r="J2206" s="105" t="s">
        <v>214</v>
      </c>
      <c r="K2206" s="83" t="s">
        <v>214</v>
      </c>
      <c r="L2206" s="102" cm="1">
        <f t="array" ref="L2206">((_xlfn.XLOOKUP(B2206,'4. Material Balance Activities'!$C$478:$C$608,'4. Material Balance Activities'!$J$478:$J$608,NA,0,1)-_xlfn.XLOOKUP(B2206,'4. Material Balance Activities'!$C$478:$C$608,'4. Material Balance Activities'!$P$478:$P$608,NA,0,1))*G2206)*(1-F2206)</f>
        <v>6.0459677419354835E-4</v>
      </c>
      <c r="M2206" s="105" t="s">
        <v>214</v>
      </c>
      <c r="N2206" s="83" t="s">
        <v>214</v>
      </c>
    </row>
    <row r="2207" spans="1:14" x14ac:dyDescent="0.25">
      <c r="A2207" s="79" t="s">
        <v>406</v>
      </c>
      <c r="B2207" s="133" t="s">
        <v>327</v>
      </c>
      <c r="C2207" s="137" t="s">
        <v>193</v>
      </c>
      <c r="D2207" s="81" t="str">
        <f>IFERROR(IF(C2207="No CAS","",INDEX('DEQ Pollutant List'!$C$7:$C$611,MATCH('5. Pollutant Emissions - MB'!C2207,'DEQ Pollutant List'!$B$7:$B$611,0))),"")</f>
        <v>Xylene (mixture), including m-xylene, o-xylene, p-xylene</v>
      </c>
      <c r="E2207" s="115"/>
      <c r="F2207" s="138">
        <v>0</v>
      </c>
      <c r="G2207" s="139">
        <v>0.02</v>
      </c>
      <c r="H2207" s="104"/>
      <c r="I2207" s="102" cm="1">
        <f t="array" ref="I2207">((_xlfn.XLOOKUP(B2207,'4. Material Balance Activities'!$C$478:$C$608,'4. Material Balance Activities'!$G$478:$G$608,NA,0,1)-_xlfn.XLOOKUP(B2207,'4. Material Balance Activities'!$C$478:$C$608,'4. Material Balance Activities'!$M$478:$M$608,NA,0,1))*G2207)*(1-F2207)</f>
        <v>0.46859000000000001</v>
      </c>
      <c r="J2207" s="105" t="s">
        <v>214</v>
      </c>
      <c r="K2207" s="83" t="s">
        <v>214</v>
      </c>
      <c r="L2207" s="102" cm="1">
        <f t="array" ref="L2207">((_xlfn.XLOOKUP(B2207,'4. Material Balance Activities'!$C$478:$C$608,'4. Material Balance Activities'!$J$478:$J$608,NA,0,1)-_xlfn.XLOOKUP(B2207,'4. Material Balance Activities'!$C$478:$C$608,'4. Material Balance Activities'!$P$478:$P$608,NA,0,1))*G2207)*(1-F2207)</f>
        <v>1.889475806451613E-3</v>
      </c>
      <c r="M2207" s="105" t="s">
        <v>214</v>
      </c>
      <c r="N2207" s="83" t="s">
        <v>214</v>
      </c>
    </row>
    <row r="2208" spans="1:14" x14ac:dyDescent="0.25">
      <c r="A2208" s="79" t="s">
        <v>406</v>
      </c>
      <c r="B2208" s="133" t="s">
        <v>327</v>
      </c>
      <c r="C2208" s="137" t="s">
        <v>183</v>
      </c>
      <c r="D2208" s="81" t="str">
        <f>IFERROR(IF(C2208="No CAS","",INDEX('DEQ Pollutant List'!$C$7:$C$611,MATCH('5. Pollutant Emissions - MB'!C2208,'DEQ Pollutant List'!$B$7:$B$611,0))),"")</f>
        <v>Ethyl benzene</v>
      </c>
      <c r="E2208" s="115"/>
      <c r="F2208" s="138">
        <v>0</v>
      </c>
      <c r="G2208" s="139">
        <v>3.0000000000000001E-3</v>
      </c>
      <c r="H2208" s="104"/>
      <c r="I2208" s="102" cm="1">
        <f t="array" ref="I2208">((_xlfn.XLOOKUP(B2208,'4. Material Balance Activities'!$C$478:$C$608,'4. Material Balance Activities'!$G$478:$G$608,NA,0,1)-_xlfn.XLOOKUP(B2208,'4. Material Balance Activities'!$C$478:$C$608,'4. Material Balance Activities'!$M$478:$M$608,NA,0,1))*G2208)*(1-F2208)</f>
        <v>7.0288500000000004E-2</v>
      </c>
      <c r="J2208" s="105" t="s">
        <v>214</v>
      </c>
      <c r="K2208" s="83" t="s">
        <v>214</v>
      </c>
      <c r="L2208" s="102" cm="1">
        <f t="array" ref="L2208">((_xlfn.XLOOKUP(B2208,'4. Material Balance Activities'!$C$478:$C$608,'4. Material Balance Activities'!$J$478:$J$608,NA,0,1)-_xlfn.XLOOKUP(B2208,'4. Material Balance Activities'!$C$478:$C$608,'4. Material Balance Activities'!$P$478:$P$608,NA,0,1))*G2208)*(1-F2208)</f>
        <v>2.8342137096774194E-4</v>
      </c>
      <c r="M2208" s="105" t="s">
        <v>214</v>
      </c>
      <c r="N2208" s="83" t="s">
        <v>214</v>
      </c>
    </row>
    <row r="2209" spans="1:14" x14ac:dyDescent="0.25">
      <c r="A2209" s="79" t="s">
        <v>406</v>
      </c>
      <c r="B2209" s="133" t="s">
        <v>327</v>
      </c>
      <c r="C2209" s="137" t="s">
        <v>433</v>
      </c>
      <c r="D2209" s="81" t="str">
        <f>IFERROR(IF(C2209="No CAS","",INDEX('DEQ Pollutant List'!$C$7:$C$611,MATCH('5. Pollutant Emissions - MB'!C2209,'DEQ Pollutant List'!$B$7:$B$611,0))),"")</f>
        <v>Isopropylbenzene (cumene)</v>
      </c>
      <c r="E2209" s="115"/>
      <c r="F2209" s="138">
        <v>0</v>
      </c>
      <c r="G2209" s="139">
        <v>1E-3</v>
      </c>
      <c r="H2209" s="104"/>
      <c r="I2209" s="102" cm="1">
        <f t="array" ref="I2209">((_xlfn.XLOOKUP(B2209,'4. Material Balance Activities'!$C$478:$C$608,'4. Material Balance Activities'!$G$478:$G$608,NA,0,1)-_xlfn.XLOOKUP(B2209,'4. Material Balance Activities'!$C$478:$C$608,'4. Material Balance Activities'!$M$478:$M$608,NA,0,1))*G2209)*(1-F2209)</f>
        <v>2.3429500000000002E-2</v>
      </c>
      <c r="J2209" s="105" t="s">
        <v>214</v>
      </c>
      <c r="K2209" s="83" t="s">
        <v>214</v>
      </c>
      <c r="L2209" s="102" cm="1">
        <f t="array" ref="L2209">((_xlfn.XLOOKUP(B2209,'4. Material Balance Activities'!$C$478:$C$608,'4. Material Balance Activities'!$J$478:$J$608,NA,0,1)-_xlfn.XLOOKUP(B2209,'4. Material Balance Activities'!$C$478:$C$608,'4. Material Balance Activities'!$P$478:$P$608,NA,0,1))*G2209)*(1-F2209)</f>
        <v>9.4473790322580642E-5</v>
      </c>
      <c r="M2209" s="105" t="s">
        <v>214</v>
      </c>
      <c r="N2209" s="83" t="s">
        <v>214</v>
      </c>
    </row>
    <row r="2210" spans="1:14" x14ac:dyDescent="0.25">
      <c r="A2210" s="79" t="s">
        <v>406</v>
      </c>
      <c r="B2210" s="133" t="s">
        <v>327</v>
      </c>
      <c r="C2210" s="137" t="s">
        <v>435</v>
      </c>
      <c r="D2210" s="81" t="str">
        <f>IFERROR(IF(C2210="No CAS","",INDEX('DEQ Pollutant List'!$C$7:$C$611,MATCH('5. Pollutant Emissions - MB'!C2210,'DEQ Pollutant List'!$B$7:$B$611,0))),"")</f>
        <v>n-Butyl alcohol</v>
      </c>
      <c r="E2210" s="115"/>
      <c r="F2210" s="138">
        <v>0</v>
      </c>
      <c r="G2210" s="139">
        <v>0.06</v>
      </c>
      <c r="H2210" s="104"/>
      <c r="I2210" s="102" cm="1">
        <f t="array" ref="I2210">((_xlfn.XLOOKUP(B2210,'4. Material Balance Activities'!$C$478:$C$608,'4. Material Balance Activities'!$G$478:$G$608,NA,0,1)-_xlfn.XLOOKUP(B2210,'4. Material Balance Activities'!$C$478:$C$608,'4. Material Balance Activities'!$M$478:$M$608,NA,0,1))*G2210)*(1-F2210)</f>
        <v>1.40577</v>
      </c>
      <c r="J2210" s="105" t="s">
        <v>214</v>
      </c>
      <c r="K2210" s="83" t="s">
        <v>214</v>
      </c>
      <c r="L2210" s="102" cm="1">
        <f t="array" ref="L2210">((_xlfn.XLOOKUP(B2210,'4. Material Balance Activities'!$C$478:$C$608,'4. Material Balance Activities'!$J$478:$J$608,NA,0,1)-_xlfn.XLOOKUP(B2210,'4. Material Balance Activities'!$C$478:$C$608,'4. Material Balance Activities'!$P$478:$P$608,NA,0,1))*G2210)*(1-F2210)</f>
        <v>5.6684274193548384E-3</v>
      </c>
      <c r="M2210" s="105" t="s">
        <v>214</v>
      </c>
      <c r="N2210" s="83" t="s">
        <v>214</v>
      </c>
    </row>
    <row r="2211" spans="1:14" x14ac:dyDescent="0.25">
      <c r="A2211" s="79" t="s">
        <v>406</v>
      </c>
      <c r="B2211" s="133" t="s">
        <v>327</v>
      </c>
      <c r="C2211" s="137" t="s">
        <v>437</v>
      </c>
      <c r="D2211" s="81" t="str">
        <f>IFERROR(IF(C2211="No CAS","",INDEX('DEQ Pollutant List'!$C$7:$C$611,MATCH('5. Pollutant Emissions - MB'!C2211,'DEQ Pollutant List'!$B$7:$B$611,0))),"")</f>
        <v>Propylene glycol monomethyl ether acetate</v>
      </c>
      <c r="E2211" s="115"/>
      <c r="F2211" s="138">
        <v>0</v>
      </c>
      <c r="G2211" s="139">
        <v>0.01</v>
      </c>
      <c r="H2211" s="104"/>
      <c r="I2211" s="102" cm="1">
        <f t="array" ref="I2211">((_xlfn.XLOOKUP(B2211,'4. Material Balance Activities'!$C$478:$C$608,'4. Material Balance Activities'!$G$478:$G$608,NA,0,1)-_xlfn.XLOOKUP(B2211,'4. Material Balance Activities'!$C$478:$C$608,'4. Material Balance Activities'!$M$478:$M$608,NA,0,1))*G2211)*(1-F2211)</f>
        <v>0.234295</v>
      </c>
      <c r="J2211" s="105" t="s">
        <v>214</v>
      </c>
      <c r="K2211" s="83" t="s">
        <v>214</v>
      </c>
      <c r="L2211" s="102" cm="1">
        <f t="array" ref="L2211">((_xlfn.XLOOKUP(B2211,'4. Material Balance Activities'!$C$478:$C$608,'4. Material Balance Activities'!$J$478:$J$608,NA,0,1)-_xlfn.XLOOKUP(B2211,'4. Material Balance Activities'!$C$478:$C$608,'4. Material Balance Activities'!$P$478:$P$608,NA,0,1))*G2211)*(1-F2211)</f>
        <v>9.447379032258065E-4</v>
      </c>
      <c r="M2211" s="105" t="s">
        <v>214</v>
      </c>
      <c r="N2211" s="83" t="s">
        <v>214</v>
      </c>
    </row>
    <row r="2212" spans="1:14" x14ac:dyDescent="0.25">
      <c r="A2212" s="79" t="s">
        <v>406</v>
      </c>
      <c r="B2212" s="133" t="s">
        <v>328</v>
      </c>
      <c r="C2212" s="137" t="s">
        <v>183</v>
      </c>
      <c r="D2212" s="81" t="str">
        <f>IFERROR(IF(C2212="No CAS","",INDEX('DEQ Pollutant List'!$C$7:$C$611,MATCH('5. Pollutant Emissions - MB'!C2212,'DEQ Pollutant List'!$B$7:$B$611,0))),"")</f>
        <v>Ethyl benzene</v>
      </c>
      <c r="E2212" s="115"/>
      <c r="F2212" s="138">
        <v>0</v>
      </c>
      <c r="G2212" s="139">
        <v>1E-3</v>
      </c>
      <c r="H2212" s="104"/>
      <c r="I2212" s="102" cm="1">
        <f t="array" ref="I2212">((_xlfn.XLOOKUP(B2212,'4. Material Balance Activities'!$C$478:$C$608,'4. Material Balance Activities'!$G$478:$G$608,NA,0,1)-_xlfn.XLOOKUP(B2212,'4. Material Balance Activities'!$C$478:$C$608,'4. Material Balance Activities'!$M$478:$M$608,NA,0,1))*G2212)*(1-F2212)</f>
        <v>1.2502000000000001E-2</v>
      </c>
      <c r="J2212" s="105" t="s">
        <v>214</v>
      </c>
      <c r="K2212" s="83" t="s">
        <v>214</v>
      </c>
      <c r="L2212" s="102" cm="1">
        <f t="array" ref="L2212">((_xlfn.XLOOKUP(B2212,'4. Material Balance Activities'!$C$478:$C$608,'4. Material Balance Activities'!$J$478:$J$608,NA,0,1)-_xlfn.XLOOKUP(B2212,'4. Material Balance Activities'!$C$478:$C$608,'4. Material Balance Activities'!$P$478:$P$608,NA,0,1))*G2212)*(1-F2212)</f>
        <v>5.0411290322580649E-5</v>
      </c>
      <c r="M2212" s="105" t="s">
        <v>214</v>
      </c>
      <c r="N2212" s="83" t="s">
        <v>214</v>
      </c>
    </row>
    <row r="2213" spans="1:14" x14ac:dyDescent="0.25">
      <c r="A2213" s="79" t="s">
        <v>406</v>
      </c>
      <c r="B2213" s="133" t="s">
        <v>328</v>
      </c>
      <c r="C2213" s="137" t="s">
        <v>433</v>
      </c>
      <c r="D2213" s="81" t="str">
        <f>IFERROR(IF(C2213="No CAS","",INDEX('DEQ Pollutant List'!$C$7:$C$611,MATCH('5. Pollutant Emissions - MB'!C2213,'DEQ Pollutant List'!$B$7:$B$611,0))),"")</f>
        <v>Isopropylbenzene (cumene)</v>
      </c>
      <c r="E2213" s="115"/>
      <c r="F2213" s="138">
        <v>0</v>
      </c>
      <c r="G2213" s="139">
        <v>2E-3</v>
      </c>
      <c r="H2213" s="104"/>
      <c r="I2213" s="102" cm="1">
        <f t="array" ref="I2213">((_xlfn.XLOOKUP(B2213,'4. Material Balance Activities'!$C$478:$C$608,'4. Material Balance Activities'!$G$478:$G$608,NA,0,1)-_xlfn.XLOOKUP(B2213,'4. Material Balance Activities'!$C$478:$C$608,'4. Material Balance Activities'!$M$478:$M$608,NA,0,1))*G2213)*(1-F2213)</f>
        <v>2.5004000000000002E-2</v>
      </c>
      <c r="J2213" s="105" t="s">
        <v>214</v>
      </c>
      <c r="K2213" s="83" t="s">
        <v>214</v>
      </c>
      <c r="L2213" s="102" cm="1">
        <f t="array" ref="L2213">((_xlfn.XLOOKUP(B2213,'4. Material Balance Activities'!$C$478:$C$608,'4. Material Balance Activities'!$J$478:$J$608,NA,0,1)-_xlfn.XLOOKUP(B2213,'4. Material Balance Activities'!$C$478:$C$608,'4. Material Balance Activities'!$P$478:$P$608,NA,0,1))*G2213)*(1-F2213)</f>
        <v>1.008225806451613E-4</v>
      </c>
      <c r="M2213" s="105" t="s">
        <v>214</v>
      </c>
      <c r="N2213" s="83" t="s">
        <v>214</v>
      </c>
    </row>
    <row r="2214" spans="1:14" x14ac:dyDescent="0.25">
      <c r="A2214" s="79" t="s">
        <v>406</v>
      </c>
      <c r="B2214" s="133" t="s">
        <v>328</v>
      </c>
      <c r="C2214" s="137" t="s">
        <v>435</v>
      </c>
      <c r="D2214" s="81" t="str">
        <f>IFERROR(IF(C2214="No CAS","",INDEX('DEQ Pollutant List'!$C$7:$C$611,MATCH('5. Pollutant Emissions - MB'!C2214,'DEQ Pollutant List'!$B$7:$B$611,0))),"")</f>
        <v>n-Butyl alcohol</v>
      </c>
      <c r="E2214" s="115"/>
      <c r="F2214" s="138">
        <v>0</v>
      </c>
      <c r="G2214" s="139">
        <v>7.0000000000000007E-2</v>
      </c>
      <c r="H2214" s="104"/>
      <c r="I2214" s="102" cm="1">
        <f t="array" ref="I2214">((_xlfn.XLOOKUP(B2214,'4. Material Balance Activities'!$C$478:$C$608,'4. Material Balance Activities'!$G$478:$G$608,NA,0,1)-_xlfn.XLOOKUP(B2214,'4. Material Balance Activities'!$C$478:$C$608,'4. Material Balance Activities'!$M$478:$M$608,NA,0,1))*G2214)*(1-F2214)</f>
        <v>0.87514000000000014</v>
      </c>
      <c r="J2214" s="105" t="s">
        <v>214</v>
      </c>
      <c r="K2214" s="83" t="s">
        <v>214</v>
      </c>
      <c r="L2214" s="102" cm="1">
        <f t="array" ref="L2214">((_xlfn.XLOOKUP(B2214,'4. Material Balance Activities'!$C$478:$C$608,'4. Material Balance Activities'!$J$478:$J$608,NA,0,1)-_xlfn.XLOOKUP(B2214,'4. Material Balance Activities'!$C$478:$C$608,'4. Material Balance Activities'!$P$478:$P$608,NA,0,1))*G2214)*(1-F2214)</f>
        <v>3.5287903225806458E-3</v>
      </c>
      <c r="M2214" s="105" t="s">
        <v>214</v>
      </c>
      <c r="N2214" s="83" t="s">
        <v>214</v>
      </c>
    </row>
    <row r="2215" spans="1:14" x14ac:dyDescent="0.25">
      <c r="A2215" s="79" t="s">
        <v>406</v>
      </c>
      <c r="B2215" s="133" t="s">
        <v>328</v>
      </c>
      <c r="C2215" s="137" t="s">
        <v>437</v>
      </c>
      <c r="D2215" s="81" t="str">
        <f>IFERROR(IF(C2215="No CAS","",INDEX('DEQ Pollutant List'!$C$7:$C$611,MATCH('5. Pollutant Emissions - MB'!C2215,'DEQ Pollutant List'!$B$7:$B$611,0))),"")</f>
        <v>Propylene glycol monomethyl ether acetate</v>
      </c>
      <c r="E2215" s="115"/>
      <c r="F2215" s="138">
        <v>0</v>
      </c>
      <c r="G2215" s="139">
        <v>0.02</v>
      </c>
      <c r="H2215" s="104"/>
      <c r="I2215" s="102" cm="1">
        <f t="array" ref="I2215">((_xlfn.XLOOKUP(B2215,'4. Material Balance Activities'!$C$478:$C$608,'4. Material Balance Activities'!$G$478:$G$608,NA,0,1)-_xlfn.XLOOKUP(B2215,'4. Material Balance Activities'!$C$478:$C$608,'4. Material Balance Activities'!$M$478:$M$608,NA,0,1))*G2215)*(1-F2215)</f>
        <v>0.25004000000000004</v>
      </c>
      <c r="J2215" s="105" t="s">
        <v>214</v>
      </c>
      <c r="K2215" s="83" t="s">
        <v>214</v>
      </c>
      <c r="L2215" s="102" cm="1">
        <f t="array" ref="L2215">((_xlfn.XLOOKUP(B2215,'4. Material Balance Activities'!$C$478:$C$608,'4. Material Balance Activities'!$J$478:$J$608,NA,0,1)-_xlfn.XLOOKUP(B2215,'4. Material Balance Activities'!$C$478:$C$608,'4. Material Balance Activities'!$P$478:$P$608,NA,0,1))*G2215)*(1-F2215)</f>
        <v>1.0082258064516129E-3</v>
      </c>
      <c r="M2215" s="105" t="s">
        <v>214</v>
      </c>
      <c r="N2215" s="83" t="s">
        <v>214</v>
      </c>
    </row>
    <row r="2216" spans="1:14" x14ac:dyDescent="0.25">
      <c r="A2216" s="79" t="s">
        <v>406</v>
      </c>
      <c r="B2216" s="133" t="s">
        <v>328</v>
      </c>
      <c r="C2216" s="137" t="s">
        <v>441</v>
      </c>
      <c r="D2216" s="81" t="str">
        <f>IFERROR(IF(C2216="No CAS","",INDEX('DEQ Pollutant List'!$C$7:$C$611,MATCH('5. Pollutant Emissions - MB'!C2216,'DEQ Pollutant List'!$B$7:$B$611,0))),"")</f>
        <v>1,2,3-Trimethylbenzene</v>
      </c>
      <c r="E2216" s="115"/>
      <c r="F2216" s="138">
        <v>0</v>
      </c>
      <c r="G2216" s="139">
        <v>0.01</v>
      </c>
      <c r="H2216" s="104"/>
      <c r="I2216" s="102" cm="1">
        <f t="array" ref="I2216">((_xlfn.XLOOKUP(B2216,'4. Material Balance Activities'!$C$478:$C$608,'4. Material Balance Activities'!$G$478:$G$608,NA,0,1)-_xlfn.XLOOKUP(B2216,'4. Material Balance Activities'!$C$478:$C$608,'4. Material Balance Activities'!$M$478:$M$608,NA,0,1))*G2216)*(1-F2216)</f>
        <v>0.12502000000000002</v>
      </c>
      <c r="J2216" s="105" t="s">
        <v>214</v>
      </c>
      <c r="K2216" s="83" t="s">
        <v>214</v>
      </c>
      <c r="L2216" s="102" cm="1">
        <f t="array" ref="L2216">((_xlfn.XLOOKUP(B2216,'4. Material Balance Activities'!$C$478:$C$608,'4. Material Balance Activities'!$J$478:$J$608,NA,0,1)-_xlfn.XLOOKUP(B2216,'4. Material Balance Activities'!$C$478:$C$608,'4. Material Balance Activities'!$P$478:$P$608,NA,0,1))*G2216)*(1-F2216)</f>
        <v>5.0411290322580646E-4</v>
      </c>
      <c r="M2216" s="105" t="s">
        <v>214</v>
      </c>
      <c r="N2216" s="83" t="s">
        <v>214</v>
      </c>
    </row>
    <row r="2217" spans="1:14" x14ac:dyDescent="0.25">
      <c r="A2217" s="79" t="s">
        <v>406</v>
      </c>
      <c r="B2217" s="133" t="s">
        <v>329</v>
      </c>
      <c r="C2217" s="137" t="s">
        <v>183</v>
      </c>
      <c r="D2217" s="81" t="str">
        <f>IFERROR(IF(C2217="No CAS","",INDEX('DEQ Pollutant List'!$C$7:$C$611,MATCH('5. Pollutant Emissions - MB'!C2217,'DEQ Pollutant List'!$B$7:$B$611,0))),"")</f>
        <v>Ethyl benzene</v>
      </c>
      <c r="E2217" s="115"/>
      <c r="F2217" s="138">
        <v>0</v>
      </c>
      <c r="G2217" s="139">
        <v>1E-3</v>
      </c>
      <c r="H2217" s="104"/>
      <c r="I2217" s="102" cm="1">
        <f t="array" ref="I2217">((_xlfn.XLOOKUP(B2217,'4. Material Balance Activities'!$C$478:$C$608,'4. Material Balance Activities'!$G$478:$G$608,NA,0,1)-_xlfn.XLOOKUP(B2217,'4. Material Balance Activities'!$C$478:$C$608,'4. Material Balance Activities'!$M$478:$M$608,NA,0,1))*G2217)*(1-F2217)</f>
        <v>4.7575000000000004E-3</v>
      </c>
      <c r="J2217" s="105" t="s">
        <v>214</v>
      </c>
      <c r="K2217" s="83" t="s">
        <v>214</v>
      </c>
      <c r="L2217" s="102" cm="1">
        <f t="array" ref="L2217">((_xlfn.XLOOKUP(B2217,'4. Material Balance Activities'!$C$478:$C$608,'4. Material Balance Activities'!$J$478:$J$608,NA,0,1)-_xlfn.XLOOKUP(B2217,'4. Material Balance Activities'!$C$478:$C$608,'4. Material Balance Activities'!$P$478:$P$608,NA,0,1))*G2217)*(1-F2217)</f>
        <v>1.9183467741935484E-5</v>
      </c>
      <c r="M2217" s="105" t="s">
        <v>214</v>
      </c>
      <c r="N2217" s="83" t="s">
        <v>214</v>
      </c>
    </row>
    <row r="2218" spans="1:14" x14ac:dyDescent="0.25">
      <c r="A2218" s="79" t="s">
        <v>406</v>
      </c>
      <c r="B2218" s="133" t="s">
        <v>329</v>
      </c>
      <c r="C2218" s="137" t="s">
        <v>433</v>
      </c>
      <c r="D2218" s="81" t="str">
        <f>IFERROR(IF(C2218="No CAS","",INDEX('DEQ Pollutant List'!$C$7:$C$611,MATCH('5. Pollutant Emissions - MB'!C2218,'DEQ Pollutant List'!$B$7:$B$611,0))),"")</f>
        <v>Isopropylbenzene (cumene)</v>
      </c>
      <c r="E2218" s="115"/>
      <c r="F2218" s="138">
        <v>0</v>
      </c>
      <c r="G2218" s="139">
        <v>2E-3</v>
      </c>
      <c r="H2218" s="104"/>
      <c r="I2218" s="102" cm="1">
        <f t="array" ref="I2218">((_xlfn.XLOOKUP(B2218,'4. Material Balance Activities'!$C$478:$C$608,'4. Material Balance Activities'!$G$478:$G$608,NA,0,1)-_xlfn.XLOOKUP(B2218,'4. Material Balance Activities'!$C$478:$C$608,'4. Material Balance Activities'!$M$478:$M$608,NA,0,1))*G2218)*(1-F2218)</f>
        <v>9.5150000000000009E-3</v>
      </c>
      <c r="J2218" s="105" t="s">
        <v>214</v>
      </c>
      <c r="K2218" s="83" t="s">
        <v>214</v>
      </c>
      <c r="L2218" s="102" cm="1">
        <f t="array" ref="L2218">((_xlfn.XLOOKUP(B2218,'4. Material Balance Activities'!$C$478:$C$608,'4. Material Balance Activities'!$J$478:$J$608,NA,0,1)-_xlfn.XLOOKUP(B2218,'4. Material Balance Activities'!$C$478:$C$608,'4. Material Balance Activities'!$P$478:$P$608,NA,0,1))*G2218)*(1-F2218)</f>
        <v>3.8366935483870969E-5</v>
      </c>
      <c r="M2218" s="105" t="s">
        <v>214</v>
      </c>
      <c r="N2218" s="83" t="s">
        <v>214</v>
      </c>
    </row>
    <row r="2219" spans="1:14" x14ac:dyDescent="0.25">
      <c r="A2219" s="79" t="s">
        <v>406</v>
      </c>
      <c r="B2219" s="133" t="s">
        <v>329</v>
      </c>
      <c r="C2219" s="137" t="s">
        <v>435</v>
      </c>
      <c r="D2219" s="81" t="str">
        <f>IFERROR(IF(C2219="No CAS","",INDEX('DEQ Pollutant List'!$C$7:$C$611,MATCH('5. Pollutant Emissions - MB'!C2219,'DEQ Pollutant List'!$B$7:$B$611,0))),"")</f>
        <v>n-Butyl alcohol</v>
      </c>
      <c r="E2219" s="115"/>
      <c r="F2219" s="138">
        <v>0</v>
      </c>
      <c r="G2219" s="139">
        <v>7.0000000000000007E-2</v>
      </c>
      <c r="H2219" s="104"/>
      <c r="I2219" s="102" cm="1">
        <f t="array" ref="I2219">((_xlfn.XLOOKUP(B2219,'4. Material Balance Activities'!$C$478:$C$608,'4. Material Balance Activities'!$G$478:$G$608,NA,0,1)-_xlfn.XLOOKUP(B2219,'4. Material Balance Activities'!$C$478:$C$608,'4. Material Balance Activities'!$M$478:$M$608,NA,0,1))*G2219)*(1-F2219)</f>
        <v>0.33302500000000007</v>
      </c>
      <c r="J2219" s="105" t="s">
        <v>214</v>
      </c>
      <c r="K2219" s="83" t="s">
        <v>214</v>
      </c>
      <c r="L2219" s="102" cm="1">
        <f t="array" ref="L2219">((_xlfn.XLOOKUP(B2219,'4. Material Balance Activities'!$C$478:$C$608,'4. Material Balance Activities'!$J$478:$J$608,NA,0,1)-_xlfn.XLOOKUP(B2219,'4. Material Balance Activities'!$C$478:$C$608,'4. Material Balance Activities'!$P$478:$P$608,NA,0,1))*G2219)*(1-F2219)</f>
        <v>1.3428427419354841E-3</v>
      </c>
      <c r="M2219" s="105" t="s">
        <v>214</v>
      </c>
      <c r="N2219" s="83" t="s">
        <v>214</v>
      </c>
    </row>
    <row r="2220" spans="1:14" x14ac:dyDescent="0.25">
      <c r="A2220" s="79" t="s">
        <v>406</v>
      </c>
      <c r="B2220" s="133" t="s">
        <v>329</v>
      </c>
      <c r="C2220" s="137" t="s">
        <v>437</v>
      </c>
      <c r="D2220" s="81" t="str">
        <f>IFERROR(IF(C2220="No CAS","",INDEX('DEQ Pollutant List'!$C$7:$C$611,MATCH('5. Pollutant Emissions - MB'!C2220,'DEQ Pollutant List'!$B$7:$B$611,0))),"")</f>
        <v>Propylene glycol monomethyl ether acetate</v>
      </c>
      <c r="E2220" s="115"/>
      <c r="F2220" s="138">
        <v>0</v>
      </c>
      <c r="G2220" s="139">
        <v>0.02</v>
      </c>
      <c r="H2220" s="104"/>
      <c r="I2220" s="102" cm="1">
        <f t="array" ref="I2220">((_xlfn.XLOOKUP(B2220,'4. Material Balance Activities'!$C$478:$C$608,'4. Material Balance Activities'!$G$478:$G$608,NA,0,1)-_xlfn.XLOOKUP(B2220,'4. Material Balance Activities'!$C$478:$C$608,'4. Material Balance Activities'!$M$478:$M$608,NA,0,1))*G2220)*(1-F2220)</f>
        <v>9.5150000000000012E-2</v>
      </c>
      <c r="J2220" s="105" t="s">
        <v>214</v>
      </c>
      <c r="K2220" s="83" t="s">
        <v>214</v>
      </c>
      <c r="L2220" s="102" cm="1">
        <f t="array" ref="L2220">((_xlfn.XLOOKUP(B2220,'4. Material Balance Activities'!$C$478:$C$608,'4. Material Balance Activities'!$J$478:$J$608,NA,0,1)-_xlfn.XLOOKUP(B2220,'4. Material Balance Activities'!$C$478:$C$608,'4. Material Balance Activities'!$P$478:$P$608,NA,0,1))*G2220)*(1-F2220)</f>
        <v>3.8366935483870969E-4</v>
      </c>
      <c r="M2220" s="105" t="s">
        <v>214</v>
      </c>
      <c r="N2220" s="83" t="s">
        <v>214</v>
      </c>
    </row>
    <row r="2221" spans="1:14" x14ac:dyDescent="0.25">
      <c r="A2221" s="79" t="s">
        <v>406</v>
      </c>
      <c r="B2221" s="133" t="s">
        <v>329</v>
      </c>
      <c r="C2221" s="137" t="s">
        <v>441</v>
      </c>
      <c r="D2221" s="81" t="str">
        <f>IFERROR(IF(C2221="No CAS","",INDEX('DEQ Pollutant List'!$C$7:$C$611,MATCH('5. Pollutant Emissions - MB'!C2221,'DEQ Pollutant List'!$B$7:$B$611,0))),"")</f>
        <v>1,2,3-Trimethylbenzene</v>
      </c>
      <c r="E2221" s="115"/>
      <c r="F2221" s="138">
        <v>0</v>
      </c>
      <c r="G2221" s="139">
        <v>0.01</v>
      </c>
      <c r="H2221" s="104"/>
      <c r="I2221" s="102" cm="1">
        <f t="array" ref="I2221">((_xlfn.XLOOKUP(B2221,'4. Material Balance Activities'!$C$478:$C$608,'4. Material Balance Activities'!$G$478:$G$608,NA,0,1)-_xlfn.XLOOKUP(B2221,'4. Material Balance Activities'!$C$478:$C$608,'4. Material Balance Activities'!$M$478:$M$608,NA,0,1))*G2221)*(1-F2221)</f>
        <v>4.7575000000000006E-2</v>
      </c>
      <c r="J2221" s="105" t="s">
        <v>214</v>
      </c>
      <c r="K2221" s="83" t="s">
        <v>214</v>
      </c>
      <c r="L2221" s="102" cm="1">
        <f t="array" ref="L2221">((_xlfn.XLOOKUP(B2221,'4. Material Balance Activities'!$C$478:$C$608,'4. Material Balance Activities'!$J$478:$J$608,NA,0,1)-_xlfn.XLOOKUP(B2221,'4. Material Balance Activities'!$C$478:$C$608,'4. Material Balance Activities'!$P$478:$P$608,NA,0,1))*G2221)*(1-F2221)</f>
        <v>1.9183467741935484E-4</v>
      </c>
      <c r="M2221" s="105" t="s">
        <v>214</v>
      </c>
      <c r="N2221" s="83" t="s">
        <v>214</v>
      </c>
    </row>
    <row r="2222" spans="1:14" x14ac:dyDescent="0.25">
      <c r="A2222" s="79" t="s">
        <v>406</v>
      </c>
      <c r="B2222" s="133" t="s">
        <v>330</v>
      </c>
      <c r="C2222" s="137" t="s">
        <v>193</v>
      </c>
      <c r="D2222" s="81" t="str">
        <f>IFERROR(IF(C2222="No CAS","",INDEX('DEQ Pollutant List'!$C$7:$C$611,MATCH('5. Pollutant Emissions - MB'!C2222,'DEQ Pollutant List'!$B$7:$B$611,0))),"")</f>
        <v>Xylene (mixture), including m-xylene, o-xylene, p-xylene</v>
      </c>
      <c r="E2222" s="115"/>
      <c r="F2222" s="138">
        <v>0</v>
      </c>
      <c r="G2222" s="139">
        <v>0.01</v>
      </c>
      <c r="H2222" s="104"/>
      <c r="I2222" s="102" cm="1">
        <f t="array" ref="I2222">((_xlfn.XLOOKUP(B2222,'4. Material Balance Activities'!$C$478:$C$608,'4. Material Balance Activities'!$G$478:$G$608,NA,0,1)-_xlfn.XLOOKUP(B2222,'4. Material Balance Activities'!$C$478:$C$608,'4. Material Balance Activities'!$M$478:$M$608,NA,0,1))*G2222)*(1-F2222)</f>
        <v>4.5765E-2</v>
      </c>
      <c r="J2222" s="105" t="s">
        <v>214</v>
      </c>
      <c r="K2222" s="83" t="s">
        <v>214</v>
      </c>
      <c r="L2222" s="102" cm="1">
        <f t="array" ref="L2222">((_xlfn.XLOOKUP(B2222,'4. Material Balance Activities'!$C$478:$C$608,'4. Material Balance Activities'!$J$478:$J$608,NA,0,1)-_xlfn.XLOOKUP(B2222,'4. Material Balance Activities'!$C$478:$C$608,'4. Material Balance Activities'!$P$478:$P$608,NA,0,1))*G2222)*(1-F2222)</f>
        <v>1.8453629032258068E-4</v>
      </c>
      <c r="M2222" s="105" t="s">
        <v>214</v>
      </c>
      <c r="N2222" s="83" t="s">
        <v>214</v>
      </c>
    </row>
    <row r="2223" spans="1:14" x14ac:dyDescent="0.25">
      <c r="A2223" s="79" t="s">
        <v>406</v>
      </c>
      <c r="B2223" s="133" t="s">
        <v>330</v>
      </c>
      <c r="C2223" s="137" t="s">
        <v>183</v>
      </c>
      <c r="D2223" s="81" t="str">
        <f>IFERROR(IF(C2223="No CAS","",INDEX('DEQ Pollutant List'!$C$7:$C$611,MATCH('5. Pollutant Emissions - MB'!C2223,'DEQ Pollutant List'!$B$7:$B$611,0))),"")</f>
        <v>Ethyl benzene</v>
      </c>
      <c r="E2223" s="115"/>
      <c r="F2223" s="138">
        <v>0</v>
      </c>
      <c r="G2223" s="139">
        <v>3.0000000000000001E-3</v>
      </c>
      <c r="H2223" s="104"/>
      <c r="I2223" s="102" cm="1">
        <f t="array" ref="I2223">((_xlfn.XLOOKUP(B2223,'4. Material Balance Activities'!$C$478:$C$608,'4. Material Balance Activities'!$G$478:$G$608,NA,0,1)-_xlfn.XLOOKUP(B2223,'4. Material Balance Activities'!$C$478:$C$608,'4. Material Balance Activities'!$M$478:$M$608,NA,0,1))*G2223)*(1-F2223)</f>
        <v>1.37295E-2</v>
      </c>
      <c r="J2223" s="105" t="s">
        <v>214</v>
      </c>
      <c r="K2223" s="83" t="s">
        <v>214</v>
      </c>
      <c r="L2223" s="102" cm="1">
        <f t="array" ref="L2223">((_xlfn.XLOOKUP(B2223,'4. Material Balance Activities'!$C$478:$C$608,'4. Material Balance Activities'!$J$478:$J$608,NA,0,1)-_xlfn.XLOOKUP(B2223,'4. Material Balance Activities'!$C$478:$C$608,'4. Material Balance Activities'!$P$478:$P$608,NA,0,1))*G2223)*(1-F2223)</f>
        <v>5.5360887096774204E-5</v>
      </c>
      <c r="M2223" s="105" t="s">
        <v>214</v>
      </c>
      <c r="N2223" s="83" t="s">
        <v>214</v>
      </c>
    </row>
    <row r="2224" spans="1:14" x14ac:dyDescent="0.25">
      <c r="A2224" s="79" t="s">
        <v>406</v>
      </c>
      <c r="B2224" s="133" t="s">
        <v>330</v>
      </c>
      <c r="C2224" s="137" t="s">
        <v>433</v>
      </c>
      <c r="D2224" s="81" t="str">
        <f>IFERROR(IF(C2224="No CAS","",INDEX('DEQ Pollutant List'!$C$7:$C$611,MATCH('5. Pollutant Emissions - MB'!C2224,'DEQ Pollutant List'!$B$7:$B$611,0))),"")</f>
        <v>Isopropylbenzene (cumene)</v>
      </c>
      <c r="E2224" s="115"/>
      <c r="F2224" s="138">
        <v>0</v>
      </c>
      <c r="G2224" s="139">
        <v>1E-3</v>
      </c>
      <c r="H2224" s="104"/>
      <c r="I2224" s="102" cm="1">
        <f t="array" ref="I2224">((_xlfn.XLOOKUP(B2224,'4. Material Balance Activities'!$C$478:$C$608,'4. Material Balance Activities'!$G$478:$G$608,NA,0,1)-_xlfn.XLOOKUP(B2224,'4. Material Balance Activities'!$C$478:$C$608,'4. Material Balance Activities'!$M$478:$M$608,NA,0,1))*G2224)*(1-F2224)</f>
        <v>4.5765000000000007E-3</v>
      </c>
      <c r="J2224" s="105" t="s">
        <v>214</v>
      </c>
      <c r="K2224" s="83" t="s">
        <v>214</v>
      </c>
      <c r="L2224" s="102" cm="1">
        <f t="array" ref="L2224">((_xlfn.XLOOKUP(B2224,'4. Material Balance Activities'!$C$478:$C$608,'4. Material Balance Activities'!$J$478:$J$608,NA,0,1)-_xlfn.XLOOKUP(B2224,'4. Material Balance Activities'!$C$478:$C$608,'4. Material Balance Activities'!$P$478:$P$608,NA,0,1))*G2224)*(1-F2224)</f>
        <v>1.8453629032258066E-5</v>
      </c>
      <c r="M2224" s="105" t="s">
        <v>214</v>
      </c>
      <c r="N2224" s="83" t="s">
        <v>214</v>
      </c>
    </row>
    <row r="2225" spans="1:14" x14ac:dyDescent="0.25">
      <c r="A2225" s="79" t="s">
        <v>406</v>
      </c>
      <c r="B2225" s="133" t="s">
        <v>330</v>
      </c>
      <c r="C2225" s="137" t="s">
        <v>435</v>
      </c>
      <c r="D2225" s="81" t="str">
        <f>IFERROR(IF(C2225="No CAS","",INDEX('DEQ Pollutant List'!$C$7:$C$611,MATCH('5. Pollutant Emissions - MB'!C2225,'DEQ Pollutant List'!$B$7:$B$611,0))),"")</f>
        <v>n-Butyl alcohol</v>
      </c>
      <c r="E2225" s="115"/>
      <c r="F2225" s="138">
        <v>0</v>
      </c>
      <c r="G2225" s="139">
        <v>0.05</v>
      </c>
      <c r="H2225" s="104"/>
      <c r="I2225" s="102" cm="1">
        <f t="array" ref="I2225">((_xlfn.XLOOKUP(B2225,'4. Material Balance Activities'!$C$478:$C$608,'4. Material Balance Activities'!$G$478:$G$608,NA,0,1)-_xlfn.XLOOKUP(B2225,'4. Material Balance Activities'!$C$478:$C$608,'4. Material Balance Activities'!$M$478:$M$608,NA,0,1))*G2225)*(1-F2225)</f>
        <v>0.22882500000000003</v>
      </c>
      <c r="J2225" s="105" t="s">
        <v>214</v>
      </c>
      <c r="K2225" s="83" t="s">
        <v>214</v>
      </c>
      <c r="L2225" s="102" cm="1">
        <f t="array" ref="L2225">((_xlfn.XLOOKUP(B2225,'4. Material Balance Activities'!$C$478:$C$608,'4. Material Balance Activities'!$J$478:$J$608,NA,0,1)-_xlfn.XLOOKUP(B2225,'4. Material Balance Activities'!$C$478:$C$608,'4. Material Balance Activities'!$P$478:$P$608,NA,0,1))*G2225)*(1-F2225)</f>
        <v>9.2268145161290339E-4</v>
      </c>
      <c r="M2225" s="105" t="s">
        <v>214</v>
      </c>
      <c r="N2225" s="83" t="s">
        <v>214</v>
      </c>
    </row>
    <row r="2226" spans="1:14" x14ac:dyDescent="0.25">
      <c r="A2226" s="79" t="s">
        <v>406</v>
      </c>
      <c r="B2226" s="133" t="s">
        <v>330</v>
      </c>
      <c r="C2226" s="137" t="s">
        <v>437</v>
      </c>
      <c r="D2226" s="81" t="str">
        <f>IFERROR(IF(C2226="No CAS","",INDEX('DEQ Pollutant List'!$C$7:$C$611,MATCH('5. Pollutant Emissions - MB'!C2226,'DEQ Pollutant List'!$B$7:$B$611,0))),"")</f>
        <v>Propylene glycol monomethyl ether acetate</v>
      </c>
      <c r="E2226" s="115"/>
      <c r="F2226" s="138">
        <v>0</v>
      </c>
      <c r="G2226" s="139">
        <v>0.02</v>
      </c>
      <c r="H2226" s="104"/>
      <c r="I2226" s="102" cm="1">
        <f t="array" ref="I2226">((_xlfn.XLOOKUP(B2226,'4. Material Balance Activities'!$C$478:$C$608,'4. Material Balance Activities'!$G$478:$G$608,NA,0,1)-_xlfn.XLOOKUP(B2226,'4. Material Balance Activities'!$C$478:$C$608,'4. Material Balance Activities'!$M$478:$M$608,NA,0,1))*G2226)*(1-F2226)</f>
        <v>9.153E-2</v>
      </c>
      <c r="J2226" s="105" t="s">
        <v>214</v>
      </c>
      <c r="K2226" s="83" t="s">
        <v>214</v>
      </c>
      <c r="L2226" s="102" cm="1">
        <f t="array" ref="L2226">((_xlfn.XLOOKUP(B2226,'4. Material Balance Activities'!$C$478:$C$608,'4. Material Balance Activities'!$J$478:$J$608,NA,0,1)-_xlfn.XLOOKUP(B2226,'4. Material Balance Activities'!$C$478:$C$608,'4. Material Balance Activities'!$P$478:$P$608,NA,0,1))*G2226)*(1-F2226)</f>
        <v>3.6907258064516137E-4</v>
      </c>
      <c r="M2226" s="105" t="s">
        <v>214</v>
      </c>
      <c r="N2226" s="83" t="s">
        <v>214</v>
      </c>
    </row>
    <row r="2227" spans="1:14" x14ac:dyDescent="0.25">
      <c r="A2227" s="79" t="s">
        <v>406</v>
      </c>
      <c r="B2227" s="133" t="s">
        <v>331</v>
      </c>
      <c r="C2227" s="137" t="s">
        <v>193</v>
      </c>
      <c r="D2227" s="81" t="str">
        <f>IFERROR(IF(C2227="No CAS","",INDEX('DEQ Pollutant List'!$C$7:$C$611,MATCH('5. Pollutant Emissions - MB'!C2227,'DEQ Pollutant List'!$B$7:$B$611,0))),"")</f>
        <v>Xylene (mixture), including m-xylene, o-xylene, p-xylene</v>
      </c>
      <c r="E2227" s="115"/>
      <c r="F2227" s="138">
        <v>0</v>
      </c>
      <c r="G2227" s="139">
        <v>0.02</v>
      </c>
      <c r="H2227" s="104"/>
      <c r="I2227" s="102" cm="1">
        <f t="array" ref="I2227">((_xlfn.XLOOKUP(B2227,'4. Material Balance Activities'!$C$478:$C$608,'4. Material Balance Activities'!$G$478:$G$608,NA,0,1)-_xlfn.XLOOKUP(B2227,'4. Material Balance Activities'!$C$478:$C$608,'4. Material Balance Activities'!$M$478:$M$608,NA,0,1))*G2227)*(1-F2227)</f>
        <v>0.22839000000000004</v>
      </c>
      <c r="J2227" s="105" t="s">
        <v>214</v>
      </c>
      <c r="K2227" s="83" t="s">
        <v>214</v>
      </c>
      <c r="L2227" s="102" cm="1">
        <f t="array" ref="L2227">((_xlfn.XLOOKUP(B2227,'4. Material Balance Activities'!$C$478:$C$608,'4. Material Balance Activities'!$J$478:$J$608,NA,0,1)-_xlfn.XLOOKUP(B2227,'4. Material Balance Activities'!$C$478:$C$608,'4. Material Balance Activities'!$P$478:$P$608,NA,0,1))*G2227)*(1-F2227)</f>
        <v>9.2092741935483882E-4</v>
      </c>
      <c r="M2227" s="105" t="s">
        <v>214</v>
      </c>
      <c r="N2227" s="83" t="s">
        <v>214</v>
      </c>
    </row>
    <row r="2228" spans="1:14" x14ac:dyDescent="0.25">
      <c r="A2228" s="79" t="s">
        <v>406</v>
      </c>
      <c r="B2228" s="133" t="s">
        <v>331</v>
      </c>
      <c r="C2228" s="137" t="s">
        <v>183</v>
      </c>
      <c r="D2228" s="81" t="str">
        <f>IFERROR(IF(C2228="No CAS","",INDEX('DEQ Pollutant List'!$C$7:$C$611,MATCH('5. Pollutant Emissions - MB'!C2228,'DEQ Pollutant List'!$B$7:$B$611,0))),"")</f>
        <v>Ethyl benzene</v>
      </c>
      <c r="E2228" s="115"/>
      <c r="F2228" s="138">
        <v>0</v>
      </c>
      <c r="G2228" s="139">
        <v>3.0000000000000001E-3</v>
      </c>
      <c r="H2228" s="104"/>
      <c r="I2228" s="102" cm="1">
        <f t="array" ref="I2228">((_xlfn.XLOOKUP(B2228,'4. Material Balance Activities'!$C$478:$C$608,'4. Material Balance Activities'!$G$478:$G$608,NA,0,1)-_xlfn.XLOOKUP(B2228,'4. Material Balance Activities'!$C$478:$C$608,'4. Material Balance Activities'!$M$478:$M$608,NA,0,1))*G2228)*(1-F2228)</f>
        <v>3.4258500000000004E-2</v>
      </c>
      <c r="J2228" s="105" t="s">
        <v>214</v>
      </c>
      <c r="K2228" s="83" t="s">
        <v>214</v>
      </c>
      <c r="L2228" s="102" cm="1">
        <f t="array" ref="L2228">((_xlfn.XLOOKUP(B2228,'4. Material Balance Activities'!$C$478:$C$608,'4. Material Balance Activities'!$J$478:$J$608,NA,0,1)-_xlfn.XLOOKUP(B2228,'4. Material Balance Activities'!$C$478:$C$608,'4. Material Balance Activities'!$P$478:$P$608,NA,0,1))*G2228)*(1-F2228)</f>
        <v>1.3813911290322582E-4</v>
      </c>
      <c r="M2228" s="105" t="s">
        <v>214</v>
      </c>
      <c r="N2228" s="83" t="s">
        <v>214</v>
      </c>
    </row>
    <row r="2229" spans="1:14" x14ac:dyDescent="0.25">
      <c r="A2229" s="79" t="s">
        <v>406</v>
      </c>
      <c r="B2229" s="133" t="s">
        <v>331</v>
      </c>
      <c r="C2229" s="137" t="s">
        <v>433</v>
      </c>
      <c r="D2229" s="81" t="str">
        <f>IFERROR(IF(C2229="No CAS","",INDEX('DEQ Pollutant List'!$C$7:$C$611,MATCH('5. Pollutant Emissions - MB'!C2229,'DEQ Pollutant List'!$B$7:$B$611,0))),"")</f>
        <v>Isopropylbenzene (cumene)</v>
      </c>
      <c r="E2229" s="115"/>
      <c r="F2229" s="138">
        <v>0</v>
      </c>
      <c r="G2229" s="139">
        <v>1E-3</v>
      </c>
      <c r="H2229" s="104"/>
      <c r="I2229" s="102" cm="1">
        <f t="array" ref="I2229">((_xlfn.XLOOKUP(B2229,'4. Material Balance Activities'!$C$478:$C$608,'4. Material Balance Activities'!$G$478:$G$608,NA,0,1)-_xlfn.XLOOKUP(B2229,'4. Material Balance Activities'!$C$478:$C$608,'4. Material Balance Activities'!$M$478:$M$608,NA,0,1))*G2229)*(1-F2229)</f>
        <v>1.1419500000000001E-2</v>
      </c>
      <c r="J2229" s="105" t="s">
        <v>214</v>
      </c>
      <c r="K2229" s="83" t="s">
        <v>214</v>
      </c>
      <c r="L2229" s="102" cm="1">
        <f t="array" ref="L2229">((_xlfn.XLOOKUP(B2229,'4. Material Balance Activities'!$C$478:$C$608,'4. Material Balance Activities'!$J$478:$J$608,NA,0,1)-_xlfn.XLOOKUP(B2229,'4. Material Balance Activities'!$C$478:$C$608,'4. Material Balance Activities'!$P$478:$P$608,NA,0,1))*G2229)*(1-F2229)</f>
        <v>4.6046370967741937E-5</v>
      </c>
      <c r="M2229" s="105" t="s">
        <v>214</v>
      </c>
      <c r="N2229" s="83" t="s">
        <v>214</v>
      </c>
    </row>
    <row r="2230" spans="1:14" x14ac:dyDescent="0.25">
      <c r="A2230" s="79" t="s">
        <v>406</v>
      </c>
      <c r="B2230" s="133" t="s">
        <v>331</v>
      </c>
      <c r="C2230" s="137" t="s">
        <v>435</v>
      </c>
      <c r="D2230" s="81" t="str">
        <f>IFERROR(IF(C2230="No CAS","",INDEX('DEQ Pollutant List'!$C$7:$C$611,MATCH('5. Pollutant Emissions - MB'!C2230,'DEQ Pollutant List'!$B$7:$B$611,0))),"")</f>
        <v>n-Butyl alcohol</v>
      </c>
      <c r="E2230" s="115"/>
      <c r="F2230" s="138">
        <v>0</v>
      </c>
      <c r="G2230" s="139">
        <v>0.06</v>
      </c>
      <c r="H2230" s="104"/>
      <c r="I2230" s="102" cm="1">
        <f t="array" ref="I2230">((_xlfn.XLOOKUP(B2230,'4. Material Balance Activities'!$C$478:$C$608,'4. Material Balance Activities'!$G$478:$G$608,NA,0,1)-_xlfn.XLOOKUP(B2230,'4. Material Balance Activities'!$C$478:$C$608,'4. Material Balance Activities'!$M$478:$M$608,NA,0,1))*G2230)*(1-F2230)</f>
        <v>0.68517000000000006</v>
      </c>
      <c r="J2230" s="105" t="s">
        <v>214</v>
      </c>
      <c r="K2230" s="83" t="s">
        <v>214</v>
      </c>
      <c r="L2230" s="102" cm="1">
        <f t="array" ref="L2230">((_xlfn.XLOOKUP(B2230,'4. Material Balance Activities'!$C$478:$C$608,'4. Material Balance Activities'!$J$478:$J$608,NA,0,1)-_xlfn.XLOOKUP(B2230,'4. Material Balance Activities'!$C$478:$C$608,'4. Material Balance Activities'!$P$478:$P$608,NA,0,1))*G2230)*(1-F2230)</f>
        <v>2.762782258064516E-3</v>
      </c>
      <c r="M2230" s="105" t="s">
        <v>214</v>
      </c>
      <c r="N2230" s="83" t="s">
        <v>214</v>
      </c>
    </row>
    <row r="2231" spans="1:14" x14ac:dyDescent="0.25">
      <c r="A2231" s="79" t="s">
        <v>406</v>
      </c>
      <c r="B2231" s="133" t="s">
        <v>331</v>
      </c>
      <c r="C2231" s="137" t="s">
        <v>437</v>
      </c>
      <c r="D2231" s="81" t="str">
        <f>IFERROR(IF(C2231="No CAS","",INDEX('DEQ Pollutant List'!$C$7:$C$611,MATCH('5. Pollutant Emissions - MB'!C2231,'DEQ Pollutant List'!$B$7:$B$611,0))),"")</f>
        <v>Propylene glycol monomethyl ether acetate</v>
      </c>
      <c r="E2231" s="115"/>
      <c r="F2231" s="138">
        <v>0</v>
      </c>
      <c r="G2231" s="139">
        <v>0.01</v>
      </c>
      <c r="H2231" s="104"/>
      <c r="I2231" s="102" cm="1">
        <f t="array" ref="I2231">((_xlfn.XLOOKUP(B2231,'4. Material Balance Activities'!$C$478:$C$608,'4. Material Balance Activities'!$G$478:$G$608,NA,0,1)-_xlfn.XLOOKUP(B2231,'4. Material Balance Activities'!$C$478:$C$608,'4. Material Balance Activities'!$M$478:$M$608,NA,0,1))*G2231)*(1-F2231)</f>
        <v>0.11419500000000002</v>
      </c>
      <c r="J2231" s="105" t="s">
        <v>214</v>
      </c>
      <c r="K2231" s="83" t="s">
        <v>214</v>
      </c>
      <c r="L2231" s="102" cm="1">
        <f t="array" ref="L2231">((_xlfn.XLOOKUP(B2231,'4. Material Balance Activities'!$C$478:$C$608,'4. Material Balance Activities'!$J$478:$J$608,NA,0,1)-_xlfn.XLOOKUP(B2231,'4. Material Balance Activities'!$C$478:$C$608,'4. Material Balance Activities'!$P$478:$P$608,NA,0,1))*G2231)*(1-F2231)</f>
        <v>4.6046370967741941E-4</v>
      </c>
      <c r="M2231" s="105" t="s">
        <v>214</v>
      </c>
      <c r="N2231" s="83" t="s">
        <v>214</v>
      </c>
    </row>
    <row r="2232" spans="1:14" x14ac:dyDescent="0.25">
      <c r="A2232" s="79" t="s">
        <v>406</v>
      </c>
      <c r="B2232" s="133" t="s">
        <v>332</v>
      </c>
      <c r="C2232" s="137" t="s">
        <v>183</v>
      </c>
      <c r="D2232" s="81" t="str">
        <f>IFERROR(IF(C2232="No CAS","",INDEX('DEQ Pollutant List'!$C$7:$C$611,MATCH('5. Pollutant Emissions - MB'!C2232,'DEQ Pollutant List'!$B$7:$B$611,0))),"")</f>
        <v>Ethyl benzene</v>
      </c>
      <c r="E2232" s="115"/>
      <c r="F2232" s="138">
        <v>0</v>
      </c>
      <c r="G2232" s="139">
        <v>1E-3</v>
      </c>
      <c r="H2232" s="104"/>
      <c r="I2232" s="102" cm="1">
        <f t="array" ref="I2232">((_xlfn.XLOOKUP(B2232,'4. Material Balance Activities'!$C$478:$C$608,'4. Material Balance Activities'!$G$478:$G$608,NA,0,1)-_xlfn.XLOOKUP(B2232,'4. Material Balance Activities'!$C$478:$C$608,'4. Material Balance Activities'!$M$478:$M$608,NA,0,1))*G2232)*(1-F2232)</f>
        <v>8.7100000000000014E-4</v>
      </c>
      <c r="J2232" s="105" t="s">
        <v>214</v>
      </c>
      <c r="K2232" s="83" t="s">
        <v>214</v>
      </c>
      <c r="L2232" s="102" cm="1">
        <f t="array" ref="L2232">((_xlfn.XLOOKUP(B2232,'4. Material Balance Activities'!$C$478:$C$608,'4. Material Balance Activities'!$J$478:$J$608,NA,0,1)-_xlfn.XLOOKUP(B2232,'4. Material Balance Activities'!$C$478:$C$608,'4. Material Balance Activities'!$P$478:$P$608,NA,0,1))*G2232)*(1-F2232)</f>
        <v>3.5120967741935489E-6</v>
      </c>
      <c r="M2232" s="105" t="s">
        <v>214</v>
      </c>
      <c r="N2232" s="83" t="s">
        <v>214</v>
      </c>
    </row>
    <row r="2233" spans="1:14" x14ac:dyDescent="0.25">
      <c r="A2233" s="79" t="s">
        <v>406</v>
      </c>
      <c r="B2233" s="133" t="s">
        <v>332</v>
      </c>
      <c r="C2233" s="137" t="s">
        <v>433</v>
      </c>
      <c r="D2233" s="81" t="str">
        <f>IFERROR(IF(C2233="No CAS","",INDEX('DEQ Pollutant List'!$C$7:$C$611,MATCH('5. Pollutant Emissions - MB'!C2233,'DEQ Pollutant List'!$B$7:$B$611,0))),"")</f>
        <v>Isopropylbenzene (cumene)</v>
      </c>
      <c r="E2233" s="115"/>
      <c r="F2233" s="138">
        <v>0</v>
      </c>
      <c r="G2233" s="139">
        <v>2E-3</v>
      </c>
      <c r="H2233" s="104"/>
      <c r="I2233" s="102" cm="1">
        <f t="array" ref="I2233">((_xlfn.XLOOKUP(B2233,'4. Material Balance Activities'!$C$478:$C$608,'4. Material Balance Activities'!$G$478:$G$608,NA,0,1)-_xlfn.XLOOKUP(B2233,'4. Material Balance Activities'!$C$478:$C$608,'4. Material Balance Activities'!$M$478:$M$608,NA,0,1))*G2233)*(1-F2233)</f>
        <v>1.7420000000000003E-3</v>
      </c>
      <c r="J2233" s="105" t="s">
        <v>214</v>
      </c>
      <c r="K2233" s="83" t="s">
        <v>214</v>
      </c>
      <c r="L2233" s="102" cm="1">
        <f t="array" ref="L2233">((_xlfn.XLOOKUP(B2233,'4. Material Balance Activities'!$C$478:$C$608,'4. Material Balance Activities'!$J$478:$J$608,NA,0,1)-_xlfn.XLOOKUP(B2233,'4. Material Balance Activities'!$C$478:$C$608,'4. Material Balance Activities'!$P$478:$P$608,NA,0,1))*G2233)*(1-F2233)</f>
        <v>7.0241935483870978E-6</v>
      </c>
      <c r="M2233" s="105" t="s">
        <v>214</v>
      </c>
      <c r="N2233" s="83" t="s">
        <v>214</v>
      </c>
    </row>
    <row r="2234" spans="1:14" x14ac:dyDescent="0.25">
      <c r="A2234" s="79" t="s">
        <v>406</v>
      </c>
      <c r="B2234" s="133" t="s">
        <v>332</v>
      </c>
      <c r="C2234" s="137" t="s">
        <v>437</v>
      </c>
      <c r="D2234" s="81" t="str">
        <f>IFERROR(IF(C2234="No CAS","",INDEX('DEQ Pollutant List'!$C$7:$C$611,MATCH('5. Pollutant Emissions - MB'!C2234,'DEQ Pollutant List'!$B$7:$B$611,0))),"")</f>
        <v>Propylene glycol monomethyl ether acetate</v>
      </c>
      <c r="E2234" s="115"/>
      <c r="F2234" s="138">
        <v>0</v>
      </c>
      <c r="G2234" s="139">
        <v>0.02</v>
      </c>
      <c r="H2234" s="104"/>
      <c r="I2234" s="102" cm="1">
        <f t="array" ref="I2234">((_xlfn.XLOOKUP(B2234,'4. Material Balance Activities'!$C$478:$C$608,'4. Material Balance Activities'!$G$478:$G$608,NA,0,1)-_xlfn.XLOOKUP(B2234,'4. Material Balance Activities'!$C$478:$C$608,'4. Material Balance Activities'!$M$478:$M$608,NA,0,1))*G2234)*(1-F2234)</f>
        <v>1.7420000000000001E-2</v>
      </c>
      <c r="J2234" s="105" t="s">
        <v>214</v>
      </c>
      <c r="K2234" s="83" t="s">
        <v>214</v>
      </c>
      <c r="L2234" s="102" cm="1">
        <f t="array" ref="L2234">((_xlfn.XLOOKUP(B2234,'4. Material Balance Activities'!$C$478:$C$608,'4. Material Balance Activities'!$J$478:$J$608,NA,0,1)-_xlfn.XLOOKUP(B2234,'4. Material Balance Activities'!$C$478:$C$608,'4. Material Balance Activities'!$P$478:$P$608,NA,0,1))*G2234)*(1-F2234)</f>
        <v>7.0241935483870985E-5</v>
      </c>
      <c r="M2234" s="105" t="s">
        <v>214</v>
      </c>
      <c r="N2234" s="83" t="s">
        <v>214</v>
      </c>
    </row>
    <row r="2235" spans="1:14" x14ac:dyDescent="0.25">
      <c r="A2235" s="79" t="s">
        <v>406</v>
      </c>
      <c r="B2235" s="133" t="s">
        <v>332</v>
      </c>
      <c r="C2235" s="137" t="s">
        <v>441</v>
      </c>
      <c r="D2235" s="81" t="str">
        <f>IFERROR(IF(C2235="No CAS","",INDEX('DEQ Pollutant List'!$C$7:$C$611,MATCH('5. Pollutant Emissions - MB'!C2235,'DEQ Pollutant List'!$B$7:$B$611,0))),"")</f>
        <v>1,2,3-Trimethylbenzene</v>
      </c>
      <c r="E2235" s="115"/>
      <c r="F2235" s="138">
        <v>0</v>
      </c>
      <c r="G2235" s="139">
        <v>0.01</v>
      </c>
      <c r="H2235" s="104"/>
      <c r="I2235" s="102" cm="1">
        <f t="array" ref="I2235">((_xlfn.XLOOKUP(B2235,'4. Material Balance Activities'!$C$478:$C$608,'4. Material Balance Activities'!$G$478:$G$608,NA,0,1)-_xlfn.XLOOKUP(B2235,'4. Material Balance Activities'!$C$478:$C$608,'4. Material Balance Activities'!$M$478:$M$608,NA,0,1))*G2235)*(1-F2235)</f>
        <v>8.7100000000000007E-3</v>
      </c>
      <c r="J2235" s="105" t="s">
        <v>214</v>
      </c>
      <c r="K2235" s="83" t="s">
        <v>214</v>
      </c>
      <c r="L2235" s="102" cm="1">
        <f t="array" ref="L2235">((_xlfn.XLOOKUP(B2235,'4. Material Balance Activities'!$C$478:$C$608,'4. Material Balance Activities'!$J$478:$J$608,NA,0,1)-_xlfn.XLOOKUP(B2235,'4. Material Balance Activities'!$C$478:$C$608,'4. Material Balance Activities'!$P$478:$P$608,NA,0,1))*G2235)*(1-F2235)</f>
        <v>3.5120967741935492E-5</v>
      </c>
      <c r="M2235" s="105" t="s">
        <v>214</v>
      </c>
      <c r="N2235" s="83" t="s">
        <v>214</v>
      </c>
    </row>
    <row r="2236" spans="1:14" x14ac:dyDescent="0.25">
      <c r="A2236" s="79" t="s">
        <v>406</v>
      </c>
      <c r="B2236" s="133" t="s">
        <v>333</v>
      </c>
      <c r="C2236" s="137" t="s">
        <v>183</v>
      </c>
      <c r="D2236" s="81" t="str">
        <f>IFERROR(IF(C2236="No CAS","",INDEX('DEQ Pollutant List'!$C$7:$C$611,MATCH('5. Pollutant Emissions - MB'!C2236,'DEQ Pollutant List'!$B$7:$B$611,0))),"")</f>
        <v>Ethyl benzene</v>
      </c>
      <c r="E2236" s="115"/>
      <c r="F2236" s="138">
        <v>0</v>
      </c>
      <c r="G2236" s="139">
        <v>1E-3</v>
      </c>
      <c r="H2236" s="104"/>
      <c r="I2236" s="102" cm="1">
        <f t="array" ref="I2236">((_xlfn.XLOOKUP(B2236,'4. Material Balance Activities'!$C$478:$C$608,'4. Material Balance Activities'!$G$478:$G$608,NA,0,1)-_xlfn.XLOOKUP(B2236,'4. Material Balance Activities'!$C$478:$C$608,'4. Material Balance Activities'!$M$478:$M$608,NA,0,1))*G2236)*(1-F2236)</f>
        <v>1.2152000000000001E-2</v>
      </c>
      <c r="J2236" s="105" t="s">
        <v>214</v>
      </c>
      <c r="K2236" s="83" t="s">
        <v>214</v>
      </c>
      <c r="L2236" s="102" cm="1">
        <f t="array" ref="L2236">((_xlfn.XLOOKUP(B2236,'4. Material Balance Activities'!$C$478:$C$608,'4. Material Balance Activities'!$J$478:$J$608,NA,0,1)-_xlfn.XLOOKUP(B2236,'4. Material Balance Activities'!$C$478:$C$608,'4. Material Balance Activities'!$P$478:$P$608,NA,0,1))*G2236)*(1-F2236)</f>
        <v>4.9000000000000005E-5</v>
      </c>
      <c r="M2236" s="105" t="s">
        <v>214</v>
      </c>
      <c r="N2236" s="83" t="s">
        <v>214</v>
      </c>
    </row>
    <row r="2237" spans="1:14" x14ac:dyDescent="0.25">
      <c r="A2237" s="79" t="s">
        <v>406</v>
      </c>
      <c r="B2237" s="133" t="s">
        <v>333</v>
      </c>
      <c r="C2237" s="137" t="s">
        <v>433</v>
      </c>
      <c r="D2237" s="81" t="str">
        <f>IFERROR(IF(C2237="No CAS","",INDEX('DEQ Pollutant List'!$C$7:$C$611,MATCH('5. Pollutant Emissions - MB'!C2237,'DEQ Pollutant List'!$B$7:$B$611,0))),"")</f>
        <v>Isopropylbenzene (cumene)</v>
      </c>
      <c r="E2237" s="115"/>
      <c r="F2237" s="138">
        <v>0</v>
      </c>
      <c r="G2237" s="139">
        <v>2E-3</v>
      </c>
      <c r="H2237" s="104"/>
      <c r="I2237" s="102" cm="1">
        <f t="array" ref="I2237">((_xlfn.XLOOKUP(B2237,'4. Material Balance Activities'!$C$478:$C$608,'4. Material Balance Activities'!$G$478:$G$608,NA,0,1)-_xlfn.XLOOKUP(B2237,'4. Material Balance Activities'!$C$478:$C$608,'4. Material Balance Activities'!$M$478:$M$608,NA,0,1))*G2237)*(1-F2237)</f>
        <v>2.4304000000000003E-2</v>
      </c>
      <c r="J2237" s="105" t="s">
        <v>214</v>
      </c>
      <c r="K2237" s="83" t="s">
        <v>214</v>
      </c>
      <c r="L2237" s="102" cm="1">
        <f t="array" ref="L2237">((_xlfn.XLOOKUP(B2237,'4. Material Balance Activities'!$C$478:$C$608,'4. Material Balance Activities'!$J$478:$J$608,NA,0,1)-_xlfn.XLOOKUP(B2237,'4. Material Balance Activities'!$C$478:$C$608,'4. Material Balance Activities'!$P$478:$P$608,NA,0,1))*G2237)*(1-F2237)</f>
        <v>9.800000000000001E-5</v>
      </c>
      <c r="M2237" s="105" t="s">
        <v>214</v>
      </c>
      <c r="N2237" s="83" t="s">
        <v>214</v>
      </c>
    </row>
    <row r="2238" spans="1:14" x14ac:dyDescent="0.25">
      <c r="A2238" s="79" t="s">
        <v>406</v>
      </c>
      <c r="B2238" s="133" t="s">
        <v>333</v>
      </c>
      <c r="C2238" s="137" t="s">
        <v>435</v>
      </c>
      <c r="D2238" s="81" t="str">
        <f>IFERROR(IF(C2238="No CAS","",INDEX('DEQ Pollutant List'!$C$7:$C$611,MATCH('5. Pollutant Emissions - MB'!C2238,'DEQ Pollutant List'!$B$7:$B$611,0))),"")</f>
        <v>n-Butyl alcohol</v>
      </c>
      <c r="E2238" s="115"/>
      <c r="F2238" s="138">
        <v>0</v>
      </c>
      <c r="G2238" s="139">
        <v>7.0000000000000007E-2</v>
      </c>
      <c r="H2238" s="104"/>
      <c r="I2238" s="102" cm="1">
        <f t="array" ref="I2238">((_xlfn.XLOOKUP(B2238,'4. Material Balance Activities'!$C$478:$C$608,'4. Material Balance Activities'!$G$478:$G$608,NA,0,1)-_xlfn.XLOOKUP(B2238,'4. Material Balance Activities'!$C$478:$C$608,'4. Material Balance Activities'!$M$478:$M$608,NA,0,1))*G2238)*(1-F2238)</f>
        <v>0.85064000000000017</v>
      </c>
      <c r="J2238" s="105" t="s">
        <v>214</v>
      </c>
      <c r="K2238" s="83" t="s">
        <v>214</v>
      </c>
      <c r="L2238" s="102" cm="1">
        <f t="array" ref="L2238">((_xlfn.XLOOKUP(B2238,'4. Material Balance Activities'!$C$478:$C$608,'4. Material Balance Activities'!$J$478:$J$608,NA,0,1)-_xlfn.XLOOKUP(B2238,'4. Material Balance Activities'!$C$478:$C$608,'4. Material Balance Activities'!$P$478:$P$608,NA,0,1))*G2238)*(1-F2238)</f>
        <v>3.4300000000000003E-3</v>
      </c>
      <c r="M2238" s="105" t="s">
        <v>214</v>
      </c>
      <c r="N2238" s="83" t="s">
        <v>214</v>
      </c>
    </row>
    <row r="2239" spans="1:14" x14ac:dyDescent="0.25">
      <c r="A2239" s="79" t="s">
        <v>406</v>
      </c>
      <c r="B2239" s="133" t="s">
        <v>333</v>
      </c>
      <c r="C2239" s="137" t="s">
        <v>437</v>
      </c>
      <c r="D2239" s="81" t="str">
        <f>IFERROR(IF(C2239="No CAS","",INDEX('DEQ Pollutant List'!$C$7:$C$611,MATCH('5. Pollutant Emissions - MB'!C2239,'DEQ Pollutant List'!$B$7:$B$611,0))),"")</f>
        <v>Propylene glycol monomethyl ether acetate</v>
      </c>
      <c r="E2239" s="115"/>
      <c r="F2239" s="138">
        <v>0</v>
      </c>
      <c r="G2239" s="139">
        <v>0.02</v>
      </c>
      <c r="H2239" s="104"/>
      <c r="I2239" s="102" cm="1">
        <f t="array" ref="I2239">((_xlfn.XLOOKUP(B2239,'4. Material Balance Activities'!$C$478:$C$608,'4. Material Balance Activities'!$G$478:$G$608,NA,0,1)-_xlfn.XLOOKUP(B2239,'4. Material Balance Activities'!$C$478:$C$608,'4. Material Balance Activities'!$M$478:$M$608,NA,0,1))*G2239)*(1-F2239)</f>
        <v>0.24304000000000003</v>
      </c>
      <c r="J2239" s="105" t="s">
        <v>214</v>
      </c>
      <c r="K2239" s="83" t="s">
        <v>214</v>
      </c>
      <c r="L2239" s="102" cm="1">
        <f t="array" ref="L2239">((_xlfn.XLOOKUP(B2239,'4. Material Balance Activities'!$C$478:$C$608,'4. Material Balance Activities'!$J$478:$J$608,NA,0,1)-_xlfn.XLOOKUP(B2239,'4. Material Balance Activities'!$C$478:$C$608,'4. Material Balance Activities'!$P$478:$P$608,NA,0,1))*G2239)*(1-F2239)</f>
        <v>9.7999999999999997E-4</v>
      </c>
      <c r="M2239" s="105" t="s">
        <v>214</v>
      </c>
      <c r="N2239" s="83" t="s">
        <v>214</v>
      </c>
    </row>
    <row r="2240" spans="1:14" x14ac:dyDescent="0.25">
      <c r="A2240" s="79" t="s">
        <v>406</v>
      </c>
      <c r="B2240" s="133" t="s">
        <v>333</v>
      </c>
      <c r="C2240" s="137" t="s">
        <v>441</v>
      </c>
      <c r="D2240" s="81" t="str">
        <f>IFERROR(IF(C2240="No CAS","",INDEX('DEQ Pollutant List'!$C$7:$C$611,MATCH('5. Pollutant Emissions - MB'!C2240,'DEQ Pollutant List'!$B$7:$B$611,0))),"")</f>
        <v>1,2,3-Trimethylbenzene</v>
      </c>
      <c r="E2240" s="115"/>
      <c r="F2240" s="138">
        <v>0</v>
      </c>
      <c r="G2240" s="139">
        <v>0.01</v>
      </c>
      <c r="H2240" s="104"/>
      <c r="I2240" s="102" cm="1">
        <f t="array" ref="I2240">((_xlfn.XLOOKUP(B2240,'4. Material Balance Activities'!$C$478:$C$608,'4. Material Balance Activities'!$G$478:$G$608,NA,0,1)-_xlfn.XLOOKUP(B2240,'4. Material Balance Activities'!$C$478:$C$608,'4. Material Balance Activities'!$M$478:$M$608,NA,0,1))*G2240)*(1-F2240)</f>
        <v>0.12152000000000002</v>
      </c>
      <c r="J2240" s="105" t="s">
        <v>214</v>
      </c>
      <c r="K2240" s="83" t="s">
        <v>214</v>
      </c>
      <c r="L2240" s="102" cm="1">
        <f t="array" ref="L2240">((_xlfn.XLOOKUP(B2240,'4. Material Balance Activities'!$C$478:$C$608,'4. Material Balance Activities'!$J$478:$J$608,NA,0,1)-_xlfn.XLOOKUP(B2240,'4. Material Balance Activities'!$C$478:$C$608,'4. Material Balance Activities'!$P$478:$P$608,NA,0,1))*G2240)*(1-F2240)</f>
        <v>4.8999999999999998E-4</v>
      </c>
      <c r="M2240" s="105" t="s">
        <v>214</v>
      </c>
      <c r="N2240" s="83" t="s">
        <v>214</v>
      </c>
    </row>
    <row r="2241" spans="1:14" x14ac:dyDescent="0.25">
      <c r="A2241" s="79" t="s">
        <v>406</v>
      </c>
      <c r="B2241" s="133" t="s">
        <v>334</v>
      </c>
      <c r="C2241" s="137" t="s">
        <v>183</v>
      </c>
      <c r="D2241" s="81" t="str">
        <f>IFERROR(IF(C2241="No CAS","",INDEX('DEQ Pollutant List'!$C$7:$C$611,MATCH('5. Pollutant Emissions - MB'!C2241,'DEQ Pollutant List'!$B$7:$B$611,0))),"")</f>
        <v>Ethyl benzene</v>
      </c>
      <c r="E2241" s="115"/>
      <c r="F2241" s="138">
        <v>0</v>
      </c>
      <c r="G2241" s="139">
        <v>1E-3</v>
      </c>
      <c r="H2241" s="104"/>
      <c r="I2241" s="102" cm="1">
        <f t="array" ref="I2241">((_xlfn.XLOOKUP(B2241,'4. Material Balance Activities'!$C$478:$C$608,'4. Material Balance Activities'!$G$478:$G$608,NA,0,1)-_xlfn.XLOOKUP(B2241,'4. Material Balance Activities'!$C$478:$C$608,'4. Material Balance Activities'!$M$478:$M$608,NA,0,1))*G2241)*(1-F2241)</f>
        <v>2.601E-3</v>
      </c>
      <c r="J2241" s="105" t="s">
        <v>214</v>
      </c>
      <c r="K2241" s="83" t="s">
        <v>214</v>
      </c>
      <c r="L2241" s="102" cm="1">
        <f t="array" ref="L2241">((_xlfn.XLOOKUP(B2241,'4. Material Balance Activities'!$C$478:$C$608,'4. Material Balance Activities'!$J$478:$J$608,NA,0,1)-_xlfn.XLOOKUP(B2241,'4. Material Balance Activities'!$C$478:$C$608,'4. Material Balance Activities'!$P$478:$P$608,NA,0,1))*G2241)*(1-F2241)</f>
        <v>1.0487903225806451E-5</v>
      </c>
      <c r="M2241" s="105" t="s">
        <v>214</v>
      </c>
      <c r="N2241" s="83" t="s">
        <v>214</v>
      </c>
    </row>
    <row r="2242" spans="1:14" x14ac:dyDescent="0.25">
      <c r="A2242" s="79" t="s">
        <v>406</v>
      </c>
      <c r="B2242" s="133" t="s">
        <v>334</v>
      </c>
      <c r="C2242" s="137" t="s">
        <v>433</v>
      </c>
      <c r="D2242" s="81" t="str">
        <f>IFERROR(IF(C2242="No CAS","",INDEX('DEQ Pollutant List'!$C$7:$C$611,MATCH('5. Pollutant Emissions - MB'!C2242,'DEQ Pollutant List'!$B$7:$B$611,0))),"")</f>
        <v>Isopropylbenzene (cumene)</v>
      </c>
      <c r="E2242" s="115"/>
      <c r="F2242" s="138">
        <v>0</v>
      </c>
      <c r="G2242" s="139">
        <v>2E-3</v>
      </c>
      <c r="H2242" s="104"/>
      <c r="I2242" s="102" cm="1">
        <f t="array" ref="I2242">((_xlfn.XLOOKUP(B2242,'4. Material Balance Activities'!$C$478:$C$608,'4. Material Balance Activities'!$G$478:$G$608,NA,0,1)-_xlfn.XLOOKUP(B2242,'4. Material Balance Activities'!$C$478:$C$608,'4. Material Balance Activities'!$M$478:$M$608,NA,0,1))*G2242)*(1-F2242)</f>
        <v>5.202E-3</v>
      </c>
      <c r="J2242" s="105" t="s">
        <v>214</v>
      </c>
      <c r="K2242" s="83" t="s">
        <v>214</v>
      </c>
      <c r="L2242" s="102" cm="1">
        <f t="array" ref="L2242">((_xlfn.XLOOKUP(B2242,'4. Material Balance Activities'!$C$478:$C$608,'4. Material Balance Activities'!$J$478:$J$608,NA,0,1)-_xlfn.XLOOKUP(B2242,'4. Material Balance Activities'!$C$478:$C$608,'4. Material Balance Activities'!$P$478:$P$608,NA,0,1))*G2242)*(1-F2242)</f>
        <v>2.0975806451612902E-5</v>
      </c>
      <c r="M2242" s="105" t="s">
        <v>214</v>
      </c>
      <c r="N2242" s="83" t="s">
        <v>214</v>
      </c>
    </row>
    <row r="2243" spans="1:14" x14ac:dyDescent="0.25">
      <c r="A2243" s="79" t="s">
        <v>406</v>
      </c>
      <c r="B2243" s="133" t="s">
        <v>334</v>
      </c>
      <c r="C2243" s="137" t="s">
        <v>435</v>
      </c>
      <c r="D2243" s="81" t="str">
        <f>IFERROR(IF(C2243="No CAS","",INDEX('DEQ Pollutant List'!$C$7:$C$611,MATCH('5. Pollutant Emissions - MB'!C2243,'DEQ Pollutant List'!$B$7:$B$611,0))),"")</f>
        <v>n-Butyl alcohol</v>
      </c>
      <c r="E2243" s="115"/>
      <c r="F2243" s="138">
        <v>0</v>
      </c>
      <c r="G2243" s="139">
        <v>7.0000000000000007E-2</v>
      </c>
      <c r="H2243" s="104"/>
      <c r="I2243" s="102" cm="1">
        <f t="array" ref="I2243">((_xlfn.XLOOKUP(B2243,'4. Material Balance Activities'!$C$478:$C$608,'4. Material Balance Activities'!$G$478:$G$608,NA,0,1)-_xlfn.XLOOKUP(B2243,'4. Material Balance Activities'!$C$478:$C$608,'4. Material Balance Activities'!$M$478:$M$608,NA,0,1))*G2243)*(1-F2243)</f>
        <v>0.18207000000000001</v>
      </c>
      <c r="J2243" s="105" t="s">
        <v>214</v>
      </c>
      <c r="K2243" s="83" t="s">
        <v>214</v>
      </c>
      <c r="L2243" s="102" cm="1">
        <f t="array" ref="L2243">((_xlfn.XLOOKUP(B2243,'4. Material Balance Activities'!$C$478:$C$608,'4. Material Balance Activities'!$J$478:$J$608,NA,0,1)-_xlfn.XLOOKUP(B2243,'4. Material Balance Activities'!$C$478:$C$608,'4. Material Balance Activities'!$P$478:$P$608,NA,0,1))*G2243)*(1-F2243)</f>
        <v>7.3415322580645164E-4</v>
      </c>
      <c r="M2243" s="105" t="s">
        <v>214</v>
      </c>
      <c r="N2243" s="83" t="s">
        <v>214</v>
      </c>
    </row>
    <row r="2244" spans="1:14" x14ac:dyDescent="0.25">
      <c r="A2244" s="79" t="s">
        <v>406</v>
      </c>
      <c r="B2244" s="133" t="s">
        <v>334</v>
      </c>
      <c r="C2244" s="137" t="s">
        <v>437</v>
      </c>
      <c r="D2244" s="81" t="str">
        <f>IFERROR(IF(C2244="No CAS","",INDEX('DEQ Pollutant List'!$C$7:$C$611,MATCH('5. Pollutant Emissions - MB'!C2244,'DEQ Pollutant List'!$B$7:$B$611,0))),"")</f>
        <v>Propylene glycol monomethyl ether acetate</v>
      </c>
      <c r="E2244" s="115"/>
      <c r="F2244" s="138">
        <v>0</v>
      </c>
      <c r="G2244" s="139">
        <v>0.03</v>
      </c>
      <c r="H2244" s="104"/>
      <c r="I2244" s="102" cm="1">
        <f t="array" ref="I2244">((_xlfn.XLOOKUP(B2244,'4. Material Balance Activities'!$C$478:$C$608,'4. Material Balance Activities'!$G$478:$G$608,NA,0,1)-_xlfn.XLOOKUP(B2244,'4. Material Balance Activities'!$C$478:$C$608,'4. Material Balance Activities'!$M$478:$M$608,NA,0,1))*G2244)*(1-F2244)</f>
        <v>7.8030000000000002E-2</v>
      </c>
      <c r="J2244" s="105" t="s">
        <v>214</v>
      </c>
      <c r="K2244" s="83" t="s">
        <v>214</v>
      </c>
      <c r="L2244" s="102" cm="1">
        <f t="array" ref="L2244">((_xlfn.XLOOKUP(B2244,'4. Material Balance Activities'!$C$478:$C$608,'4. Material Balance Activities'!$J$478:$J$608,NA,0,1)-_xlfn.XLOOKUP(B2244,'4. Material Balance Activities'!$C$478:$C$608,'4. Material Balance Activities'!$P$478:$P$608,NA,0,1))*G2244)*(1-F2244)</f>
        <v>3.1463709677419352E-4</v>
      </c>
      <c r="M2244" s="105" t="s">
        <v>214</v>
      </c>
      <c r="N2244" s="83" t="s">
        <v>214</v>
      </c>
    </row>
    <row r="2245" spans="1:14" x14ac:dyDescent="0.25">
      <c r="A2245" s="79" t="s">
        <v>406</v>
      </c>
      <c r="B2245" s="133" t="s">
        <v>334</v>
      </c>
      <c r="C2245" s="137" t="s">
        <v>441</v>
      </c>
      <c r="D2245" s="81" t="str">
        <f>IFERROR(IF(C2245="No CAS","",INDEX('DEQ Pollutant List'!$C$7:$C$611,MATCH('5. Pollutant Emissions - MB'!C2245,'DEQ Pollutant List'!$B$7:$B$611,0))),"")</f>
        <v>1,2,3-Trimethylbenzene</v>
      </c>
      <c r="E2245" s="115"/>
      <c r="F2245" s="138">
        <v>0</v>
      </c>
      <c r="G2245" s="139">
        <v>0.01</v>
      </c>
      <c r="H2245" s="104"/>
      <c r="I2245" s="102" cm="1">
        <f t="array" ref="I2245">((_xlfn.XLOOKUP(B2245,'4. Material Balance Activities'!$C$478:$C$608,'4. Material Balance Activities'!$G$478:$G$608,NA,0,1)-_xlfn.XLOOKUP(B2245,'4. Material Balance Activities'!$C$478:$C$608,'4. Material Balance Activities'!$M$478:$M$608,NA,0,1))*G2245)*(1-F2245)</f>
        <v>2.6010000000000002E-2</v>
      </c>
      <c r="J2245" s="105" t="s">
        <v>214</v>
      </c>
      <c r="K2245" s="83" t="s">
        <v>214</v>
      </c>
      <c r="L2245" s="102" cm="1">
        <f t="array" ref="L2245">((_xlfn.XLOOKUP(B2245,'4. Material Balance Activities'!$C$478:$C$608,'4. Material Balance Activities'!$J$478:$J$608,NA,0,1)-_xlfn.XLOOKUP(B2245,'4. Material Balance Activities'!$C$478:$C$608,'4. Material Balance Activities'!$P$478:$P$608,NA,0,1))*G2245)*(1-F2245)</f>
        <v>1.0487903225806452E-4</v>
      </c>
      <c r="M2245" s="105" t="s">
        <v>214</v>
      </c>
      <c r="N2245" s="83" t="s">
        <v>214</v>
      </c>
    </row>
    <row r="2246" spans="1:14" x14ac:dyDescent="0.25">
      <c r="A2246" s="79" t="s">
        <v>406</v>
      </c>
      <c r="B2246" s="133" t="s">
        <v>335</v>
      </c>
      <c r="C2246" s="137" t="s">
        <v>193</v>
      </c>
      <c r="D2246" s="81" t="str">
        <f>IFERROR(IF(C2246="No CAS","",INDEX('DEQ Pollutant List'!$C$7:$C$611,MATCH('5. Pollutant Emissions - MB'!C2246,'DEQ Pollutant List'!$B$7:$B$611,0))),"")</f>
        <v>Xylene (mixture), including m-xylene, o-xylene, p-xylene</v>
      </c>
      <c r="E2246" s="115"/>
      <c r="F2246" s="138">
        <v>0</v>
      </c>
      <c r="G2246" s="139">
        <v>0.01</v>
      </c>
      <c r="H2246" s="104"/>
      <c r="I2246" s="102" cm="1">
        <f t="array" ref="I2246">((_xlfn.XLOOKUP(B2246,'4. Material Balance Activities'!$C$478:$C$608,'4. Material Balance Activities'!$G$478:$G$608,NA,0,1)-_xlfn.XLOOKUP(B2246,'4. Material Balance Activities'!$C$478:$C$608,'4. Material Balance Activities'!$M$478:$M$608,NA,0,1))*G2246)*(1-F2246)</f>
        <v>0.14688500000000002</v>
      </c>
      <c r="J2246" s="105" t="s">
        <v>214</v>
      </c>
      <c r="K2246" s="83" t="s">
        <v>214</v>
      </c>
      <c r="L2246" s="102" cm="1">
        <f t="array" ref="L2246">((_xlfn.XLOOKUP(B2246,'4. Material Balance Activities'!$C$478:$C$608,'4. Material Balance Activities'!$J$478:$J$608,NA,0,1)-_xlfn.XLOOKUP(B2246,'4. Material Balance Activities'!$C$478:$C$608,'4. Material Balance Activities'!$P$478:$P$608,NA,0,1))*G2246)*(1-F2246)</f>
        <v>5.9227822580645167E-4</v>
      </c>
      <c r="M2246" s="105" t="s">
        <v>214</v>
      </c>
      <c r="N2246" s="83" t="s">
        <v>214</v>
      </c>
    </row>
    <row r="2247" spans="1:14" x14ac:dyDescent="0.25">
      <c r="A2247" s="79" t="s">
        <v>406</v>
      </c>
      <c r="B2247" s="133" t="s">
        <v>335</v>
      </c>
      <c r="C2247" s="137" t="s">
        <v>183</v>
      </c>
      <c r="D2247" s="81" t="str">
        <f>IFERROR(IF(C2247="No CAS","",INDEX('DEQ Pollutant List'!$C$7:$C$611,MATCH('5. Pollutant Emissions - MB'!C2247,'DEQ Pollutant List'!$B$7:$B$611,0))),"")</f>
        <v>Ethyl benzene</v>
      </c>
      <c r="E2247" s="115"/>
      <c r="F2247" s="138">
        <v>0</v>
      </c>
      <c r="G2247" s="139">
        <v>3.0000000000000001E-3</v>
      </c>
      <c r="H2247" s="104"/>
      <c r="I2247" s="102" cm="1">
        <f t="array" ref="I2247">((_xlfn.XLOOKUP(B2247,'4. Material Balance Activities'!$C$478:$C$608,'4. Material Balance Activities'!$G$478:$G$608,NA,0,1)-_xlfn.XLOOKUP(B2247,'4. Material Balance Activities'!$C$478:$C$608,'4. Material Balance Activities'!$M$478:$M$608,NA,0,1))*G2247)*(1-F2247)</f>
        <v>4.4065500000000007E-2</v>
      </c>
      <c r="J2247" s="105" t="s">
        <v>214</v>
      </c>
      <c r="K2247" s="83" t="s">
        <v>214</v>
      </c>
      <c r="L2247" s="102" cm="1">
        <f t="array" ref="L2247">((_xlfn.XLOOKUP(B2247,'4. Material Balance Activities'!$C$478:$C$608,'4. Material Balance Activities'!$J$478:$J$608,NA,0,1)-_xlfn.XLOOKUP(B2247,'4. Material Balance Activities'!$C$478:$C$608,'4. Material Balance Activities'!$P$478:$P$608,NA,0,1))*G2247)*(1-F2247)</f>
        <v>1.776834677419355E-4</v>
      </c>
      <c r="M2247" s="105" t="s">
        <v>214</v>
      </c>
      <c r="N2247" s="83" t="s">
        <v>214</v>
      </c>
    </row>
    <row r="2248" spans="1:14" x14ac:dyDescent="0.25">
      <c r="A2248" s="79" t="s">
        <v>406</v>
      </c>
      <c r="B2248" s="133" t="s">
        <v>335</v>
      </c>
      <c r="C2248" s="137" t="s">
        <v>433</v>
      </c>
      <c r="D2248" s="81" t="str">
        <f>IFERROR(IF(C2248="No CAS","",INDEX('DEQ Pollutant List'!$C$7:$C$611,MATCH('5. Pollutant Emissions - MB'!C2248,'DEQ Pollutant List'!$B$7:$B$611,0))),"")</f>
        <v>Isopropylbenzene (cumene)</v>
      </c>
      <c r="E2248" s="115"/>
      <c r="F2248" s="138">
        <v>0</v>
      </c>
      <c r="G2248" s="139">
        <v>1E-3</v>
      </c>
      <c r="H2248" s="104"/>
      <c r="I2248" s="102" cm="1">
        <f t="array" ref="I2248">((_xlfn.XLOOKUP(B2248,'4. Material Balance Activities'!$C$478:$C$608,'4. Material Balance Activities'!$G$478:$G$608,NA,0,1)-_xlfn.XLOOKUP(B2248,'4. Material Balance Activities'!$C$478:$C$608,'4. Material Balance Activities'!$M$478:$M$608,NA,0,1))*G2248)*(1-F2248)</f>
        <v>1.4688500000000002E-2</v>
      </c>
      <c r="J2248" s="105" t="s">
        <v>214</v>
      </c>
      <c r="K2248" s="83" t="s">
        <v>214</v>
      </c>
      <c r="L2248" s="102" cm="1">
        <f t="array" ref="L2248">((_xlfn.XLOOKUP(B2248,'4. Material Balance Activities'!$C$478:$C$608,'4. Material Balance Activities'!$J$478:$J$608,NA,0,1)-_xlfn.XLOOKUP(B2248,'4. Material Balance Activities'!$C$478:$C$608,'4. Material Balance Activities'!$P$478:$P$608,NA,0,1))*G2248)*(1-F2248)</f>
        <v>5.9227822580645167E-5</v>
      </c>
      <c r="M2248" s="105" t="s">
        <v>214</v>
      </c>
      <c r="N2248" s="83" t="s">
        <v>214</v>
      </c>
    </row>
    <row r="2249" spans="1:14" x14ac:dyDescent="0.25">
      <c r="A2249" s="79" t="s">
        <v>406</v>
      </c>
      <c r="B2249" s="133" t="s">
        <v>335</v>
      </c>
      <c r="C2249" s="137" t="s">
        <v>435</v>
      </c>
      <c r="D2249" s="81" t="str">
        <f>IFERROR(IF(C2249="No CAS","",INDEX('DEQ Pollutant List'!$C$7:$C$611,MATCH('5. Pollutant Emissions - MB'!C2249,'DEQ Pollutant List'!$B$7:$B$611,0))),"")</f>
        <v>n-Butyl alcohol</v>
      </c>
      <c r="E2249" s="115"/>
      <c r="F2249" s="138">
        <v>0</v>
      </c>
      <c r="G2249" s="139">
        <v>0.06</v>
      </c>
      <c r="H2249" s="104"/>
      <c r="I2249" s="102" cm="1">
        <f t="array" ref="I2249">((_xlfn.XLOOKUP(B2249,'4. Material Balance Activities'!$C$478:$C$608,'4. Material Balance Activities'!$G$478:$G$608,NA,0,1)-_xlfn.XLOOKUP(B2249,'4. Material Balance Activities'!$C$478:$C$608,'4. Material Balance Activities'!$M$478:$M$608,NA,0,1))*G2249)*(1-F2249)</f>
        <v>0.88131000000000004</v>
      </c>
      <c r="J2249" s="105" t="s">
        <v>214</v>
      </c>
      <c r="K2249" s="83" t="s">
        <v>214</v>
      </c>
      <c r="L2249" s="102" cm="1">
        <f t="array" ref="L2249">((_xlfn.XLOOKUP(B2249,'4. Material Balance Activities'!$C$478:$C$608,'4. Material Balance Activities'!$J$478:$J$608,NA,0,1)-_xlfn.XLOOKUP(B2249,'4. Material Balance Activities'!$C$478:$C$608,'4. Material Balance Activities'!$P$478:$P$608,NA,0,1))*G2249)*(1-F2249)</f>
        <v>3.5536693548387098E-3</v>
      </c>
      <c r="M2249" s="105" t="s">
        <v>214</v>
      </c>
      <c r="N2249" s="83" t="s">
        <v>214</v>
      </c>
    </row>
    <row r="2250" spans="1:14" x14ac:dyDescent="0.25">
      <c r="A2250" s="79" t="s">
        <v>406</v>
      </c>
      <c r="B2250" s="133" t="s">
        <v>335</v>
      </c>
      <c r="C2250" s="137" t="s">
        <v>437</v>
      </c>
      <c r="D2250" s="81" t="str">
        <f>IFERROR(IF(C2250="No CAS","",INDEX('DEQ Pollutant List'!$C$7:$C$611,MATCH('5. Pollutant Emissions - MB'!C2250,'DEQ Pollutant List'!$B$7:$B$611,0))),"")</f>
        <v>Propylene glycol monomethyl ether acetate</v>
      </c>
      <c r="E2250" s="115"/>
      <c r="F2250" s="138">
        <v>0</v>
      </c>
      <c r="G2250" s="139">
        <v>0.01</v>
      </c>
      <c r="H2250" s="104"/>
      <c r="I2250" s="102" cm="1">
        <f t="array" ref="I2250">((_xlfn.XLOOKUP(B2250,'4. Material Balance Activities'!$C$478:$C$608,'4. Material Balance Activities'!$G$478:$G$608,NA,0,1)-_xlfn.XLOOKUP(B2250,'4. Material Balance Activities'!$C$478:$C$608,'4. Material Balance Activities'!$M$478:$M$608,NA,0,1))*G2250)*(1-F2250)</f>
        <v>0.14688500000000002</v>
      </c>
      <c r="J2250" s="105" t="s">
        <v>214</v>
      </c>
      <c r="K2250" s="83" t="s">
        <v>214</v>
      </c>
      <c r="L2250" s="102" cm="1">
        <f t="array" ref="L2250">((_xlfn.XLOOKUP(B2250,'4. Material Balance Activities'!$C$478:$C$608,'4. Material Balance Activities'!$J$478:$J$608,NA,0,1)-_xlfn.XLOOKUP(B2250,'4. Material Balance Activities'!$C$478:$C$608,'4. Material Balance Activities'!$P$478:$P$608,NA,0,1))*G2250)*(1-F2250)</f>
        <v>5.9227822580645167E-4</v>
      </c>
      <c r="M2250" s="105" t="s">
        <v>214</v>
      </c>
      <c r="N2250" s="83" t="s">
        <v>214</v>
      </c>
    </row>
    <row r="2251" spans="1:14" x14ac:dyDescent="0.25">
      <c r="A2251" s="79" t="s">
        <v>406</v>
      </c>
      <c r="B2251" s="133" t="s">
        <v>336</v>
      </c>
      <c r="C2251" s="137" t="s">
        <v>437</v>
      </c>
      <c r="D2251" s="81" t="str">
        <f>IFERROR(IF(C2251="No CAS","",INDEX('DEQ Pollutant List'!$C$7:$C$611,MATCH('5. Pollutant Emissions - MB'!C2251,'DEQ Pollutant List'!$B$7:$B$611,0))),"")</f>
        <v>Propylene glycol monomethyl ether acetate</v>
      </c>
      <c r="E2251" s="115"/>
      <c r="F2251" s="138">
        <v>0</v>
      </c>
      <c r="G2251" s="139">
        <v>0.2</v>
      </c>
      <c r="H2251" s="104"/>
      <c r="I2251" s="102" cm="1">
        <f t="array" ref="I2251">((_xlfn.XLOOKUP(B2251,'4. Material Balance Activities'!$C$478:$C$608,'4. Material Balance Activities'!$G$478:$G$608,NA,0,1)-_xlfn.XLOOKUP(B2251,'4. Material Balance Activities'!$C$478:$C$608,'4. Material Balance Activities'!$M$478:$M$608,NA,0,1))*G2251)*(1-F2251)</f>
        <v>2.3519999999999999E-2</v>
      </c>
      <c r="J2251" s="105" t="s">
        <v>214</v>
      </c>
      <c r="K2251" s="83" t="s">
        <v>214</v>
      </c>
      <c r="L2251" s="102" cm="1">
        <f t="array" ref="L2251">((_xlfn.XLOOKUP(B2251,'4. Material Balance Activities'!$C$478:$C$608,'4. Material Balance Activities'!$J$478:$J$608,NA,0,1)-_xlfn.XLOOKUP(B2251,'4. Material Balance Activities'!$C$478:$C$608,'4. Material Balance Activities'!$P$478:$P$608,NA,0,1))*G2251)*(1-F2251)</f>
        <v>9.4838709677419358E-5</v>
      </c>
      <c r="M2251" s="105" t="s">
        <v>214</v>
      </c>
      <c r="N2251" s="83" t="s">
        <v>214</v>
      </c>
    </row>
    <row r="2252" spans="1:14" x14ac:dyDescent="0.25">
      <c r="A2252" s="79" t="s">
        <v>406</v>
      </c>
      <c r="B2252" s="133" t="s">
        <v>336</v>
      </c>
      <c r="C2252" s="137" t="s">
        <v>187</v>
      </c>
      <c r="D2252" s="81" t="str">
        <f>IFERROR(IF(C2252="No CAS","",INDEX('DEQ Pollutant List'!$C$7:$C$611,MATCH('5. Pollutant Emissions - MB'!C2252,'DEQ Pollutant List'!$B$7:$B$611,0))),"")</f>
        <v>Mercury and compounds</v>
      </c>
      <c r="E2252" s="115"/>
      <c r="F2252" s="138">
        <f>1-(1-0.75)*(1-0.992)</f>
        <v>0.998</v>
      </c>
      <c r="G2252" s="139">
        <v>8.0000000000000005E-9</v>
      </c>
      <c r="H2252" s="104" t="s">
        <v>421</v>
      </c>
      <c r="I2252" s="102" cm="1">
        <f t="array" ref="I2252">((_xlfn.XLOOKUP(B2252,'4. Material Balance Activities'!$C$478:$C$608,'4. Material Balance Activities'!$G$478:$G$608,NA,0,1)-_xlfn.XLOOKUP(B2252,'4. Material Balance Activities'!$C$478:$C$608,'4. Material Balance Activities'!$M$478:$M$608,NA,0,1))*G2252)*(1-F2252)</f>
        <v>1.881600000000002E-12</v>
      </c>
      <c r="J2252" s="105" t="s">
        <v>214</v>
      </c>
      <c r="K2252" s="83" t="s">
        <v>214</v>
      </c>
      <c r="L2252" s="102" cm="1">
        <f t="array" ref="L2252">((_xlfn.XLOOKUP(B2252,'4. Material Balance Activities'!$C$478:$C$608,'4. Material Balance Activities'!$J$478:$J$608,NA,0,1)-_xlfn.XLOOKUP(B2252,'4. Material Balance Activities'!$C$478:$C$608,'4. Material Balance Activities'!$P$478:$P$608,NA,0,1))*G2252)*(1-F2252)</f>
        <v>7.5870967741935557E-15</v>
      </c>
      <c r="M2252" s="105" t="s">
        <v>214</v>
      </c>
      <c r="N2252" s="83" t="s">
        <v>214</v>
      </c>
    </row>
    <row r="2253" spans="1:14" x14ac:dyDescent="0.25">
      <c r="A2253" s="79" t="s">
        <v>406</v>
      </c>
      <c r="B2253" s="133" t="s">
        <v>336</v>
      </c>
      <c r="C2253" s="137" t="s">
        <v>185</v>
      </c>
      <c r="D2253" s="81" t="str">
        <f>IFERROR(IF(C2253="No CAS","",INDEX('DEQ Pollutant List'!$C$7:$C$611,MATCH('5. Pollutant Emissions - MB'!C2253,'DEQ Pollutant List'!$B$7:$B$611,0))),"")</f>
        <v>Lead and compounds</v>
      </c>
      <c r="E2253" s="115"/>
      <c r="F2253" s="138">
        <f>1-(1-0.75)*(1-0.992)</f>
        <v>0.998</v>
      </c>
      <c r="G2253" s="139">
        <v>6.0000000000000002E-5</v>
      </c>
      <c r="H2253" s="104" t="s">
        <v>421</v>
      </c>
      <c r="I2253" s="102" cm="1">
        <f t="array" ref="I2253">((_xlfn.XLOOKUP(B2253,'4. Material Balance Activities'!$C$478:$C$608,'4. Material Balance Activities'!$G$478:$G$608,NA,0,1)-_xlfn.XLOOKUP(B2253,'4. Material Balance Activities'!$C$478:$C$608,'4. Material Balance Activities'!$M$478:$M$608,NA,0,1))*G2253)*(1-F2253)</f>
        <v>1.4112000000000012E-8</v>
      </c>
      <c r="J2253" s="105" t="s">
        <v>214</v>
      </c>
      <c r="K2253" s="83" t="s">
        <v>214</v>
      </c>
      <c r="L2253" s="102" cm="1">
        <f t="array" ref="L2253">((_xlfn.XLOOKUP(B2253,'4. Material Balance Activities'!$C$478:$C$608,'4. Material Balance Activities'!$J$478:$J$608,NA,0,1)-_xlfn.XLOOKUP(B2253,'4. Material Balance Activities'!$C$478:$C$608,'4. Material Balance Activities'!$P$478:$P$608,NA,0,1))*G2253)*(1-F2253)</f>
        <v>5.6903225806451666E-11</v>
      </c>
      <c r="M2253" s="105" t="s">
        <v>214</v>
      </c>
      <c r="N2253" s="83" t="s">
        <v>214</v>
      </c>
    </row>
    <row r="2254" spans="1:14" x14ac:dyDescent="0.25">
      <c r="A2254" s="79" t="s">
        <v>406</v>
      </c>
      <c r="B2254" s="133" t="s">
        <v>336</v>
      </c>
      <c r="C2254" s="137" t="s">
        <v>186</v>
      </c>
      <c r="D2254" s="81" t="str">
        <f>IFERROR(IF(C2254="No CAS","",INDEX('DEQ Pollutant List'!$C$7:$C$611,MATCH('5. Pollutant Emissions - MB'!C2254,'DEQ Pollutant List'!$B$7:$B$611,0))),"")</f>
        <v>Manganese and compounds</v>
      </c>
      <c r="E2254" s="115"/>
      <c r="F2254" s="138">
        <f>1-(1-0.75)*(1-0.992)</f>
        <v>0.998</v>
      </c>
      <c r="G2254" s="139">
        <v>0.02</v>
      </c>
      <c r="H2254" s="104" t="s">
        <v>421</v>
      </c>
      <c r="I2254" s="102" cm="1">
        <f t="array" ref="I2254">((_xlfn.XLOOKUP(B2254,'4. Material Balance Activities'!$C$478:$C$608,'4. Material Balance Activities'!$G$478:$G$608,NA,0,1)-_xlfn.XLOOKUP(B2254,'4. Material Balance Activities'!$C$478:$C$608,'4. Material Balance Activities'!$M$478:$M$608,NA,0,1))*G2254)*(1-F2254)</f>
        <v>4.7040000000000044E-6</v>
      </c>
      <c r="J2254" s="105" t="s">
        <v>214</v>
      </c>
      <c r="K2254" s="83" t="s">
        <v>214</v>
      </c>
      <c r="L2254" s="102" cm="1">
        <f t="array" ref="L2254">((_xlfn.XLOOKUP(B2254,'4. Material Balance Activities'!$C$478:$C$608,'4. Material Balance Activities'!$J$478:$J$608,NA,0,1)-_xlfn.XLOOKUP(B2254,'4. Material Balance Activities'!$C$478:$C$608,'4. Material Balance Activities'!$P$478:$P$608,NA,0,1))*G2254)*(1-F2254)</f>
        <v>1.8967741935483888E-8</v>
      </c>
      <c r="M2254" s="105" t="s">
        <v>214</v>
      </c>
      <c r="N2254" s="83" t="s">
        <v>214</v>
      </c>
    </row>
    <row r="2255" spans="1:14" x14ac:dyDescent="0.25">
      <c r="A2255" s="79" t="s">
        <v>406</v>
      </c>
      <c r="B2255" s="133" t="s">
        <v>337</v>
      </c>
      <c r="C2255" s="137" t="s">
        <v>437</v>
      </c>
      <c r="D2255" s="81" t="str">
        <f>IFERROR(IF(C2255="No CAS","",INDEX('DEQ Pollutant List'!$C$7:$C$611,MATCH('5. Pollutant Emissions - MB'!C2255,'DEQ Pollutant List'!$B$7:$B$611,0))),"")</f>
        <v>Propylene glycol monomethyl ether acetate</v>
      </c>
      <c r="E2255" s="115"/>
      <c r="F2255" s="138">
        <v>0</v>
      </c>
      <c r="G2255" s="139">
        <v>0.24</v>
      </c>
      <c r="H2255" s="104"/>
      <c r="I2255" s="102" cm="1">
        <f t="array" ref="I2255">((_xlfn.XLOOKUP(B2255,'4. Material Balance Activities'!$C$478:$C$608,'4. Material Balance Activities'!$G$478:$G$608,NA,0,1)-_xlfn.XLOOKUP(B2255,'4. Material Balance Activities'!$C$478:$C$608,'4. Material Balance Activities'!$M$478:$M$608,NA,0,1))*G2255)*(1-F2255)</f>
        <v>2.6495999999999999E-2</v>
      </c>
      <c r="J2255" s="105" t="s">
        <v>214</v>
      </c>
      <c r="K2255" s="83" t="s">
        <v>214</v>
      </c>
      <c r="L2255" s="102" cm="1">
        <f t="array" ref="L2255">((_xlfn.XLOOKUP(B2255,'4. Material Balance Activities'!$C$478:$C$608,'4. Material Balance Activities'!$J$478:$J$608,NA,0,1)-_xlfn.XLOOKUP(B2255,'4. Material Balance Activities'!$C$478:$C$608,'4. Material Balance Activities'!$P$478:$P$608,NA,0,1))*G2255)*(1-F2255)</f>
        <v>1.0683870967741935E-4</v>
      </c>
      <c r="M2255" s="105" t="s">
        <v>214</v>
      </c>
      <c r="N2255" s="83" t="s">
        <v>214</v>
      </c>
    </row>
    <row r="2256" spans="1:14" x14ac:dyDescent="0.25">
      <c r="A2256" s="79" t="s">
        <v>406</v>
      </c>
      <c r="B2256" s="133" t="s">
        <v>341</v>
      </c>
      <c r="C2256" s="137" t="s">
        <v>193</v>
      </c>
      <c r="D2256" s="81" t="str">
        <f>IFERROR(IF(C2256="No CAS","",INDEX('DEQ Pollutant List'!$C$7:$C$611,MATCH('5. Pollutant Emissions - MB'!C2256,'DEQ Pollutant List'!$B$7:$B$611,0))),"")</f>
        <v>Xylene (mixture), including m-xylene, o-xylene, p-xylene</v>
      </c>
      <c r="E2256" s="115"/>
      <c r="F2256" s="138">
        <v>0</v>
      </c>
      <c r="G2256" s="139">
        <v>5.9999999999999995E-4</v>
      </c>
      <c r="H2256" s="104"/>
      <c r="I2256" s="102" cm="1">
        <f t="array" ref="I2256">((_xlfn.XLOOKUP(B2256,'4. Material Balance Activities'!$C$478:$C$608,'4. Material Balance Activities'!$G$478:$G$608,NA,0,1)-_xlfn.XLOOKUP(B2256,'4. Material Balance Activities'!$C$478:$C$608,'4. Material Balance Activities'!$M$478:$M$608,NA,0,1))*G2256)*(1-F2256)</f>
        <v>2.1140519999999999E-3</v>
      </c>
      <c r="J2256" s="105" t="s">
        <v>214</v>
      </c>
      <c r="K2256" s="83" t="s">
        <v>214</v>
      </c>
      <c r="L2256" s="102" cm="1">
        <f t="array" ref="L2256">((_xlfn.XLOOKUP(B2256,'4. Material Balance Activities'!$C$478:$C$608,'4. Material Balance Activities'!$J$478:$J$608,NA,0,1)-_xlfn.XLOOKUP(B2256,'4. Material Balance Activities'!$C$478:$C$608,'4. Material Balance Activities'!$P$478:$P$608,NA,0,1))*G2256)*(1-F2256)</f>
        <v>8.5244032258064518E-6</v>
      </c>
      <c r="M2256" s="105" t="s">
        <v>214</v>
      </c>
      <c r="N2256" s="83" t="s">
        <v>214</v>
      </c>
    </row>
    <row r="2257" spans="1:14" x14ac:dyDescent="0.25">
      <c r="A2257" s="79" t="s">
        <v>406</v>
      </c>
      <c r="B2257" s="133" t="s">
        <v>341</v>
      </c>
      <c r="C2257" s="137" t="s">
        <v>183</v>
      </c>
      <c r="D2257" s="81" t="str">
        <f>IFERROR(IF(C2257="No CAS","",INDEX('DEQ Pollutant List'!$C$7:$C$611,MATCH('5. Pollutant Emissions - MB'!C2257,'DEQ Pollutant List'!$B$7:$B$611,0))),"")</f>
        <v>Ethyl benzene</v>
      </c>
      <c r="E2257" s="115"/>
      <c r="F2257" s="138">
        <v>0</v>
      </c>
      <c r="G2257" s="139">
        <v>1E-4</v>
      </c>
      <c r="H2257" s="104"/>
      <c r="I2257" s="102" cm="1">
        <f t="array" ref="I2257">((_xlfn.XLOOKUP(B2257,'4. Material Balance Activities'!$C$478:$C$608,'4. Material Balance Activities'!$G$478:$G$608,NA,0,1)-_xlfn.XLOOKUP(B2257,'4. Material Balance Activities'!$C$478:$C$608,'4. Material Balance Activities'!$M$478:$M$608,NA,0,1))*G2257)*(1-F2257)</f>
        <v>3.5234200000000006E-4</v>
      </c>
      <c r="J2257" s="105" t="s">
        <v>214</v>
      </c>
      <c r="K2257" s="83" t="s">
        <v>214</v>
      </c>
      <c r="L2257" s="102" cm="1">
        <f t="array" ref="L2257">((_xlfn.XLOOKUP(B2257,'4. Material Balance Activities'!$C$478:$C$608,'4. Material Balance Activities'!$J$478:$J$608,NA,0,1)-_xlfn.XLOOKUP(B2257,'4. Material Balance Activities'!$C$478:$C$608,'4. Material Balance Activities'!$P$478:$P$608,NA,0,1))*G2257)*(1-F2257)</f>
        <v>1.4207338709677422E-6</v>
      </c>
      <c r="M2257" s="105" t="s">
        <v>214</v>
      </c>
      <c r="N2257" s="83" t="s">
        <v>214</v>
      </c>
    </row>
    <row r="2258" spans="1:14" x14ac:dyDescent="0.25">
      <c r="A2258" s="79" t="s">
        <v>406</v>
      </c>
      <c r="B2258" s="133" t="s">
        <v>341</v>
      </c>
      <c r="C2258" s="137" t="s">
        <v>189</v>
      </c>
      <c r="D2258" s="81" t="str">
        <f>IFERROR(IF(C2258="No CAS","",INDEX('DEQ Pollutant List'!$C$7:$C$611,MATCH('5. Pollutant Emissions - MB'!C2258,'DEQ Pollutant List'!$B$7:$B$611,0))),"")</f>
        <v>Naphthalene</v>
      </c>
      <c r="E2258" s="115"/>
      <c r="F2258" s="138">
        <v>0</v>
      </c>
      <c r="G2258" s="139">
        <v>1.8E-3</v>
      </c>
      <c r="H2258" s="104"/>
      <c r="I2258" s="102" cm="1">
        <f t="array" ref="I2258">((_xlfn.XLOOKUP(B2258,'4. Material Balance Activities'!$C$478:$C$608,'4. Material Balance Activities'!$G$478:$G$608,NA,0,1)-_xlfn.XLOOKUP(B2258,'4. Material Balance Activities'!$C$478:$C$608,'4. Material Balance Activities'!$M$478:$M$608,NA,0,1))*G2258)*(1-F2258)</f>
        <v>6.3421559999999998E-3</v>
      </c>
      <c r="J2258" s="105" t="s">
        <v>214</v>
      </c>
      <c r="K2258" s="83" t="s">
        <v>214</v>
      </c>
      <c r="L2258" s="102" cm="1">
        <f t="array" ref="L2258">((_xlfn.XLOOKUP(B2258,'4. Material Balance Activities'!$C$478:$C$608,'4. Material Balance Activities'!$J$478:$J$608,NA,0,1)-_xlfn.XLOOKUP(B2258,'4. Material Balance Activities'!$C$478:$C$608,'4. Material Balance Activities'!$P$478:$P$608,NA,0,1))*G2258)*(1-F2258)</f>
        <v>2.5573209677419355E-5</v>
      </c>
      <c r="M2258" s="105" t="s">
        <v>214</v>
      </c>
      <c r="N2258" s="83" t="s">
        <v>214</v>
      </c>
    </row>
    <row r="2259" spans="1:14" x14ac:dyDescent="0.25">
      <c r="A2259" s="79" t="s">
        <v>406</v>
      </c>
      <c r="B2259" s="133" t="s">
        <v>343</v>
      </c>
      <c r="C2259" s="137" t="s">
        <v>189</v>
      </c>
      <c r="D2259" s="81" t="str">
        <f>IFERROR(IF(C2259="No CAS","",INDEX('DEQ Pollutant List'!$C$7:$C$611,MATCH('5. Pollutant Emissions - MB'!C2259,'DEQ Pollutant List'!$B$7:$B$611,0))),"")</f>
        <v>Naphthalene</v>
      </c>
      <c r="E2259" s="115"/>
      <c r="F2259" s="138">
        <v>0</v>
      </c>
      <c r="G2259" s="139">
        <v>2.8E-3</v>
      </c>
      <c r="H2259" s="104"/>
      <c r="I2259" s="102" cm="1">
        <f t="array" ref="I2259">((_xlfn.XLOOKUP(B2259,'4. Material Balance Activities'!$C$478:$C$608,'4. Material Balance Activities'!$G$478:$G$608,NA,0,1)-_xlfn.XLOOKUP(B2259,'4. Material Balance Activities'!$C$478:$C$608,'4. Material Balance Activities'!$M$478:$M$608,NA,0,1))*G2259)*(1-F2259)</f>
        <v>1.3322399999999997E-3</v>
      </c>
      <c r="J2259" s="105" t="s">
        <v>214</v>
      </c>
      <c r="K2259" s="83" t="s">
        <v>214</v>
      </c>
      <c r="L2259" s="102" cm="1">
        <f t="array" ref="L2259">((_xlfn.XLOOKUP(B2259,'4. Material Balance Activities'!$C$478:$C$608,'4. Material Balance Activities'!$J$478:$J$608,NA,0,1)-_xlfn.XLOOKUP(B2259,'4. Material Balance Activities'!$C$478:$C$608,'4. Material Balance Activities'!$P$478:$P$608,NA,0,1))*G2259)*(1-F2259)</f>
        <v>5.371935483870967E-6</v>
      </c>
      <c r="M2259" s="105" t="s">
        <v>214</v>
      </c>
      <c r="N2259" s="83" t="s">
        <v>214</v>
      </c>
    </row>
    <row r="2260" spans="1:14" x14ac:dyDescent="0.25">
      <c r="A2260" s="79" t="s">
        <v>406</v>
      </c>
      <c r="B2260" s="133" t="s">
        <v>344</v>
      </c>
      <c r="C2260" s="137" t="s">
        <v>436</v>
      </c>
      <c r="D2260" s="81" t="str">
        <f>IFERROR(IF(C2260="No CAS","",INDEX('DEQ Pollutant List'!$C$7:$C$611,MATCH('5. Pollutant Emissions - MB'!C2260,'DEQ Pollutant List'!$B$7:$B$611,0))),"")</f>
        <v>1,2,4-Trimethylbenzene</v>
      </c>
      <c r="E2260" s="115"/>
      <c r="F2260" s="138">
        <v>0</v>
      </c>
      <c r="G2260" s="139">
        <v>3.6900000000000002E-2</v>
      </c>
      <c r="H2260" s="104"/>
      <c r="I2260" s="102" cm="1">
        <f t="array" ref="I2260">((_xlfn.XLOOKUP(B2260,'4. Material Balance Activities'!$C$478:$C$608,'4. Material Balance Activities'!$G$478:$G$608,NA,0,1)-_xlfn.XLOOKUP(B2260,'4. Material Balance Activities'!$C$478:$C$608,'4. Material Balance Activities'!$M$478:$M$608,NA,0,1))*G2260)*(1-F2260)</f>
        <v>1.3168872000000002E-2</v>
      </c>
      <c r="J2260" s="105" t="s">
        <v>214</v>
      </c>
      <c r="K2260" s="83" t="s">
        <v>214</v>
      </c>
      <c r="L2260" s="102" cm="1">
        <f t="array" ref="L2260">((_xlfn.XLOOKUP(B2260,'4. Material Balance Activities'!$C$478:$C$608,'4. Material Balance Activities'!$J$478:$J$608,NA,0,1)-_xlfn.XLOOKUP(B2260,'4. Material Balance Activities'!$C$478:$C$608,'4. Material Balance Activities'!$P$478:$P$608,NA,0,1))*G2260)*(1-F2260)</f>
        <v>5.3100290322580649E-5</v>
      </c>
      <c r="M2260" s="105" t="s">
        <v>214</v>
      </c>
      <c r="N2260" s="83" t="s">
        <v>214</v>
      </c>
    </row>
    <row r="2261" spans="1:14" x14ac:dyDescent="0.25">
      <c r="A2261" s="79" t="s">
        <v>406</v>
      </c>
      <c r="B2261" s="133" t="s">
        <v>344</v>
      </c>
      <c r="C2261" s="137" t="s">
        <v>437</v>
      </c>
      <c r="D2261" s="81" t="str">
        <f>IFERROR(IF(C2261="No CAS","",INDEX('DEQ Pollutant List'!$C$7:$C$611,MATCH('5. Pollutant Emissions - MB'!C2261,'DEQ Pollutant List'!$B$7:$B$611,0))),"")</f>
        <v>Propylene glycol monomethyl ether acetate</v>
      </c>
      <c r="E2261" s="115"/>
      <c r="F2261" s="138">
        <v>0</v>
      </c>
      <c r="G2261" s="139">
        <v>6.0699999999999997E-2</v>
      </c>
      <c r="H2261" s="104"/>
      <c r="I2261" s="102" cm="1">
        <f t="array" ref="I2261">((_xlfn.XLOOKUP(B2261,'4. Material Balance Activities'!$C$478:$C$608,'4. Material Balance Activities'!$G$478:$G$608,NA,0,1)-_xlfn.XLOOKUP(B2261,'4. Material Balance Activities'!$C$478:$C$608,'4. Material Balance Activities'!$M$478:$M$608,NA,0,1))*G2261)*(1-F2261)</f>
        <v>2.1662615999999999E-2</v>
      </c>
      <c r="J2261" s="105" t="s">
        <v>214</v>
      </c>
      <c r="K2261" s="83" t="s">
        <v>214</v>
      </c>
      <c r="L2261" s="102" cm="1">
        <f t="array" ref="L2261">((_xlfn.XLOOKUP(B2261,'4. Material Balance Activities'!$C$478:$C$608,'4. Material Balance Activities'!$J$478:$J$608,NA,0,1)-_xlfn.XLOOKUP(B2261,'4. Material Balance Activities'!$C$478:$C$608,'4. Material Balance Activities'!$P$478:$P$608,NA,0,1))*G2261)*(1-F2261)</f>
        <v>8.7349258064516134E-5</v>
      </c>
      <c r="M2261" s="105" t="s">
        <v>214</v>
      </c>
      <c r="N2261" s="83" t="s">
        <v>214</v>
      </c>
    </row>
    <row r="2262" spans="1:14" x14ac:dyDescent="0.25">
      <c r="A2262" s="79" t="s">
        <v>406</v>
      </c>
      <c r="B2262" s="133" t="s">
        <v>345</v>
      </c>
      <c r="C2262" s="137" t="s">
        <v>189</v>
      </c>
      <c r="D2262" s="81" t="str">
        <f>IFERROR(IF(C2262="No CAS","",INDEX('DEQ Pollutant List'!$C$7:$C$611,MATCH('5. Pollutant Emissions - MB'!C2262,'DEQ Pollutant List'!$B$7:$B$611,0))),"")</f>
        <v>Naphthalene</v>
      </c>
      <c r="E2262" s="115"/>
      <c r="F2262" s="138">
        <v>0</v>
      </c>
      <c r="G2262" s="139">
        <v>1E-4</v>
      </c>
      <c r="H2262" s="104"/>
      <c r="I2262" s="102" cm="1">
        <f t="array" ref="I2262">((_xlfn.XLOOKUP(B2262,'4. Material Balance Activities'!$C$478:$C$608,'4. Material Balance Activities'!$G$478:$G$608,NA,0,1)-_xlfn.XLOOKUP(B2262,'4. Material Balance Activities'!$C$478:$C$608,'4. Material Balance Activities'!$M$478:$M$608,NA,0,1))*G2262)*(1-F2262)</f>
        <v>2.3249999999999999E-5</v>
      </c>
      <c r="J2262" s="105" t="s">
        <v>214</v>
      </c>
      <c r="K2262" s="83" t="s">
        <v>214</v>
      </c>
      <c r="L2262" s="102" cm="1">
        <f t="array" ref="L2262">((_xlfn.XLOOKUP(B2262,'4. Material Balance Activities'!$C$478:$C$608,'4. Material Balance Activities'!$J$478:$J$608,NA,0,1)-_xlfn.XLOOKUP(B2262,'4. Material Balance Activities'!$C$478:$C$608,'4. Material Balance Activities'!$P$478:$P$608,NA,0,1))*G2262)*(1-F2262)</f>
        <v>9.3750000000000002E-8</v>
      </c>
      <c r="M2262" s="105" t="s">
        <v>214</v>
      </c>
      <c r="N2262" s="83" t="s">
        <v>214</v>
      </c>
    </row>
    <row r="2263" spans="1:14" x14ac:dyDescent="0.25">
      <c r="A2263" s="79" t="s">
        <v>406</v>
      </c>
      <c r="B2263" s="133" t="s">
        <v>345</v>
      </c>
      <c r="C2263" s="137" t="s">
        <v>436</v>
      </c>
      <c r="D2263" s="81" t="str">
        <f>IFERROR(IF(C2263="No CAS","",INDEX('DEQ Pollutant List'!$C$7:$C$611,MATCH('5. Pollutant Emissions - MB'!C2263,'DEQ Pollutant List'!$B$7:$B$611,0))),"")</f>
        <v>1,2,4-Trimethylbenzene</v>
      </c>
      <c r="E2263" s="115"/>
      <c r="F2263" s="138">
        <v>0</v>
      </c>
      <c r="G2263" s="139">
        <v>5.6399999999999999E-2</v>
      </c>
      <c r="H2263" s="104"/>
      <c r="I2263" s="102" cm="1">
        <f t="array" ref="I2263">((_xlfn.XLOOKUP(B2263,'4. Material Balance Activities'!$C$478:$C$608,'4. Material Balance Activities'!$G$478:$G$608,NA,0,1)-_xlfn.XLOOKUP(B2263,'4. Material Balance Activities'!$C$478:$C$608,'4. Material Balance Activities'!$M$478:$M$608,NA,0,1))*G2263)*(1-F2263)</f>
        <v>1.3113E-2</v>
      </c>
      <c r="J2263" s="105" t="s">
        <v>214</v>
      </c>
      <c r="K2263" s="83" t="s">
        <v>214</v>
      </c>
      <c r="L2263" s="102" cm="1">
        <f t="array" ref="L2263">((_xlfn.XLOOKUP(B2263,'4. Material Balance Activities'!$C$478:$C$608,'4. Material Balance Activities'!$J$478:$J$608,NA,0,1)-_xlfn.XLOOKUP(B2263,'4. Material Balance Activities'!$C$478:$C$608,'4. Material Balance Activities'!$P$478:$P$608,NA,0,1))*G2263)*(1-F2263)</f>
        <v>5.2874999999999998E-5</v>
      </c>
      <c r="M2263" s="105" t="s">
        <v>214</v>
      </c>
      <c r="N2263" s="83" t="s">
        <v>214</v>
      </c>
    </row>
    <row r="2264" spans="1:14" x14ac:dyDescent="0.25">
      <c r="A2264" s="79" t="s">
        <v>406</v>
      </c>
      <c r="B2264" s="133" t="s">
        <v>345</v>
      </c>
      <c r="C2264" s="137" t="s">
        <v>437</v>
      </c>
      <c r="D2264" s="81" t="str">
        <f>IFERROR(IF(C2264="No CAS","",INDEX('DEQ Pollutant List'!$C$7:$C$611,MATCH('5. Pollutant Emissions - MB'!C2264,'DEQ Pollutant List'!$B$7:$B$611,0))),"")</f>
        <v>Propylene glycol monomethyl ether acetate</v>
      </c>
      <c r="E2264" s="115"/>
      <c r="F2264" s="138">
        <v>0</v>
      </c>
      <c r="G2264" s="139">
        <v>5.21E-2</v>
      </c>
      <c r="H2264" s="104"/>
      <c r="I2264" s="102" cm="1">
        <f t="array" ref="I2264">((_xlfn.XLOOKUP(B2264,'4. Material Balance Activities'!$C$478:$C$608,'4. Material Balance Activities'!$G$478:$G$608,NA,0,1)-_xlfn.XLOOKUP(B2264,'4. Material Balance Activities'!$C$478:$C$608,'4. Material Balance Activities'!$M$478:$M$608,NA,0,1))*G2264)*(1-F2264)</f>
        <v>1.2113249999999999E-2</v>
      </c>
      <c r="J2264" s="105" t="s">
        <v>214</v>
      </c>
      <c r="K2264" s="83" t="s">
        <v>214</v>
      </c>
      <c r="L2264" s="102" cm="1">
        <f t="array" ref="L2264">((_xlfn.XLOOKUP(B2264,'4. Material Balance Activities'!$C$478:$C$608,'4. Material Balance Activities'!$J$478:$J$608,NA,0,1)-_xlfn.XLOOKUP(B2264,'4. Material Balance Activities'!$C$478:$C$608,'4. Material Balance Activities'!$P$478:$P$608,NA,0,1))*G2264)*(1-F2264)</f>
        <v>4.8843749999999998E-5</v>
      </c>
      <c r="M2264" s="105" t="s">
        <v>214</v>
      </c>
      <c r="N2264" s="83" t="s">
        <v>214</v>
      </c>
    </row>
    <row r="2265" spans="1:14" x14ac:dyDescent="0.25">
      <c r="A2265" s="79" t="s">
        <v>406</v>
      </c>
      <c r="B2265" s="133" t="s">
        <v>346</v>
      </c>
      <c r="C2265" s="137" t="s">
        <v>193</v>
      </c>
      <c r="D2265" s="81" t="str">
        <f>IFERROR(IF(C2265="No CAS","",INDEX('DEQ Pollutant List'!$C$7:$C$611,MATCH('5. Pollutant Emissions - MB'!C2265,'DEQ Pollutant List'!$B$7:$B$611,0))),"")</f>
        <v>Xylene (mixture), including m-xylene, o-xylene, p-xylene</v>
      </c>
      <c r="E2265" s="115"/>
      <c r="F2265" s="138">
        <v>0</v>
      </c>
      <c r="G2265" s="139">
        <v>7.7000000000000002E-3</v>
      </c>
      <c r="H2265" s="104"/>
      <c r="I2265" s="102" cm="1">
        <f t="array" ref="I2265">((_xlfn.XLOOKUP(B2265,'4. Material Balance Activities'!$C$478:$C$608,'4. Material Balance Activities'!$G$478:$G$608,NA,0,1)-_xlfn.XLOOKUP(B2265,'4. Material Balance Activities'!$C$478:$C$608,'4. Material Balance Activities'!$M$478:$M$608,NA,0,1))*G2265)*(1-F2265)</f>
        <v>1.8209729999999998E-3</v>
      </c>
      <c r="J2265" s="105" t="s">
        <v>214</v>
      </c>
      <c r="K2265" s="83" t="s">
        <v>214</v>
      </c>
      <c r="L2265" s="102" cm="1">
        <f t="array" ref="L2265">((_xlfn.XLOOKUP(B2265,'4. Material Balance Activities'!$C$478:$C$608,'4. Material Balance Activities'!$J$478:$J$608,NA,0,1)-_xlfn.XLOOKUP(B2265,'4. Material Balance Activities'!$C$478:$C$608,'4. Material Balance Activities'!$P$478:$P$608,NA,0,1))*G2265)*(1-F2265)</f>
        <v>7.3426330645161288E-6</v>
      </c>
      <c r="M2265" s="105" t="s">
        <v>214</v>
      </c>
      <c r="N2265" s="83" t="s">
        <v>214</v>
      </c>
    </row>
    <row r="2266" spans="1:14" x14ac:dyDescent="0.25">
      <c r="A2266" s="79" t="s">
        <v>406</v>
      </c>
      <c r="B2266" s="133" t="s">
        <v>346</v>
      </c>
      <c r="C2266" s="137" t="s">
        <v>183</v>
      </c>
      <c r="D2266" s="81" t="str">
        <f>IFERROR(IF(C2266="No CAS","",INDEX('DEQ Pollutant List'!$C$7:$C$611,MATCH('5. Pollutant Emissions - MB'!C2266,'DEQ Pollutant List'!$B$7:$B$611,0))),"")</f>
        <v>Ethyl benzene</v>
      </c>
      <c r="E2266" s="115"/>
      <c r="F2266" s="138">
        <v>0</v>
      </c>
      <c r="G2266" s="139">
        <v>6.9999999999999999E-4</v>
      </c>
      <c r="H2266" s="104"/>
      <c r="I2266" s="102" cm="1">
        <f t="array" ref="I2266">((_xlfn.XLOOKUP(B2266,'4. Material Balance Activities'!$C$478:$C$608,'4. Material Balance Activities'!$G$478:$G$608,NA,0,1)-_xlfn.XLOOKUP(B2266,'4. Material Balance Activities'!$C$478:$C$608,'4. Material Balance Activities'!$M$478:$M$608,NA,0,1))*G2266)*(1-F2266)</f>
        <v>1.6554299999999998E-4</v>
      </c>
      <c r="J2266" s="105" t="s">
        <v>214</v>
      </c>
      <c r="K2266" s="83" t="s">
        <v>214</v>
      </c>
      <c r="L2266" s="102" cm="1">
        <f t="array" ref="L2266">((_xlfn.XLOOKUP(B2266,'4. Material Balance Activities'!$C$478:$C$608,'4. Material Balance Activities'!$J$478:$J$608,NA,0,1)-_xlfn.XLOOKUP(B2266,'4. Material Balance Activities'!$C$478:$C$608,'4. Material Balance Activities'!$P$478:$P$608,NA,0,1))*G2266)*(1-F2266)</f>
        <v>6.6751209677419352E-7</v>
      </c>
      <c r="M2266" s="105" t="s">
        <v>214</v>
      </c>
      <c r="N2266" s="83" t="s">
        <v>214</v>
      </c>
    </row>
    <row r="2267" spans="1:14" x14ac:dyDescent="0.25">
      <c r="A2267" s="79" t="s">
        <v>406</v>
      </c>
      <c r="B2267" s="133" t="s">
        <v>346</v>
      </c>
      <c r="C2267" s="137" t="s">
        <v>191</v>
      </c>
      <c r="D2267" s="81" t="str">
        <f>IFERROR(IF(C2267="No CAS","",INDEX('DEQ Pollutant List'!$C$7:$C$611,MATCH('5. Pollutant Emissions - MB'!C2267,'DEQ Pollutant List'!$B$7:$B$611,0))),"")</f>
        <v>Toluene</v>
      </c>
      <c r="E2267" s="115"/>
      <c r="F2267" s="138">
        <v>0</v>
      </c>
      <c r="G2267" s="139">
        <v>1E-4</v>
      </c>
      <c r="H2267" s="104"/>
      <c r="I2267" s="102" cm="1">
        <f t="array" ref="I2267">((_xlfn.XLOOKUP(B2267,'4. Material Balance Activities'!$C$478:$C$608,'4. Material Balance Activities'!$G$478:$G$608,NA,0,1)-_xlfn.XLOOKUP(B2267,'4. Material Balance Activities'!$C$478:$C$608,'4. Material Balance Activities'!$M$478:$M$608,NA,0,1))*G2267)*(1-F2267)</f>
        <v>2.3649E-5</v>
      </c>
      <c r="J2267" s="105" t="s">
        <v>214</v>
      </c>
      <c r="K2267" s="83" t="s">
        <v>214</v>
      </c>
      <c r="L2267" s="102" cm="1">
        <f t="array" ref="L2267">((_xlfn.XLOOKUP(B2267,'4. Material Balance Activities'!$C$478:$C$608,'4. Material Balance Activities'!$J$478:$J$608,NA,0,1)-_xlfn.XLOOKUP(B2267,'4. Material Balance Activities'!$C$478:$C$608,'4. Material Balance Activities'!$P$478:$P$608,NA,0,1))*G2267)*(1-F2267)</f>
        <v>9.5358870967741937E-8</v>
      </c>
      <c r="M2267" s="105" t="s">
        <v>214</v>
      </c>
      <c r="N2267" s="83" t="s">
        <v>214</v>
      </c>
    </row>
    <row r="2268" spans="1:14" x14ac:dyDescent="0.25">
      <c r="A2268" s="79" t="s">
        <v>406</v>
      </c>
      <c r="B2268" s="133" t="s">
        <v>346</v>
      </c>
      <c r="C2268" s="137" t="s">
        <v>189</v>
      </c>
      <c r="D2268" s="81" t="str">
        <f>IFERROR(IF(C2268="No CAS","",INDEX('DEQ Pollutant List'!$C$7:$C$611,MATCH('5. Pollutant Emissions - MB'!C2268,'DEQ Pollutant List'!$B$7:$B$611,0))),"")</f>
        <v>Naphthalene</v>
      </c>
      <c r="E2268" s="115"/>
      <c r="F2268" s="138">
        <v>0</v>
      </c>
      <c r="G2268" s="139">
        <v>1E-4</v>
      </c>
      <c r="H2268" s="104"/>
      <c r="I2268" s="102" cm="1">
        <f t="array" ref="I2268">((_xlfn.XLOOKUP(B2268,'4. Material Balance Activities'!$C$478:$C$608,'4. Material Balance Activities'!$G$478:$G$608,NA,0,1)-_xlfn.XLOOKUP(B2268,'4. Material Balance Activities'!$C$478:$C$608,'4. Material Balance Activities'!$M$478:$M$608,NA,0,1))*G2268)*(1-F2268)</f>
        <v>2.3649E-5</v>
      </c>
      <c r="J2268" s="105" t="s">
        <v>214</v>
      </c>
      <c r="K2268" s="83" t="s">
        <v>214</v>
      </c>
      <c r="L2268" s="102" cm="1">
        <f t="array" ref="L2268">((_xlfn.XLOOKUP(B2268,'4. Material Balance Activities'!$C$478:$C$608,'4. Material Balance Activities'!$J$478:$J$608,NA,0,1)-_xlfn.XLOOKUP(B2268,'4. Material Balance Activities'!$C$478:$C$608,'4. Material Balance Activities'!$P$478:$P$608,NA,0,1))*G2268)*(1-F2268)</f>
        <v>9.5358870967741937E-8</v>
      </c>
      <c r="M2268" s="105" t="s">
        <v>214</v>
      </c>
      <c r="N2268" s="83" t="s">
        <v>214</v>
      </c>
    </row>
    <row r="2269" spans="1:14" x14ac:dyDescent="0.25">
      <c r="A2269" s="79" t="s">
        <v>406</v>
      </c>
      <c r="B2269" s="133" t="s">
        <v>346</v>
      </c>
      <c r="C2269" s="137" t="s">
        <v>433</v>
      </c>
      <c r="D2269" s="81" t="str">
        <f>IFERROR(IF(C2269="No CAS","",INDEX('DEQ Pollutant List'!$C$7:$C$611,MATCH('5. Pollutant Emissions - MB'!C2269,'DEQ Pollutant List'!$B$7:$B$611,0))),"")</f>
        <v>Isopropylbenzene (cumene)</v>
      </c>
      <c r="E2269" s="115"/>
      <c r="F2269" s="138">
        <v>0</v>
      </c>
      <c r="G2269" s="139">
        <v>2.2000000000000001E-3</v>
      </c>
      <c r="H2269" s="104"/>
      <c r="I2269" s="102" cm="1">
        <f t="array" ref="I2269">((_xlfn.XLOOKUP(B2269,'4. Material Balance Activities'!$C$478:$C$608,'4. Material Balance Activities'!$G$478:$G$608,NA,0,1)-_xlfn.XLOOKUP(B2269,'4. Material Balance Activities'!$C$478:$C$608,'4. Material Balance Activities'!$M$478:$M$608,NA,0,1))*G2269)*(1-F2269)</f>
        <v>5.2027799999999999E-4</v>
      </c>
      <c r="J2269" s="105" t="s">
        <v>214</v>
      </c>
      <c r="K2269" s="83" t="s">
        <v>214</v>
      </c>
      <c r="L2269" s="102" cm="1">
        <f t="array" ref="L2269">((_xlfn.XLOOKUP(B2269,'4. Material Balance Activities'!$C$478:$C$608,'4. Material Balance Activities'!$J$478:$J$608,NA,0,1)-_xlfn.XLOOKUP(B2269,'4. Material Balance Activities'!$C$478:$C$608,'4. Material Balance Activities'!$P$478:$P$608,NA,0,1))*G2269)*(1-F2269)</f>
        <v>2.0978951612903226E-6</v>
      </c>
      <c r="M2269" s="105" t="s">
        <v>214</v>
      </c>
      <c r="N2269" s="83" t="s">
        <v>214</v>
      </c>
    </row>
    <row r="2270" spans="1:14" x14ac:dyDescent="0.25">
      <c r="A2270" s="79" t="s">
        <v>406</v>
      </c>
      <c r="B2270" s="133" t="s">
        <v>346</v>
      </c>
      <c r="C2270" s="137" t="s">
        <v>434</v>
      </c>
      <c r="D2270" s="81" t="str">
        <f>IFERROR(IF(C2270="No CAS","",INDEX('DEQ Pollutant List'!$C$7:$C$611,MATCH('5. Pollutant Emissions - MB'!C2270,'DEQ Pollutant List'!$B$7:$B$611,0))),"")</f>
        <v>Ethylene glycol monobutyl ether</v>
      </c>
      <c r="E2270" s="115"/>
      <c r="F2270" s="138">
        <v>0</v>
      </c>
      <c r="G2270" s="139">
        <v>2.8999999999999998E-3</v>
      </c>
      <c r="H2270" s="104"/>
      <c r="I2270" s="102" cm="1">
        <f t="array" ref="I2270">((_xlfn.XLOOKUP(B2270,'4. Material Balance Activities'!$C$478:$C$608,'4. Material Balance Activities'!$G$478:$G$608,NA,0,1)-_xlfn.XLOOKUP(B2270,'4. Material Balance Activities'!$C$478:$C$608,'4. Material Balance Activities'!$M$478:$M$608,NA,0,1))*G2270)*(1-F2270)</f>
        <v>6.8582099999999987E-4</v>
      </c>
      <c r="J2270" s="105" t="s">
        <v>214</v>
      </c>
      <c r="K2270" s="83" t="s">
        <v>214</v>
      </c>
      <c r="L2270" s="102" cm="1">
        <f t="array" ref="L2270">((_xlfn.XLOOKUP(B2270,'4. Material Balance Activities'!$C$478:$C$608,'4. Material Balance Activities'!$J$478:$J$608,NA,0,1)-_xlfn.XLOOKUP(B2270,'4. Material Balance Activities'!$C$478:$C$608,'4. Material Balance Activities'!$P$478:$P$608,NA,0,1))*G2270)*(1-F2270)</f>
        <v>2.7654072580645156E-6</v>
      </c>
      <c r="M2270" s="105" t="s">
        <v>214</v>
      </c>
      <c r="N2270" s="83" t="s">
        <v>214</v>
      </c>
    </row>
    <row r="2271" spans="1:14" x14ac:dyDescent="0.25">
      <c r="A2271" s="79" t="s">
        <v>406</v>
      </c>
      <c r="B2271" s="133" t="s">
        <v>346</v>
      </c>
      <c r="C2271" s="137" t="s">
        <v>436</v>
      </c>
      <c r="D2271" s="81" t="str">
        <f>IFERROR(IF(C2271="No CAS","",INDEX('DEQ Pollutant List'!$C$7:$C$611,MATCH('5. Pollutant Emissions - MB'!C2271,'DEQ Pollutant List'!$B$7:$B$611,0))),"")</f>
        <v>1,2,4-Trimethylbenzene</v>
      </c>
      <c r="E2271" s="115"/>
      <c r="F2271" s="138">
        <v>0</v>
      </c>
      <c r="G2271" s="139">
        <v>5.9700000000000003E-2</v>
      </c>
      <c r="H2271" s="104"/>
      <c r="I2271" s="102" cm="1">
        <f t="array" ref="I2271">((_xlfn.XLOOKUP(B2271,'4. Material Balance Activities'!$C$478:$C$608,'4. Material Balance Activities'!$G$478:$G$608,NA,0,1)-_xlfn.XLOOKUP(B2271,'4. Material Balance Activities'!$C$478:$C$608,'4. Material Balance Activities'!$M$478:$M$608,NA,0,1))*G2271)*(1-F2271)</f>
        <v>1.4118453E-2</v>
      </c>
      <c r="J2271" s="105" t="s">
        <v>214</v>
      </c>
      <c r="K2271" s="83" t="s">
        <v>214</v>
      </c>
      <c r="L2271" s="102" cm="1">
        <f t="array" ref="L2271">((_xlfn.XLOOKUP(B2271,'4. Material Balance Activities'!$C$478:$C$608,'4. Material Balance Activities'!$J$478:$J$608,NA,0,1)-_xlfn.XLOOKUP(B2271,'4. Material Balance Activities'!$C$478:$C$608,'4. Material Balance Activities'!$P$478:$P$608,NA,0,1))*G2271)*(1-F2271)</f>
        <v>5.6929245967741932E-5</v>
      </c>
      <c r="M2271" s="105" t="s">
        <v>214</v>
      </c>
      <c r="N2271" s="83" t="s">
        <v>214</v>
      </c>
    </row>
    <row r="2272" spans="1:14" x14ac:dyDescent="0.25">
      <c r="A2272" s="79" t="s">
        <v>406</v>
      </c>
      <c r="B2272" s="133" t="s">
        <v>346</v>
      </c>
      <c r="C2272" s="137" t="s">
        <v>437</v>
      </c>
      <c r="D2272" s="81" t="str">
        <f>IFERROR(IF(C2272="No CAS","",INDEX('DEQ Pollutant List'!$C$7:$C$611,MATCH('5. Pollutant Emissions - MB'!C2272,'DEQ Pollutant List'!$B$7:$B$611,0))),"")</f>
        <v>Propylene glycol monomethyl ether acetate</v>
      </c>
      <c r="E2272" s="115"/>
      <c r="F2272" s="138">
        <v>0</v>
      </c>
      <c r="G2272" s="139">
        <v>2.6200000000000001E-2</v>
      </c>
      <c r="H2272" s="104"/>
      <c r="I2272" s="102" cm="1">
        <f t="array" ref="I2272">((_xlfn.XLOOKUP(B2272,'4. Material Balance Activities'!$C$478:$C$608,'4. Material Balance Activities'!$G$478:$G$608,NA,0,1)-_xlfn.XLOOKUP(B2272,'4. Material Balance Activities'!$C$478:$C$608,'4. Material Balance Activities'!$M$478:$M$608,NA,0,1))*G2272)*(1-F2272)</f>
        <v>6.1960380000000001E-3</v>
      </c>
      <c r="J2272" s="105" t="s">
        <v>214</v>
      </c>
      <c r="K2272" s="83" t="s">
        <v>214</v>
      </c>
      <c r="L2272" s="102" cm="1">
        <f t="array" ref="L2272">((_xlfn.XLOOKUP(B2272,'4. Material Balance Activities'!$C$478:$C$608,'4. Material Balance Activities'!$J$478:$J$608,NA,0,1)-_xlfn.XLOOKUP(B2272,'4. Material Balance Activities'!$C$478:$C$608,'4. Material Balance Activities'!$P$478:$P$608,NA,0,1))*G2272)*(1-F2272)</f>
        <v>2.4984024193548386E-5</v>
      </c>
      <c r="M2272" s="105" t="s">
        <v>214</v>
      </c>
      <c r="N2272" s="83" t="s">
        <v>214</v>
      </c>
    </row>
    <row r="2273" spans="1:14" x14ac:dyDescent="0.25">
      <c r="A2273" s="79" t="s">
        <v>406</v>
      </c>
      <c r="B2273" s="133" t="s">
        <v>347</v>
      </c>
      <c r="C2273" s="137" t="s">
        <v>189</v>
      </c>
      <c r="D2273" s="81" t="str">
        <f>IFERROR(IF(C2273="No CAS","",INDEX('DEQ Pollutant List'!$C$7:$C$611,MATCH('5. Pollutant Emissions - MB'!C2273,'DEQ Pollutant List'!$B$7:$B$611,0))),"")</f>
        <v>Naphthalene</v>
      </c>
      <c r="E2273" s="115"/>
      <c r="F2273" s="138">
        <v>0</v>
      </c>
      <c r="G2273" s="139">
        <v>1E-4</v>
      </c>
      <c r="H2273" s="104"/>
      <c r="I2273" s="102" cm="1">
        <f t="array" ref="I2273">((_xlfn.XLOOKUP(B2273,'4. Material Balance Activities'!$C$478:$C$608,'4. Material Balance Activities'!$G$478:$G$608,NA,0,1)-_xlfn.XLOOKUP(B2273,'4. Material Balance Activities'!$C$478:$C$608,'4. Material Balance Activities'!$M$478:$M$608,NA,0,1))*G2273)*(1-F2273)</f>
        <v>2.7093000000000003E-5</v>
      </c>
      <c r="J2273" s="105" t="s">
        <v>214</v>
      </c>
      <c r="K2273" s="83" t="s">
        <v>214</v>
      </c>
      <c r="L2273" s="102" cm="1">
        <f t="array" ref="L2273">((_xlfn.XLOOKUP(B2273,'4. Material Balance Activities'!$C$478:$C$608,'4. Material Balance Activities'!$J$478:$J$608,NA,0,1)-_xlfn.XLOOKUP(B2273,'4. Material Balance Activities'!$C$478:$C$608,'4. Material Balance Activities'!$P$478:$P$608,NA,0,1))*G2273)*(1-F2273)</f>
        <v>1.0924596774193549E-7</v>
      </c>
      <c r="M2273" s="105" t="s">
        <v>214</v>
      </c>
      <c r="N2273" s="83" t="s">
        <v>214</v>
      </c>
    </row>
    <row r="2274" spans="1:14" x14ac:dyDescent="0.25">
      <c r="A2274" s="79" t="s">
        <v>406</v>
      </c>
      <c r="B2274" s="133" t="s">
        <v>347</v>
      </c>
      <c r="C2274" s="137" t="s">
        <v>433</v>
      </c>
      <c r="D2274" s="81" t="str">
        <f>IFERROR(IF(C2274="No CAS","",INDEX('DEQ Pollutant List'!$C$7:$C$611,MATCH('5. Pollutant Emissions - MB'!C2274,'DEQ Pollutant List'!$B$7:$B$611,0))),"")</f>
        <v>Isopropylbenzene (cumene)</v>
      </c>
      <c r="E2274" s="115"/>
      <c r="F2274" s="138">
        <v>0</v>
      </c>
      <c r="G2274" s="139">
        <v>1.6999999999999999E-3</v>
      </c>
      <c r="H2274" s="104"/>
      <c r="I2274" s="102" cm="1">
        <f t="array" ref="I2274">((_xlfn.XLOOKUP(B2274,'4. Material Balance Activities'!$C$478:$C$608,'4. Material Balance Activities'!$G$478:$G$608,NA,0,1)-_xlfn.XLOOKUP(B2274,'4. Material Balance Activities'!$C$478:$C$608,'4. Material Balance Activities'!$M$478:$M$608,NA,0,1))*G2274)*(1-F2274)</f>
        <v>4.60581E-4</v>
      </c>
      <c r="J2274" s="105" t="s">
        <v>214</v>
      </c>
      <c r="K2274" s="83" t="s">
        <v>214</v>
      </c>
      <c r="L2274" s="102" cm="1">
        <f t="array" ref="L2274">((_xlfn.XLOOKUP(B2274,'4. Material Balance Activities'!$C$478:$C$608,'4. Material Balance Activities'!$J$478:$J$608,NA,0,1)-_xlfn.XLOOKUP(B2274,'4. Material Balance Activities'!$C$478:$C$608,'4. Material Balance Activities'!$P$478:$P$608,NA,0,1))*G2274)*(1-F2274)</f>
        <v>1.857181451612903E-6</v>
      </c>
      <c r="M2274" s="105" t="s">
        <v>214</v>
      </c>
      <c r="N2274" s="83" t="s">
        <v>214</v>
      </c>
    </row>
    <row r="2275" spans="1:14" x14ac:dyDescent="0.25">
      <c r="A2275" s="79" t="s">
        <v>406</v>
      </c>
      <c r="B2275" s="133" t="s">
        <v>347</v>
      </c>
      <c r="C2275" s="137" t="s">
        <v>436</v>
      </c>
      <c r="D2275" s="81" t="str">
        <f>IFERROR(IF(C2275="No CAS","",INDEX('DEQ Pollutant List'!$C$7:$C$611,MATCH('5. Pollutant Emissions - MB'!C2275,'DEQ Pollutant List'!$B$7:$B$611,0))),"")</f>
        <v>1,2,4-Trimethylbenzene</v>
      </c>
      <c r="E2275" s="115"/>
      <c r="F2275" s="138">
        <v>0</v>
      </c>
      <c r="G2275" s="139">
        <v>4.4499999999999998E-2</v>
      </c>
      <c r="H2275" s="104"/>
      <c r="I2275" s="102" cm="1">
        <f t="array" ref="I2275">((_xlfn.XLOOKUP(B2275,'4. Material Balance Activities'!$C$478:$C$608,'4. Material Balance Activities'!$G$478:$G$608,NA,0,1)-_xlfn.XLOOKUP(B2275,'4. Material Balance Activities'!$C$478:$C$608,'4. Material Balance Activities'!$M$478:$M$608,NA,0,1))*G2275)*(1-F2275)</f>
        <v>1.2056384999999999E-2</v>
      </c>
      <c r="J2275" s="105" t="s">
        <v>214</v>
      </c>
      <c r="K2275" s="83" t="s">
        <v>214</v>
      </c>
      <c r="L2275" s="102" cm="1">
        <f t="array" ref="L2275">((_xlfn.XLOOKUP(B2275,'4. Material Balance Activities'!$C$478:$C$608,'4. Material Balance Activities'!$J$478:$J$608,NA,0,1)-_xlfn.XLOOKUP(B2275,'4. Material Balance Activities'!$C$478:$C$608,'4. Material Balance Activities'!$P$478:$P$608,NA,0,1))*G2275)*(1-F2275)</f>
        <v>4.861445564516129E-5</v>
      </c>
      <c r="M2275" s="105" t="s">
        <v>214</v>
      </c>
      <c r="N2275" s="83" t="s">
        <v>214</v>
      </c>
    </row>
    <row r="2276" spans="1:14" x14ac:dyDescent="0.25">
      <c r="A2276" s="79" t="s">
        <v>406</v>
      </c>
      <c r="B2276" s="133" t="s">
        <v>347</v>
      </c>
      <c r="C2276" s="137" t="s">
        <v>437</v>
      </c>
      <c r="D2276" s="81" t="str">
        <f>IFERROR(IF(C2276="No CAS","",INDEX('DEQ Pollutant List'!$C$7:$C$611,MATCH('5. Pollutant Emissions - MB'!C2276,'DEQ Pollutant List'!$B$7:$B$611,0))),"")</f>
        <v>Propylene glycol monomethyl ether acetate</v>
      </c>
      <c r="E2276" s="115"/>
      <c r="F2276" s="138">
        <v>0</v>
      </c>
      <c r="G2276" s="139">
        <v>5.5599999999999997E-2</v>
      </c>
      <c r="H2276" s="104"/>
      <c r="I2276" s="102" cm="1">
        <f t="array" ref="I2276">((_xlfn.XLOOKUP(B2276,'4. Material Balance Activities'!$C$478:$C$608,'4. Material Balance Activities'!$G$478:$G$608,NA,0,1)-_xlfn.XLOOKUP(B2276,'4. Material Balance Activities'!$C$478:$C$608,'4. Material Balance Activities'!$M$478:$M$608,NA,0,1))*G2276)*(1-F2276)</f>
        <v>1.5063707999999999E-2</v>
      </c>
      <c r="J2276" s="105" t="s">
        <v>214</v>
      </c>
      <c r="K2276" s="83" t="s">
        <v>214</v>
      </c>
      <c r="L2276" s="102" cm="1">
        <f t="array" ref="L2276">((_xlfn.XLOOKUP(B2276,'4. Material Balance Activities'!$C$478:$C$608,'4. Material Balance Activities'!$J$478:$J$608,NA,0,1)-_xlfn.XLOOKUP(B2276,'4. Material Balance Activities'!$C$478:$C$608,'4. Material Balance Activities'!$P$478:$P$608,NA,0,1))*G2276)*(1-F2276)</f>
        <v>6.0740758064516126E-5</v>
      </c>
      <c r="M2276" s="105" t="s">
        <v>214</v>
      </c>
      <c r="N2276" s="83" t="s">
        <v>214</v>
      </c>
    </row>
    <row r="2277" spans="1:14" x14ac:dyDescent="0.25">
      <c r="A2277" s="79" t="s">
        <v>406</v>
      </c>
      <c r="B2277" s="133" t="s">
        <v>348</v>
      </c>
      <c r="C2277" s="137" t="s">
        <v>183</v>
      </c>
      <c r="D2277" s="81" t="str">
        <f>IFERROR(IF(C2277="No CAS","",INDEX('DEQ Pollutant List'!$C$7:$C$611,MATCH('5. Pollutant Emissions - MB'!C2277,'DEQ Pollutant List'!$B$7:$B$611,0))),"")</f>
        <v>Ethyl benzene</v>
      </c>
      <c r="E2277" s="115"/>
      <c r="F2277" s="138">
        <v>0</v>
      </c>
      <c r="G2277" s="139">
        <v>1E-3</v>
      </c>
      <c r="H2277" s="104"/>
      <c r="I2277" s="102" cm="1">
        <f t="array" ref="I2277">((_xlfn.XLOOKUP(B2277,'4. Material Balance Activities'!$C$478:$C$608,'4. Material Balance Activities'!$G$478:$G$608,NA,0,1)-_xlfn.XLOOKUP(B2277,'4. Material Balance Activities'!$C$478:$C$608,'4. Material Balance Activities'!$M$478:$M$608,NA,0,1))*G2277)*(1-F2277)</f>
        <v>4.6540000000000002E-3</v>
      </c>
      <c r="J2277" s="105" t="s">
        <v>214</v>
      </c>
      <c r="K2277" s="83" t="s">
        <v>214</v>
      </c>
      <c r="L2277" s="102" cm="1">
        <f t="array" ref="L2277">((_xlfn.XLOOKUP(B2277,'4. Material Balance Activities'!$C$478:$C$608,'4. Material Balance Activities'!$J$478:$J$608,NA,0,1)-_xlfn.XLOOKUP(B2277,'4. Material Balance Activities'!$C$478:$C$608,'4. Material Balance Activities'!$P$478:$P$608,NA,0,1))*G2277)*(1-F2277)</f>
        <v>1.8766129032258063E-5</v>
      </c>
      <c r="M2277" s="105" t="s">
        <v>214</v>
      </c>
      <c r="N2277" s="83" t="s">
        <v>214</v>
      </c>
    </row>
    <row r="2278" spans="1:14" x14ac:dyDescent="0.25">
      <c r="A2278" s="79" t="s">
        <v>406</v>
      </c>
      <c r="B2278" s="133" t="s">
        <v>348</v>
      </c>
      <c r="C2278" s="137" t="s">
        <v>181</v>
      </c>
      <c r="D2278" s="81" t="str">
        <f>IFERROR(IF(C2278="No CAS","",INDEX('DEQ Pollutant List'!$C$7:$C$611,MATCH('5. Pollutant Emissions - MB'!C2278,'DEQ Pollutant List'!$B$7:$B$611,0))),"")</f>
        <v>Cobalt and compounds</v>
      </c>
      <c r="E2278" s="115"/>
      <c r="F2278" s="138">
        <f>1-(1-0.75)*(1-0.992)</f>
        <v>0.998</v>
      </c>
      <c r="G2278" s="139">
        <v>1E-3</v>
      </c>
      <c r="H2278" s="104" t="s">
        <v>421</v>
      </c>
      <c r="I2278" s="102" cm="1">
        <f t="array" ref="I2278">((_xlfn.XLOOKUP(B2278,'4. Material Balance Activities'!$C$478:$C$608,'4. Material Balance Activities'!$G$478:$G$608,NA,0,1)-_xlfn.XLOOKUP(B2278,'4. Material Balance Activities'!$C$478:$C$608,'4. Material Balance Activities'!$M$478:$M$608,NA,0,1))*G2278)*(1-F2278)</f>
        <v>9.3080000000000081E-6</v>
      </c>
      <c r="J2278" s="105" t="s">
        <v>214</v>
      </c>
      <c r="K2278" s="83" t="s">
        <v>214</v>
      </c>
      <c r="L2278" s="102" cm="1">
        <f t="array" ref="L2278">((_xlfn.XLOOKUP(B2278,'4. Material Balance Activities'!$C$478:$C$608,'4. Material Balance Activities'!$J$478:$J$608,NA,0,1)-_xlfn.XLOOKUP(B2278,'4. Material Balance Activities'!$C$478:$C$608,'4. Material Balance Activities'!$P$478:$P$608,NA,0,1))*G2278)*(1-F2278)</f>
        <v>3.7532258064516161E-8</v>
      </c>
      <c r="M2278" s="105" t="s">
        <v>214</v>
      </c>
      <c r="N2278" s="83" t="s">
        <v>214</v>
      </c>
    </row>
    <row r="2279" spans="1:14" x14ac:dyDescent="0.25">
      <c r="A2279" s="79" t="s">
        <v>406</v>
      </c>
      <c r="B2279" s="133" t="s">
        <v>349</v>
      </c>
      <c r="C2279" s="137" t="s">
        <v>183</v>
      </c>
      <c r="D2279" s="81" t="str">
        <f>IFERROR(IF(C2279="No CAS","",INDEX('DEQ Pollutant List'!$C$7:$C$611,MATCH('5. Pollutant Emissions - MB'!C2279,'DEQ Pollutant List'!$B$7:$B$611,0))),"")</f>
        <v>Ethyl benzene</v>
      </c>
      <c r="E2279" s="115"/>
      <c r="F2279" s="138">
        <v>0</v>
      </c>
      <c r="G2279" s="139">
        <v>1E-3</v>
      </c>
      <c r="H2279" s="104"/>
      <c r="I2279" s="102" cm="1">
        <f t="array" ref="I2279">((_xlfn.XLOOKUP(B2279,'4. Material Balance Activities'!$C$478:$C$608,'4. Material Balance Activities'!$G$478:$G$608,NA,0,1)-_xlfn.XLOOKUP(B2279,'4. Material Balance Activities'!$C$478:$C$608,'4. Material Balance Activities'!$M$478:$M$608,NA,0,1))*G2279)*(1-F2279)</f>
        <v>9.4380000000000002E-3</v>
      </c>
      <c r="J2279" s="105" t="s">
        <v>214</v>
      </c>
      <c r="K2279" s="83" t="s">
        <v>214</v>
      </c>
      <c r="L2279" s="102" cm="1">
        <f t="array" ref="L2279">((_xlfn.XLOOKUP(B2279,'4. Material Balance Activities'!$C$478:$C$608,'4. Material Balance Activities'!$J$478:$J$608,NA,0,1)-_xlfn.XLOOKUP(B2279,'4. Material Balance Activities'!$C$478:$C$608,'4. Material Balance Activities'!$P$478:$P$608,NA,0,1))*G2279)*(1-F2279)</f>
        <v>3.8056451612903225E-5</v>
      </c>
      <c r="M2279" s="105" t="s">
        <v>214</v>
      </c>
      <c r="N2279" s="83" t="s">
        <v>214</v>
      </c>
    </row>
    <row r="2280" spans="1:14" x14ac:dyDescent="0.25">
      <c r="A2280" s="79" t="s">
        <v>406</v>
      </c>
      <c r="B2280" s="133" t="s">
        <v>350</v>
      </c>
      <c r="C2280" s="137" t="s">
        <v>193</v>
      </c>
      <c r="D2280" s="81" t="str">
        <f>IFERROR(IF(C2280="No CAS","",INDEX('DEQ Pollutant List'!$C$7:$C$611,MATCH('5. Pollutant Emissions - MB'!C2280,'DEQ Pollutant List'!$B$7:$B$611,0))),"")</f>
        <v>Xylene (mixture), including m-xylene, o-xylene, p-xylene</v>
      </c>
      <c r="E2280" s="115"/>
      <c r="F2280" s="138">
        <v>0</v>
      </c>
      <c r="G2280" s="139">
        <v>0.28000000000000003</v>
      </c>
      <c r="H2280" s="104"/>
      <c r="I2280" s="102" cm="1">
        <f t="array" ref="I2280">((_xlfn.XLOOKUP(B2280,'4. Material Balance Activities'!$C$478:$C$608,'4. Material Balance Activities'!$G$478:$G$608,NA,0,1)-_xlfn.XLOOKUP(B2280,'4. Material Balance Activities'!$C$478:$C$608,'4. Material Balance Activities'!$M$478:$M$608,NA,0,1))*G2280)*(1-F2280)</f>
        <v>0.41104000000000002</v>
      </c>
      <c r="J2280" s="105" t="s">
        <v>214</v>
      </c>
      <c r="K2280" s="83" t="s">
        <v>214</v>
      </c>
      <c r="L2280" s="102" cm="1">
        <f t="array" ref="L2280">((_xlfn.XLOOKUP(B2280,'4. Material Balance Activities'!$C$478:$C$608,'4. Material Balance Activities'!$J$478:$J$608,NA,0,1)-_xlfn.XLOOKUP(B2280,'4. Material Balance Activities'!$C$478:$C$608,'4. Material Balance Activities'!$P$478:$P$608,NA,0,1))*G2280)*(1-F2280)</f>
        <v>1.6574193548387097E-3</v>
      </c>
      <c r="M2280" s="105" t="s">
        <v>214</v>
      </c>
      <c r="N2280" s="83" t="s">
        <v>214</v>
      </c>
    </row>
    <row r="2281" spans="1:14" x14ac:dyDescent="0.25">
      <c r="A2281" s="79" t="s">
        <v>406</v>
      </c>
      <c r="B2281" s="133" t="s">
        <v>350</v>
      </c>
      <c r="C2281" s="137" t="s">
        <v>183</v>
      </c>
      <c r="D2281" s="81" t="str">
        <f>IFERROR(IF(C2281="No CAS","",INDEX('DEQ Pollutant List'!$C$7:$C$611,MATCH('5. Pollutant Emissions - MB'!C2281,'DEQ Pollutant List'!$B$7:$B$611,0))),"")</f>
        <v>Ethyl benzene</v>
      </c>
      <c r="E2281" s="115"/>
      <c r="F2281" s="138">
        <v>0</v>
      </c>
      <c r="G2281" s="139">
        <v>0.05</v>
      </c>
      <c r="H2281" s="104"/>
      <c r="I2281" s="102" cm="1">
        <f t="array" ref="I2281">((_xlfn.XLOOKUP(B2281,'4. Material Balance Activities'!$C$478:$C$608,'4. Material Balance Activities'!$G$478:$G$608,NA,0,1)-_xlfn.XLOOKUP(B2281,'4. Material Balance Activities'!$C$478:$C$608,'4. Material Balance Activities'!$M$478:$M$608,NA,0,1))*G2281)*(1-F2281)</f>
        <v>7.3400000000000007E-2</v>
      </c>
      <c r="J2281" s="105" t="s">
        <v>214</v>
      </c>
      <c r="K2281" s="83" t="s">
        <v>214</v>
      </c>
      <c r="L2281" s="102" cm="1">
        <f t="array" ref="L2281">((_xlfn.XLOOKUP(B2281,'4. Material Balance Activities'!$C$478:$C$608,'4. Material Balance Activities'!$J$478:$J$608,NA,0,1)-_xlfn.XLOOKUP(B2281,'4. Material Balance Activities'!$C$478:$C$608,'4. Material Balance Activities'!$P$478:$P$608,NA,0,1))*G2281)*(1-F2281)</f>
        <v>2.9596774193548387E-4</v>
      </c>
      <c r="M2281" s="105" t="s">
        <v>214</v>
      </c>
      <c r="N2281" s="83" t="s">
        <v>214</v>
      </c>
    </row>
    <row r="2282" spans="1:14" x14ac:dyDescent="0.25">
      <c r="A2282" s="79" t="s">
        <v>406</v>
      </c>
      <c r="B2282" s="133" t="s">
        <v>350</v>
      </c>
      <c r="C2282" s="137" t="s">
        <v>435</v>
      </c>
      <c r="D2282" s="81" t="str">
        <f>IFERROR(IF(C2282="No CAS","",INDEX('DEQ Pollutant List'!$C$7:$C$611,MATCH('5. Pollutant Emissions - MB'!C2282,'DEQ Pollutant List'!$B$7:$B$611,0))),"")</f>
        <v>n-Butyl alcohol</v>
      </c>
      <c r="E2282" s="115"/>
      <c r="F2282" s="138">
        <v>0</v>
      </c>
      <c r="G2282" s="139">
        <v>0.01</v>
      </c>
      <c r="H2282" s="104"/>
      <c r="I2282" s="102" cm="1">
        <f t="array" ref="I2282">((_xlfn.XLOOKUP(B2282,'4. Material Balance Activities'!$C$478:$C$608,'4. Material Balance Activities'!$G$478:$G$608,NA,0,1)-_xlfn.XLOOKUP(B2282,'4. Material Balance Activities'!$C$478:$C$608,'4. Material Balance Activities'!$M$478:$M$608,NA,0,1))*G2282)*(1-F2282)</f>
        <v>1.468E-2</v>
      </c>
      <c r="J2282" s="105" t="s">
        <v>214</v>
      </c>
      <c r="K2282" s="83" t="s">
        <v>214</v>
      </c>
      <c r="L2282" s="102" cm="1">
        <f t="array" ref="L2282">((_xlfn.XLOOKUP(B2282,'4. Material Balance Activities'!$C$478:$C$608,'4. Material Balance Activities'!$J$478:$J$608,NA,0,1)-_xlfn.XLOOKUP(B2282,'4. Material Balance Activities'!$C$478:$C$608,'4. Material Balance Activities'!$P$478:$P$608,NA,0,1))*G2282)*(1-F2282)</f>
        <v>5.9193548387096774E-5</v>
      </c>
      <c r="M2282" s="105" t="s">
        <v>214</v>
      </c>
      <c r="N2282" s="83" t="s">
        <v>214</v>
      </c>
    </row>
    <row r="2283" spans="1:14" x14ac:dyDescent="0.25">
      <c r="A2283" s="79" t="s">
        <v>406</v>
      </c>
      <c r="B2283" s="133" t="s">
        <v>350</v>
      </c>
      <c r="C2283" s="137" t="s">
        <v>437</v>
      </c>
      <c r="D2283" s="81" t="str">
        <f>IFERROR(IF(C2283="No CAS","",INDEX('DEQ Pollutant List'!$C$7:$C$611,MATCH('5. Pollutant Emissions - MB'!C2283,'DEQ Pollutant List'!$B$7:$B$611,0))),"")</f>
        <v>Propylene glycol monomethyl ether acetate</v>
      </c>
      <c r="E2283" s="115"/>
      <c r="F2283" s="138">
        <v>0</v>
      </c>
      <c r="G2283" s="139">
        <v>0.05</v>
      </c>
      <c r="H2283" s="104"/>
      <c r="I2283" s="102" cm="1">
        <f t="array" ref="I2283">((_xlfn.XLOOKUP(B2283,'4. Material Balance Activities'!$C$478:$C$608,'4. Material Balance Activities'!$G$478:$G$608,NA,0,1)-_xlfn.XLOOKUP(B2283,'4. Material Balance Activities'!$C$478:$C$608,'4. Material Balance Activities'!$M$478:$M$608,NA,0,1))*G2283)*(1-F2283)</f>
        <v>7.3400000000000007E-2</v>
      </c>
      <c r="J2283" s="105" t="s">
        <v>214</v>
      </c>
      <c r="K2283" s="83" t="s">
        <v>214</v>
      </c>
      <c r="L2283" s="102" cm="1">
        <f t="array" ref="L2283">((_xlfn.XLOOKUP(B2283,'4. Material Balance Activities'!$C$478:$C$608,'4. Material Balance Activities'!$J$478:$J$608,NA,0,1)-_xlfn.XLOOKUP(B2283,'4. Material Balance Activities'!$C$478:$C$608,'4. Material Balance Activities'!$P$478:$P$608,NA,0,1))*G2283)*(1-F2283)</f>
        <v>2.9596774193548387E-4</v>
      </c>
      <c r="M2283" s="105" t="s">
        <v>214</v>
      </c>
      <c r="N2283" s="83" t="s">
        <v>214</v>
      </c>
    </row>
    <row r="2284" spans="1:14" x14ac:dyDescent="0.25">
      <c r="A2284" s="79" t="s">
        <v>406</v>
      </c>
      <c r="B2284" s="133" t="s">
        <v>351</v>
      </c>
      <c r="C2284" s="137" t="s">
        <v>193</v>
      </c>
      <c r="D2284" s="81" t="str">
        <f>IFERROR(IF(C2284="No CAS","",INDEX('DEQ Pollutant List'!$C$7:$C$611,MATCH('5. Pollutant Emissions - MB'!C2284,'DEQ Pollutant List'!$B$7:$B$611,0))),"")</f>
        <v>Xylene (mixture), including m-xylene, o-xylene, p-xylene</v>
      </c>
      <c r="E2284" s="115"/>
      <c r="F2284" s="138">
        <v>0</v>
      </c>
      <c r="G2284" s="139">
        <v>0.28999999999999998</v>
      </c>
      <c r="H2284" s="104"/>
      <c r="I2284" s="102" cm="1">
        <f t="array" ref="I2284">((_xlfn.XLOOKUP(B2284,'4. Material Balance Activities'!$C$478:$C$608,'4. Material Balance Activities'!$G$478:$G$608,NA,0,1)-_xlfn.XLOOKUP(B2284,'4. Material Balance Activities'!$C$478:$C$608,'4. Material Balance Activities'!$M$478:$M$608,NA,0,1))*G2284)*(1-F2284)</f>
        <v>6.5423999999999982E-2</v>
      </c>
      <c r="J2284" s="105" t="s">
        <v>214</v>
      </c>
      <c r="K2284" s="83" t="s">
        <v>214</v>
      </c>
      <c r="L2284" s="102" cm="1">
        <f t="array" ref="L2284">((_xlfn.XLOOKUP(B2284,'4. Material Balance Activities'!$C$478:$C$608,'4. Material Balance Activities'!$J$478:$J$608,NA,0,1)-_xlfn.XLOOKUP(B2284,'4. Material Balance Activities'!$C$478:$C$608,'4. Material Balance Activities'!$P$478:$P$608,NA,0,1))*G2284)*(1-F2284)</f>
        <v>2.6380645161290316E-4</v>
      </c>
      <c r="M2284" s="105" t="s">
        <v>214</v>
      </c>
      <c r="N2284" s="83" t="s">
        <v>214</v>
      </c>
    </row>
    <row r="2285" spans="1:14" x14ac:dyDescent="0.25">
      <c r="A2285" s="79" t="s">
        <v>406</v>
      </c>
      <c r="B2285" s="133" t="s">
        <v>351</v>
      </c>
      <c r="C2285" s="137" t="s">
        <v>183</v>
      </c>
      <c r="D2285" s="81" t="str">
        <f>IFERROR(IF(C2285="No CAS","",INDEX('DEQ Pollutant List'!$C$7:$C$611,MATCH('5. Pollutant Emissions - MB'!C2285,'DEQ Pollutant List'!$B$7:$B$611,0))),"")</f>
        <v>Ethyl benzene</v>
      </c>
      <c r="E2285" s="115"/>
      <c r="F2285" s="138">
        <v>0</v>
      </c>
      <c r="G2285" s="139">
        <v>0.05</v>
      </c>
      <c r="H2285" s="104"/>
      <c r="I2285" s="102" cm="1">
        <f t="array" ref="I2285">((_xlfn.XLOOKUP(B2285,'4. Material Balance Activities'!$C$478:$C$608,'4. Material Balance Activities'!$G$478:$G$608,NA,0,1)-_xlfn.XLOOKUP(B2285,'4. Material Balance Activities'!$C$478:$C$608,'4. Material Balance Activities'!$M$478:$M$608,NA,0,1))*G2285)*(1-F2285)</f>
        <v>1.1279999999999998E-2</v>
      </c>
      <c r="J2285" s="105" t="s">
        <v>214</v>
      </c>
      <c r="K2285" s="83" t="s">
        <v>214</v>
      </c>
      <c r="L2285" s="102" cm="1">
        <f t="array" ref="L2285">((_xlfn.XLOOKUP(B2285,'4. Material Balance Activities'!$C$478:$C$608,'4. Material Balance Activities'!$J$478:$J$608,NA,0,1)-_xlfn.XLOOKUP(B2285,'4. Material Balance Activities'!$C$478:$C$608,'4. Material Balance Activities'!$P$478:$P$608,NA,0,1))*G2285)*(1-F2285)</f>
        <v>4.5483870967741937E-5</v>
      </c>
      <c r="M2285" s="105" t="s">
        <v>214</v>
      </c>
      <c r="N2285" s="83" t="s">
        <v>214</v>
      </c>
    </row>
    <row r="2286" spans="1:14" x14ac:dyDescent="0.25">
      <c r="A2286" s="79" t="s">
        <v>406</v>
      </c>
      <c r="B2286" s="133" t="s">
        <v>351</v>
      </c>
      <c r="C2286" s="137" t="s">
        <v>435</v>
      </c>
      <c r="D2286" s="81" t="str">
        <f>IFERROR(IF(C2286="No CAS","",INDEX('DEQ Pollutant List'!$C$7:$C$611,MATCH('5. Pollutant Emissions - MB'!C2286,'DEQ Pollutant List'!$B$7:$B$611,0))),"")</f>
        <v>n-Butyl alcohol</v>
      </c>
      <c r="E2286" s="115"/>
      <c r="F2286" s="138">
        <v>0</v>
      </c>
      <c r="G2286" s="139">
        <v>0.01</v>
      </c>
      <c r="H2286" s="104"/>
      <c r="I2286" s="102" cm="1">
        <f t="array" ref="I2286">((_xlfn.XLOOKUP(B2286,'4. Material Balance Activities'!$C$478:$C$608,'4. Material Balance Activities'!$G$478:$G$608,NA,0,1)-_xlfn.XLOOKUP(B2286,'4. Material Balance Activities'!$C$478:$C$608,'4. Material Balance Activities'!$M$478:$M$608,NA,0,1))*G2286)*(1-F2286)</f>
        <v>2.2559999999999998E-3</v>
      </c>
      <c r="J2286" s="105" t="s">
        <v>214</v>
      </c>
      <c r="K2286" s="83" t="s">
        <v>214</v>
      </c>
      <c r="L2286" s="102" cm="1">
        <f t="array" ref="L2286">((_xlfn.XLOOKUP(B2286,'4. Material Balance Activities'!$C$478:$C$608,'4. Material Balance Activities'!$J$478:$J$608,NA,0,1)-_xlfn.XLOOKUP(B2286,'4. Material Balance Activities'!$C$478:$C$608,'4. Material Balance Activities'!$P$478:$P$608,NA,0,1))*G2286)*(1-F2286)</f>
        <v>9.0967741935483867E-6</v>
      </c>
      <c r="M2286" s="105" t="s">
        <v>214</v>
      </c>
      <c r="N2286" s="83" t="s">
        <v>214</v>
      </c>
    </row>
    <row r="2287" spans="1:14" x14ac:dyDescent="0.25">
      <c r="A2287" s="79" t="s">
        <v>406</v>
      </c>
      <c r="B2287" s="133" t="s">
        <v>351</v>
      </c>
      <c r="C2287" s="137" t="s">
        <v>437</v>
      </c>
      <c r="D2287" s="81" t="str">
        <f>IFERROR(IF(C2287="No CAS","",INDEX('DEQ Pollutant List'!$C$7:$C$611,MATCH('5. Pollutant Emissions - MB'!C2287,'DEQ Pollutant List'!$B$7:$B$611,0))),"")</f>
        <v>Propylene glycol monomethyl ether acetate</v>
      </c>
      <c r="E2287" s="115"/>
      <c r="F2287" s="138">
        <v>0</v>
      </c>
      <c r="G2287" s="139">
        <v>0.02</v>
      </c>
      <c r="H2287" s="104"/>
      <c r="I2287" s="102" cm="1">
        <f t="array" ref="I2287">((_xlfn.XLOOKUP(B2287,'4. Material Balance Activities'!$C$478:$C$608,'4. Material Balance Activities'!$G$478:$G$608,NA,0,1)-_xlfn.XLOOKUP(B2287,'4. Material Balance Activities'!$C$478:$C$608,'4. Material Balance Activities'!$M$478:$M$608,NA,0,1))*G2287)*(1-F2287)</f>
        <v>4.5119999999999995E-3</v>
      </c>
      <c r="J2287" s="105" t="s">
        <v>214</v>
      </c>
      <c r="K2287" s="83" t="s">
        <v>214</v>
      </c>
      <c r="L2287" s="102" cm="1">
        <f t="array" ref="L2287">((_xlfn.XLOOKUP(B2287,'4. Material Balance Activities'!$C$478:$C$608,'4. Material Balance Activities'!$J$478:$J$608,NA,0,1)-_xlfn.XLOOKUP(B2287,'4. Material Balance Activities'!$C$478:$C$608,'4. Material Balance Activities'!$P$478:$P$608,NA,0,1))*G2287)*(1-F2287)</f>
        <v>1.8193548387096773E-5</v>
      </c>
      <c r="M2287" s="105" t="s">
        <v>214</v>
      </c>
      <c r="N2287" s="83" t="s">
        <v>214</v>
      </c>
    </row>
    <row r="2288" spans="1:14" x14ac:dyDescent="0.25">
      <c r="A2288" s="79" t="s">
        <v>406</v>
      </c>
      <c r="B2288" s="133" t="s">
        <v>352</v>
      </c>
      <c r="C2288" s="137" t="s">
        <v>183</v>
      </c>
      <c r="D2288" s="81" t="str">
        <f>IFERROR(IF(C2288="No CAS","",INDEX('DEQ Pollutant List'!$C$7:$C$611,MATCH('5. Pollutant Emissions - MB'!C2288,'DEQ Pollutant List'!$B$7:$B$611,0))),"")</f>
        <v>Ethyl benzene</v>
      </c>
      <c r="E2288" s="115"/>
      <c r="F2288" s="138">
        <v>0</v>
      </c>
      <c r="G2288" s="139">
        <v>1E-3</v>
      </c>
      <c r="H2288" s="104"/>
      <c r="I2288" s="102" cm="1">
        <f t="array" ref="I2288">((_xlfn.XLOOKUP(B2288,'4. Material Balance Activities'!$C$478:$C$608,'4. Material Balance Activities'!$G$478:$G$608,NA,0,1)-_xlfn.XLOOKUP(B2288,'4. Material Balance Activities'!$C$478:$C$608,'4. Material Balance Activities'!$M$478:$M$608,NA,0,1))*G2288)*(1-F2288)</f>
        <v>3.0870000000000003E-3</v>
      </c>
      <c r="J2288" s="105" t="s">
        <v>214</v>
      </c>
      <c r="K2288" s="83" t="s">
        <v>214</v>
      </c>
      <c r="L2288" s="102" cm="1">
        <f t="array" ref="L2288">((_xlfn.XLOOKUP(B2288,'4. Material Balance Activities'!$C$478:$C$608,'4. Material Balance Activities'!$J$478:$J$608,NA,0,1)-_xlfn.XLOOKUP(B2288,'4. Material Balance Activities'!$C$478:$C$608,'4. Material Balance Activities'!$P$478:$P$608,NA,0,1))*G2288)*(1-F2288)</f>
        <v>1.244758064516129E-5</v>
      </c>
      <c r="M2288" s="105" t="s">
        <v>214</v>
      </c>
      <c r="N2288" s="83" t="s">
        <v>214</v>
      </c>
    </row>
    <row r="2289" spans="1:14" x14ac:dyDescent="0.25">
      <c r="A2289" s="79" t="s">
        <v>406</v>
      </c>
      <c r="B2289" s="133" t="s">
        <v>353</v>
      </c>
      <c r="C2289" s="137" t="s">
        <v>193</v>
      </c>
      <c r="D2289" s="81" t="str">
        <f>IFERROR(IF(C2289="No CAS","",INDEX('DEQ Pollutant List'!$C$7:$C$611,MATCH('5. Pollutant Emissions - MB'!C2289,'DEQ Pollutant List'!$B$7:$B$611,0))),"")</f>
        <v>Xylene (mixture), including m-xylene, o-xylene, p-xylene</v>
      </c>
      <c r="E2289" s="115"/>
      <c r="F2289" s="138">
        <v>0</v>
      </c>
      <c r="G2289" s="139">
        <v>0.28999999999999998</v>
      </c>
      <c r="H2289" s="104"/>
      <c r="I2289" s="102" cm="1">
        <f t="array" ref="I2289">((_xlfn.XLOOKUP(B2289,'4. Material Balance Activities'!$C$478:$C$608,'4. Material Balance Activities'!$G$478:$G$608,NA,0,1)-_xlfn.XLOOKUP(B2289,'4. Material Balance Activities'!$C$478:$C$608,'4. Material Balance Activities'!$M$478:$M$608,NA,0,1))*G2289)*(1-F2289)</f>
        <v>0.173536</v>
      </c>
      <c r="J2289" s="105" t="s">
        <v>214</v>
      </c>
      <c r="K2289" s="83" t="s">
        <v>214</v>
      </c>
      <c r="L2289" s="102" cm="1">
        <f t="array" ref="L2289">((_xlfn.XLOOKUP(B2289,'4. Material Balance Activities'!$C$478:$C$608,'4. Material Balance Activities'!$J$478:$J$608,NA,0,1)-_xlfn.XLOOKUP(B2289,'4. Material Balance Activities'!$C$478:$C$608,'4. Material Balance Activities'!$P$478:$P$608,NA,0,1))*G2289)*(1-F2289)</f>
        <v>6.9974193548387096E-4</v>
      </c>
      <c r="M2289" s="105" t="s">
        <v>214</v>
      </c>
      <c r="N2289" s="83" t="s">
        <v>214</v>
      </c>
    </row>
    <row r="2290" spans="1:14" x14ac:dyDescent="0.25">
      <c r="A2290" s="79" t="s">
        <v>406</v>
      </c>
      <c r="B2290" s="133" t="s">
        <v>353</v>
      </c>
      <c r="C2290" s="137" t="s">
        <v>183</v>
      </c>
      <c r="D2290" s="81" t="str">
        <f>IFERROR(IF(C2290="No CAS","",INDEX('DEQ Pollutant List'!$C$7:$C$611,MATCH('5. Pollutant Emissions - MB'!C2290,'DEQ Pollutant List'!$B$7:$B$611,0))),"")</f>
        <v>Ethyl benzene</v>
      </c>
      <c r="E2290" s="115"/>
      <c r="F2290" s="138">
        <v>0</v>
      </c>
      <c r="G2290" s="139">
        <v>0.05</v>
      </c>
      <c r="H2290" s="104"/>
      <c r="I2290" s="102" cm="1">
        <f t="array" ref="I2290">((_xlfn.XLOOKUP(B2290,'4. Material Balance Activities'!$C$478:$C$608,'4. Material Balance Activities'!$G$478:$G$608,NA,0,1)-_xlfn.XLOOKUP(B2290,'4. Material Balance Activities'!$C$478:$C$608,'4. Material Balance Activities'!$M$478:$M$608,NA,0,1))*G2290)*(1-F2290)</f>
        <v>2.9920000000000002E-2</v>
      </c>
      <c r="J2290" s="105" t="s">
        <v>214</v>
      </c>
      <c r="K2290" s="83" t="s">
        <v>214</v>
      </c>
      <c r="L2290" s="102" cm="1">
        <f t="array" ref="L2290">((_xlfn.XLOOKUP(B2290,'4. Material Balance Activities'!$C$478:$C$608,'4. Material Balance Activities'!$J$478:$J$608,NA,0,1)-_xlfn.XLOOKUP(B2290,'4. Material Balance Activities'!$C$478:$C$608,'4. Material Balance Activities'!$P$478:$P$608,NA,0,1))*G2290)*(1-F2290)</f>
        <v>1.2064516129032259E-4</v>
      </c>
      <c r="M2290" s="105" t="s">
        <v>214</v>
      </c>
      <c r="N2290" s="83" t="s">
        <v>214</v>
      </c>
    </row>
    <row r="2291" spans="1:14" x14ac:dyDescent="0.25">
      <c r="A2291" s="79" t="s">
        <v>406</v>
      </c>
      <c r="B2291" s="133" t="s">
        <v>353</v>
      </c>
      <c r="C2291" s="137" t="s">
        <v>435</v>
      </c>
      <c r="D2291" s="81" t="str">
        <f>IFERROR(IF(C2291="No CAS","",INDEX('DEQ Pollutant List'!$C$7:$C$611,MATCH('5. Pollutant Emissions - MB'!C2291,'DEQ Pollutant List'!$B$7:$B$611,0))),"")</f>
        <v>n-Butyl alcohol</v>
      </c>
      <c r="E2291" s="115"/>
      <c r="F2291" s="138">
        <v>0</v>
      </c>
      <c r="G2291" s="139">
        <v>0.01</v>
      </c>
      <c r="H2291" s="104"/>
      <c r="I2291" s="102" cm="1">
        <f t="array" ref="I2291">((_xlfn.XLOOKUP(B2291,'4. Material Balance Activities'!$C$478:$C$608,'4. Material Balance Activities'!$G$478:$G$608,NA,0,1)-_xlfn.XLOOKUP(B2291,'4. Material Balance Activities'!$C$478:$C$608,'4. Material Balance Activities'!$M$478:$M$608,NA,0,1))*G2291)*(1-F2291)</f>
        <v>5.9840000000000006E-3</v>
      </c>
      <c r="J2291" s="105" t="s">
        <v>214</v>
      </c>
      <c r="K2291" s="83" t="s">
        <v>214</v>
      </c>
      <c r="L2291" s="102" cm="1">
        <f t="array" ref="L2291">((_xlfn.XLOOKUP(B2291,'4. Material Balance Activities'!$C$478:$C$608,'4. Material Balance Activities'!$J$478:$J$608,NA,0,1)-_xlfn.XLOOKUP(B2291,'4. Material Balance Activities'!$C$478:$C$608,'4. Material Balance Activities'!$P$478:$P$608,NA,0,1))*G2291)*(1-F2291)</f>
        <v>2.4129032258064518E-5</v>
      </c>
      <c r="M2291" s="105" t="s">
        <v>214</v>
      </c>
      <c r="N2291" s="83" t="s">
        <v>214</v>
      </c>
    </row>
    <row r="2292" spans="1:14" x14ac:dyDescent="0.25">
      <c r="A2292" s="79" t="s">
        <v>406</v>
      </c>
      <c r="B2292" s="133" t="s">
        <v>353</v>
      </c>
      <c r="C2292" s="137" t="s">
        <v>437</v>
      </c>
      <c r="D2292" s="81" t="str">
        <f>IFERROR(IF(C2292="No CAS","",INDEX('DEQ Pollutant List'!$C$7:$C$611,MATCH('5. Pollutant Emissions - MB'!C2292,'DEQ Pollutant List'!$B$7:$B$611,0))),"")</f>
        <v>Propylene glycol monomethyl ether acetate</v>
      </c>
      <c r="E2292" s="115"/>
      <c r="F2292" s="138">
        <v>0</v>
      </c>
      <c r="G2292" s="139">
        <v>0.03</v>
      </c>
      <c r="H2292" s="104"/>
      <c r="I2292" s="102" cm="1">
        <f t="array" ref="I2292">((_xlfn.XLOOKUP(B2292,'4. Material Balance Activities'!$C$478:$C$608,'4. Material Balance Activities'!$G$478:$G$608,NA,0,1)-_xlfn.XLOOKUP(B2292,'4. Material Balance Activities'!$C$478:$C$608,'4. Material Balance Activities'!$M$478:$M$608,NA,0,1))*G2292)*(1-F2292)</f>
        <v>1.7951999999999999E-2</v>
      </c>
      <c r="J2292" s="105" t="s">
        <v>214</v>
      </c>
      <c r="K2292" s="83" t="s">
        <v>214</v>
      </c>
      <c r="L2292" s="102" cm="1">
        <f t="array" ref="L2292">((_xlfn.XLOOKUP(B2292,'4. Material Balance Activities'!$C$478:$C$608,'4. Material Balance Activities'!$J$478:$J$608,NA,0,1)-_xlfn.XLOOKUP(B2292,'4. Material Balance Activities'!$C$478:$C$608,'4. Material Balance Activities'!$P$478:$P$608,NA,0,1))*G2292)*(1-F2292)</f>
        <v>7.2387096774193554E-5</v>
      </c>
      <c r="M2292" s="105" t="s">
        <v>214</v>
      </c>
      <c r="N2292" s="83" t="s">
        <v>214</v>
      </c>
    </row>
    <row r="2293" spans="1:14" x14ac:dyDescent="0.25">
      <c r="A2293" s="79" t="s">
        <v>406</v>
      </c>
      <c r="B2293" s="133" t="s">
        <v>354</v>
      </c>
      <c r="C2293" s="137" t="s">
        <v>183</v>
      </c>
      <c r="D2293" s="81" t="str">
        <f>IFERROR(IF(C2293="No CAS","",INDEX('DEQ Pollutant List'!$C$7:$C$611,MATCH('5. Pollutant Emissions - MB'!C2293,'DEQ Pollutant List'!$B$7:$B$611,0))),"")</f>
        <v>Ethyl benzene</v>
      </c>
      <c r="E2293" s="115"/>
      <c r="F2293" s="138">
        <v>0</v>
      </c>
      <c r="G2293" s="139">
        <v>1E-3</v>
      </c>
      <c r="H2293" s="104"/>
      <c r="I2293" s="102" cm="1">
        <f t="array" ref="I2293">((_xlfn.XLOOKUP(B2293,'4. Material Balance Activities'!$C$478:$C$608,'4. Material Balance Activities'!$G$478:$G$608,NA,0,1)-_xlfn.XLOOKUP(B2293,'4. Material Balance Activities'!$C$478:$C$608,'4. Material Balance Activities'!$M$478:$M$608,NA,0,1))*G2293)*(1-F2293)</f>
        <v>4.2059999999999998E-4</v>
      </c>
      <c r="J2293" s="105" t="s">
        <v>214</v>
      </c>
      <c r="K2293" s="83" t="s">
        <v>214</v>
      </c>
      <c r="L2293" s="102" cm="1">
        <f t="array" ref="L2293">((_xlfn.XLOOKUP(B2293,'4. Material Balance Activities'!$C$478:$C$608,'4. Material Balance Activities'!$J$478:$J$608,NA,0,1)-_xlfn.XLOOKUP(B2293,'4. Material Balance Activities'!$C$478:$C$608,'4. Material Balance Activities'!$P$478:$P$608,NA,0,1))*G2293)*(1-F2293)</f>
        <v>1.6959677419354839E-6</v>
      </c>
      <c r="M2293" s="105" t="s">
        <v>214</v>
      </c>
      <c r="N2293" s="83" t="s">
        <v>214</v>
      </c>
    </row>
    <row r="2294" spans="1:14" x14ac:dyDescent="0.25">
      <c r="A2294" s="79" t="s">
        <v>406</v>
      </c>
      <c r="B2294" s="133" t="s">
        <v>354</v>
      </c>
      <c r="C2294" s="137" t="s">
        <v>181</v>
      </c>
      <c r="D2294" s="81" t="str">
        <f>IFERROR(IF(C2294="No CAS","",INDEX('DEQ Pollutant List'!$C$7:$C$611,MATCH('5. Pollutant Emissions - MB'!C2294,'DEQ Pollutant List'!$B$7:$B$611,0))),"")</f>
        <v>Cobalt and compounds</v>
      </c>
      <c r="E2294" s="115"/>
      <c r="F2294" s="138">
        <f>1-(1-0.75)*(1-0.992)</f>
        <v>0.998</v>
      </c>
      <c r="G2294" s="139">
        <v>1E-3</v>
      </c>
      <c r="H2294" s="104" t="s">
        <v>421</v>
      </c>
      <c r="I2294" s="102" cm="1">
        <f t="array" ref="I2294">((_xlfn.XLOOKUP(B2294,'4. Material Balance Activities'!$C$478:$C$608,'4. Material Balance Activities'!$G$478:$G$608,NA,0,1)-_xlfn.XLOOKUP(B2294,'4. Material Balance Activities'!$C$478:$C$608,'4. Material Balance Activities'!$M$478:$M$608,NA,0,1))*G2294)*(1-F2294)</f>
        <v>8.4120000000000073E-7</v>
      </c>
      <c r="J2294" s="105" t="s">
        <v>214</v>
      </c>
      <c r="K2294" s="83" t="s">
        <v>214</v>
      </c>
      <c r="L2294" s="102" cm="1">
        <f t="array" ref="L2294">((_xlfn.XLOOKUP(B2294,'4. Material Balance Activities'!$C$478:$C$608,'4. Material Balance Activities'!$J$478:$J$608,NA,0,1)-_xlfn.XLOOKUP(B2294,'4. Material Balance Activities'!$C$478:$C$608,'4. Material Balance Activities'!$P$478:$P$608,NA,0,1))*G2294)*(1-F2294)</f>
        <v>3.3919354838709707E-9</v>
      </c>
      <c r="M2294" s="105" t="s">
        <v>214</v>
      </c>
      <c r="N2294" s="83" t="s">
        <v>214</v>
      </c>
    </row>
    <row r="2295" spans="1:14" x14ac:dyDescent="0.25">
      <c r="A2295" s="79" t="s">
        <v>406</v>
      </c>
      <c r="B2295" s="133" t="s">
        <v>355</v>
      </c>
      <c r="C2295" s="137" t="s">
        <v>193</v>
      </c>
      <c r="D2295" s="81" t="str">
        <f>IFERROR(IF(C2295="No CAS","",INDEX('DEQ Pollutant List'!$C$7:$C$611,MATCH('5. Pollutant Emissions - MB'!C2295,'DEQ Pollutant List'!$B$7:$B$611,0))),"")</f>
        <v>Xylene (mixture), including m-xylene, o-xylene, p-xylene</v>
      </c>
      <c r="E2295" s="115"/>
      <c r="F2295" s="138">
        <v>0</v>
      </c>
      <c r="G2295" s="139">
        <v>0.22</v>
      </c>
      <c r="H2295" s="104"/>
      <c r="I2295" s="102" cm="1">
        <f t="array" ref="I2295">((_xlfn.XLOOKUP(B2295,'4. Material Balance Activities'!$C$478:$C$608,'4. Material Balance Activities'!$G$478:$G$608,NA,0,1)-_xlfn.XLOOKUP(B2295,'4. Material Balance Activities'!$C$478:$C$608,'4. Material Balance Activities'!$M$478:$M$608,NA,0,1))*G2295)*(1-F2295)</f>
        <v>3.8587999999999997E-2</v>
      </c>
      <c r="J2295" s="105" t="s">
        <v>214</v>
      </c>
      <c r="K2295" s="83" t="s">
        <v>214</v>
      </c>
      <c r="L2295" s="102" cm="1">
        <f t="array" ref="L2295">((_xlfn.XLOOKUP(B2295,'4. Material Balance Activities'!$C$478:$C$608,'4. Material Balance Activities'!$J$478:$J$608,NA,0,1)-_xlfn.XLOOKUP(B2295,'4. Material Balance Activities'!$C$478:$C$608,'4. Material Balance Activities'!$P$478:$P$608,NA,0,1))*G2295)*(1-F2295)</f>
        <v>1.5559677419354839E-4</v>
      </c>
      <c r="M2295" s="105" t="s">
        <v>214</v>
      </c>
      <c r="N2295" s="83" t="s">
        <v>214</v>
      </c>
    </row>
    <row r="2296" spans="1:14" x14ac:dyDescent="0.25">
      <c r="A2296" s="79" t="s">
        <v>406</v>
      </c>
      <c r="B2296" s="133" t="s">
        <v>355</v>
      </c>
      <c r="C2296" s="137" t="s">
        <v>183</v>
      </c>
      <c r="D2296" s="81" t="str">
        <f>IFERROR(IF(C2296="No CAS","",INDEX('DEQ Pollutant List'!$C$7:$C$611,MATCH('5. Pollutant Emissions - MB'!C2296,'DEQ Pollutant List'!$B$7:$B$611,0))),"")</f>
        <v>Ethyl benzene</v>
      </c>
      <c r="E2296" s="115"/>
      <c r="F2296" s="138">
        <v>0</v>
      </c>
      <c r="G2296" s="139">
        <v>0.04</v>
      </c>
      <c r="H2296" s="104"/>
      <c r="I2296" s="102" cm="1">
        <f t="array" ref="I2296">((_xlfn.XLOOKUP(B2296,'4. Material Balance Activities'!$C$478:$C$608,'4. Material Balance Activities'!$G$478:$G$608,NA,0,1)-_xlfn.XLOOKUP(B2296,'4. Material Balance Activities'!$C$478:$C$608,'4. Material Balance Activities'!$M$478:$M$608,NA,0,1))*G2296)*(1-F2296)</f>
        <v>7.0160000000000005E-3</v>
      </c>
      <c r="J2296" s="105" t="s">
        <v>214</v>
      </c>
      <c r="K2296" s="83" t="s">
        <v>214</v>
      </c>
      <c r="L2296" s="102" cm="1">
        <f t="array" ref="L2296">((_xlfn.XLOOKUP(B2296,'4. Material Balance Activities'!$C$478:$C$608,'4. Material Balance Activities'!$J$478:$J$608,NA,0,1)-_xlfn.XLOOKUP(B2296,'4. Material Balance Activities'!$C$478:$C$608,'4. Material Balance Activities'!$P$478:$P$608,NA,0,1))*G2296)*(1-F2296)</f>
        <v>2.8290322580645161E-5</v>
      </c>
      <c r="M2296" s="105" t="s">
        <v>214</v>
      </c>
      <c r="N2296" s="83" t="s">
        <v>214</v>
      </c>
    </row>
    <row r="2297" spans="1:14" x14ac:dyDescent="0.25">
      <c r="A2297" s="79" t="s">
        <v>406</v>
      </c>
      <c r="B2297" s="133" t="s">
        <v>355</v>
      </c>
      <c r="C2297" s="137" t="s">
        <v>435</v>
      </c>
      <c r="D2297" s="81" t="str">
        <f>IFERROR(IF(C2297="No CAS","",INDEX('DEQ Pollutant List'!$C$7:$C$611,MATCH('5. Pollutant Emissions - MB'!C2297,'DEQ Pollutant List'!$B$7:$B$611,0))),"")</f>
        <v>n-Butyl alcohol</v>
      </c>
      <c r="E2297" s="115"/>
      <c r="F2297" s="138">
        <v>0</v>
      </c>
      <c r="G2297" s="139">
        <v>0.01</v>
      </c>
      <c r="H2297" s="104"/>
      <c r="I2297" s="102" cm="1">
        <f t="array" ref="I2297">((_xlfn.XLOOKUP(B2297,'4. Material Balance Activities'!$C$478:$C$608,'4. Material Balance Activities'!$G$478:$G$608,NA,0,1)-_xlfn.XLOOKUP(B2297,'4. Material Balance Activities'!$C$478:$C$608,'4. Material Balance Activities'!$M$478:$M$608,NA,0,1))*G2297)*(1-F2297)</f>
        <v>1.7540000000000001E-3</v>
      </c>
      <c r="J2297" s="105" t="s">
        <v>214</v>
      </c>
      <c r="K2297" s="83" t="s">
        <v>214</v>
      </c>
      <c r="L2297" s="102" cm="1">
        <f t="array" ref="L2297">((_xlfn.XLOOKUP(B2297,'4. Material Balance Activities'!$C$478:$C$608,'4. Material Balance Activities'!$J$478:$J$608,NA,0,1)-_xlfn.XLOOKUP(B2297,'4. Material Balance Activities'!$C$478:$C$608,'4. Material Balance Activities'!$P$478:$P$608,NA,0,1))*G2297)*(1-F2297)</f>
        <v>7.0725806451612902E-6</v>
      </c>
      <c r="M2297" s="105" t="s">
        <v>214</v>
      </c>
      <c r="N2297" s="83" t="s">
        <v>214</v>
      </c>
    </row>
    <row r="2298" spans="1:14" x14ac:dyDescent="0.25">
      <c r="A2298" s="79" t="s">
        <v>406</v>
      </c>
      <c r="B2298" s="133" t="s">
        <v>355</v>
      </c>
      <c r="C2298" s="137" t="s">
        <v>437</v>
      </c>
      <c r="D2298" s="81" t="str">
        <f>IFERROR(IF(C2298="No CAS","",INDEX('DEQ Pollutant List'!$C$7:$C$611,MATCH('5. Pollutant Emissions - MB'!C2298,'DEQ Pollutant List'!$B$7:$B$611,0))),"")</f>
        <v>Propylene glycol monomethyl ether acetate</v>
      </c>
      <c r="E2298" s="115"/>
      <c r="F2298" s="138">
        <v>0</v>
      </c>
      <c r="G2298" s="139">
        <v>0.05</v>
      </c>
      <c r="H2298" s="104"/>
      <c r="I2298" s="102" cm="1">
        <f t="array" ref="I2298">((_xlfn.XLOOKUP(B2298,'4. Material Balance Activities'!$C$478:$C$608,'4. Material Balance Activities'!$G$478:$G$608,NA,0,1)-_xlfn.XLOOKUP(B2298,'4. Material Balance Activities'!$C$478:$C$608,'4. Material Balance Activities'!$M$478:$M$608,NA,0,1))*G2298)*(1-F2298)</f>
        <v>8.77E-3</v>
      </c>
      <c r="J2298" s="105" t="s">
        <v>214</v>
      </c>
      <c r="K2298" s="83" t="s">
        <v>214</v>
      </c>
      <c r="L2298" s="102" cm="1">
        <f t="array" ref="L2298">((_xlfn.XLOOKUP(B2298,'4. Material Balance Activities'!$C$478:$C$608,'4. Material Balance Activities'!$J$478:$J$608,NA,0,1)-_xlfn.XLOOKUP(B2298,'4. Material Balance Activities'!$C$478:$C$608,'4. Material Balance Activities'!$P$478:$P$608,NA,0,1))*G2298)*(1-F2298)</f>
        <v>3.5362903225806449E-5</v>
      </c>
      <c r="M2298" s="105" t="s">
        <v>214</v>
      </c>
      <c r="N2298" s="83" t="s">
        <v>214</v>
      </c>
    </row>
    <row r="2299" spans="1:14" x14ac:dyDescent="0.25">
      <c r="A2299" s="79" t="s">
        <v>406</v>
      </c>
      <c r="B2299" s="133" t="s">
        <v>356</v>
      </c>
      <c r="C2299" s="137" t="s">
        <v>193</v>
      </c>
      <c r="D2299" s="81" t="str">
        <f>IFERROR(IF(C2299="No CAS","",INDEX('DEQ Pollutant List'!$C$7:$C$611,MATCH('5. Pollutant Emissions - MB'!C2299,'DEQ Pollutant List'!$B$7:$B$611,0))),"")</f>
        <v>Xylene (mixture), including m-xylene, o-xylene, p-xylene</v>
      </c>
      <c r="E2299" s="115"/>
      <c r="F2299" s="138">
        <v>0</v>
      </c>
      <c r="G2299" s="139">
        <v>0.26</v>
      </c>
      <c r="H2299" s="104"/>
      <c r="I2299" s="102" cm="1">
        <f t="array" ref="I2299">((_xlfn.XLOOKUP(B2299,'4. Material Balance Activities'!$C$478:$C$608,'4. Material Balance Activities'!$G$478:$G$608,NA,0,1)-_xlfn.XLOOKUP(B2299,'4. Material Balance Activities'!$C$478:$C$608,'4. Material Balance Activities'!$M$478:$M$608,NA,0,1))*G2299)*(1-F2299)</f>
        <v>0.14268800000000001</v>
      </c>
      <c r="J2299" s="105" t="s">
        <v>214</v>
      </c>
      <c r="K2299" s="83" t="s">
        <v>214</v>
      </c>
      <c r="L2299" s="102" cm="1">
        <f t="array" ref="L2299">((_xlfn.XLOOKUP(B2299,'4. Material Balance Activities'!$C$478:$C$608,'4. Material Balance Activities'!$J$478:$J$608,NA,0,1)-_xlfn.XLOOKUP(B2299,'4. Material Balance Activities'!$C$478:$C$608,'4. Material Balance Activities'!$P$478:$P$608,NA,0,1))*G2299)*(1-F2299)</f>
        <v>5.7535483870967748E-4</v>
      </c>
      <c r="M2299" s="105" t="s">
        <v>214</v>
      </c>
      <c r="N2299" s="83" t="s">
        <v>214</v>
      </c>
    </row>
    <row r="2300" spans="1:14" x14ac:dyDescent="0.25">
      <c r="A2300" s="79" t="s">
        <v>406</v>
      </c>
      <c r="B2300" s="133" t="s">
        <v>356</v>
      </c>
      <c r="C2300" s="137" t="s">
        <v>183</v>
      </c>
      <c r="D2300" s="81" t="str">
        <f>IFERROR(IF(C2300="No CAS","",INDEX('DEQ Pollutant List'!$C$7:$C$611,MATCH('5. Pollutant Emissions - MB'!C2300,'DEQ Pollutant List'!$B$7:$B$611,0))),"")</f>
        <v>Ethyl benzene</v>
      </c>
      <c r="E2300" s="115"/>
      <c r="F2300" s="138">
        <v>0</v>
      </c>
      <c r="G2300" s="139">
        <v>0.05</v>
      </c>
      <c r="H2300" s="104"/>
      <c r="I2300" s="102" cm="1">
        <f t="array" ref="I2300">((_xlfn.XLOOKUP(B2300,'4. Material Balance Activities'!$C$478:$C$608,'4. Material Balance Activities'!$G$478:$G$608,NA,0,1)-_xlfn.XLOOKUP(B2300,'4. Material Balance Activities'!$C$478:$C$608,'4. Material Balance Activities'!$M$478:$M$608,NA,0,1))*G2300)*(1-F2300)</f>
        <v>2.7440000000000006E-2</v>
      </c>
      <c r="J2300" s="105" t="s">
        <v>214</v>
      </c>
      <c r="K2300" s="83" t="s">
        <v>214</v>
      </c>
      <c r="L2300" s="102" cm="1">
        <f t="array" ref="L2300">((_xlfn.XLOOKUP(B2300,'4. Material Balance Activities'!$C$478:$C$608,'4. Material Balance Activities'!$J$478:$J$608,NA,0,1)-_xlfn.XLOOKUP(B2300,'4. Material Balance Activities'!$C$478:$C$608,'4. Material Balance Activities'!$P$478:$P$608,NA,0,1))*G2300)*(1-F2300)</f>
        <v>1.1064516129032259E-4</v>
      </c>
      <c r="M2300" s="105" t="s">
        <v>214</v>
      </c>
      <c r="N2300" s="83" t="s">
        <v>214</v>
      </c>
    </row>
    <row r="2301" spans="1:14" x14ac:dyDescent="0.25">
      <c r="A2301" s="79" t="s">
        <v>406</v>
      </c>
      <c r="B2301" s="133" t="s">
        <v>356</v>
      </c>
      <c r="C2301" s="137" t="s">
        <v>435</v>
      </c>
      <c r="D2301" s="81" t="str">
        <f>IFERROR(IF(C2301="No CAS","",INDEX('DEQ Pollutant List'!$C$7:$C$611,MATCH('5. Pollutant Emissions - MB'!C2301,'DEQ Pollutant List'!$B$7:$B$611,0))),"")</f>
        <v>n-Butyl alcohol</v>
      </c>
      <c r="E2301" s="115"/>
      <c r="F2301" s="138">
        <v>0</v>
      </c>
      <c r="G2301" s="139">
        <v>0.01</v>
      </c>
      <c r="H2301" s="104"/>
      <c r="I2301" s="102" cm="1">
        <f t="array" ref="I2301">((_xlfn.XLOOKUP(B2301,'4. Material Balance Activities'!$C$478:$C$608,'4. Material Balance Activities'!$G$478:$G$608,NA,0,1)-_xlfn.XLOOKUP(B2301,'4. Material Balance Activities'!$C$478:$C$608,'4. Material Balance Activities'!$M$478:$M$608,NA,0,1))*G2301)*(1-F2301)</f>
        <v>5.4880000000000007E-3</v>
      </c>
      <c r="J2301" s="105" t="s">
        <v>214</v>
      </c>
      <c r="K2301" s="83" t="s">
        <v>214</v>
      </c>
      <c r="L2301" s="102" cm="1">
        <f t="array" ref="L2301">((_xlfn.XLOOKUP(B2301,'4. Material Balance Activities'!$C$478:$C$608,'4. Material Balance Activities'!$J$478:$J$608,NA,0,1)-_xlfn.XLOOKUP(B2301,'4. Material Balance Activities'!$C$478:$C$608,'4. Material Balance Activities'!$P$478:$P$608,NA,0,1))*G2301)*(1-F2301)</f>
        <v>2.2129032258064517E-5</v>
      </c>
      <c r="M2301" s="105" t="s">
        <v>214</v>
      </c>
      <c r="N2301" s="83" t="s">
        <v>214</v>
      </c>
    </row>
    <row r="2302" spans="1:14" x14ac:dyDescent="0.25">
      <c r="A2302" s="79" t="s">
        <v>406</v>
      </c>
      <c r="B2302" s="133" t="s">
        <v>356</v>
      </c>
      <c r="C2302" s="137" t="s">
        <v>437</v>
      </c>
      <c r="D2302" s="81" t="str">
        <f>IFERROR(IF(C2302="No CAS","",INDEX('DEQ Pollutant List'!$C$7:$C$611,MATCH('5. Pollutant Emissions - MB'!C2302,'DEQ Pollutant List'!$B$7:$B$611,0))),"")</f>
        <v>Propylene glycol monomethyl ether acetate</v>
      </c>
      <c r="E2302" s="115"/>
      <c r="F2302" s="138">
        <v>0</v>
      </c>
      <c r="G2302" s="139">
        <v>0.04</v>
      </c>
      <c r="H2302" s="104"/>
      <c r="I2302" s="102" cm="1">
        <f t="array" ref="I2302">((_xlfn.XLOOKUP(B2302,'4. Material Balance Activities'!$C$478:$C$608,'4. Material Balance Activities'!$G$478:$G$608,NA,0,1)-_xlfn.XLOOKUP(B2302,'4. Material Balance Activities'!$C$478:$C$608,'4. Material Balance Activities'!$M$478:$M$608,NA,0,1))*G2302)*(1-F2302)</f>
        <v>2.1952000000000003E-2</v>
      </c>
      <c r="J2302" s="105" t="s">
        <v>214</v>
      </c>
      <c r="K2302" s="83" t="s">
        <v>214</v>
      </c>
      <c r="L2302" s="102" cm="1">
        <f t="array" ref="L2302">((_xlfn.XLOOKUP(B2302,'4. Material Balance Activities'!$C$478:$C$608,'4. Material Balance Activities'!$J$478:$J$608,NA,0,1)-_xlfn.XLOOKUP(B2302,'4. Material Balance Activities'!$C$478:$C$608,'4. Material Balance Activities'!$P$478:$P$608,NA,0,1))*G2302)*(1-F2302)</f>
        <v>8.8516129032258068E-5</v>
      </c>
      <c r="M2302" s="105" t="s">
        <v>214</v>
      </c>
      <c r="N2302" s="83" t="s">
        <v>214</v>
      </c>
    </row>
    <row r="2303" spans="1:14" x14ac:dyDescent="0.25">
      <c r="A2303" s="79" t="s">
        <v>406</v>
      </c>
      <c r="B2303" s="133" t="s">
        <v>357</v>
      </c>
      <c r="C2303" s="137" t="s">
        <v>193</v>
      </c>
      <c r="D2303" s="81" t="str">
        <f>IFERROR(IF(C2303="No CAS","",INDEX('DEQ Pollutant List'!$C$7:$C$611,MATCH('5. Pollutant Emissions - MB'!C2303,'DEQ Pollutant List'!$B$7:$B$611,0))),"")</f>
        <v>Xylene (mixture), including m-xylene, o-xylene, p-xylene</v>
      </c>
      <c r="E2303" s="115"/>
      <c r="F2303" s="138">
        <v>0</v>
      </c>
      <c r="G2303" s="139">
        <v>0.26</v>
      </c>
      <c r="H2303" s="104"/>
      <c r="I2303" s="102" cm="1">
        <f t="array" ref="I2303">((_xlfn.XLOOKUP(B2303,'4. Material Balance Activities'!$C$478:$C$608,'4. Material Balance Activities'!$G$478:$G$608,NA,0,1)-_xlfn.XLOOKUP(B2303,'4. Material Balance Activities'!$C$478:$C$608,'4. Material Balance Activities'!$M$478:$M$608,NA,0,1))*G2303)*(1-F2303)</f>
        <v>4.1652000000000002E-2</v>
      </c>
      <c r="J2303" s="105" t="s">
        <v>214</v>
      </c>
      <c r="K2303" s="83" t="s">
        <v>214</v>
      </c>
      <c r="L2303" s="102" cm="1">
        <f t="array" ref="L2303">((_xlfn.XLOOKUP(B2303,'4. Material Balance Activities'!$C$478:$C$608,'4. Material Balance Activities'!$J$478:$J$608,NA,0,1)-_xlfn.XLOOKUP(B2303,'4. Material Balance Activities'!$C$478:$C$608,'4. Material Balance Activities'!$P$478:$P$608,NA,0,1))*G2303)*(1-F2303)</f>
        <v>1.6795161290322582E-4</v>
      </c>
      <c r="M2303" s="105" t="s">
        <v>214</v>
      </c>
      <c r="N2303" s="83" t="s">
        <v>214</v>
      </c>
    </row>
    <row r="2304" spans="1:14" x14ac:dyDescent="0.25">
      <c r="A2304" s="79" t="s">
        <v>406</v>
      </c>
      <c r="B2304" s="133" t="s">
        <v>357</v>
      </c>
      <c r="C2304" s="137" t="s">
        <v>183</v>
      </c>
      <c r="D2304" s="81" t="str">
        <f>IFERROR(IF(C2304="No CAS","",INDEX('DEQ Pollutant List'!$C$7:$C$611,MATCH('5. Pollutant Emissions - MB'!C2304,'DEQ Pollutant List'!$B$7:$B$611,0))),"")</f>
        <v>Ethyl benzene</v>
      </c>
      <c r="E2304" s="115"/>
      <c r="F2304" s="138">
        <v>0</v>
      </c>
      <c r="G2304" s="139">
        <v>0.05</v>
      </c>
      <c r="H2304" s="104"/>
      <c r="I2304" s="102" cm="1">
        <f t="array" ref="I2304">((_xlfn.XLOOKUP(B2304,'4. Material Balance Activities'!$C$478:$C$608,'4. Material Balance Activities'!$G$478:$G$608,NA,0,1)-_xlfn.XLOOKUP(B2304,'4. Material Balance Activities'!$C$478:$C$608,'4. Material Balance Activities'!$M$478:$M$608,NA,0,1))*G2304)*(1-F2304)</f>
        <v>8.0100000000000015E-3</v>
      </c>
      <c r="J2304" s="105" t="s">
        <v>214</v>
      </c>
      <c r="K2304" s="83" t="s">
        <v>214</v>
      </c>
      <c r="L2304" s="102" cm="1">
        <f t="array" ref="L2304">((_xlfn.XLOOKUP(B2304,'4. Material Balance Activities'!$C$478:$C$608,'4. Material Balance Activities'!$J$478:$J$608,NA,0,1)-_xlfn.XLOOKUP(B2304,'4. Material Balance Activities'!$C$478:$C$608,'4. Material Balance Activities'!$P$478:$P$608,NA,0,1))*G2304)*(1-F2304)</f>
        <v>3.2298387096774192E-5</v>
      </c>
      <c r="M2304" s="105" t="s">
        <v>214</v>
      </c>
      <c r="N2304" s="83" t="s">
        <v>214</v>
      </c>
    </row>
    <row r="2305" spans="1:14" x14ac:dyDescent="0.25">
      <c r="A2305" s="79" t="s">
        <v>406</v>
      </c>
      <c r="B2305" s="133" t="s">
        <v>357</v>
      </c>
      <c r="C2305" s="137" t="s">
        <v>435</v>
      </c>
      <c r="D2305" s="81" t="str">
        <f>IFERROR(IF(C2305="No CAS","",INDEX('DEQ Pollutant List'!$C$7:$C$611,MATCH('5. Pollutant Emissions - MB'!C2305,'DEQ Pollutant List'!$B$7:$B$611,0))),"")</f>
        <v>n-Butyl alcohol</v>
      </c>
      <c r="E2305" s="115"/>
      <c r="F2305" s="138">
        <v>0</v>
      </c>
      <c r="G2305" s="139">
        <v>0.01</v>
      </c>
      <c r="H2305" s="104"/>
      <c r="I2305" s="102" cm="1">
        <f t="array" ref="I2305">((_xlfn.XLOOKUP(B2305,'4. Material Balance Activities'!$C$478:$C$608,'4. Material Balance Activities'!$G$478:$G$608,NA,0,1)-_xlfn.XLOOKUP(B2305,'4. Material Balance Activities'!$C$478:$C$608,'4. Material Balance Activities'!$M$478:$M$608,NA,0,1))*G2305)*(1-F2305)</f>
        <v>1.6020000000000001E-3</v>
      </c>
      <c r="J2305" s="105" t="s">
        <v>214</v>
      </c>
      <c r="K2305" s="83" t="s">
        <v>214</v>
      </c>
      <c r="L2305" s="102" cm="1">
        <f t="array" ref="L2305">((_xlfn.XLOOKUP(B2305,'4. Material Balance Activities'!$C$478:$C$608,'4. Material Balance Activities'!$J$478:$J$608,NA,0,1)-_xlfn.XLOOKUP(B2305,'4. Material Balance Activities'!$C$478:$C$608,'4. Material Balance Activities'!$P$478:$P$608,NA,0,1))*G2305)*(1-F2305)</f>
        <v>6.4596774193548387E-6</v>
      </c>
      <c r="M2305" s="105" t="s">
        <v>214</v>
      </c>
      <c r="N2305" s="83" t="s">
        <v>214</v>
      </c>
    </row>
    <row r="2306" spans="1:14" x14ac:dyDescent="0.25">
      <c r="A2306" s="79" t="s">
        <v>406</v>
      </c>
      <c r="B2306" s="133" t="s">
        <v>357</v>
      </c>
      <c r="C2306" s="137" t="s">
        <v>437</v>
      </c>
      <c r="D2306" s="81" t="str">
        <f>IFERROR(IF(C2306="No CAS","",INDEX('DEQ Pollutant List'!$C$7:$C$611,MATCH('5. Pollutant Emissions - MB'!C2306,'DEQ Pollutant List'!$B$7:$B$611,0))),"")</f>
        <v>Propylene glycol monomethyl ether acetate</v>
      </c>
      <c r="E2306" s="115"/>
      <c r="F2306" s="138">
        <v>0</v>
      </c>
      <c r="G2306" s="139">
        <v>0.04</v>
      </c>
      <c r="H2306" s="104"/>
      <c r="I2306" s="102" cm="1">
        <f t="array" ref="I2306">((_xlfn.XLOOKUP(B2306,'4. Material Balance Activities'!$C$478:$C$608,'4. Material Balance Activities'!$G$478:$G$608,NA,0,1)-_xlfn.XLOOKUP(B2306,'4. Material Balance Activities'!$C$478:$C$608,'4. Material Balance Activities'!$M$478:$M$608,NA,0,1))*G2306)*(1-F2306)</f>
        <v>6.4080000000000005E-3</v>
      </c>
      <c r="J2306" s="105" t="s">
        <v>214</v>
      </c>
      <c r="K2306" s="83" t="s">
        <v>214</v>
      </c>
      <c r="L2306" s="102" cm="1">
        <f t="array" ref="L2306">((_xlfn.XLOOKUP(B2306,'4. Material Balance Activities'!$C$478:$C$608,'4. Material Balance Activities'!$J$478:$J$608,NA,0,1)-_xlfn.XLOOKUP(B2306,'4. Material Balance Activities'!$C$478:$C$608,'4. Material Balance Activities'!$P$478:$P$608,NA,0,1))*G2306)*(1-F2306)</f>
        <v>2.5838709677419355E-5</v>
      </c>
      <c r="M2306" s="105" t="s">
        <v>214</v>
      </c>
      <c r="N2306" s="83" t="s">
        <v>214</v>
      </c>
    </row>
    <row r="2307" spans="1:14" x14ac:dyDescent="0.25">
      <c r="A2307" s="79" t="s">
        <v>406</v>
      </c>
      <c r="B2307" s="133" t="s">
        <v>358</v>
      </c>
      <c r="C2307" s="137" t="s">
        <v>183</v>
      </c>
      <c r="D2307" s="81" t="str">
        <f>IFERROR(IF(C2307="No CAS","",INDEX('DEQ Pollutant List'!$C$7:$C$611,MATCH('5. Pollutant Emissions - MB'!C2307,'DEQ Pollutant List'!$B$7:$B$611,0))),"")</f>
        <v>Ethyl benzene</v>
      </c>
      <c r="E2307" s="115"/>
      <c r="F2307" s="138">
        <v>0</v>
      </c>
      <c r="G2307" s="139">
        <v>1E-3</v>
      </c>
      <c r="H2307" s="104"/>
      <c r="I2307" s="102" cm="1">
        <f t="array" ref="I2307">((_xlfn.XLOOKUP(B2307,'4. Material Balance Activities'!$C$478:$C$608,'4. Material Balance Activities'!$G$478:$G$608,NA,0,1)-_xlfn.XLOOKUP(B2307,'4. Material Balance Activities'!$C$478:$C$608,'4. Material Balance Activities'!$M$478:$M$608,NA,0,1))*G2307)*(1-F2307)</f>
        <v>7.6199999999999998E-4</v>
      </c>
      <c r="J2307" s="105" t="s">
        <v>214</v>
      </c>
      <c r="K2307" s="83" t="s">
        <v>214</v>
      </c>
      <c r="L2307" s="102" cm="1">
        <f t="array" ref="L2307">((_xlfn.XLOOKUP(B2307,'4. Material Balance Activities'!$C$478:$C$608,'4. Material Balance Activities'!$J$478:$J$608,NA,0,1)-_xlfn.XLOOKUP(B2307,'4. Material Balance Activities'!$C$478:$C$608,'4. Material Balance Activities'!$P$478:$P$608,NA,0,1))*G2307)*(1-F2307)</f>
        <v>3.0725806451612903E-6</v>
      </c>
      <c r="M2307" s="105" t="s">
        <v>214</v>
      </c>
      <c r="N2307" s="83" t="s">
        <v>214</v>
      </c>
    </row>
    <row r="2308" spans="1:14" x14ac:dyDescent="0.25">
      <c r="A2308" s="79" t="s">
        <v>406</v>
      </c>
      <c r="B2308" s="133" t="s">
        <v>362</v>
      </c>
      <c r="C2308" s="137" t="s">
        <v>193</v>
      </c>
      <c r="D2308" s="81" t="str">
        <f>IFERROR(IF(C2308="No CAS","",INDEX('DEQ Pollutant List'!$C$7:$C$611,MATCH('5. Pollutant Emissions - MB'!C2308,'DEQ Pollutant List'!$B$7:$B$611,0))),"")</f>
        <v>Xylene (mixture), including m-xylene, o-xylene, p-xylene</v>
      </c>
      <c r="E2308" s="115"/>
      <c r="F2308" s="138">
        <v>0</v>
      </c>
      <c r="G2308" s="139">
        <v>0.1</v>
      </c>
      <c r="H2308" s="104"/>
      <c r="I2308" s="102" cm="1">
        <f t="array" ref="I2308">((_xlfn.XLOOKUP(B2308,'4. Material Balance Activities'!$C$478:$C$608,'4. Material Balance Activities'!$G$478:$G$608,NA,0,1)-_xlfn.XLOOKUP(B2308,'4. Material Balance Activities'!$C$478:$C$608,'4. Material Balance Activities'!$M$478:$M$608,NA,0,1))*G2308)*(1-F2308)</f>
        <v>98.915360000000007</v>
      </c>
      <c r="J2308" s="105" t="s">
        <v>214</v>
      </c>
      <c r="K2308" s="83" t="s">
        <v>214</v>
      </c>
      <c r="L2308" s="102" cm="1">
        <f t="array" ref="L2308">((_xlfn.XLOOKUP(B2308,'4. Material Balance Activities'!$C$478:$C$608,'4. Material Balance Activities'!$J$478:$J$608,NA,0,1)-_xlfn.XLOOKUP(B2308,'4. Material Balance Activities'!$C$478:$C$608,'4. Material Balance Activities'!$P$478:$P$608,NA,0,1))*G2308)*(1-F2308)</f>
        <v>0.39885225806451619</v>
      </c>
      <c r="M2308" s="105" t="s">
        <v>214</v>
      </c>
      <c r="N2308" s="83" t="s">
        <v>214</v>
      </c>
    </row>
    <row r="2309" spans="1:14" x14ac:dyDescent="0.25">
      <c r="A2309" s="79" t="s">
        <v>406</v>
      </c>
      <c r="B2309" s="133" t="s">
        <v>362</v>
      </c>
      <c r="C2309" s="137" t="s">
        <v>183</v>
      </c>
      <c r="D2309" s="81" t="str">
        <f>IFERROR(IF(C2309="No CAS","",INDEX('DEQ Pollutant List'!$C$7:$C$611,MATCH('5. Pollutant Emissions - MB'!C2309,'DEQ Pollutant List'!$B$7:$B$611,0))),"")</f>
        <v>Ethyl benzene</v>
      </c>
      <c r="E2309" s="115"/>
      <c r="F2309" s="138">
        <v>0</v>
      </c>
      <c r="G2309" s="139">
        <v>0.02</v>
      </c>
      <c r="H2309" s="104"/>
      <c r="I2309" s="102" cm="1">
        <f t="array" ref="I2309">((_xlfn.XLOOKUP(B2309,'4. Material Balance Activities'!$C$478:$C$608,'4. Material Balance Activities'!$G$478:$G$608,NA,0,1)-_xlfn.XLOOKUP(B2309,'4. Material Balance Activities'!$C$478:$C$608,'4. Material Balance Activities'!$M$478:$M$608,NA,0,1))*G2309)*(1-F2309)</f>
        <v>19.783072000000001</v>
      </c>
      <c r="J2309" s="105" t="s">
        <v>214</v>
      </c>
      <c r="K2309" s="83" t="s">
        <v>214</v>
      </c>
      <c r="L2309" s="102" cm="1">
        <f t="array" ref="L2309">((_xlfn.XLOOKUP(B2309,'4. Material Balance Activities'!$C$478:$C$608,'4. Material Balance Activities'!$J$478:$J$608,NA,0,1)-_xlfn.XLOOKUP(B2309,'4. Material Balance Activities'!$C$478:$C$608,'4. Material Balance Activities'!$P$478:$P$608,NA,0,1))*G2309)*(1-F2309)</f>
        <v>7.9770451612903234E-2</v>
      </c>
      <c r="M2309" s="105" t="s">
        <v>214</v>
      </c>
      <c r="N2309" s="83" t="s">
        <v>214</v>
      </c>
    </row>
    <row r="2310" spans="1:14" x14ac:dyDescent="0.25">
      <c r="A2310" s="79" t="s">
        <v>406</v>
      </c>
      <c r="B2310" s="133" t="s">
        <v>362</v>
      </c>
      <c r="C2310" s="137" t="s">
        <v>433</v>
      </c>
      <c r="D2310" s="81" t="str">
        <f>IFERROR(IF(C2310="No CAS","",INDEX('DEQ Pollutant List'!$C$7:$C$611,MATCH('5. Pollutant Emissions - MB'!C2310,'DEQ Pollutant List'!$B$7:$B$611,0))),"")</f>
        <v>Isopropylbenzene (cumene)</v>
      </c>
      <c r="E2310" s="115"/>
      <c r="F2310" s="138">
        <v>0</v>
      </c>
      <c r="G2310" s="139">
        <v>2E-3</v>
      </c>
      <c r="H2310" s="104"/>
      <c r="I2310" s="102" cm="1">
        <f t="array" ref="I2310">((_xlfn.XLOOKUP(B2310,'4. Material Balance Activities'!$C$478:$C$608,'4. Material Balance Activities'!$G$478:$G$608,NA,0,1)-_xlfn.XLOOKUP(B2310,'4. Material Balance Activities'!$C$478:$C$608,'4. Material Balance Activities'!$M$478:$M$608,NA,0,1))*G2310)*(1-F2310)</f>
        <v>1.9783071999999999</v>
      </c>
      <c r="J2310" s="105" t="s">
        <v>214</v>
      </c>
      <c r="K2310" s="83" t="s">
        <v>214</v>
      </c>
      <c r="L2310" s="102" cm="1">
        <f t="array" ref="L2310">((_xlfn.XLOOKUP(B2310,'4. Material Balance Activities'!$C$478:$C$608,'4. Material Balance Activities'!$J$478:$J$608,NA,0,1)-_xlfn.XLOOKUP(B2310,'4. Material Balance Activities'!$C$478:$C$608,'4. Material Balance Activities'!$P$478:$P$608,NA,0,1))*G2310)*(1-F2310)</f>
        <v>7.9770451612903234E-3</v>
      </c>
      <c r="M2310" s="105" t="s">
        <v>214</v>
      </c>
      <c r="N2310" s="83" t="s">
        <v>214</v>
      </c>
    </row>
    <row r="2311" spans="1:14" x14ac:dyDescent="0.25">
      <c r="A2311" s="79" t="s">
        <v>406</v>
      </c>
      <c r="B2311" s="133" t="s">
        <v>362</v>
      </c>
      <c r="C2311" s="137" t="s">
        <v>441</v>
      </c>
      <c r="D2311" s="81" t="str">
        <f>IFERROR(IF(C2311="No CAS","",INDEX('DEQ Pollutant List'!$C$7:$C$611,MATCH('5. Pollutant Emissions - MB'!C2311,'DEQ Pollutant List'!$B$7:$B$611,0))),"")</f>
        <v>1,2,3-Trimethylbenzene</v>
      </c>
      <c r="E2311" s="115"/>
      <c r="F2311" s="138">
        <v>0</v>
      </c>
      <c r="G2311" s="139">
        <v>0.01</v>
      </c>
      <c r="H2311" s="104"/>
      <c r="I2311" s="102" cm="1">
        <f t="array" ref="I2311">((_xlfn.XLOOKUP(B2311,'4. Material Balance Activities'!$C$478:$C$608,'4. Material Balance Activities'!$G$478:$G$608,NA,0,1)-_xlfn.XLOOKUP(B2311,'4. Material Balance Activities'!$C$478:$C$608,'4. Material Balance Activities'!$M$478:$M$608,NA,0,1))*G2311)*(1-F2311)</f>
        <v>9.8915360000000003</v>
      </c>
      <c r="J2311" s="105" t="s">
        <v>214</v>
      </c>
      <c r="K2311" s="83" t="s">
        <v>214</v>
      </c>
      <c r="L2311" s="102" cm="1">
        <f t="array" ref="L2311">((_xlfn.XLOOKUP(B2311,'4. Material Balance Activities'!$C$478:$C$608,'4. Material Balance Activities'!$J$478:$J$608,NA,0,1)-_xlfn.XLOOKUP(B2311,'4. Material Balance Activities'!$C$478:$C$608,'4. Material Balance Activities'!$P$478:$P$608,NA,0,1))*G2311)*(1-F2311)</f>
        <v>3.9885225806451617E-2</v>
      </c>
      <c r="M2311" s="105" t="s">
        <v>214</v>
      </c>
      <c r="N2311" s="83" t="s">
        <v>214</v>
      </c>
    </row>
    <row r="2312" spans="1:14" x14ac:dyDescent="0.25">
      <c r="A2312" s="79" t="s">
        <v>406</v>
      </c>
      <c r="B2312" s="133" t="s">
        <v>364</v>
      </c>
      <c r="C2312" s="137" t="s">
        <v>193</v>
      </c>
      <c r="D2312" s="81" t="str">
        <f>IFERROR(IF(C2312="No CAS","",INDEX('DEQ Pollutant List'!$C$7:$C$611,MATCH('5. Pollutant Emissions - MB'!C2312,'DEQ Pollutant List'!$B$7:$B$611,0))),"")</f>
        <v>Xylene (mixture), including m-xylene, o-xylene, p-xylene</v>
      </c>
      <c r="E2312" s="115"/>
      <c r="F2312" s="138">
        <v>0</v>
      </c>
      <c r="G2312" s="139">
        <v>0.1681</v>
      </c>
      <c r="H2312" s="104"/>
      <c r="I2312" s="102" cm="1">
        <f t="array" ref="I2312">((_xlfn.XLOOKUP(B2312,'4. Material Balance Activities'!$C$478:$C$608,'4. Material Balance Activities'!$G$478:$G$608,NA,0,1)-_xlfn.XLOOKUP(B2312,'4. Material Balance Activities'!$C$478:$C$608,'4. Material Balance Activities'!$M$478:$M$608,NA,0,1))*G2312)*(1-F2312)</f>
        <v>0.19176007500000003</v>
      </c>
      <c r="J2312" s="105" t="s">
        <v>214</v>
      </c>
      <c r="K2312" s="83" t="s">
        <v>214</v>
      </c>
      <c r="L2312" s="102" cm="1">
        <f t="array" ref="L2312">((_xlfn.XLOOKUP(B2312,'4. Material Balance Activities'!$C$478:$C$608,'4. Material Balance Activities'!$J$478:$J$608,NA,0,1)-_xlfn.XLOOKUP(B2312,'4. Material Balance Activities'!$C$478:$C$608,'4. Material Balance Activities'!$P$478:$P$608,NA,0,1))*G2312)*(1-F2312)</f>
        <v>7.7322610887096792E-4</v>
      </c>
      <c r="M2312" s="105" t="s">
        <v>214</v>
      </c>
      <c r="N2312" s="83" t="s">
        <v>214</v>
      </c>
    </row>
    <row r="2313" spans="1:14" x14ac:dyDescent="0.25">
      <c r="A2313" s="79" t="s">
        <v>406</v>
      </c>
      <c r="B2313" s="133" t="s">
        <v>364</v>
      </c>
      <c r="C2313" s="137" t="s">
        <v>183</v>
      </c>
      <c r="D2313" s="81" t="str">
        <f>IFERROR(IF(C2313="No CAS","",INDEX('DEQ Pollutant List'!$C$7:$C$611,MATCH('5. Pollutant Emissions - MB'!C2313,'DEQ Pollutant List'!$B$7:$B$611,0))),"")</f>
        <v>Ethyl benzene</v>
      </c>
      <c r="E2313" s="115"/>
      <c r="F2313" s="138">
        <v>0</v>
      </c>
      <c r="G2313" s="139">
        <v>3.9399999999999998E-2</v>
      </c>
      <c r="H2313" s="104"/>
      <c r="I2313" s="102" cm="1">
        <f t="array" ref="I2313">((_xlfn.XLOOKUP(B2313,'4. Material Balance Activities'!$C$478:$C$608,'4. Material Balance Activities'!$G$478:$G$608,NA,0,1)-_xlfn.XLOOKUP(B2313,'4. Material Balance Activities'!$C$478:$C$608,'4. Material Balance Activities'!$M$478:$M$608,NA,0,1))*G2313)*(1-F2313)</f>
        <v>4.4945550000000001E-2</v>
      </c>
      <c r="J2313" s="105" t="s">
        <v>214</v>
      </c>
      <c r="K2313" s="83" t="s">
        <v>214</v>
      </c>
      <c r="L2313" s="102" cm="1">
        <f t="array" ref="L2313">((_xlfn.XLOOKUP(B2313,'4. Material Balance Activities'!$C$478:$C$608,'4. Material Balance Activities'!$J$478:$J$608,NA,0,1)-_xlfn.XLOOKUP(B2313,'4. Material Balance Activities'!$C$478:$C$608,'4. Material Balance Activities'!$P$478:$P$608,NA,0,1))*G2313)*(1-F2313)</f>
        <v>1.8123205645161294E-4</v>
      </c>
      <c r="M2313" s="105" t="s">
        <v>214</v>
      </c>
      <c r="N2313" s="83" t="s">
        <v>214</v>
      </c>
    </row>
    <row r="2314" spans="1:14" x14ac:dyDescent="0.25">
      <c r="A2314" s="79" t="s">
        <v>406</v>
      </c>
      <c r="B2314" s="133" t="s">
        <v>364</v>
      </c>
      <c r="C2314" s="137" t="s">
        <v>191</v>
      </c>
      <c r="D2314" s="81" t="str">
        <f>IFERROR(IF(C2314="No CAS","",INDEX('DEQ Pollutant List'!$C$7:$C$611,MATCH('5. Pollutant Emissions - MB'!C2314,'DEQ Pollutant List'!$B$7:$B$611,0))),"")</f>
        <v>Toluene</v>
      </c>
      <c r="E2314" s="115"/>
      <c r="F2314" s="138">
        <v>0</v>
      </c>
      <c r="G2314" s="139">
        <v>9.2100000000000001E-2</v>
      </c>
      <c r="H2314" s="104"/>
      <c r="I2314" s="102" cm="1">
        <f t="array" ref="I2314">((_xlfn.XLOOKUP(B2314,'4. Material Balance Activities'!$C$478:$C$608,'4. Material Balance Activities'!$G$478:$G$608,NA,0,1)-_xlfn.XLOOKUP(B2314,'4. Material Balance Activities'!$C$478:$C$608,'4. Material Balance Activities'!$M$478:$M$608,NA,0,1))*G2314)*(1-F2314)</f>
        <v>0.10506307500000002</v>
      </c>
      <c r="J2314" s="105" t="s">
        <v>214</v>
      </c>
      <c r="K2314" s="83" t="s">
        <v>214</v>
      </c>
      <c r="L2314" s="102" cm="1">
        <f t="array" ref="L2314">((_xlfn.XLOOKUP(B2314,'4. Material Balance Activities'!$C$478:$C$608,'4. Material Balance Activities'!$J$478:$J$608,NA,0,1)-_xlfn.XLOOKUP(B2314,'4. Material Balance Activities'!$C$478:$C$608,'4. Material Balance Activities'!$P$478:$P$608,NA,0,1))*G2314)*(1-F2314)</f>
        <v>4.2364143145161298E-4</v>
      </c>
      <c r="M2314" s="105" t="s">
        <v>214</v>
      </c>
      <c r="N2314" s="83" t="s">
        <v>214</v>
      </c>
    </row>
    <row r="2315" spans="1:14" x14ac:dyDescent="0.25">
      <c r="A2315" s="79" t="s">
        <v>406</v>
      </c>
      <c r="B2315" s="133" t="s">
        <v>364</v>
      </c>
      <c r="C2315" s="137" t="s">
        <v>161</v>
      </c>
      <c r="D2315" s="81" t="str">
        <f>IFERROR(IF(C2315="No CAS","",INDEX('DEQ Pollutant List'!$C$7:$C$611,MATCH('5. Pollutant Emissions - MB'!C2315,'DEQ Pollutant List'!$B$7:$B$611,0))),"")</f>
        <v>Formaldehyde</v>
      </c>
      <c r="E2315" s="115"/>
      <c r="F2315" s="138">
        <v>0</v>
      </c>
      <c r="G2315" s="139">
        <v>1.6000000000000001E-3</v>
      </c>
      <c r="H2315" s="104"/>
      <c r="I2315" s="102" cm="1">
        <f t="array" ref="I2315">((_xlfn.XLOOKUP(B2315,'4. Material Balance Activities'!$C$478:$C$608,'4. Material Balance Activities'!$G$478:$G$608,NA,0,1)-_xlfn.XLOOKUP(B2315,'4. Material Balance Activities'!$C$478:$C$608,'4. Material Balance Activities'!$M$478:$M$608,NA,0,1))*G2315)*(1-F2315)</f>
        <v>1.8252000000000003E-3</v>
      </c>
      <c r="J2315" s="105" t="s">
        <v>214</v>
      </c>
      <c r="K2315" s="83" t="s">
        <v>214</v>
      </c>
      <c r="L2315" s="102" cm="1">
        <f t="array" ref="L2315">((_xlfn.XLOOKUP(B2315,'4. Material Balance Activities'!$C$478:$C$608,'4. Material Balance Activities'!$J$478:$J$608,NA,0,1)-_xlfn.XLOOKUP(B2315,'4. Material Balance Activities'!$C$478:$C$608,'4. Material Balance Activities'!$P$478:$P$608,NA,0,1))*G2315)*(1-F2315)</f>
        <v>7.3596774193548403E-6</v>
      </c>
      <c r="M2315" s="105" t="s">
        <v>214</v>
      </c>
      <c r="N2315" s="83" t="s">
        <v>214</v>
      </c>
    </row>
    <row r="2316" spans="1:14" x14ac:dyDescent="0.25">
      <c r="A2316" s="79" t="s">
        <v>406</v>
      </c>
      <c r="B2316" s="133" t="s">
        <v>289</v>
      </c>
      <c r="C2316" s="137" t="s">
        <v>191</v>
      </c>
      <c r="D2316" s="81" t="str">
        <f>IFERROR(IF(C2316="No CAS","",INDEX('DEQ Pollutant List'!$C$7:$C$611,MATCH('5. Pollutant Emissions - MB'!C2316,'DEQ Pollutant List'!$B$7:$B$611,0))),"")</f>
        <v>Toluene</v>
      </c>
      <c r="E2316" s="115"/>
      <c r="F2316" s="138">
        <v>0</v>
      </c>
      <c r="G2316" s="139">
        <v>0.38</v>
      </c>
      <c r="H2316" s="104"/>
      <c r="I2316" s="102" cm="1">
        <f t="array" ref="I2316">((_xlfn.XLOOKUP(B2316,'4. Material Balance Activities'!$C$478:$C$608,'4. Material Balance Activities'!$G$478:$G$608,NA,0,1)-_xlfn.XLOOKUP(B2316,'4. Material Balance Activities'!$C$478:$C$608,'4. Material Balance Activities'!$M$478:$M$608,NA,0,1))*G2316)*(1-F2316)</f>
        <v>170.3673</v>
      </c>
      <c r="J2316" s="105" t="s">
        <v>214</v>
      </c>
      <c r="K2316" s="83" t="s">
        <v>214</v>
      </c>
      <c r="L2316" s="102" cm="1">
        <f t="array" ref="L2316">((_xlfn.XLOOKUP(B2316,'4. Material Balance Activities'!$C$478:$C$608,'4. Material Balance Activities'!$J$478:$J$608,NA,0,1)-_xlfn.XLOOKUP(B2316,'4. Material Balance Activities'!$C$478:$C$608,'4. Material Balance Activities'!$P$478:$P$608,NA,0,1))*G2316)*(1-F2316)</f>
        <v>0.68696491935483861</v>
      </c>
      <c r="M2316" s="105" t="s">
        <v>214</v>
      </c>
      <c r="N2316" s="83" t="s">
        <v>214</v>
      </c>
    </row>
    <row r="2317" spans="1:14" x14ac:dyDescent="0.25">
      <c r="A2317" s="79" t="s">
        <v>406</v>
      </c>
      <c r="B2317" s="133" t="s">
        <v>289</v>
      </c>
      <c r="C2317" s="137" t="s">
        <v>425</v>
      </c>
      <c r="D2317" s="81" t="str">
        <f>IFERROR(IF(C2317="No CAS","",INDEX('DEQ Pollutant List'!$C$7:$C$611,MATCH('5. Pollutant Emissions - MB'!C2317,'DEQ Pollutant List'!$B$7:$B$611,0))),"")</f>
        <v>Isopropyl alcohol</v>
      </c>
      <c r="E2317" s="115"/>
      <c r="F2317" s="138">
        <v>0</v>
      </c>
      <c r="G2317" s="139">
        <v>0.02</v>
      </c>
      <c r="H2317" s="104"/>
      <c r="I2317" s="102" cm="1">
        <f t="array" ref="I2317">((_xlfn.XLOOKUP(B2317,'4. Material Balance Activities'!$C$478:$C$608,'4. Material Balance Activities'!$G$478:$G$608,NA,0,1)-_xlfn.XLOOKUP(B2317,'4. Material Balance Activities'!$C$478:$C$608,'4. Material Balance Activities'!$M$478:$M$608,NA,0,1))*G2317)*(1-F2317)</f>
        <v>8.9666999999999994</v>
      </c>
      <c r="J2317" s="105" t="s">
        <v>214</v>
      </c>
      <c r="K2317" s="83" t="s">
        <v>214</v>
      </c>
      <c r="L2317" s="102" cm="1">
        <f t="array" ref="L2317">((_xlfn.XLOOKUP(B2317,'4. Material Balance Activities'!$C$478:$C$608,'4. Material Balance Activities'!$J$478:$J$608,NA,0,1)-_xlfn.XLOOKUP(B2317,'4. Material Balance Activities'!$C$478:$C$608,'4. Material Balance Activities'!$P$478:$P$608,NA,0,1))*G2317)*(1-F2317)</f>
        <v>3.6156048387096774E-2</v>
      </c>
      <c r="M2317" s="105" t="s">
        <v>214</v>
      </c>
      <c r="N2317" s="83" t="s">
        <v>214</v>
      </c>
    </row>
    <row r="2318" spans="1:14" x14ac:dyDescent="0.25">
      <c r="A2318" s="79" t="s">
        <v>406</v>
      </c>
      <c r="B2318" s="133" t="s">
        <v>289</v>
      </c>
      <c r="C2318" s="137" t="s">
        <v>439</v>
      </c>
      <c r="D2318" s="81" t="str">
        <f>IFERROR(IF(C2318="No CAS","",INDEX('DEQ Pollutant List'!$C$7:$C$611,MATCH('5. Pollutant Emissions - MB'!C2318,'DEQ Pollutant List'!$B$7:$B$611,0))),"")</f>
        <v>Sulfuric acid</v>
      </c>
      <c r="E2318" s="115"/>
      <c r="F2318" s="138">
        <v>0</v>
      </c>
      <c r="G2318" s="139">
        <v>0.02</v>
      </c>
      <c r="H2318" s="104"/>
      <c r="I2318" s="102" cm="1">
        <f t="array" ref="I2318">((_xlfn.XLOOKUP(B2318,'4. Material Balance Activities'!$C$478:$C$608,'4. Material Balance Activities'!$G$478:$G$608,NA,0,1)-_xlfn.XLOOKUP(B2318,'4. Material Balance Activities'!$C$478:$C$608,'4. Material Balance Activities'!$M$478:$M$608,NA,0,1))*G2318)*(1-F2318)</f>
        <v>8.9666999999999994</v>
      </c>
      <c r="J2318" s="105" t="s">
        <v>214</v>
      </c>
      <c r="K2318" s="83" t="s">
        <v>214</v>
      </c>
      <c r="L2318" s="102" cm="1">
        <f t="array" ref="L2318">((_xlfn.XLOOKUP(B2318,'4. Material Balance Activities'!$C$478:$C$608,'4. Material Balance Activities'!$J$478:$J$608,NA,0,1)-_xlfn.XLOOKUP(B2318,'4. Material Balance Activities'!$C$478:$C$608,'4. Material Balance Activities'!$P$478:$P$608,NA,0,1))*G2318)*(1-F2318)</f>
        <v>3.6156048387096774E-2</v>
      </c>
      <c r="M2318" s="105" t="s">
        <v>214</v>
      </c>
      <c r="N2318" s="83" t="s">
        <v>214</v>
      </c>
    </row>
    <row r="2319" spans="1:14" x14ac:dyDescent="0.25">
      <c r="A2319" s="79" t="s">
        <v>406</v>
      </c>
      <c r="B2319" s="133" t="s">
        <v>229</v>
      </c>
      <c r="C2319" s="137" t="s">
        <v>428</v>
      </c>
      <c r="D2319" s="81" t="str">
        <f>IFERROR(IF(C2319="No CAS","",INDEX('DEQ Pollutant List'!$C$7:$C$611,MATCH('5. Pollutant Emissions - MB'!C2319,'DEQ Pollutant List'!$B$7:$B$611,0))),"")</f>
        <v>2-Butanone (methyl ethyl ketone)</v>
      </c>
      <c r="E2319" s="115"/>
      <c r="F2319" s="138">
        <v>0</v>
      </c>
      <c r="G2319" s="139">
        <v>1</v>
      </c>
      <c r="H2319" s="104"/>
      <c r="I2319" s="102" cm="1">
        <f t="array" ref="I2319">((_xlfn.XLOOKUP(B2319,'4. Material Balance Activities'!$C$478:$C$608,'4. Material Balance Activities'!$G$478:$G$608,NA,0,1)-_xlfn.XLOOKUP(B2319,'4. Material Balance Activities'!$C$478:$C$608,'4. Material Balance Activities'!$M$478:$M$608,NA,0,1))*G2319)*(1-F2319)</f>
        <v>2.3380000000000001</v>
      </c>
      <c r="J2319" s="105" t="s">
        <v>214</v>
      </c>
      <c r="K2319" s="83" t="s">
        <v>214</v>
      </c>
      <c r="L2319" s="102" cm="1">
        <f t="array" ref="L2319">((_xlfn.XLOOKUP(B2319,'4. Material Balance Activities'!$C$478:$C$608,'4. Material Balance Activities'!$J$478:$J$608,NA,0,1)-_xlfn.XLOOKUP(B2319,'4. Material Balance Activities'!$C$478:$C$608,'4. Material Balance Activities'!$P$478:$P$608,NA,0,1))*G2319)*(1-F2319)</f>
        <v>9.4274193548387099E-3</v>
      </c>
      <c r="M2319" s="105" t="s">
        <v>214</v>
      </c>
      <c r="N2319" s="83" t="s">
        <v>214</v>
      </c>
    </row>
    <row r="2320" spans="1:14" x14ac:dyDescent="0.25">
      <c r="A2320" s="79" t="s">
        <v>406</v>
      </c>
      <c r="B2320" s="133" t="s">
        <v>231</v>
      </c>
      <c r="C2320" s="137" t="s">
        <v>420</v>
      </c>
      <c r="D2320" s="81" t="str">
        <f>IFERROR(IF(C2320="No CAS","",INDEX('DEQ Pollutant List'!$C$7:$C$611,MATCH('5. Pollutant Emissions - MB'!C2320,'DEQ Pollutant List'!$B$7:$B$611,0))),"")</f>
        <v>Acetone</v>
      </c>
      <c r="E2320" s="115"/>
      <c r="F2320" s="138">
        <v>0</v>
      </c>
      <c r="G2320" s="139">
        <v>1</v>
      </c>
      <c r="H2320" s="104"/>
      <c r="I2320" s="102" cm="1">
        <f t="array" ref="I2320">((_xlfn.XLOOKUP(B2320,'4. Material Balance Activities'!$C$478:$C$608,'4. Material Balance Activities'!$G$478:$G$608,NA,0,1)-_xlfn.XLOOKUP(B2320,'4. Material Balance Activities'!$C$478:$C$608,'4. Material Balance Activities'!$M$478:$M$608,NA,0,1))*G2320)*(1-F2320)</f>
        <v>44.482500000000002</v>
      </c>
      <c r="J2320" s="105" t="s">
        <v>214</v>
      </c>
      <c r="K2320" s="83" t="s">
        <v>214</v>
      </c>
      <c r="L2320" s="102" cm="1">
        <f t="array" ref="L2320">((_xlfn.XLOOKUP(B2320,'4. Material Balance Activities'!$C$478:$C$608,'4. Material Balance Activities'!$J$478:$J$608,NA,0,1)-_xlfn.XLOOKUP(B2320,'4. Material Balance Activities'!$C$478:$C$608,'4. Material Balance Activities'!$P$478:$P$608,NA,0,1))*G2320)*(1-F2320)</f>
        <v>0.17936491935483873</v>
      </c>
      <c r="M2320" s="105" t="s">
        <v>214</v>
      </c>
      <c r="N2320" s="83" t="s">
        <v>214</v>
      </c>
    </row>
    <row r="2321" spans="1:14" x14ac:dyDescent="0.25">
      <c r="A2321" s="79" t="s">
        <v>406</v>
      </c>
      <c r="B2321" s="133" t="s">
        <v>232</v>
      </c>
      <c r="C2321" s="137" t="s">
        <v>420</v>
      </c>
      <c r="D2321" s="81" t="str">
        <f>IFERROR(IF(C2321="No CAS","",INDEX('DEQ Pollutant List'!$C$7:$C$611,MATCH('5. Pollutant Emissions - MB'!C2321,'DEQ Pollutant List'!$B$7:$B$611,0))),"")</f>
        <v>Acetone</v>
      </c>
      <c r="E2321" s="115"/>
      <c r="F2321" s="138">
        <v>0</v>
      </c>
      <c r="G2321" s="139">
        <v>1</v>
      </c>
      <c r="H2321" s="104"/>
      <c r="I2321" s="102" cm="1">
        <f t="array" ref="I2321">((_xlfn.XLOOKUP(B2321,'4. Material Balance Activities'!$C$478:$C$608,'4. Material Balance Activities'!$G$478:$G$608,NA,0,1)-_xlfn.XLOOKUP(B2321,'4. Material Balance Activities'!$C$478:$C$608,'4. Material Balance Activities'!$M$478:$M$608,NA,0,1))*G2321)*(1-F2321)</f>
        <v>835.87559999999996</v>
      </c>
      <c r="J2321" s="105" t="s">
        <v>214</v>
      </c>
      <c r="K2321" s="83" t="s">
        <v>214</v>
      </c>
      <c r="L2321" s="102" cm="1">
        <f t="array" ref="L2321">((_xlfn.XLOOKUP(B2321,'4. Material Balance Activities'!$C$478:$C$608,'4. Material Balance Activities'!$J$478:$J$608,NA,0,1)-_xlfn.XLOOKUP(B2321,'4. Material Balance Activities'!$C$478:$C$608,'4. Material Balance Activities'!$P$478:$P$608,NA,0,1))*G2321)*(1-F2321)</f>
        <v>3.3704661290322577</v>
      </c>
      <c r="M2321" s="105" t="s">
        <v>214</v>
      </c>
      <c r="N2321" s="83" t="s">
        <v>214</v>
      </c>
    </row>
    <row r="2322" spans="1:14" x14ac:dyDescent="0.25">
      <c r="A2322" s="79" t="s">
        <v>406</v>
      </c>
      <c r="B2322" s="133" t="s">
        <v>233</v>
      </c>
      <c r="C2322" s="137" t="s">
        <v>425</v>
      </c>
      <c r="D2322" s="81" t="str">
        <f>IFERROR(IF(C2322="No CAS","",INDEX('DEQ Pollutant List'!$C$7:$C$611,MATCH('5. Pollutant Emissions - MB'!C2322,'DEQ Pollutant List'!$B$7:$B$611,0))),"")</f>
        <v>Isopropyl alcohol</v>
      </c>
      <c r="E2322" s="115"/>
      <c r="F2322" s="138">
        <v>0</v>
      </c>
      <c r="G2322" s="139">
        <v>0.15</v>
      </c>
      <c r="H2322" s="104"/>
      <c r="I2322" s="102" cm="1">
        <f t="array" ref="I2322">((_xlfn.XLOOKUP(B2322,'4. Material Balance Activities'!$C$478:$C$608,'4. Material Balance Activities'!$G$478:$G$608,NA,0,1)-_xlfn.XLOOKUP(B2322,'4. Material Balance Activities'!$C$478:$C$608,'4. Material Balance Activities'!$M$478:$M$608,NA,0,1))*G2322)*(1-F2322)</f>
        <v>0.15390000000000001</v>
      </c>
      <c r="J2322" s="105" t="s">
        <v>214</v>
      </c>
      <c r="K2322" s="83" t="s">
        <v>214</v>
      </c>
      <c r="L2322" s="102" cm="1">
        <f t="array" ref="L2322">((_xlfn.XLOOKUP(B2322,'4. Material Balance Activities'!$C$478:$C$608,'4. Material Balance Activities'!$J$478:$J$608,NA,0,1)-_xlfn.XLOOKUP(B2322,'4. Material Balance Activities'!$C$478:$C$608,'4. Material Balance Activities'!$P$478:$P$608,NA,0,1))*G2322)*(1-F2322)</f>
        <v>6.205645161290323E-4</v>
      </c>
      <c r="M2322" s="105" t="s">
        <v>214</v>
      </c>
      <c r="N2322" s="83" t="s">
        <v>214</v>
      </c>
    </row>
    <row r="2323" spans="1:14" x14ac:dyDescent="0.25">
      <c r="A2323" s="79" t="s">
        <v>406</v>
      </c>
      <c r="B2323" s="133" t="s">
        <v>233</v>
      </c>
      <c r="C2323" s="137" t="s">
        <v>420</v>
      </c>
      <c r="D2323" s="81" t="str">
        <f>IFERROR(IF(C2323="No CAS","",INDEX('DEQ Pollutant List'!$C$7:$C$611,MATCH('5. Pollutant Emissions - MB'!C2323,'DEQ Pollutant List'!$B$7:$B$611,0))),"")</f>
        <v>Acetone</v>
      </c>
      <c r="E2323" s="115"/>
      <c r="F2323" s="138">
        <v>0</v>
      </c>
      <c r="G2323" s="139">
        <v>0.14000000000000001</v>
      </c>
      <c r="H2323" s="104"/>
      <c r="I2323" s="102" cm="1">
        <f t="array" ref="I2323">((_xlfn.XLOOKUP(B2323,'4. Material Balance Activities'!$C$478:$C$608,'4. Material Balance Activities'!$G$478:$G$608,NA,0,1)-_xlfn.XLOOKUP(B2323,'4. Material Balance Activities'!$C$478:$C$608,'4. Material Balance Activities'!$M$478:$M$608,NA,0,1))*G2323)*(1-F2323)</f>
        <v>0.14364000000000002</v>
      </c>
      <c r="J2323" s="105" t="s">
        <v>214</v>
      </c>
      <c r="K2323" s="83" t="s">
        <v>214</v>
      </c>
      <c r="L2323" s="102" cm="1">
        <f t="array" ref="L2323">((_xlfn.XLOOKUP(B2323,'4. Material Balance Activities'!$C$478:$C$608,'4. Material Balance Activities'!$J$478:$J$608,NA,0,1)-_xlfn.XLOOKUP(B2323,'4. Material Balance Activities'!$C$478:$C$608,'4. Material Balance Activities'!$P$478:$P$608,NA,0,1))*G2323)*(1-F2323)</f>
        <v>5.7919354838709689E-4</v>
      </c>
      <c r="M2323" s="105" t="s">
        <v>214</v>
      </c>
      <c r="N2323" s="83" t="s">
        <v>214</v>
      </c>
    </row>
    <row r="2324" spans="1:14" x14ac:dyDescent="0.25">
      <c r="A2324" s="79" t="s">
        <v>406</v>
      </c>
      <c r="B2324" s="133" t="s">
        <v>409</v>
      </c>
      <c r="C2324" s="137" t="s">
        <v>193</v>
      </c>
      <c r="D2324" s="81" t="str">
        <f>IFERROR(IF(C2324="No CAS","",INDEX('DEQ Pollutant List'!$C$7:$C$611,MATCH('5. Pollutant Emissions - MB'!C2324,'DEQ Pollutant List'!$B$7:$B$611,0))),"")</f>
        <v>Xylene (mixture), including m-xylene, o-xylene, p-xylene</v>
      </c>
      <c r="E2324" s="115"/>
      <c r="F2324" s="138" t="s">
        <v>430</v>
      </c>
      <c r="G2324" s="139" t="s">
        <v>430</v>
      </c>
      <c r="H2324" s="104" t="s">
        <v>467</v>
      </c>
      <c r="I2324" s="102" t="s">
        <v>214</v>
      </c>
      <c r="J2324" s="105">
        <v>2070.8568152860548</v>
      </c>
      <c r="K2324" s="83">
        <v>2070.8568152860548</v>
      </c>
      <c r="L2324" s="102" t="s">
        <v>214</v>
      </c>
      <c r="M2324" s="105">
        <f>J2324/365</f>
        <v>5.6735803158522051</v>
      </c>
      <c r="N2324" s="83">
        <f>K2324/365</f>
        <v>5.6735803158522051</v>
      </c>
    </row>
    <row r="2325" spans="1:14" x14ac:dyDescent="0.25">
      <c r="A2325" s="79" t="s">
        <v>406</v>
      </c>
      <c r="B2325" s="133" t="s">
        <v>409</v>
      </c>
      <c r="C2325" s="137" t="s">
        <v>183</v>
      </c>
      <c r="D2325" s="81" t="str">
        <f>IFERROR(IF(C2325="No CAS","",INDEX('DEQ Pollutant List'!$C$7:$C$611,MATCH('5. Pollutant Emissions - MB'!C2325,'DEQ Pollutant List'!$B$7:$B$611,0))),"")</f>
        <v>Ethyl benzene</v>
      </c>
      <c r="E2325" s="115"/>
      <c r="F2325" s="138" t="s">
        <v>430</v>
      </c>
      <c r="G2325" s="139" t="s">
        <v>430</v>
      </c>
      <c r="H2325" s="104" t="s">
        <v>467</v>
      </c>
      <c r="I2325" s="102" t="s">
        <v>214</v>
      </c>
      <c r="J2325" s="105">
        <v>485.76718630512511</v>
      </c>
      <c r="K2325" s="83">
        <v>485.76718630512511</v>
      </c>
      <c r="L2325" s="102" t="s">
        <v>214</v>
      </c>
      <c r="M2325" s="105">
        <f t="shared" ref="M2325:M2348" si="32">J2325/365</f>
        <v>1.3308690035756852</v>
      </c>
      <c r="N2325" s="83">
        <f t="shared" ref="N2325:N2348" si="33">K2325/365</f>
        <v>1.3308690035756852</v>
      </c>
    </row>
    <row r="2326" spans="1:14" x14ac:dyDescent="0.25">
      <c r="A2326" s="79" t="s">
        <v>406</v>
      </c>
      <c r="B2326" s="133" t="s">
        <v>409</v>
      </c>
      <c r="C2326" s="137" t="s">
        <v>191</v>
      </c>
      <c r="D2326" s="81" t="str">
        <f>IFERROR(IF(C2326="No CAS","",INDEX('DEQ Pollutant List'!$C$7:$C$611,MATCH('5. Pollutant Emissions - MB'!C2326,'DEQ Pollutant List'!$B$7:$B$611,0))),"")</f>
        <v>Toluene</v>
      </c>
      <c r="E2326" s="115"/>
      <c r="F2326" s="138" t="s">
        <v>430</v>
      </c>
      <c r="G2326" s="139" t="s">
        <v>430</v>
      </c>
      <c r="H2326" s="104" t="s">
        <v>467</v>
      </c>
      <c r="I2326" s="102" t="s">
        <v>214</v>
      </c>
      <c r="J2326" s="105">
        <v>1941.35616</v>
      </c>
      <c r="K2326" s="83">
        <v>1941.35616</v>
      </c>
      <c r="L2326" s="102" t="s">
        <v>214</v>
      </c>
      <c r="M2326" s="105">
        <f t="shared" si="32"/>
        <v>5.318784</v>
      </c>
      <c r="N2326" s="83">
        <f t="shared" si="33"/>
        <v>5.318784</v>
      </c>
    </row>
    <row r="2327" spans="1:14" x14ac:dyDescent="0.25">
      <c r="A2327" s="79" t="s">
        <v>406</v>
      </c>
      <c r="B2327" s="133" t="s">
        <v>409</v>
      </c>
      <c r="C2327" s="137" t="s">
        <v>432</v>
      </c>
      <c r="D2327" s="81" t="str">
        <f>IFERROR(IF(C2327="No CAS","",INDEX('DEQ Pollutant List'!$C$7:$C$611,MATCH('5. Pollutant Emissions - MB'!C2327,'DEQ Pollutant List'!$B$7:$B$611,0))),"")</f>
        <v>Methyl isobutyl ketone (MIBK, hexone)</v>
      </c>
      <c r="E2327" s="115"/>
      <c r="F2327" s="138" t="s">
        <v>430</v>
      </c>
      <c r="G2327" s="139" t="s">
        <v>430</v>
      </c>
      <c r="H2327" s="104" t="s">
        <v>467</v>
      </c>
      <c r="I2327" s="102" t="s">
        <v>214</v>
      </c>
      <c r="J2327" s="105">
        <v>15.06618191762092</v>
      </c>
      <c r="K2327" s="83">
        <v>15.06618191762092</v>
      </c>
      <c r="L2327" s="102" t="s">
        <v>214</v>
      </c>
      <c r="M2327" s="105">
        <f t="shared" si="32"/>
        <v>4.1277210733208003E-2</v>
      </c>
      <c r="N2327" s="83">
        <f t="shared" si="33"/>
        <v>4.1277210733208003E-2</v>
      </c>
    </row>
    <row r="2328" spans="1:14" x14ac:dyDescent="0.25">
      <c r="A2328" s="79" t="s">
        <v>406</v>
      </c>
      <c r="B2328" s="133" t="s">
        <v>409</v>
      </c>
      <c r="C2328" s="137" t="s">
        <v>189</v>
      </c>
      <c r="D2328" s="81" t="str">
        <f>IFERROR(IF(C2328="No CAS","",INDEX('DEQ Pollutant List'!$C$7:$C$611,MATCH('5. Pollutant Emissions - MB'!C2328,'DEQ Pollutant List'!$B$7:$B$611,0))),"")</f>
        <v>Naphthalene</v>
      </c>
      <c r="E2328" s="115"/>
      <c r="F2328" s="138" t="s">
        <v>430</v>
      </c>
      <c r="G2328" s="139" t="s">
        <v>430</v>
      </c>
      <c r="H2328" s="104" t="s">
        <v>467</v>
      </c>
      <c r="I2328" s="102" t="s">
        <v>214</v>
      </c>
      <c r="J2328" s="105">
        <v>1.4489499404052444</v>
      </c>
      <c r="K2328" s="83">
        <v>1.4489499404052444</v>
      </c>
      <c r="L2328" s="102" t="s">
        <v>214</v>
      </c>
      <c r="M2328" s="105">
        <f t="shared" si="32"/>
        <v>3.9697258641239576E-3</v>
      </c>
      <c r="N2328" s="83">
        <f t="shared" si="33"/>
        <v>3.9697258641239576E-3</v>
      </c>
    </row>
    <row r="2329" spans="1:14" x14ac:dyDescent="0.25">
      <c r="A2329" s="79" t="s">
        <v>406</v>
      </c>
      <c r="B2329" s="133" t="s">
        <v>409</v>
      </c>
      <c r="C2329" s="137" t="s">
        <v>433</v>
      </c>
      <c r="D2329" s="81" t="str">
        <f>IFERROR(IF(C2329="No CAS","",INDEX('DEQ Pollutant List'!$C$7:$C$611,MATCH('5. Pollutant Emissions - MB'!C2329,'DEQ Pollutant List'!$B$7:$B$611,0))),"")</f>
        <v>Isopropylbenzene (cumene)</v>
      </c>
      <c r="E2329" s="115"/>
      <c r="F2329" s="138" t="s">
        <v>430</v>
      </c>
      <c r="G2329" s="139" t="s">
        <v>430</v>
      </c>
      <c r="H2329" s="104" t="s">
        <v>467</v>
      </c>
      <c r="I2329" s="102" t="s">
        <v>214</v>
      </c>
      <c r="J2329" s="105">
        <v>319.49598575426103</v>
      </c>
      <c r="K2329" s="83">
        <v>319.49598575426103</v>
      </c>
      <c r="L2329" s="102" t="s">
        <v>214</v>
      </c>
      <c r="M2329" s="105">
        <f t="shared" si="32"/>
        <v>0.87533146781989324</v>
      </c>
      <c r="N2329" s="83">
        <f t="shared" si="33"/>
        <v>0.87533146781989324</v>
      </c>
    </row>
    <row r="2330" spans="1:14" x14ac:dyDescent="0.25">
      <c r="A2330" s="79" t="s">
        <v>406</v>
      </c>
      <c r="B2330" s="133" t="s">
        <v>409</v>
      </c>
      <c r="C2330" s="137" t="s">
        <v>161</v>
      </c>
      <c r="D2330" s="81" t="str">
        <f>IFERROR(IF(C2330="No CAS","",INDEX('DEQ Pollutant List'!$C$7:$C$611,MATCH('5. Pollutant Emissions - MB'!C2330,'DEQ Pollutant List'!$B$7:$B$611,0))),"")</f>
        <v>Formaldehyde</v>
      </c>
      <c r="E2330" s="115"/>
      <c r="F2330" s="138" t="s">
        <v>430</v>
      </c>
      <c r="G2330" s="139" t="s">
        <v>430</v>
      </c>
      <c r="H2330" s="104" t="s">
        <v>467</v>
      </c>
      <c r="I2330" s="102" t="s">
        <v>214</v>
      </c>
      <c r="J2330" s="105">
        <v>38.567525201729836</v>
      </c>
      <c r="K2330" s="83">
        <v>38.567525201729836</v>
      </c>
      <c r="L2330" s="102" t="s">
        <v>214</v>
      </c>
      <c r="M2330" s="105">
        <f t="shared" si="32"/>
        <v>0.105664452607479</v>
      </c>
      <c r="N2330" s="83">
        <f t="shared" si="33"/>
        <v>0.105664452607479</v>
      </c>
    </row>
    <row r="2331" spans="1:14" x14ac:dyDescent="0.25">
      <c r="A2331" s="79" t="s">
        <v>406</v>
      </c>
      <c r="B2331" s="133" t="s">
        <v>409</v>
      </c>
      <c r="C2331" s="137" t="s">
        <v>434</v>
      </c>
      <c r="D2331" s="81" t="str">
        <f>IFERROR(IF(C2331="No CAS","",INDEX('DEQ Pollutant List'!$C$7:$C$611,MATCH('5. Pollutant Emissions - MB'!C2331,'DEQ Pollutant List'!$B$7:$B$611,0))),"")</f>
        <v>Ethylene glycol monobutyl ether</v>
      </c>
      <c r="E2331" s="115"/>
      <c r="F2331" s="138" t="s">
        <v>430</v>
      </c>
      <c r="G2331" s="139" t="s">
        <v>430</v>
      </c>
      <c r="H2331" s="104" t="s">
        <v>467</v>
      </c>
      <c r="I2331" s="102" t="s">
        <v>214</v>
      </c>
      <c r="J2331" s="105">
        <v>410.61623999999995</v>
      </c>
      <c r="K2331" s="83">
        <v>410.61623999999995</v>
      </c>
      <c r="L2331" s="102" t="s">
        <v>214</v>
      </c>
      <c r="M2331" s="105">
        <f t="shared" si="32"/>
        <v>1.1249759999999998</v>
      </c>
      <c r="N2331" s="83">
        <f t="shared" si="33"/>
        <v>1.1249759999999998</v>
      </c>
    </row>
    <row r="2332" spans="1:14" x14ac:dyDescent="0.25">
      <c r="A2332" s="79" t="s">
        <v>406</v>
      </c>
      <c r="B2332" s="133" t="s">
        <v>409</v>
      </c>
      <c r="C2332" s="137" t="s">
        <v>435</v>
      </c>
      <c r="D2332" s="81" t="str">
        <f>IFERROR(IF(C2332="No CAS","",INDEX('DEQ Pollutant List'!$C$7:$C$611,MATCH('5. Pollutant Emissions - MB'!C2332,'DEQ Pollutant List'!$B$7:$B$611,0))),"")</f>
        <v>n-Butyl alcohol</v>
      </c>
      <c r="E2332" s="115"/>
      <c r="F2332" s="138" t="s">
        <v>430</v>
      </c>
      <c r="G2332" s="139" t="s">
        <v>430</v>
      </c>
      <c r="H2332" s="104" t="s">
        <v>467</v>
      </c>
      <c r="I2332" s="102" t="s">
        <v>214</v>
      </c>
      <c r="J2332" s="105">
        <v>2217.6014652760114</v>
      </c>
      <c r="K2332" s="83">
        <v>2217.6014652760114</v>
      </c>
      <c r="L2332" s="102" t="s">
        <v>214</v>
      </c>
      <c r="M2332" s="105">
        <f t="shared" si="32"/>
        <v>6.0756204528109903</v>
      </c>
      <c r="N2332" s="83">
        <f t="shared" si="33"/>
        <v>6.0756204528109903</v>
      </c>
    </row>
    <row r="2333" spans="1:14" x14ac:dyDescent="0.25">
      <c r="A2333" s="79" t="s">
        <v>406</v>
      </c>
      <c r="B2333" s="133" t="s">
        <v>409</v>
      </c>
      <c r="C2333" s="137" t="s">
        <v>436</v>
      </c>
      <c r="D2333" s="81" t="str">
        <f>IFERROR(IF(C2333="No CAS","",INDEX('DEQ Pollutant List'!$C$7:$C$611,MATCH('5. Pollutant Emissions - MB'!C2333,'DEQ Pollutant List'!$B$7:$B$611,0))),"")</f>
        <v>1,2,4-Trimethylbenzene</v>
      </c>
      <c r="E2333" s="115"/>
      <c r="F2333" s="138" t="s">
        <v>430</v>
      </c>
      <c r="G2333" s="139" t="s">
        <v>430</v>
      </c>
      <c r="H2333" s="104" t="s">
        <v>467</v>
      </c>
      <c r="I2333" s="102" t="s">
        <v>214</v>
      </c>
      <c r="J2333" s="105">
        <v>136.91430086400001</v>
      </c>
      <c r="K2333" s="83">
        <v>136.91430086400001</v>
      </c>
      <c r="L2333" s="102" t="s">
        <v>214</v>
      </c>
      <c r="M2333" s="105">
        <f t="shared" si="32"/>
        <v>0.37510767360000002</v>
      </c>
      <c r="N2333" s="83">
        <f t="shared" si="33"/>
        <v>0.37510767360000002</v>
      </c>
    </row>
    <row r="2334" spans="1:14" x14ac:dyDescent="0.25">
      <c r="A2334" s="79" t="s">
        <v>406</v>
      </c>
      <c r="B2334" s="133" t="s">
        <v>409</v>
      </c>
      <c r="C2334" s="137" t="s">
        <v>437</v>
      </c>
      <c r="D2334" s="81" t="str">
        <f>IFERROR(IF(C2334="No CAS","",INDEX('DEQ Pollutant List'!$C$7:$C$611,MATCH('5. Pollutant Emissions - MB'!C2334,'DEQ Pollutant List'!$B$7:$B$611,0))),"")</f>
        <v>Propylene glycol monomethyl ether acetate</v>
      </c>
      <c r="E2334" s="115"/>
      <c r="F2334" s="138" t="s">
        <v>430</v>
      </c>
      <c r="G2334" s="139" t="s">
        <v>430</v>
      </c>
      <c r="H2334" s="104" t="s">
        <v>467</v>
      </c>
      <c r="I2334" s="102" t="s">
        <v>214</v>
      </c>
      <c r="J2334" s="105">
        <v>10640.838532322563</v>
      </c>
      <c r="K2334" s="83">
        <v>10640.838532322563</v>
      </c>
      <c r="L2334" s="102" t="s">
        <v>214</v>
      </c>
      <c r="M2334" s="105">
        <f t="shared" si="32"/>
        <v>29.152982280335788</v>
      </c>
      <c r="N2334" s="83">
        <f t="shared" si="33"/>
        <v>29.152982280335788</v>
      </c>
    </row>
    <row r="2335" spans="1:14" x14ac:dyDescent="0.25">
      <c r="A2335" s="79" t="s">
        <v>406</v>
      </c>
      <c r="B2335" s="133" t="s">
        <v>409</v>
      </c>
      <c r="C2335" s="137" t="s">
        <v>180</v>
      </c>
      <c r="D2335" s="81" t="str">
        <f>IFERROR(IF(C2335="No CAS","",INDEX('DEQ Pollutant List'!$C$7:$C$611,MATCH('5. Pollutant Emissions - MB'!C2335,'DEQ Pollutant List'!$B$7:$B$611,0))),"")</f>
        <v>Chromium VI, chromate and dichromate particulate</v>
      </c>
      <c r="E2335" s="115"/>
      <c r="F2335" s="138">
        <f>1-(1-0.75)*(1-0.992)</f>
        <v>0.998</v>
      </c>
      <c r="G2335" s="139" t="s">
        <v>430</v>
      </c>
      <c r="H2335" s="104" t="s">
        <v>467</v>
      </c>
      <c r="I2335" s="102" t="s">
        <v>214</v>
      </c>
      <c r="J2335" s="105">
        <v>4.5499794994040554</v>
      </c>
      <c r="K2335" s="83">
        <v>4.5499794994040554</v>
      </c>
      <c r="L2335" s="102" t="s">
        <v>214</v>
      </c>
      <c r="M2335" s="105">
        <f t="shared" si="32"/>
        <v>1.2465697258641249E-2</v>
      </c>
      <c r="N2335" s="83">
        <f t="shared" si="33"/>
        <v>1.2465697258641249E-2</v>
      </c>
    </row>
    <row r="2336" spans="1:14" x14ac:dyDescent="0.25">
      <c r="A2336" s="79" t="s">
        <v>406</v>
      </c>
      <c r="B2336" s="133" t="s">
        <v>409</v>
      </c>
      <c r="C2336" s="137" t="s">
        <v>428</v>
      </c>
      <c r="D2336" s="81" t="str">
        <f>IFERROR(IF(C2336="No CAS","",INDEX('DEQ Pollutant List'!$C$7:$C$611,MATCH('5. Pollutant Emissions - MB'!C2336,'DEQ Pollutant List'!$B$7:$B$611,0))),"")</f>
        <v>2-Butanone (methyl ethyl ketone)</v>
      </c>
      <c r="E2336" s="115"/>
      <c r="F2336" s="138" t="s">
        <v>430</v>
      </c>
      <c r="G2336" s="139" t="s">
        <v>430</v>
      </c>
      <c r="H2336" s="104" t="s">
        <v>467</v>
      </c>
      <c r="I2336" s="102" t="s">
        <v>214</v>
      </c>
      <c r="J2336" s="105">
        <v>10585.167998604275</v>
      </c>
      <c r="K2336" s="83">
        <v>10585.167998604275</v>
      </c>
      <c r="L2336" s="102" t="s">
        <v>214</v>
      </c>
      <c r="M2336" s="105">
        <f t="shared" si="32"/>
        <v>29.000460270148697</v>
      </c>
      <c r="N2336" s="83">
        <f t="shared" si="33"/>
        <v>29.000460270148697</v>
      </c>
    </row>
    <row r="2337" spans="1:14" x14ac:dyDescent="0.25">
      <c r="A2337" s="79" t="s">
        <v>406</v>
      </c>
      <c r="B2337" s="133" t="s">
        <v>409</v>
      </c>
      <c r="C2337" s="137" t="s">
        <v>438</v>
      </c>
      <c r="D2337" s="81" t="str">
        <f>IFERROR(IF(C2337="No CAS","",INDEX('DEQ Pollutant List'!$C$7:$C$611,MATCH('5. Pollutant Emissions - MB'!C2337,'DEQ Pollutant List'!$B$7:$B$611,0))),"")</f>
        <v>t-Butyl acetate</v>
      </c>
      <c r="E2337" s="115"/>
      <c r="F2337" s="138" t="s">
        <v>430</v>
      </c>
      <c r="G2337" s="139" t="s">
        <v>430</v>
      </c>
      <c r="H2337" s="104" t="s">
        <v>467</v>
      </c>
      <c r="I2337" s="102" t="s">
        <v>214</v>
      </c>
      <c r="J2337" s="105">
        <v>3118.9104000000002</v>
      </c>
      <c r="K2337" s="83">
        <v>3118.9104000000002</v>
      </c>
      <c r="L2337" s="102" t="s">
        <v>214</v>
      </c>
      <c r="M2337" s="105">
        <f t="shared" si="32"/>
        <v>8.5449600000000014</v>
      </c>
      <c r="N2337" s="83">
        <f t="shared" si="33"/>
        <v>8.5449600000000014</v>
      </c>
    </row>
    <row r="2338" spans="1:14" x14ac:dyDescent="0.25">
      <c r="A2338" s="79" t="s">
        <v>406</v>
      </c>
      <c r="B2338" s="133" t="s">
        <v>409</v>
      </c>
      <c r="C2338" s="137" t="s">
        <v>187</v>
      </c>
      <c r="D2338" s="81" t="str">
        <f>IFERROR(IF(C2338="No CAS","",INDEX('DEQ Pollutant List'!$C$7:$C$611,MATCH('5. Pollutant Emissions - MB'!C2338,'DEQ Pollutant List'!$B$7:$B$611,0))),"")</f>
        <v>Mercury and compounds</v>
      </c>
      <c r="E2338" s="115"/>
      <c r="F2338" s="138">
        <f>1-(1-0.75)*(1-0.992)</f>
        <v>0.998</v>
      </c>
      <c r="G2338" s="139" t="s">
        <v>430</v>
      </c>
      <c r="H2338" s="104" t="s">
        <v>467</v>
      </c>
      <c r="I2338" s="102" t="s">
        <v>214</v>
      </c>
      <c r="J2338" s="105">
        <v>1.0077362002383797E-4</v>
      </c>
      <c r="K2338" s="83">
        <v>1.0077362002383797E-4</v>
      </c>
      <c r="L2338" s="102" t="s">
        <v>214</v>
      </c>
      <c r="M2338" s="105">
        <f t="shared" si="32"/>
        <v>2.7609210965435059E-7</v>
      </c>
      <c r="N2338" s="83">
        <f t="shared" si="33"/>
        <v>2.7609210965435059E-7</v>
      </c>
    </row>
    <row r="2339" spans="1:14" x14ac:dyDescent="0.25">
      <c r="A2339" s="79" t="s">
        <v>406</v>
      </c>
      <c r="B2339" s="133" t="s">
        <v>409</v>
      </c>
      <c r="C2339" s="137" t="s">
        <v>185</v>
      </c>
      <c r="D2339" s="81" t="str">
        <f>IFERROR(IF(C2339="No CAS","",INDEX('DEQ Pollutant List'!$C$7:$C$611,MATCH('5. Pollutant Emissions - MB'!C2339,'DEQ Pollutant List'!$B$7:$B$611,0))),"")</f>
        <v>Lead and compounds</v>
      </c>
      <c r="E2339" s="115"/>
      <c r="F2339" s="138">
        <f>1-(1-0.75)*(1-0.992)</f>
        <v>0.998</v>
      </c>
      <c r="G2339" s="139" t="s">
        <v>430</v>
      </c>
      <c r="H2339" s="104" t="s">
        <v>467</v>
      </c>
      <c r="I2339" s="102" t="s">
        <v>214</v>
      </c>
      <c r="J2339" s="105">
        <v>4.5913720478249842E-3</v>
      </c>
      <c r="K2339" s="83">
        <v>4.5913720478249842E-3</v>
      </c>
      <c r="L2339" s="102" t="s">
        <v>214</v>
      </c>
      <c r="M2339" s="105">
        <f t="shared" si="32"/>
        <v>1.2579101500890367E-5</v>
      </c>
      <c r="N2339" s="83">
        <f t="shared" si="33"/>
        <v>1.2579101500890367E-5</v>
      </c>
    </row>
    <row r="2340" spans="1:14" x14ac:dyDescent="0.25">
      <c r="A2340" s="79" t="s">
        <v>406</v>
      </c>
      <c r="B2340" s="133" t="s">
        <v>409</v>
      </c>
      <c r="C2340" s="137" t="s">
        <v>425</v>
      </c>
      <c r="D2340" s="81" t="str">
        <f>IFERROR(IF(C2340="No CAS","",INDEX('DEQ Pollutant List'!$C$7:$C$611,MATCH('5. Pollutant Emissions - MB'!C2340,'DEQ Pollutant List'!$B$7:$B$611,0))),"")</f>
        <v>Isopropyl alcohol</v>
      </c>
      <c r="E2340" s="115"/>
      <c r="F2340" s="138" t="s">
        <v>430</v>
      </c>
      <c r="G2340" s="139" t="s">
        <v>430</v>
      </c>
      <c r="H2340" s="104" t="s">
        <v>467</v>
      </c>
      <c r="I2340" s="102" t="s">
        <v>214</v>
      </c>
      <c r="J2340" s="105">
        <v>1440.8268414779498</v>
      </c>
      <c r="K2340" s="83">
        <v>1440.8268414779498</v>
      </c>
      <c r="L2340" s="102" t="s">
        <v>214</v>
      </c>
      <c r="M2340" s="105">
        <f t="shared" si="32"/>
        <v>3.9474707985697255</v>
      </c>
      <c r="N2340" s="83">
        <f t="shared" si="33"/>
        <v>3.9474707985697255</v>
      </c>
    </row>
    <row r="2341" spans="1:14" x14ac:dyDescent="0.25">
      <c r="A2341" s="79" t="s">
        <v>406</v>
      </c>
      <c r="B2341" s="133" t="s">
        <v>409</v>
      </c>
      <c r="C2341" s="137" t="s">
        <v>420</v>
      </c>
      <c r="D2341" s="81" t="str">
        <f>IFERROR(IF(C2341="No CAS","",INDEX('DEQ Pollutant List'!$C$7:$C$611,MATCH('5. Pollutant Emissions - MB'!C2341,'DEQ Pollutant List'!$B$7:$B$611,0))),"")</f>
        <v>Acetone</v>
      </c>
      <c r="E2341" s="115"/>
      <c r="F2341" s="138" t="s">
        <v>430</v>
      </c>
      <c r="G2341" s="139" t="s">
        <v>430</v>
      </c>
      <c r="H2341" s="104" t="s">
        <v>467</v>
      </c>
      <c r="I2341" s="102" t="s">
        <v>214</v>
      </c>
      <c r="J2341" s="105">
        <v>12321.05598066327</v>
      </c>
      <c r="K2341" s="83">
        <v>12321.05598066327</v>
      </c>
      <c r="L2341" s="102" t="s">
        <v>214</v>
      </c>
      <c r="M2341" s="105">
        <f t="shared" si="32"/>
        <v>33.756317755241838</v>
      </c>
      <c r="N2341" s="83">
        <f t="shared" si="33"/>
        <v>33.756317755241838</v>
      </c>
    </row>
    <row r="2342" spans="1:14" x14ac:dyDescent="0.25">
      <c r="A2342" s="79" t="s">
        <v>406</v>
      </c>
      <c r="B2342" s="133" t="s">
        <v>409</v>
      </c>
      <c r="C2342" s="137" t="s">
        <v>422</v>
      </c>
      <c r="D2342" s="81" t="str">
        <f>IFERROR(IF(C2342="No CAS","",INDEX('DEQ Pollutant List'!$C$7:$C$611,MATCH('5. Pollutant Emissions - MB'!C2342,'DEQ Pollutant List'!$B$7:$B$611,0))),"")</f>
        <v>Propylene glycol monomethyl ether</v>
      </c>
      <c r="E2342" s="115"/>
      <c r="F2342" s="138" t="s">
        <v>430</v>
      </c>
      <c r="G2342" s="139" t="s">
        <v>430</v>
      </c>
      <c r="H2342" s="104" t="s">
        <v>467</v>
      </c>
      <c r="I2342" s="102" t="s">
        <v>214</v>
      </c>
      <c r="J2342" s="105">
        <v>8016.9515327771151</v>
      </c>
      <c r="K2342" s="83">
        <v>8016.9515327771151</v>
      </c>
      <c r="L2342" s="102" t="s">
        <v>214</v>
      </c>
      <c r="M2342" s="105">
        <f t="shared" si="32"/>
        <v>21.964250774731823</v>
      </c>
      <c r="N2342" s="83">
        <f t="shared" si="33"/>
        <v>21.964250774731823</v>
      </c>
    </row>
    <row r="2343" spans="1:14" x14ac:dyDescent="0.25">
      <c r="A2343" s="79" t="s">
        <v>406</v>
      </c>
      <c r="B2343" s="133" t="s">
        <v>409</v>
      </c>
      <c r="C2343" s="137" t="s">
        <v>181</v>
      </c>
      <c r="D2343" s="81" t="str">
        <f>IFERROR(IF(C2343="No CAS","",INDEX('DEQ Pollutant List'!$C$7:$C$611,MATCH('5. Pollutant Emissions - MB'!C2343,'DEQ Pollutant List'!$B$7:$B$611,0))),"")</f>
        <v>Cobalt and compounds</v>
      </c>
      <c r="E2343" s="115"/>
      <c r="F2343" s="138">
        <f>1-(1-0.75)*(1-0.992)</f>
        <v>0.998</v>
      </c>
      <c r="G2343" s="139" t="s">
        <v>430</v>
      </c>
      <c r="H2343" s="104" t="s">
        <v>467</v>
      </c>
      <c r="I2343" s="102" t="s">
        <v>214</v>
      </c>
      <c r="J2343" s="105">
        <v>6.4261438855780755</v>
      </c>
      <c r="K2343" s="83">
        <v>6.4261438855780755</v>
      </c>
      <c r="L2343" s="102" t="s">
        <v>214</v>
      </c>
      <c r="M2343" s="105">
        <f t="shared" si="32"/>
        <v>1.7605873659118015E-2</v>
      </c>
      <c r="N2343" s="83">
        <f t="shared" si="33"/>
        <v>1.7605873659118015E-2</v>
      </c>
    </row>
    <row r="2344" spans="1:14" x14ac:dyDescent="0.25">
      <c r="A2344" s="79" t="s">
        <v>406</v>
      </c>
      <c r="B2344" s="133" t="s">
        <v>409</v>
      </c>
      <c r="C2344" s="137" t="s">
        <v>439</v>
      </c>
      <c r="D2344" s="81" t="str">
        <f>IFERROR(IF(C2344="No CAS","",INDEX('DEQ Pollutant List'!$C$7:$C$611,MATCH('5. Pollutant Emissions - MB'!C2344,'DEQ Pollutant List'!$B$7:$B$611,0))),"")</f>
        <v>Sulfuric acid</v>
      </c>
      <c r="E2344" s="115"/>
      <c r="F2344" s="138" t="s">
        <v>430</v>
      </c>
      <c r="G2344" s="139" t="s">
        <v>430</v>
      </c>
      <c r="H2344" s="104" t="s">
        <v>467</v>
      </c>
      <c r="I2344" s="102" t="s">
        <v>214</v>
      </c>
      <c r="J2344" s="105">
        <v>102.17664000000001</v>
      </c>
      <c r="K2344" s="83">
        <v>102.17664000000001</v>
      </c>
      <c r="L2344" s="102" t="s">
        <v>214</v>
      </c>
      <c r="M2344" s="105">
        <f t="shared" si="32"/>
        <v>0.27993600000000002</v>
      </c>
      <c r="N2344" s="83">
        <f t="shared" si="33"/>
        <v>0.27993600000000002</v>
      </c>
    </row>
    <row r="2345" spans="1:14" x14ac:dyDescent="0.25">
      <c r="A2345" s="79" t="s">
        <v>406</v>
      </c>
      <c r="B2345" s="133" t="s">
        <v>409</v>
      </c>
      <c r="C2345" s="137" t="s">
        <v>440</v>
      </c>
      <c r="D2345" s="81" t="str">
        <f>IFERROR(IF(C2345="No CAS","",INDEX('DEQ Pollutant List'!$C$7:$C$611,MATCH('5. Pollutant Emissions - MB'!C2345,'DEQ Pollutant List'!$B$7:$B$611,0))),"")</f>
        <v>Hexachlorobenzene</v>
      </c>
      <c r="E2345" s="115"/>
      <c r="F2345" s="138" t="s">
        <v>430</v>
      </c>
      <c r="G2345" s="139" t="s">
        <v>430</v>
      </c>
      <c r="H2345" s="104" t="s">
        <v>467</v>
      </c>
      <c r="I2345" s="102" t="s">
        <v>214</v>
      </c>
      <c r="J2345" s="105">
        <v>1.1337032252681763E-2</v>
      </c>
      <c r="K2345" s="83">
        <v>1.1337032252681763E-2</v>
      </c>
      <c r="L2345" s="102" t="s">
        <v>214</v>
      </c>
      <c r="M2345" s="105">
        <f t="shared" si="32"/>
        <v>3.1060362336114418E-5</v>
      </c>
      <c r="N2345" s="83">
        <f t="shared" si="33"/>
        <v>3.1060362336114418E-5</v>
      </c>
    </row>
    <row r="2346" spans="1:14" x14ac:dyDescent="0.25">
      <c r="A2346" s="79" t="s">
        <v>406</v>
      </c>
      <c r="B2346" s="133" t="s">
        <v>409</v>
      </c>
      <c r="C2346" s="137" t="s">
        <v>182</v>
      </c>
      <c r="D2346" s="81" t="str">
        <f>IFERROR(IF(C2346="No CAS","",INDEX('DEQ Pollutant List'!$C$7:$C$611,MATCH('5. Pollutant Emissions - MB'!C2346,'DEQ Pollutant List'!$B$7:$B$611,0))),"")</f>
        <v>Copper and compounds</v>
      </c>
      <c r="E2346" s="115"/>
      <c r="F2346" s="138">
        <f>1-(1-0.75)*(1-0.992)</f>
        <v>0.998</v>
      </c>
      <c r="G2346" s="139" t="s">
        <v>430</v>
      </c>
      <c r="H2346" s="104" t="s">
        <v>467</v>
      </c>
      <c r="I2346" s="102" t="s">
        <v>214</v>
      </c>
      <c r="J2346" s="105">
        <v>0.76591321573301618</v>
      </c>
      <c r="K2346" s="83">
        <v>0.76591321573301618</v>
      </c>
      <c r="L2346" s="102" t="s">
        <v>214</v>
      </c>
      <c r="M2346" s="105">
        <f t="shared" si="32"/>
        <v>2.0983923718712774E-3</v>
      </c>
      <c r="N2346" s="83">
        <f t="shared" si="33"/>
        <v>2.0983923718712774E-3</v>
      </c>
    </row>
    <row r="2347" spans="1:14" x14ac:dyDescent="0.25">
      <c r="A2347" s="79" t="s">
        <v>406</v>
      </c>
      <c r="B2347" s="133" t="s">
        <v>409</v>
      </c>
      <c r="C2347" s="137" t="s">
        <v>186</v>
      </c>
      <c r="D2347" s="81" t="str">
        <f>IFERROR(IF(C2347="No CAS","",INDEX('DEQ Pollutant List'!$C$7:$C$611,MATCH('5. Pollutant Emissions - MB'!C2347,'DEQ Pollutant List'!$B$7:$B$611,0))),"")</f>
        <v>Manganese and compounds</v>
      </c>
      <c r="E2347" s="115"/>
      <c r="F2347" s="138">
        <f>1-(1-0.75)*(1-0.992)</f>
        <v>0.998</v>
      </c>
      <c r="G2347" s="139" t="s">
        <v>430</v>
      </c>
      <c r="H2347" s="104" t="s">
        <v>467</v>
      </c>
      <c r="I2347" s="102" t="s">
        <v>214</v>
      </c>
      <c r="J2347" s="105">
        <v>1.5304573492749949</v>
      </c>
      <c r="K2347" s="83">
        <v>1.5304573492749949</v>
      </c>
      <c r="L2347" s="102" t="s">
        <v>214</v>
      </c>
      <c r="M2347" s="105">
        <f t="shared" si="32"/>
        <v>4.1930338336301229E-3</v>
      </c>
      <c r="N2347" s="83">
        <f t="shared" si="33"/>
        <v>4.1930338336301229E-3</v>
      </c>
    </row>
    <row r="2348" spans="1:14" x14ac:dyDescent="0.25">
      <c r="A2348" s="79" t="s">
        <v>406</v>
      </c>
      <c r="B2348" s="133" t="s">
        <v>409</v>
      </c>
      <c r="C2348" s="137" t="s">
        <v>441</v>
      </c>
      <c r="D2348" s="81" t="str">
        <f>IFERROR(IF(C2348="No CAS","",INDEX('DEQ Pollutant List'!$C$7:$C$611,MATCH('5. Pollutant Emissions - MB'!C2348,'DEQ Pollutant List'!$B$7:$B$611,0))),"")</f>
        <v>1,2,3-Trimethylbenzene</v>
      </c>
      <c r="E2348" s="115"/>
      <c r="F2348" s="138" t="s">
        <v>430</v>
      </c>
      <c r="G2348" s="139" t="s">
        <v>430</v>
      </c>
      <c r="H2348" s="104" t="s">
        <v>467</v>
      </c>
      <c r="I2348" s="102" t="s">
        <v>214</v>
      </c>
      <c r="J2348" s="105">
        <v>641.59479012973793</v>
      </c>
      <c r="K2348" s="83">
        <v>641.59479012973793</v>
      </c>
      <c r="L2348" s="102" t="s">
        <v>214</v>
      </c>
      <c r="M2348" s="105">
        <f t="shared" si="32"/>
        <v>1.7577939455609259</v>
      </c>
      <c r="N2348" s="83">
        <f t="shared" si="33"/>
        <v>1.7577939455609259</v>
      </c>
    </row>
    <row r="2349" spans="1:14" x14ac:dyDescent="0.25">
      <c r="A2349" s="79"/>
      <c r="B2349" s="133"/>
      <c r="C2349" s="137"/>
      <c r="D2349" s="81"/>
      <c r="E2349" s="115"/>
      <c r="F2349" s="138"/>
      <c r="G2349" s="139"/>
      <c r="H2349" s="104"/>
      <c r="I2349" s="102"/>
      <c r="J2349" s="105"/>
      <c r="K2349" s="83"/>
      <c r="L2349" s="102"/>
      <c r="M2349" s="105"/>
      <c r="N2349" s="83"/>
    </row>
    <row r="2350" spans="1:14" x14ac:dyDescent="0.25">
      <c r="A2350" s="79"/>
      <c r="B2350" s="133"/>
      <c r="C2350" s="137"/>
      <c r="D2350" s="81"/>
      <c r="E2350" s="115"/>
      <c r="F2350" s="138"/>
      <c r="G2350" s="139"/>
      <c r="H2350" s="104"/>
      <c r="I2350" s="102"/>
      <c r="J2350" s="105"/>
      <c r="K2350" s="83"/>
      <c r="L2350" s="102"/>
      <c r="M2350" s="105"/>
      <c r="N2350" s="83"/>
    </row>
    <row r="2351" spans="1:14" x14ac:dyDescent="0.25">
      <c r="A2351" s="79"/>
      <c r="B2351" s="133"/>
      <c r="C2351" s="137"/>
      <c r="D2351" s="81"/>
      <c r="E2351" s="115"/>
      <c r="F2351" s="138"/>
      <c r="G2351" s="139"/>
      <c r="H2351" s="104"/>
      <c r="I2351" s="102"/>
      <c r="J2351" s="105"/>
      <c r="K2351" s="83"/>
      <c r="L2351" s="102"/>
      <c r="M2351" s="105"/>
      <c r="N2351" s="83"/>
    </row>
    <row r="2352" spans="1:14" x14ac:dyDescent="0.25">
      <c r="A2352" s="79"/>
      <c r="B2352" s="133"/>
      <c r="C2352" s="137"/>
      <c r="D2352" s="81" t="str">
        <f>IFERROR(IF(C2352="No CAS","",INDEX('DEQ Pollutant List'!$C$7:$C$611,MATCH('5. Pollutant Emissions - MB'!C2352,'DEQ Pollutant List'!$B$7:$B$611,0))),"")</f>
        <v/>
      </c>
      <c r="E2352" s="115"/>
      <c r="F2352" s="138"/>
      <c r="G2352" s="139"/>
      <c r="H2352" s="104"/>
      <c r="I2352" s="102"/>
      <c r="J2352" s="105"/>
      <c r="K2352" s="83"/>
      <c r="L2352" s="102"/>
      <c r="M2352" s="105"/>
      <c r="N2352" s="83"/>
    </row>
    <row r="2353" spans="1:14" x14ac:dyDescent="0.25">
      <c r="A2353" s="79"/>
      <c r="B2353" s="133"/>
      <c r="C2353" s="137"/>
      <c r="D2353" s="81" t="str">
        <f>IFERROR(IF(C2353="No CAS","",INDEX('DEQ Pollutant List'!$C$7:$C$611,MATCH('5. Pollutant Emissions - MB'!C2353,'DEQ Pollutant List'!$B$7:$B$611,0))),"")</f>
        <v/>
      </c>
      <c r="E2353" s="115" t="str">
        <f>IFERROR(IF(OR($C2353="",$C2353="No CAS"),INDEX('DEQ Pollutant List'!$A$7:$A$611,MATCH($D2353,'DEQ Pollutant List'!$C$7:$C$611,0)),INDEX('DEQ Pollutant List'!$A$7:$A$611,MATCH($C2353,'DEQ Pollutant List'!$B$7:$B$611,0))),"")</f>
        <v/>
      </c>
      <c r="F2353" s="138"/>
      <c r="G2353" s="139"/>
      <c r="H2353" s="104"/>
      <c r="I2353" s="102"/>
      <c r="J2353" s="105"/>
      <c r="K2353" s="83"/>
      <c r="L2353" s="102"/>
      <c r="M2353" s="105"/>
      <c r="N2353" s="83"/>
    </row>
    <row r="2354" spans="1:14" x14ac:dyDescent="0.25">
      <c r="A2354" s="79"/>
      <c r="B2354" s="133"/>
      <c r="C2354" s="137"/>
      <c r="D2354" s="81"/>
      <c r="E2354" s="115" t="str">
        <f>IFERROR(IF(OR($C2354="",$C2354="No CAS"),INDEX('DEQ Pollutant List'!$A$7:$A$611,MATCH($D2354,'DEQ Pollutant List'!$C$7:$C$611,0)),INDEX('DEQ Pollutant List'!$A$7:$A$611,MATCH($C2354,'DEQ Pollutant List'!$B$7:$B$611,0))),"")</f>
        <v/>
      </c>
      <c r="F2354" s="138"/>
      <c r="G2354" s="139"/>
      <c r="H2354" s="104"/>
      <c r="I2354" s="102"/>
      <c r="J2354" s="105"/>
      <c r="K2354" s="83"/>
      <c r="L2354" s="102"/>
      <c r="M2354" s="105"/>
      <c r="N2354" s="83"/>
    </row>
    <row r="2355" spans="1:14" x14ac:dyDescent="0.25">
      <c r="A2355" s="79"/>
      <c r="B2355" s="133"/>
      <c r="C2355" s="137"/>
      <c r="D2355" s="81" t="str">
        <f>IFERROR(IF(C2355="No CAS","",INDEX('DEQ Pollutant List'!$C$7:$C$611,MATCH('5. Pollutant Emissions - MB'!C2355,'DEQ Pollutant List'!$B$7:$B$611,0))),"")</f>
        <v/>
      </c>
      <c r="E2355" s="115" t="str">
        <f>IFERROR(IF(OR($C2355="",$C2355="No CAS"),INDEX('DEQ Pollutant List'!$A$7:$A$611,MATCH($D2355,'DEQ Pollutant List'!$C$7:$C$611,0)),INDEX('DEQ Pollutant List'!$A$7:$A$611,MATCH($C2355,'DEQ Pollutant List'!$B$7:$B$611,0))),"")</f>
        <v/>
      </c>
      <c r="F2355" s="138"/>
      <c r="G2355" s="139"/>
      <c r="H2355" s="104"/>
      <c r="I2355" s="102"/>
      <c r="J2355" s="105"/>
      <c r="K2355" s="83"/>
      <c r="L2355" s="102"/>
      <c r="M2355" s="105"/>
      <c r="N2355" s="83"/>
    </row>
    <row r="2356" spans="1:14" x14ac:dyDescent="0.25">
      <c r="A2356" s="79"/>
      <c r="B2356" s="133"/>
      <c r="C2356" s="137"/>
      <c r="D2356" s="81" t="str">
        <f>IFERROR(IF(C2356="No CAS","",INDEX('DEQ Pollutant List'!$C$7:$C$611,MATCH('5. Pollutant Emissions - MB'!C2356,'DEQ Pollutant List'!$B$7:$B$611,0))),"")</f>
        <v/>
      </c>
      <c r="E2356" s="115" t="str">
        <f>IFERROR(IF(OR($C2356="",$C2356="No CAS"),INDEX('DEQ Pollutant List'!$A$7:$A$611,MATCH($D2356,'DEQ Pollutant List'!$C$7:$C$611,0)),INDEX('DEQ Pollutant List'!$A$7:$A$611,MATCH($C2356,'DEQ Pollutant List'!$B$7:$B$611,0))),"")</f>
        <v/>
      </c>
      <c r="F2356" s="138"/>
      <c r="G2356" s="139"/>
      <c r="H2356" s="104"/>
      <c r="I2356" s="102"/>
      <c r="J2356" s="105"/>
      <c r="K2356" s="83"/>
      <c r="L2356" s="102"/>
      <c r="M2356" s="105"/>
      <c r="N2356" s="83"/>
    </row>
    <row r="2357" spans="1:14" x14ac:dyDescent="0.25">
      <c r="A2357" s="79"/>
      <c r="B2357" s="133"/>
      <c r="C2357" s="137"/>
      <c r="D2357" s="81" t="str">
        <f>IFERROR(IF(C2357="No CAS","",INDEX('DEQ Pollutant List'!$C$7:$C$611,MATCH('5. Pollutant Emissions - MB'!C2357,'DEQ Pollutant List'!$B$7:$B$611,0))),"")</f>
        <v/>
      </c>
      <c r="E2357" s="115" t="str">
        <f>IFERROR(IF(OR($C2357="",$C2357="No CAS"),INDEX('DEQ Pollutant List'!$A$7:$A$611,MATCH($D2357,'DEQ Pollutant List'!$C$7:$C$611,0)),INDEX('DEQ Pollutant List'!$A$7:$A$611,MATCH($C2357,'DEQ Pollutant List'!$B$7:$B$611,0))),"")</f>
        <v/>
      </c>
      <c r="F2357" s="138"/>
      <c r="G2357" s="139"/>
      <c r="H2357" s="104"/>
      <c r="I2357" s="102"/>
      <c r="J2357" s="105"/>
      <c r="K2357" s="83"/>
      <c r="L2357" s="102"/>
      <c r="M2357" s="105"/>
      <c r="N2357" s="83"/>
    </row>
    <row r="2358" spans="1:14" x14ac:dyDescent="0.25">
      <c r="A2358" s="79"/>
      <c r="B2358" s="133"/>
      <c r="C2358" s="137"/>
      <c r="D2358" s="81" t="str">
        <f>IFERROR(IF(C2358="No CAS","",INDEX('DEQ Pollutant List'!$C$7:$C$611,MATCH('5. Pollutant Emissions - MB'!C2358,'DEQ Pollutant List'!$B$7:$B$611,0))),"")</f>
        <v/>
      </c>
      <c r="E2358" s="115" t="str">
        <f>IFERROR(IF(OR($C2358="",$C2358="No CAS"),INDEX('DEQ Pollutant List'!$A$7:$A$611,MATCH($D2358,'DEQ Pollutant List'!$C$7:$C$611,0)),INDEX('DEQ Pollutant List'!$A$7:$A$611,MATCH($C2358,'DEQ Pollutant List'!$B$7:$B$611,0))),"")</f>
        <v/>
      </c>
      <c r="F2358" s="138"/>
      <c r="G2358" s="139"/>
      <c r="H2358" s="104"/>
      <c r="I2358" s="102"/>
      <c r="J2358" s="105"/>
      <c r="K2358" s="83"/>
      <c r="L2358" s="102"/>
      <c r="M2358" s="105"/>
      <c r="N2358" s="83"/>
    </row>
    <row r="2359" spans="1:14" x14ac:dyDescent="0.25">
      <c r="A2359" s="79"/>
      <c r="B2359" s="133"/>
      <c r="C2359" s="137"/>
      <c r="D2359" s="81" t="str">
        <f>IFERROR(IF(C2359="No CAS","",INDEX('DEQ Pollutant List'!$C$7:$C$611,MATCH('5. Pollutant Emissions - MB'!C2359,'DEQ Pollutant List'!$B$7:$B$611,0))),"")</f>
        <v/>
      </c>
      <c r="E2359" s="115" t="str">
        <f>IFERROR(IF(OR($C2359="",$C2359="No CAS"),INDEX('DEQ Pollutant List'!$A$7:$A$611,MATCH($D2359,'DEQ Pollutant List'!$C$7:$C$611,0)),INDEX('DEQ Pollutant List'!$A$7:$A$611,MATCH($C2359,'DEQ Pollutant List'!$B$7:$B$611,0))),"")</f>
        <v/>
      </c>
      <c r="F2359" s="138"/>
      <c r="G2359" s="139"/>
      <c r="H2359" s="104"/>
      <c r="I2359" s="102"/>
      <c r="J2359" s="105"/>
      <c r="K2359" s="83"/>
      <c r="L2359" s="102"/>
      <c r="M2359" s="105"/>
      <c r="N2359" s="83"/>
    </row>
    <row r="2360" spans="1:14" x14ac:dyDescent="0.25">
      <c r="A2360" s="79"/>
      <c r="B2360" s="133"/>
      <c r="C2360" s="137"/>
      <c r="D2360" s="81" t="str">
        <f>IFERROR(IF(C2360="No CAS","",INDEX('DEQ Pollutant List'!$C$7:$C$611,MATCH('5. Pollutant Emissions - MB'!C2360,'DEQ Pollutant List'!$B$7:$B$611,0))),"")</f>
        <v/>
      </c>
      <c r="E2360" s="115" t="str">
        <f>IFERROR(IF(OR($C2360="",$C2360="No CAS"),INDEX('DEQ Pollutant List'!$A$7:$A$611,MATCH($D2360,'DEQ Pollutant List'!$C$7:$C$611,0)),INDEX('DEQ Pollutant List'!$A$7:$A$611,MATCH($C2360,'DEQ Pollutant List'!$B$7:$B$611,0))),"")</f>
        <v/>
      </c>
      <c r="F2360" s="138"/>
      <c r="G2360" s="139"/>
      <c r="H2360" s="104"/>
      <c r="I2360" s="102"/>
      <c r="J2360" s="105"/>
      <c r="K2360" s="83"/>
      <c r="L2360" s="102"/>
      <c r="M2360" s="105"/>
      <c r="N2360" s="83"/>
    </row>
    <row r="2361" spans="1:14" x14ac:dyDescent="0.25">
      <c r="A2361" s="79"/>
      <c r="B2361" s="133"/>
      <c r="C2361" s="137"/>
      <c r="D2361" s="81"/>
      <c r="E2361" s="115"/>
      <c r="F2361" s="138"/>
      <c r="G2361" s="139"/>
      <c r="H2361" s="104"/>
      <c r="I2361" s="102"/>
      <c r="J2361" s="105"/>
      <c r="K2361" s="83"/>
      <c r="L2361" s="102"/>
      <c r="M2361" s="105"/>
      <c r="N2361" s="83"/>
    </row>
    <row r="2362" spans="1:14" x14ac:dyDescent="0.25">
      <c r="A2362" s="79"/>
      <c r="B2362" s="133"/>
      <c r="C2362" s="137"/>
      <c r="D2362" s="81" t="str">
        <f>IFERROR(IF(C2362="No CAS","",INDEX('DEQ Pollutant List'!$C$7:$C$611,MATCH('5. Pollutant Emissions - MB'!C2362,'DEQ Pollutant List'!$B$7:$B$611,0))),"")</f>
        <v/>
      </c>
      <c r="E2362" s="115" t="str">
        <f>IFERROR(IF(OR($C2362="",$C2362="No CAS"),INDEX('DEQ Pollutant List'!$A$7:$A$611,MATCH($D2362,'DEQ Pollutant List'!$C$7:$C$611,0)),INDEX('DEQ Pollutant List'!$A$7:$A$611,MATCH($C2362,'DEQ Pollutant List'!$B$7:$B$611,0))),"")</f>
        <v/>
      </c>
      <c r="F2362" s="138"/>
      <c r="G2362" s="139"/>
      <c r="H2362" s="104"/>
      <c r="I2362" s="102"/>
      <c r="J2362" s="105"/>
      <c r="K2362" s="83"/>
      <c r="L2362" s="102"/>
      <c r="M2362" s="105"/>
      <c r="N2362" s="83"/>
    </row>
    <row r="2363" spans="1:14" x14ac:dyDescent="0.25">
      <c r="A2363" s="79"/>
      <c r="B2363" s="133"/>
      <c r="C2363" s="137"/>
      <c r="D2363" s="81" t="str">
        <f>IFERROR(IF(C2363="No CAS","",INDEX('DEQ Pollutant List'!$C$7:$C$611,MATCH('5. Pollutant Emissions - MB'!C2363,'DEQ Pollutant List'!$B$7:$B$611,0))),"")</f>
        <v/>
      </c>
      <c r="E2363" s="115" t="str">
        <f>IFERROR(IF(OR($C2363="",$C2363="No CAS"),INDEX('DEQ Pollutant List'!$A$7:$A$611,MATCH($D2363,'DEQ Pollutant List'!$C$7:$C$611,0)),INDEX('DEQ Pollutant List'!$A$7:$A$611,MATCH($C2363,'DEQ Pollutant List'!$B$7:$B$611,0))),"")</f>
        <v/>
      </c>
      <c r="F2363" s="138"/>
      <c r="G2363" s="139"/>
      <c r="H2363" s="104"/>
      <c r="I2363" s="102"/>
      <c r="J2363" s="105"/>
      <c r="K2363" s="83"/>
      <c r="L2363" s="102"/>
      <c r="M2363" s="105"/>
      <c r="N2363" s="83"/>
    </row>
    <row r="2364" spans="1:14" x14ac:dyDescent="0.25">
      <c r="A2364" s="79"/>
      <c r="B2364" s="133"/>
      <c r="C2364" s="137"/>
      <c r="D2364" s="81" t="str">
        <f>IFERROR(IF(C2364="No CAS","",INDEX('DEQ Pollutant List'!$C$7:$C$611,MATCH('5. Pollutant Emissions - MB'!C2364,'DEQ Pollutant List'!$B$7:$B$611,0))),"")</f>
        <v/>
      </c>
      <c r="E2364" s="115" t="str">
        <f>IFERROR(IF(OR($C2364="",$C2364="No CAS"),INDEX('DEQ Pollutant List'!$A$7:$A$611,MATCH($D2364,'DEQ Pollutant List'!$C$7:$C$611,0)),INDEX('DEQ Pollutant List'!$A$7:$A$611,MATCH($C2364,'DEQ Pollutant List'!$B$7:$B$611,0))),"")</f>
        <v/>
      </c>
      <c r="F2364" s="138"/>
      <c r="G2364" s="139"/>
      <c r="H2364" s="104"/>
      <c r="I2364" s="102"/>
      <c r="J2364" s="105"/>
      <c r="K2364" s="83"/>
      <c r="L2364" s="102"/>
      <c r="M2364" s="105"/>
      <c r="N2364" s="83"/>
    </row>
    <row r="2365" spans="1:14" x14ac:dyDescent="0.25">
      <c r="A2365" s="79"/>
      <c r="B2365" s="133"/>
      <c r="C2365" s="137"/>
      <c r="D2365" s="81"/>
      <c r="E2365" s="115"/>
      <c r="F2365" s="138"/>
      <c r="G2365" s="139"/>
      <c r="H2365" s="104"/>
      <c r="I2365" s="102"/>
      <c r="J2365" s="105"/>
      <c r="K2365" s="83"/>
      <c r="L2365" s="102"/>
      <c r="M2365" s="105"/>
      <c r="N2365" s="83"/>
    </row>
    <row r="2366" spans="1:14" x14ac:dyDescent="0.25">
      <c r="A2366" s="79"/>
      <c r="B2366" s="133"/>
      <c r="C2366" s="137"/>
      <c r="D2366" s="81" t="str">
        <f>IFERROR(IF(C2366="No CAS","",INDEX('DEQ Pollutant List'!$C$7:$C$611,MATCH('5. Pollutant Emissions - MB'!C2366,'DEQ Pollutant List'!$B$7:$B$611,0))),"")</f>
        <v/>
      </c>
      <c r="E2366" s="115" t="str">
        <f>IFERROR(IF(OR($C2366="",$C2366="No CAS"),INDEX('DEQ Pollutant List'!$A$7:$A$611,MATCH($D2366,'DEQ Pollutant List'!$C$7:$C$611,0)),INDEX('DEQ Pollutant List'!$A$7:$A$611,MATCH($C2366,'DEQ Pollutant List'!$B$7:$B$611,0))),"")</f>
        <v/>
      </c>
      <c r="F2366" s="138"/>
      <c r="G2366" s="139"/>
      <c r="H2366" s="104"/>
      <c r="I2366" s="102"/>
      <c r="J2366" s="105"/>
      <c r="K2366" s="83"/>
      <c r="L2366" s="102"/>
      <c r="M2366" s="105"/>
      <c r="N2366" s="83"/>
    </row>
    <row r="2367" spans="1:14" x14ac:dyDescent="0.25">
      <c r="A2367" s="79"/>
      <c r="B2367" s="133"/>
      <c r="C2367" s="137"/>
      <c r="D2367" s="81" t="str">
        <f>IFERROR(IF(C2367="No CAS","",INDEX('DEQ Pollutant List'!$C$7:$C$611,MATCH('5. Pollutant Emissions - MB'!C2367,'DEQ Pollutant List'!$B$7:$B$611,0))),"")</f>
        <v/>
      </c>
      <c r="E2367" s="115" t="str">
        <f>IFERROR(IF(OR($C2367="",$C2367="No CAS"),INDEX('DEQ Pollutant List'!$A$7:$A$611,MATCH($D2367,'DEQ Pollutant List'!$C$7:$C$611,0)),INDEX('DEQ Pollutant List'!$A$7:$A$611,MATCH($C2367,'DEQ Pollutant List'!$B$7:$B$611,0))),"")</f>
        <v/>
      </c>
      <c r="F2367" s="138"/>
      <c r="G2367" s="139"/>
      <c r="H2367" s="104"/>
      <c r="I2367" s="102"/>
      <c r="J2367" s="105"/>
      <c r="K2367" s="83"/>
      <c r="L2367" s="102"/>
      <c r="M2367" s="105"/>
      <c r="N2367" s="83"/>
    </row>
    <row r="2368" spans="1:14" x14ac:dyDescent="0.25">
      <c r="A2368" s="79"/>
      <c r="B2368" s="133"/>
      <c r="C2368" s="137"/>
      <c r="D2368" s="81" t="str">
        <f>IFERROR(IF(C2368="No CAS","",INDEX('DEQ Pollutant List'!$C$7:$C$611,MATCH('5. Pollutant Emissions - MB'!C2368,'DEQ Pollutant List'!$B$7:$B$611,0))),"")</f>
        <v/>
      </c>
      <c r="E2368" s="115" t="str">
        <f>IFERROR(IF(OR($C2368="",$C2368="No CAS"),INDEX('DEQ Pollutant List'!$A$7:$A$611,MATCH($D2368,'DEQ Pollutant List'!$C$7:$C$611,0)),INDEX('DEQ Pollutant List'!$A$7:$A$611,MATCH($C2368,'DEQ Pollutant List'!$B$7:$B$611,0))),"")</f>
        <v/>
      </c>
      <c r="F2368" s="138"/>
      <c r="G2368" s="139"/>
      <c r="H2368" s="104"/>
      <c r="I2368" s="102"/>
      <c r="J2368" s="105"/>
      <c r="K2368" s="83"/>
      <c r="L2368" s="102"/>
      <c r="M2368" s="105"/>
      <c r="N2368" s="83"/>
    </row>
    <row r="2369" spans="1:14" x14ac:dyDescent="0.25">
      <c r="A2369" s="79"/>
      <c r="B2369" s="133"/>
      <c r="C2369" s="137"/>
      <c r="D2369" s="81" t="str">
        <f>IFERROR(IF(C2369="No CAS","",INDEX('DEQ Pollutant List'!$C$7:$C$611,MATCH('5. Pollutant Emissions - MB'!C2369,'DEQ Pollutant List'!$B$7:$B$611,0))),"")</f>
        <v/>
      </c>
      <c r="E2369" s="115" t="str">
        <f>IFERROR(IF(OR($C2369="",$C2369="No CAS"),INDEX('DEQ Pollutant List'!$A$7:$A$611,MATCH($D2369,'DEQ Pollutant List'!$C$7:$C$611,0)),INDEX('DEQ Pollutant List'!$A$7:$A$611,MATCH($C2369,'DEQ Pollutant List'!$B$7:$B$611,0))),"")</f>
        <v/>
      </c>
      <c r="F2369" s="138"/>
      <c r="G2369" s="139"/>
      <c r="H2369" s="104"/>
      <c r="I2369" s="102"/>
      <c r="J2369" s="105"/>
      <c r="K2369" s="83"/>
      <c r="L2369" s="102"/>
      <c r="M2369" s="105"/>
      <c r="N2369" s="83"/>
    </row>
    <row r="2370" spans="1:14" x14ac:dyDescent="0.25">
      <c r="A2370" s="79"/>
      <c r="B2370" s="133"/>
      <c r="C2370" s="137"/>
      <c r="D2370" s="81"/>
      <c r="E2370" s="115"/>
      <c r="F2370" s="138"/>
      <c r="G2370" s="139"/>
      <c r="H2370" s="104"/>
      <c r="I2370" s="102"/>
      <c r="J2370" s="105"/>
      <c r="K2370" s="83"/>
      <c r="L2370" s="102"/>
      <c r="M2370" s="105"/>
      <c r="N2370" s="83"/>
    </row>
    <row r="2371" spans="1:14" x14ac:dyDescent="0.25">
      <c r="A2371" s="79"/>
      <c r="B2371" s="133"/>
      <c r="C2371" s="137"/>
      <c r="D2371" s="81" t="str">
        <f>IFERROR(IF(C2371="No CAS","",INDEX('DEQ Pollutant List'!$C$7:$C$611,MATCH('5. Pollutant Emissions - MB'!C2371,'DEQ Pollutant List'!$B$7:$B$611,0))),"")</f>
        <v/>
      </c>
      <c r="E2371" s="115" t="str">
        <f>IFERROR(IF(OR($C2371="",$C2371="No CAS"),INDEX('DEQ Pollutant List'!$A$7:$A$611,MATCH($D2371,'DEQ Pollutant List'!$C$7:$C$611,0)),INDEX('DEQ Pollutant List'!$A$7:$A$611,MATCH($C2371,'DEQ Pollutant List'!$B$7:$B$611,0))),"")</f>
        <v/>
      </c>
      <c r="F2371" s="138"/>
      <c r="G2371" s="139"/>
      <c r="H2371" s="104"/>
      <c r="I2371" s="102"/>
      <c r="J2371" s="105"/>
      <c r="K2371" s="83"/>
      <c r="L2371" s="102"/>
      <c r="M2371" s="105"/>
      <c r="N2371" s="83"/>
    </row>
    <row r="2372" spans="1:14" x14ac:dyDescent="0.25">
      <c r="A2372" s="79"/>
      <c r="B2372" s="133"/>
      <c r="C2372" s="137"/>
      <c r="D2372" s="81" t="str">
        <f>IFERROR(IF(C2372="No CAS","",INDEX('DEQ Pollutant List'!$C$7:$C$611,MATCH('5. Pollutant Emissions - MB'!C2372,'DEQ Pollutant List'!$B$7:$B$611,0))),"")</f>
        <v/>
      </c>
      <c r="E2372" s="115" t="str">
        <f>IFERROR(IF(OR($C2372="",$C2372="No CAS"),INDEX('DEQ Pollutant List'!$A$7:$A$611,MATCH($D2372,'DEQ Pollutant List'!$C$7:$C$611,0)),INDEX('DEQ Pollutant List'!$A$7:$A$611,MATCH($C2372,'DEQ Pollutant List'!$B$7:$B$611,0))),"")</f>
        <v/>
      </c>
      <c r="F2372" s="138"/>
      <c r="G2372" s="139"/>
      <c r="H2372" s="104"/>
      <c r="I2372" s="102"/>
      <c r="J2372" s="105"/>
      <c r="K2372" s="83"/>
      <c r="L2372" s="102"/>
      <c r="M2372" s="105"/>
      <c r="N2372" s="83"/>
    </row>
    <row r="2373" spans="1:14" x14ac:dyDescent="0.25">
      <c r="A2373" s="79"/>
      <c r="B2373" s="133"/>
      <c r="C2373" s="137"/>
      <c r="D2373" s="81" t="str">
        <f>IFERROR(IF(C2373="No CAS","",INDEX('DEQ Pollutant List'!$C$7:$C$611,MATCH('5. Pollutant Emissions - MB'!C2373,'DEQ Pollutant List'!$B$7:$B$611,0))),"")</f>
        <v/>
      </c>
      <c r="E2373" s="115" t="str">
        <f>IFERROR(IF(OR($C2373="",$C2373="No CAS"),INDEX('DEQ Pollutant List'!$A$7:$A$611,MATCH($D2373,'DEQ Pollutant List'!$C$7:$C$611,0)),INDEX('DEQ Pollutant List'!$A$7:$A$611,MATCH($C2373,'DEQ Pollutant List'!$B$7:$B$611,0))),"")</f>
        <v/>
      </c>
      <c r="F2373" s="138"/>
      <c r="G2373" s="139"/>
      <c r="H2373" s="104"/>
      <c r="I2373" s="102"/>
      <c r="J2373" s="105"/>
      <c r="K2373" s="83"/>
      <c r="L2373" s="102"/>
      <c r="M2373" s="105"/>
      <c r="N2373" s="83"/>
    </row>
    <row r="2374" spans="1:14" x14ac:dyDescent="0.25">
      <c r="A2374" s="79"/>
      <c r="B2374" s="133"/>
      <c r="C2374" s="137"/>
      <c r="D2374" s="81" t="str">
        <f>IFERROR(IF(C2374="No CAS","",INDEX('DEQ Pollutant List'!$C$7:$C$611,MATCH('5. Pollutant Emissions - MB'!C2374,'DEQ Pollutant List'!$B$7:$B$611,0))),"")</f>
        <v/>
      </c>
      <c r="E2374" s="115" t="str">
        <f>IFERROR(IF(OR($C2374="",$C2374="No CAS"),INDEX('DEQ Pollutant List'!$A$7:$A$611,MATCH($D2374,'DEQ Pollutant List'!$C$7:$C$611,0)),INDEX('DEQ Pollutant List'!$A$7:$A$611,MATCH($C2374,'DEQ Pollutant List'!$B$7:$B$611,0))),"")</f>
        <v/>
      </c>
      <c r="F2374" s="138"/>
      <c r="G2374" s="139"/>
      <c r="H2374" s="104"/>
      <c r="I2374" s="102"/>
      <c r="J2374" s="105"/>
      <c r="K2374" s="83"/>
      <c r="L2374" s="102"/>
      <c r="M2374" s="105"/>
      <c r="N2374" s="83"/>
    </row>
    <row r="2375" spans="1:14" x14ac:dyDescent="0.25">
      <c r="A2375" s="79"/>
      <c r="B2375" s="133"/>
      <c r="C2375" s="137"/>
      <c r="D2375" s="81"/>
      <c r="E2375" s="115"/>
      <c r="F2375" s="138"/>
      <c r="G2375" s="139"/>
      <c r="H2375" s="104"/>
      <c r="I2375" s="102"/>
      <c r="J2375" s="105"/>
      <c r="K2375" s="83"/>
      <c r="L2375" s="102"/>
      <c r="M2375" s="105"/>
      <c r="N2375" s="83"/>
    </row>
    <row r="2376" spans="1:14" x14ac:dyDescent="0.25">
      <c r="A2376" s="79"/>
      <c r="B2376" s="133"/>
      <c r="C2376" s="137"/>
      <c r="D2376" s="81" t="str">
        <f>IFERROR(IF(C2376="No CAS","",INDEX('DEQ Pollutant List'!$C$7:$C$611,MATCH('5. Pollutant Emissions - MB'!C2376,'DEQ Pollutant List'!$B$7:$B$611,0))),"")</f>
        <v/>
      </c>
      <c r="E2376" s="115" t="str">
        <f>IFERROR(IF(OR($C2376="",$C2376="No CAS"),INDEX('DEQ Pollutant List'!$A$7:$A$611,MATCH($D2376,'DEQ Pollutant List'!$C$7:$C$611,0)),INDEX('DEQ Pollutant List'!$A$7:$A$611,MATCH($C2376,'DEQ Pollutant List'!$B$7:$B$611,0))),"")</f>
        <v/>
      </c>
      <c r="F2376" s="138"/>
      <c r="G2376" s="139"/>
      <c r="H2376" s="104"/>
      <c r="I2376" s="102"/>
      <c r="J2376" s="105"/>
      <c r="K2376" s="83"/>
      <c r="L2376" s="102"/>
      <c r="M2376" s="105"/>
      <c r="N2376" s="83"/>
    </row>
    <row r="2377" spans="1:14" x14ac:dyDescent="0.25">
      <c r="A2377" s="79"/>
      <c r="B2377" s="133"/>
      <c r="C2377" s="137"/>
      <c r="D2377" s="81" t="str">
        <f>IFERROR(IF(C2377="No CAS","",INDEX('DEQ Pollutant List'!$C$7:$C$611,MATCH('5. Pollutant Emissions - MB'!C2377,'DEQ Pollutant List'!$B$7:$B$611,0))),"")</f>
        <v/>
      </c>
      <c r="E2377" s="115" t="str">
        <f>IFERROR(IF(OR($C2377="",$C2377="No CAS"),INDEX('DEQ Pollutant List'!$A$7:$A$611,MATCH($D2377,'DEQ Pollutant List'!$C$7:$C$611,0)),INDEX('DEQ Pollutant List'!$A$7:$A$611,MATCH($C2377,'DEQ Pollutant List'!$B$7:$B$611,0))),"")</f>
        <v/>
      </c>
      <c r="F2377" s="138"/>
      <c r="G2377" s="139"/>
      <c r="H2377" s="104"/>
      <c r="I2377" s="102"/>
      <c r="J2377" s="105"/>
      <c r="K2377" s="83"/>
      <c r="L2377" s="102"/>
      <c r="M2377" s="105"/>
      <c r="N2377" s="83"/>
    </row>
    <row r="2378" spans="1:14" x14ac:dyDescent="0.25">
      <c r="A2378" s="79"/>
      <c r="B2378" s="133"/>
      <c r="C2378" s="137"/>
      <c r="D2378" s="81" t="str">
        <f>IFERROR(IF(C2378="No CAS","",INDEX('DEQ Pollutant List'!$C$7:$C$611,MATCH('5. Pollutant Emissions - MB'!C2378,'DEQ Pollutant List'!$B$7:$B$611,0))),"")</f>
        <v/>
      </c>
      <c r="E2378" s="115" t="str">
        <f>IFERROR(IF(OR($C2378="",$C2378="No CAS"),INDEX('DEQ Pollutant List'!$A$7:$A$611,MATCH($D2378,'DEQ Pollutant List'!$C$7:$C$611,0)),INDEX('DEQ Pollutant List'!$A$7:$A$611,MATCH($C2378,'DEQ Pollutant List'!$B$7:$B$611,0))),"")</f>
        <v/>
      </c>
      <c r="F2378" s="138"/>
      <c r="G2378" s="139"/>
      <c r="H2378" s="104"/>
      <c r="I2378" s="102"/>
      <c r="J2378" s="105"/>
      <c r="K2378" s="83"/>
      <c r="L2378" s="102"/>
      <c r="M2378" s="105"/>
      <c r="N2378" s="83"/>
    </row>
    <row r="2379" spans="1:14" x14ac:dyDescent="0.25">
      <c r="A2379" s="79"/>
      <c r="B2379" s="133"/>
      <c r="C2379" s="137"/>
      <c r="D2379" s="81" t="str">
        <f>IFERROR(IF(C2379="No CAS","",INDEX('DEQ Pollutant List'!$C$7:$C$611,MATCH('5. Pollutant Emissions - MB'!C2379,'DEQ Pollutant List'!$B$7:$B$611,0))),"")</f>
        <v/>
      </c>
      <c r="E2379" s="115" t="str">
        <f>IFERROR(IF(OR($C2379="",$C2379="No CAS"),INDEX('DEQ Pollutant List'!$A$7:$A$611,MATCH($D2379,'DEQ Pollutant List'!$C$7:$C$611,0)),INDEX('DEQ Pollutant List'!$A$7:$A$611,MATCH($C2379,'DEQ Pollutant List'!$B$7:$B$611,0))),"")</f>
        <v/>
      </c>
      <c r="F2379" s="138"/>
      <c r="G2379" s="139"/>
      <c r="H2379" s="104"/>
      <c r="I2379" s="102"/>
      <c r="J2379" s="105"/>
      <c r="K2379" s="83"/>
      <c r="L2379" s="102"/>
      <c r="M2379" s="105"/>
      <c r="N2379" s="83"/>
    </row>
    <row r="2380" spans="1:14" x14ac:dyDescent="0.25">
      <c r="A2380" s="79"/>
      <c r="B2380" s="133"/>
      <c r="C2380" s="137"/>
      <c r="D2380" s="81"/>
      <c r="E2380" s="115"/>
      <c r="F2380" s="138"/>
      <c r="G2380" s="139"/>
      <c r="H2380" s="104"/>
      <c r="I2380" s="102"/>
      <c r="J2380" s="105"/>
      <c r="K2380" s="83"/>
      <c r="L2380" s="102"/>
      <c r="M2380" s="105"/>
      <c r="N2380" s="83"/>
    </row>
    <row r="2381" spans="1:14" x14ac:dyDescent="0.25">
      <c r="A2381" s="79"/>
      <c r="B2381" s="133"/>
      <c r="C2381" s="137"/>
      <c r="D2381" s="81" t="str">
        <f>IFERROR(IF(C2381="No CAS","",INDEX('DEQ Pollutant List'!$C$7:$C$611,MATCH('5. Pollutant Emissions - MB'!C2381,'DEQ Pollutant List'!$B$7:$B$611,0))),"")</f>
        <v/>
      </c>
      <c r="E2381" s="115" t="str">
        <f>IFERROR(IF(OR($C2381="",$C2381="No CAS"),INDEX('DEQ Pollutant List'!$A$7:$A$611,MATCH($D2381,'DEQ Pollutant List'!$C$7:$C$611,0)),INDEX('DEQ Pollutant List'!$A$7:$A$611,MATCH($C2381,'DEQ Pollutant List'!$B$7:$B$611,0))),"")</f>
        <v/>
      </c>
      <c r="F2381" s="138"/>
      <c r="G2381" s="139"/>
      <c r="H2381" s="104"/>
      <c r="I2381" s="102"/>
      <c r="J2381" s="105"/>
      <c r="K2381" s="83"/>
      <c r="L2381" s="102"/>
      <c r="M2381" s="105"/>
      <c r="N2381" s="83"/>
    </row>
    <row r="2382" spans="1:14" x14ac:dyDescent="0.25">
      <c r="A2382" s="79"/>
      <c r="B2382" s="133"/>
      <c r="C2382" s="137"/>
      <c r="D2382" s="81" t="str">
        <f>IFERROR(IF(C2382="No CAS","",INDEX('DEQ Pollutant List'!$C$7:$C$611,MATCH('5. Pollutant Emissions - MB'!C2382,'DEQ Pollutant List'!$B$7:$B$611,0))),"")</f>
        <v/>
      </c>
      <c r="E2382" s="115" t="str">
        <f>IFERROR(IF(OR($C2382="",$C2382="No CAS"),INDEX('DEQ Pollutant List'!$A$7:$A$611,MATCH($D2382,'DEQ Pollutant List'!$C$7:$C$611,0)),INDEX('DEQ Pollutant List'!$A$7:$A$611,MATCH($C2382,'DEQ Pollutant List'!$B$7:$B$611,0))),"")</f>
        <v/>
      </c>
      <c r="F2382" s="138"/>
      <c r="G2382" s="139"/>
      <c r="H2382" s="104"/>
      <c r="I2382" s="102"/>
      <c r="J2382" s="105"/>
      <c r="K2382" s="83"/>
      <c r="L2382" s="102"/>
      <c r="M2382" s="105"/>
      <c r="N2382" s="83"/>
    </row>
    <row r="2383" spans="1:14" x14ac:dyDescent="0.25">
      <c r="A2383" s="79"/>
      <c r="B2383" s="133"/>
      <c r="C2383" s="137"/>
      <c r="D2383" s="81" t="str">
        <f>IFERROR(IF(C2383="No CAS","",INDEX('DEQ Pollutant List'!$C$7:$C$611,MATCH('5. Pollutant Emissions - MB'!C2383,'DEQ Pollutant List'!$B$7:$B$611,0))),"")</f>
        <v/>
      </c>
      <c r="E2383" s="115" t="str">
        <f>IFERROR(IF(OR($C2383="",$C2383="No CAS"),INDEX('DEQ Pollutant List'!$A$7:$A$611,MATCH($D2383,'DEQ Pollutant List'!$C$7:$C$611,0)),INDEX('DEQ Pollutant List'!$A$7:$A$611,MATCH($C2383,'DEQ Pollutant List'!$B$7:$B$611,0))),"")</f>
        <v/>
      </c>
      <c r="F2383" s="138"/>
      <c r="G2383" s="139"/>
      <c r="H2383" s="104"/>
      <c r="I2383" s="102"/>
      <c r="J2383" s="105"/>
      <c r="K2383" s="83"/>
      <c r="L2383" s="102"/>
      <c r="M2383" s="105"/>
      <c r="N2383" s="83"/>
    </row>
    <row r="2384" spans="1:14" x14ac:dyDescent="0.25">
      <c r="A2384" s="79"/>
      <c r="B2384" s="133"/>
      <c r="C2384" s="137"/>
      <c r="D2384" s="81" t="str">
        <f>IFERROR(IF(C2384="No CAS","",INDEX('DEQ Pollutant List'!$C$7:$C$611,MATCH('5. Pollutant Emissions - MB'!C2384,'DEQ Pollutant List'!$B$7:$B$611,0))),"")</f>
        <v/>
      </c>
      <c r="E2384" s="115" t="str">
        <f>IFERROR(IF(OR($C2384="",$C2384="No CAS"),INDEX('DEQ Pollutant List'!$A$7:$A$611,MATCH($D2384,'DEQ Pollutant List'!$C$7:$C$611,0)),INDEX('DEQ Pollutant List'!$A$7:$A$611,MATCH($C2384,'DEQ Pollutant List'!$B$7:$B$611,0))),"")</f>
        <v/>
      </c>
      <c r="F2384" s="138"/>
      <c r="G2384" s="139"/>
      <c r="H2384" s="104"/>
      <c r="I2384" s="102"/>
      <c r="J2384" s="105"/>
      <c r="K2384" s="83"/>
      <c r="L2384" s="102"/>
      <c r="M2384" s="105"/>
      <c r="N2384" s="83"/>
    </row>
    <row r="2385" spans="1:14" x14ac:dyDescent="0.25">
      <c r="A2385" s="79"/>
      <c r="B2385" s="133"/>
      <c r="C2385" s="137"/>
      <c r="D2385" s="81"/>
      <c r="E2385" s="115"/>
      <c r="F2385" s="138"/>
      <c r="G2385" s="139"/>
      <c r="H2385" s="104"/>
      <c r="I2385" s="102"/>
      <c r="J2385" s="105"/>
      <c r="K2385" s="83"/>
      <c r="L2385" s="102"/>
      <c r="M2385" s="105"/>
      <c r="N2385" s="83"/>
    </row>
    <row r="2386" spans="1:14" x14ac:dyDescent="0.25">
      <c r="A2386" s="79"/>
      <c r="B2386" s="133"/>
      <c r="C2386" s="137"/>
      <c r="D2386" s="81" t="str">
        <f>IFERROR(IF(C2386="No CAS","",INDEX('DEQ Pollutant List'!$C$7:$C$611,MATCH('5. Pollutant Emissions - MB'!C2386,'DEQ Pollutant List'!$B$7:$B$611,0))),"")</f>
        <v/>
      </c>
      <c r="E2386" s="115" t="str">
        <f>IFERROR(IF(OR($C2386="",$C2386="No CAS"),INDEX('DEQ Pollutant List'!$A$7:$A$611,MATCH($D2386,'DEQ Pollutant List'!$C$7:$C$611,0)),INDEX('DEQ Pollutant List'!$A$7:$A$611,MATCH($C2386,'DEQ Pollutant List'!$B$7:$B$611,0))),"")</f>
        <v/>
      </c>
      <c r="F2386" s="138"/>
      <c r="G2386" s="139"/>
      <c r="H2386" s="104"/>
      <c r="I2386" s="102"/>
      <c r="J2386" s="105"/>
      <c r="K2386" s="83"/>
      <c r="L2386" s="102"/>
      <c r="M2386" s="105"/>
      <c r="N2386" s="83"/>
    </row>
    <row r="2387" spans="1:14" x14ac:dyDescent="0.25">
      <c r="A2387" s="79"/>
      <c r="B2387" s="133"/>
      <c r="C2387" s="137"/>
      <c r="D2387" s="81" t="str">
        <f>IFERROR(IF(C2387="No CAS","",INDEX('DEQ Pollutant List'!$C$7:$C$611,MATCH('5. Pollutant Emissions - MB'!C2387,'DEQ Pollutant List'!$B$7:$B$611,0))),"")</f>
        <v/>
      </c>
      <c r="E2387" s="115" t="str">
        <f>IFERROR(IF(OR($C2387="",$C2387="No CAS"),INDEX('DEQ Pollutant List'!$A$7:$A$611,MATCH($D2387,'DEQ Pollutant List'!$C$7:$C$611,0)),INDEX('DEQ Pollutant List'!$A$7:$A$611,MATCH($C2387,'DEQ Pollutant List'!$B$7:$B$611,0))),"")</f>
        <v/>
      </c>
      <c r="F2387" s="138"/>
      <c r="G2387" s="139"/>
      <c r="H2387" s="104"/>
      <c r="I2387" s="102"/>
      <c r="J2387" s="105"/>
      <c r="K2387" s="83"/>
      <c r="L2387" s="102"/>
      <c r="M2387" s="105"/>
      <c r="N2387" s="83"/>
    </row>
    <row r="2388" spans="1:14" x14ac:dyDescent="0.25">
      <c r="A2388" s="79"/>
      <c r="B2388" s="133"/>
      <c r="C2388" s="137"/>
      <c r="D2388" s="81" t="str">
        <f>IFERROR(IF(C2388="No CAS","",INDEX('DEQ Pollutant List'!$C$7:$C$611,MATCH('5. Pollutant Emissions - MB'!C2388,'DEQ Pollutant List'!$B$7:$B$611,0))),"")</f>
        <v/>
      </c>
      <c r="E2388" s="115" t="str">
        <f>IFERROR(IF(OR($C2388="",$C2388="No CAS"),INDEX('DEQ Pollutant List'!$A$7:$A$611,MATCH($D2388,'DEQ Pollutant List'!$C$7:$C$611,0)),INDEX('DEQ Pollutant List'!$A$7:$A$611,MATCH($C2388,'DEQ Pollutant List'!$B$7:$B$611,0))),"")</f>
        <v/>
      </c>
      <c r="F2388" s="138"/>
      <c r="G2388" s="139"/>
      <c r="H2388" s="104"/>
      <c r="I2388" s="102"/>
      <c r="J2388" s="105"/>
      <c r="K2388" s="83"/>
      <c r="L2388" s="102"/>
      <c r="M2388" s="105"/>
      <c r="N2388" s="83"/>
    </row>
    <row r="2389" spans="1:14" x14ac:dyDescent="0.25">
      <c r="A2389" s="79"/>
      <c r="B2389" s="133"/>
      <c r="C2389" s="137"/>
      <c r="D2389" s="81" t="str">
        <f>IFERROR(IF(C2389="No CAS","",INDEX('DEQ Pollutant List'!$C$7:$C$611,MATCH('5. Pollutant Emissions - MB'!C2389,'DEQ Pollutant List'!$B$7:$B$611,0))),"")</f>
        <v/>
      </c>
      <c r="E2389" s="115" t="str">
        <f>IFERROR(IF(OR($C2389="",$C2389="No CAS"),INDEX('DEQ Pollutant List'!$A$7:$A$611,MATCH($D2389,'DEQ Pollutant List'!$C$7:$C$611,0)),INDEX('DEQ Pollutant List'!$A$7:$A$611,MATCH($C2389,'DEQ Pollutant List'!$B$7:$B$611,0))),"")</f>
        <v/>
      </c>
      <c r="F2389" s="138"/>
      <c r="G2389" s="139"/>
      <c r="H2389" s="104"/>
      <c r="I2389" s="102"/>
      <c r="J2389" s="105"/>
      <c r="K2389" s="83"/>
      <c r="L2389" s="102"/>
      <c r="M2389" s="105"/>
      <c r="N2389" s="83"/>
    </row>
    <row r="2390" spans="1:14" x14ac:dyDescent="0.25">
      <c r="A2390" s="79"/>
      <c r="B2390" s="133"/>
      <c r="C2390" s="137"/>
      <c r="D2390" s="81" t="str">
        <f>IFERROR(IF(C2390="No CAS","",INDEX('DEQ Pollutant List'!$C$7:$C$611,MATCH('5. Pollutant Emissions - MB'!C2390,'DEQ Pollutant List'!$B$7:$B$611,0))),"")</f>
        <v/>
      </c>
      <c r="E2390" s="115" t="str">
        <f>IFERROR(IF(OR($C2390="",$C2390="No CAS"),INDEX('DEQ Pollutant List'!$A$7:$A$611,MATCH($D2390,'DEQ Pollutant List'!$C$7:$C$611,0)),INDEX('DEQ Pollutant List'!$A$7:$A$611,MATCH($C2390,'DEQ Pollutant List'!$B$7:$B$611,0))),"")</f>
        <v/>
      </c>
      <c r="F2390" s="138"/>
      <c r="G2390" s="139"/>
      <c r="H2390" s="104"/>
      <c r="I2390" s="102"/>
      <c r="J2390" s="105"/>
      <c r="K2390" s="83"/>
      <c r="L2390" s="102"/>
      <c r="M2390" s="105"/>
      <c r="N2390" s="83"/>
    </row>
    <row r="2391" spans="1:14" x14ac:dyDescent="0.25">
      <c r="A2391" s="79"/>
      <c r="B2391" s="133"/>
      <c r="C2391" s="137"/>
      <c r="D2391" s="81"/>
      <c r="E2391" s="115"/>
      <c r="F2391" s="138"/>
      <c r="G2391" s="139"/>
      <c r="H2391" s="104"/>
      <c r="I2391" s="102"/>
      <c r="J2391" s="105"/>
      <c r="K2391" s="83"/>
      <c r="L2391" s="102"/>
      <c r="M2391" s="105"/>
      <c r="N2391" s="83"/>
    </row>
    <row r="2392" spans="1:14" x14ac:dyDescent="0.25">
      <c r="A2392" s="79"/>
      <c r="B2392" s="133"/>
      <c r="C2392" s="137"/>
      <c r="D2392" s="81" t="str">
        <f>IFERROR(IF(C2392="No CAS","",INDEX('DEQ Pollutant List'!$C$7:$C$611,MATCH('5. Pollutant Emissions - MB'!C2392,'DEQ Pollutant List'!$B$7:$B$611,0))),"")</f>
        <v/>
      </c>
      <c r="E2392" s="115" t="str">
        <f>IFERROR(IF(OR($C2392="",$C2392="No CAS"),INDEX('DEQ Pollutant List'!$A$7:$A$611,MATCH($D2392,'DEQ Pollutant List'!$C$7:$C$611,0)),INDEX('DEQ Pollutant List'!$A$7:$A$611,MATCH($C2392,'DEQ Pollutant List'!$B$7:$B$611,0))),"")</f>
        <v/>
      </c>
      <c r="F2392" s="138"/>
      <c r="G2392" s="139"/>
      <c r="H2392" s="104"/>
      <c r="I2392" s="102"/>
      <c r="J2392" s="105"/>
      <c r="K2392" s="83"/>
      <c r="L2392" s="102"/>
      <c r="M2392" s="105"/>
      <c r="N2392" s="83"/>
    </row>
    <row r="2393" spans="1:14" x14ac:dyDescent="0.25">
      <c r="A2393" s="79"/>
      <c r="B2393" s="133"/>
      <c r="C2393" s="137"/>
      <c r="D2393" s="81" t="str">
        <f>IFERROR(IF(C2393="No CAS","",INDEX('DEQ Pollutant List'!$C$7:$C$611,MATCH('5. Pollutant Emissions - MB'!C2393,'DEQ Pollutant List'!$B$7:$B$611,0))),"")</f>
        <v/>
      </c>
      <c r="E2393" s="115" t="str">
        <f>IFERROR(IF(OR($C2393="",$C2393="No CAS"),INDEX('DEQ Pollutant List'!$A$7:$A$611,MATCH($D2393,'DEQ Pollutant List'!$C$7:$C$611,0)),INDEX('DEQ Pollutant List'!$A$7:$A$611,MATCH($C2393,'DEQ Pollutant List'!$B$7:$B$611,0))),"")</f>
        <v/>
      </c>
      <c r="F2393" s="138"/>
      <c r="G2393" s="139"/>
      <c r="H2393" s="104"/>
      <c r="I2393" s="102"/>
      <c r="J2393" s="105"/>
      <c r="K2393" s="83"/>
      <c r="L2393" s="102"/>
      <c r="M2393" s="105"/>
      <c r="N2393" s="83"/>
    </row>
    <row r="2394" spans="1:14" x14ac:dyDescent="0.25">
      <c r="A2394" s="79"/>
      <c r="B2394" s="133"/>
      <c r="C2394" s="137"/>
      <c r="D2394" s="81" t="str">
        <f>IFERROR(IF(C2394="No CAS","",INDEX('DEQ Pollutant List'!$C$7:$C$611,MATCH('5. Pollutant Emissions - MB'!C2394,'DEQ Pollutant List'!$B$7:$B$611,0))),"")</f>
        <v/>
      </c>
      <c r="E2394" s="115" t="str">
        <f>IFERROR(IF(OR($C2394="",$C2394="No CAS"),INDEX('DEQ Pollutant List'!$A$7:$A$611,MATCH($D2394,'DEQ Pollutant List'!$C$7:$C$611,0)),INDEX('DEQ Pollutant List'!$A$7:$A$611,MATCH($C2394,'DEQ Pollutant List'!$B$7:$B$611,0))),"")</f>
        <v/>
      </c>
      <c r="F2394" s="138"/>
      <c r="G2394" s="139"/>
      <c r="H2394" s="104"/>
      <c r="I2394" s="102"/>
      <c r="J2394" s="105"/>
      <c r="K2394" s="83"/>
      <c r="L2394" s="102"/>
      <c r="M2394" s="105"/>
      <c r="N2394" s="83"/>
    </row>
    <row r="2395" spans="1:14" x14ac:dyDescent="0.25">
      <c r="A2395" s="79"/>
      <c r="B2395" s="133"/>
      <c r="C2395" s="137"/>
      <c r="D2395" s="81" t="str">
        <f>IFERROR(IF(C2395="No CAS","",INDEX('DEQ Pollutant List'!$C$7:$C$611,MATCH('5. Pollutant Emissions - MB'!C2395,'DEQ Pollutant List'!$B$7:$B$611,0))),"")</f>
        <v/>
      </c>
      <c r="E2395" s="115" t="str">
        <f>IFERROR(IF(OR($C2395="",$C2395="No CAS"),INDEX('DEQ Pollutant List'!$A$7:$A$611,MATCH($D2395,'DEQ Pollutant List'!$C$7:$C$611,0)),INDEX('DEQ Pollutant List'!$A$7:$A$611,MATCH($C2395,'DEQ Pollutant List'!$B$7:$B$611,0))),"")</f>
        <v/>
      </c>
      <c r="F2395" s="138"/>
      <c r="G2395" s="139"/>
      <c r="H2395" s="104"/>
      <c r="I2395" s="102"/>
      <c r="J2395" s="105"/>
      <c r="K2395" s="83"/>
      <c r="L2395" s="102"/>
      <c r="M2395" s="105"/>
      <c r="N2395" s="83"/>
    </row>
    <row r="2396" spans="1:14" x14ac:dyDescent="0.25">
      <c r="A2396" s="79"/>
      <c r="B2396" s="133"/>
      <c r="C2396" s="137"/>
      <c r="D2396" s="81"/>
      <c r="E2396" s="115"/>
      <c r="F2396" s="138"/>
      <c r="G2396" s="139"/>
      <c r="H2396" s="104"/>
      <c r="I2396" s="102"/>
      <c r="J2396" s="105"/>
      <c r="K2396" s="83"/>
      <c r="L2396" s="102"/>
      <c r="M2396" s="105"/>
      <c r="N2396" s="83"/>
    </row>
    <row r="2397" spans="1:14" x14ac:dyDescent="0.25">
      <c r="A2397" s="79"/>
      <c r="B2397" s="133"/>
      <c r="C2397" s="137"/>
      <c r="D2397" s="81"/>
      <c r="E2397" s="115" t="str">
        <f>IFERROR(IF(OR($C2397="",$C2397="No CAS"),INDEX('DEQ Pollutant List'!$A$7:$A$611,MATCH($D2397,'DEQ Pollutant List'!$C$7:$C$611,0)),INDEX('DEQ Pollutant List'!$A$7:$A$611,MATCH($C2397,'DEQ Pollutant List'!$B$7:$B$611,0))),"")</f>
        <v/>
      </c>
      <c r="F2397" s="138"/>
      <c r="G2397" s="139"/>
      <c r="H2397" s="104"/>
      <c r="I2397" s="102"/>
      <c r="J2397" s="105"/>
      <c r="K2397" s="83"/>
      <c r="L2397" s="102"/>
      <c r="M2397" s="105"/>
      <c r="N2397" s="83"/>
    </row>
    <row r="2398" spans="1:14" x14ac:dyDescent="0.25">
      <c r="A2398" s="79"/>
      <c r="B2398" s="133"/>
      <c r="C2398" s="137"/>
      <c r="D2398" s="81" t="str">
        <f>IFERROR(IF(C2398="No CAS","",INDEX('DEQ Pollutant List'!$C$7:$C$611,MATCH('5. Pollutant Emissions - MB'!C2398,'DEQ Pollutant List'!$B$7:$B$611,0))),"")</f>
        <v/>
      </c>
      <c r="E2398" s="115" t="str">
        <f>IFERROR(IF(OR($C2398="",$C2398="No CAS"),INDEX('DEQ Pollutant List'!$A$7:$A$611,MATCH($D2398,'DEQ Pollutant List'!$C$7:$C$611,0)),INDEX('DEQ Pollutant List'!$A$7:$A$611,MATCH($C2398,'DEQ Pollutant List'!$B$7:$B$611,0))),"")</f>
        <v/>
      </c>
      <c r="F2398" s="138"/>
      <c r="G2398" s="139"/>
      <c r="H2398" s="104"/>
      <c r="I2398" s="102"/>
      <c r="J2398" s="105"/>
      <c r="K2398" s="83"/>
      <c r="L2398" s="102"/>
      <c r="M2398" s="105"/>
      <c r="N2398" s="83"/>
    </row>
    <row r="2399" spans="1:14" x14ac:dyDescent="0.25">
      <c r="A2399" s="79"/>
      <c r="B2399" s="133"/>
      <c r="C2399" s="137"/>
      <c r="D2399" s="81" t="str">
        <f>IFERROR(IF(C2399="No CAS","",INDEX('DEQ Pollutant List'!$C$7:$C$611,MATCH('5. Pollutant Emissions - MB'!C2399,'DEQ Pollutant List'!$B$7:$B$611,0))),"")</f>
        <v/>
      </c>
      <c r="E2399" s="115" t="str">
        <f>IFERROR(IF(OR($C2399="",$C2399="No CAS"),INDEX('DEQ Pollutant List'!$A$7:$A$611,MATCH($D2399,'DEQ Pollutant List'!$C$7:$C$611,0)),INDEX('DEQ Pollutant List'!$A$7:$A$611,MATCH($C2399,'DEQ Pollutant List'!$B$7:$B$611,0))),"")</f>
        <v/>
      </c>
      <c r="F2399" s="138"/>
      <c r="G2399" s="139"/>
      <c r="H2399" s="104"/>
      <c r="I2399" s="102"/>
      <c r="J2399" s="105"/>
      <c r="K2399" s="83"/>
      <c r="L2399" s="102"/>
      <c r="M2399" s="105"/>
      <c r="N2399" s="83"/>
    </row>
    <row r="2400" spans="1:14" x14ac:dyDescent="0.25">
      <c r="A2400" s="79"/>
      <c r="B2400" s="133"/>
      <c r="C2400" s="137"/>
      <c r="D2400" s="81" t="str">
        <f>IFERROR(IF(C2400="No CAS","",INDEX('DEQ Pollutant List'!$C$7:$C$611,MATCH('5. Pollutant Emissions - MB'!C2400,'DEQ Pollutant List'!$B$7:$B$611,0))),"")</f>
        <v/>
      </c>
      <c r="E2400" s="115" t="str">
        <f>IFERROR(IF(OR($C2400="",$C2400="No CAS"),INDEX('DEQ Pollutant List'!$A$7:$A$611,MATCH($D2400,'DEQ Pollutant List'!$C$7:$C$611,0)),INDEX('DEQ Pollutant List'!$A$7:$A$611,MATCH($C2400,'DEQ Pollutant List'!$B$7:$B$611,0))),"")</f>
        <v/>
      </c>
      <c r="F2400" s="138"/>
      <c r="G2400" s="139"/>
      <c r="H2400" s="104"/>
      <c r="I2400" s="102"/>
      <c r="J2400" s="105"/>
      <c r="K2400" s="83"/>
      <c r="L2400" s="102"/>
      <c r="M2400" s="105"/>
      <c r="N2400" s="83"/>
    </row>
    <row r="2401" spans="1:14" x14ac:dyDescent="0.25">
      <c r="A2401" s="79"/>
      <c r="B2401" s="133"/>
      <c r="C2401" s="137"/>
      <c r="D2401" s="81" t="str">
        <f>IFERROR(IF(C2401="No CAS","",INDEX('DEQ Pollutant List'!$C$7:$C$611,MATCH('5. Pollutant Emissions - MB'!C2401,'DEQ Pollutant List'!$B$7:$B$611,0))),"")</f>
        <v/>
      </c>
      <c r="E2401" s="115" t="str">
        <f>IFERROR(IF(OR($C2401="",$C2401="No CAS"),INDEX('DEQ Pollutant List'!$A$7:$A$611,MATCH($D2401,'DEQ Pollutant List'!$C$7:$C$611,0)),INDEX('DEQ Pollutant List'!$A$7:$A$611,MATCH($C2401,'DEQ Pollutant List'!$B$7:$B$611,0))),"")</f>
        <v/>
      </c>
      <c r="F2401" s="138"/>
      <c r="G2401" s="139"/>
      <c r="H2401" s="104"/>
      <c r="I2401" s="102"/>
      <c r="J2401" s="105"/>
      <c r="K2401" s="83"/>
      <c r="L2401" s="102"/>
      <c r="M2401" s="105"/>
      <c r="N2401" s="83"/>
    </row>
    <row r="2402" spans="1:14" x14ac:dyDescent="0.25">
      <c r="A2402" s="79"/>
      <c r="B2402" s="133"/>
      <c r="C2402" s="137"/>
      <c r="D2402" s="81" t="str">
        <f>IFERROR(IF(C2402="No CAS","",INDEX('DEQ Pollutant List'!$C$7:$C$611,MATCH('5. Pollutant Emissions - MB'!C2402,'DEQ Pollutant List'!$B$7:$B$611,0))),"")</f>
        <v/>
      </c>
      <c r="E2402" s="115" t="str">
        <f>IFERROR(IF(OR($C2402="",$C2402="No CAS"),INDEX('DEQ Pollutant List'!$A$7:$A$611,MATCH($D2402,'DEQ Pollutant List'!$C$7:$C$611,0)),INDEX('DEQ Pollutant List'!$A$7:$A$611,MATCH($C2402,'DEQ Pollutant List'!$B$7:$B$611,0))),"")</f>
        <v/>
      </c>
      <c r="F2402" s="138"/>
      <c r="G2402" s="139"/>
      <c r="H2402" s="104"/>
      <c r="I2402" s="102"/>
      <c r="J2402" s="105"/>
      <c r="K2402" s="83"/>
      <c r="L2402" s="102"/>
      <c r="M2402" s="105"/>
      <c r="N2402" s="83"/>
    </row>
    <row r="2403" spans="1:14" x14ac:dyDescent="0.25">
      <c r="A2403" s="79"/>
      <c r="B2403" s="133"/>
      <c r="C2403" s="137"/>
      <c r="D2403" s="81" t="str">
        <f>IFERROR(IF(C2403="No CAS","",INDEX('DEQ Pollutant List'!$C$7:$C$611,MATCH('5. Pollutant Emissions - MB'!C2403,'DEQ Pollutant List'!$B$7:$B$611,0))),"")</f>
        <v/>
      </c>
      <c r="E2403" s="115" t="str">
        <f>IFERROR(IF(OR($C2403="",$C2403="No CAS"),INDEX('DEQ Pollutant List'!$A$7:$A$611,MATCH($D2403,'DEQ Pollutant List'!$C$7:$C$611,0)),INDEX('DEQ Pollutant List'!$A$7:$A$611,MATCH($C2403,'DEQ Pollutant List'!$B$7:$B$611,0))),"")</f>
        <v/>
      </c>
      <c r="F2403" s="138"/>
      <c r="G2403" s="139"/>
      <c r="H2403" s="104"/>
      <c r="I2403" s="102"/>
      <c r="J2403" s="105"/>
      <c r="K2403" s="83"/>
      <c r="L2403" s="102"/>
      <c r="M2403" s="105"/>
      <c r="N2403" s="83"/>
    </row>
    <row r="2404" spans="1:14" x14ac:dyDescent="0.25">
      <c r="A2404" s="79"/>
      <c r="B2404" s="133"/>
      <c r="C2404" s="137"/>
      <c r="D2404" s="81" t="str">
        <f>IFERROR(IF(C2404="No CAS","",INDEX('DEQ Pollutant List'!$C$7:$C$611,MATCH('5. Pollutant Emissions - MB'!C2404,'DEQ Pollutant List'!$B$7:$B$611,0))),"")</f>
        <v/>
      </c>
      <c r="E2404" s="115" t="str">
        <f>IFERROR(IF(OR($C2404="",$C2404="No CAS"),INDEX('DEQ Pollutant List'!$A$7:$A$611,MATCH($D2404,'DEQ Pollutant List'!$C$7:$C$611,0)),INDEX('DEQ Pollutant List'!$A$7:$A$611,MATCH($C2404,'DEQ Pollutant List'!$B$7:$B$611,0))),"")</f>
        <v/>
      </c>
      <c r="F2404" s="138"/>
      <c r="G2404" s="139"/>
      <c r="H2404" s="104"/>
      <c r="I2404" s="102"/>
      <c r="J2404" s="105"/>
      <c r="K2404" s="83"/>
      <c r="L2404" s="102"/>
      <c r="M2404" s="105"/>
      <c r="N2404" s="83"/>
    </row>
    <row r="2405" spans="1:14" x14ac:dyDescent="0.25">
      <c r="A2405" s="79"/>
      <c r="B2405" s="133"/>
      <c r="C2405" s="137"/>
      <c r="D2405" s="81" t="str">
        <f>IFERROR(IF(C2405="No CAS","",INDEX('DEQ Pollutant List'!$C$7:$C$611,MATCH('5. Pollutant Emissions - MB'!C2405,'DEQ Pollutant List'!$B$7:$B$611,0))),"")</f>
        <v/>
      </c>
      <c r="E2405" s="115" t="str">
        <f>IFERROR(IF(OR($C2405="",$C2405="No CAS"),INDEX('DEQ Pollutant List'!$A$7:$A$611,MATCH($D2405,'DEQ Pollutant List'!$C$7:$C$611,0)),INDEX('DEQ Pollutant List'!$A$7:$A$611,MATCH($C2405,'DEQ Pollutant List'!$B$7:$B$611,0))),"")</f>
        <v/>
      </c>
      <c r="F2405" s="138"/>
      <c r="G2405" s="139"/>
      <c r="H2405" s="104"/>
      <c r="I2405" s="102"/>
      <c r="J2405" s="105"/>
      <c r="K2405" s="83"/>
      <c r="L2405" s="102"/>
      <c r="M2405" s="105"/>
      <c r="N2405" s="83"/>
    </row>
    <row r="2406" spans="1:14" x14ac:dyDescent="0.25">
      <c r="A2406" s="79"/>
      <c r="B2406" s="133"/>
      <c r="C2406" s="137"/>
      <c r="D2406" s="81" t="str">
        <f>IFERROR(IF(C2406="No CAS","",INDEX('DEQ Pollutant List'!$C$7:$C$611,MATCH('5. Pollutant Emissions - MB'!C2406,'DEQ Pollutant List'!$B$7:$B$611,0))),"")</f>
        <v/>
      </c>
      <c r="E2406" s="115" t="str">
        <f>IFERROR(IF(OR($C2406="",$C2406="No CAS"),INDEX('DEQ Pollutant List'!$A$7:$A$611,MATCH($D2406,'DEQ Pollutant List'!$C$7:$C$611,0)),INDEX('DEQ Pollutant List'!$A$7:$A$611,MATCH($C2406,'DEQ Pollutant List'!$B$7:$B$611,0))),"")</f>
        <v/>
      </c>
      <c r="F2406" s="138"/>
      <c r="G2406" s="139"/>
      <c r="H2406" s="104"/>
      <c r="I2406" s="102"/>
      <c r="J2406" s="105"/>
      <c r="K2406" s="83"/>
      <c r="L2406" s="102"/>
      <c r="M2406" s="105"/>
      <c r="N2406" s="83"/>
    </row>
    <row r="2407" spans="1:14" x14ac:dyDescent="0.25">
      <c r="A2407" s="79"/>
      <c r="B2407" s="133"/>
      <c r="C2407" s="137"/>
      <c r="D2407" s="81" t="str">
        <f>IFERROR(IF(C2407="No CAS","",INDEX('DEQ Pollutant List'!$C$7:$C$611,MATCH('5. Pollutant Emissions - MB'!C2407,'DEQ Pollutant List'!$B$7:$B$611,0))),"")</f>
        <v/>
      </c>
      <c r="E2407" s="115" t="str">
        <f>IFERROR(IF(OR($C2407="",$C2407="No CAS"),INDEX('DEQ Pollutant List'!$A$7:$A$611,MATCH($D2407,'DEQ Pollutant List'!$C$7:$C$611,0)),INDEX('DEQ Pollutant List'!$A$7:$A$611,MATCH($C2407,'DEQ Pollutant List'!$B$7:$B$611,0))),"")</f>
        <v/>
      </c>
      <c r="F2407" s="138"/>
      <c r="G2407" s="139"/>
      <c r="H2407" s="104"/>
      <c r="I2407" s="102"/>
      <c r="J2407" s="105"/>
      <c r="K2407" s="83"/>
      <c r="L2407" s="102"/>
      <c r="M2407" s="105"/>
      <c r="N2407" s="83"/>
    </row>
    <row r="2408" spans="1:14" x14ac:dyDescent="0.25">
      <c r="A2408" s="79"/>
      <c r="B2408" s="133"/>
      <c r="C2408" s="137"/>
      <c r="D2408" s="81" t="str">
        <f>IFERROR(IF(C2408="No CAS","",INDEX('DEQ Pollutant List'!$C$7:$C$611,MATCH('5. Pollutant Emissions - MB'!C2408,'DEQ Pollutant List'!$B$7:$B$611,0))),"")</f>
        <v/>
      </c>
      <c r="E2408" s="115" t="str">
        <f>IFERROR(IF(OR($C2408="",$C2408="No CAS"),INDEX('DEQ Pollutant List'!$A$7:$A$611,MATCH($D2408,'DEQ Pollutant List'!$C$7:$C$611,0)),INDEX('DEQ Pollutant List'!$A$7:$A$611,MATCH($C2408,'DEQ Pollutant List'!$B$7:$B$611,0))),"")</f>
        <v/>
      </c>
      <c r="F2408" s="138"/>
      <c r="G2408" s="139"/>
      <c r="H2408" s="104"/>
      <c r="I2408" s="102"/>
      <c r="J2408" s="105"/>
      <c r="K2408" s="83"/>
      <c r="L2408" s="102"/>
      <c r="M2408" s="105"/>
      <c r="N2408" s="83"/>
    </row>
    <row r="2409" spans="1:14" x14ac:dyDescent="0.25">
      <c r="A2409" s="79"/>
      <c r="B2409" s="133"/>
      <c r="C2409" s="137"/>
      <c r="D2409" s="81" t="str">
        <f>IFERROR(IF(C2409="No CAS","",INDEX('DEQ Pollutant List'!$C$7:$C$611,MATCH('5. Pollutant Emissions - MB'!C2409,'DEQ Pollutant List'!$B$7:$B$611,0))),"")</f>
        <v/>
      </c>
      <c r="E2409" s="115" t="str">
        <f>IFERROR(IF(OR($C2409="",$C2409="No CAS"),INDEX('DEQ Pollutant List'!$A$7:$A$611,MATCH($D2409,'DEQ Pollutant List'!$C$7:$C$611,0)),INDEX('DEQ Pollutant List'!$A$7:$A$611,MATCH($C2409,'DEQ Pollutant List'!$B$7:$B$611,0))),"")</f>
        <v/>
      </c>
      <c r="F2409" s="138"/>
      <c r="G2409" s="139"/>
      <c r="H2409" s="104"/>
      <c r="I2409" s="102"/>
      <c r="J2409" s="105"/>
      <c r="K2409" s="83"/>
      <c r="L2409" s="102"/>
      <c r="M2409" s="105"/>
      <c r="N2409" s="83"/>
    </row>
    <row r="2410" spans="1:14" x14ac:dyDescent="0.25">
      <c r="A2410" s="79"/>
      <c r="B2410" s="133"/>
      <c r="C2410" s="137"/>
      <c r="D2410" s="81"/>
      <c r="E2410" s="115"/>
      <c r="F2410" s="138"/>
      <c r="G2410" s="139"/>
      <c r="H2410" s="104"/>
      <c r="I2410" s="102"/>
      <c r="J2410" s="105"/>
      <c r="K2410" s="83"/>
      <c r="L2410" s="102"/>
      <c r="M2410" s="105"/>
      <c r="N2410" s="83"/>
    </row>
    <row r="2411" spans="1:14" x14ac:dyDescent="0.25">
      <c r="A2411" s="79"/>
      <c r="B2411" s="133"/>
      <c r="C2411" s="137"/>
      <c r="D2411" s="81" t="str">
        <f>IFERROR(IF(C2411="No CAS","",INDEX('DEQ Pollutant List'!$C$7:$C$611,MATCH('5. Pollutant Emissions - MB'!C2411,'DEQ Pollutant List'!$B$7:$B$611,0))),"")</f>
        <v/>
      </c>
      <c r="E2411" s="115" t="str">
        <f>IFERROR(IF(OR($C2411="",$C2411="No CAS"),INDEX('DEQ Pollutant List'!$A$7:$A$611,MATCH($D2411,'DEQ Pollutant List'!$C$7:$C$611,0)),INDEX('DEQ Pollutant List'!$A$7:$A$611,MATCH($C2411,'DEQ Pollutant List'!$B$7:$B$611,0))),"")</f>
        <v/>
      </c>
      <c r="F2411" s="138"/>
      <c r="G2411" s="139"/>
      <c r="H2411" s="104"/>
      <c r="I2411" s="102"/>
      <c r="J2411" s="105"/>
      <c r="K2411" s="83"/>
      <c r="L2411" s="102"/>
      <c r="M2411" s="105"/>
      <c r="N2411" s="83"/>
    </row>
    <row r="2412" spans="1:14" x14ac:dyDescent="0.25">
      <c r="A2412" s="79"/>
      <c r="B2412" s="133"/>
      <c r="C2412" s="137"/>
      <c r="D2412" s="81" t="str">
        <f>IFERROR(IF(C2412="No CAS","",INDEX('DEQ Pollutant List'!$C$7:$C$611,MATCH('5. Pollutant Emissions - MB'!C2412,'DEQ Pollutant List'!$B$7:$B$611,0))),"")</f>
        <v/>
      </c>
      <c r="E2412" s="115" t="str">
        <f>IFERROR(IF(OR($C2412="",$C2412="No CAS"),INDEX('DEQ Pollutant List'!$A$7:$A$611,MATCH($D2412,'DEQ Pollutant List'!$C$7:$C$611,0)),INDEX('DEQ Pollutant List'!$A$7:$A$611,MATCH($C2412,'DEQ Pollutant List'!$B$7:$B$611,0))),"")</f>
        <v/>
      </c>
      <c r="F2412" s="138"/>
      <c r="G2412" s="139"/>
      <c r="H2412" s="104"/>
      <c r="I2412" s="102"/>
      <c r="J2412" s="105"/>
      <c r="K2412" s="83"/>
      <c r="L2412" s="102"/>
      <c r="M2412" s="105"/>
      <c r="N2412" s="83"/>
    </row>
    <row r="2413" spans="1:14" x14ac:dyDescent="0.25">
      <c r="A2413" s="79"/>
      <c r="B2413" s="133"/>
      <c r="C2413" s="137"/>
      <c r="D2413" s="81" t="str">
        <f>IFERROR(IF(C2413="No CAS","",INDEX('DEQ Pollutant List'!$C$7:$C$611,MATCH('5. Pollutant Emissions - MB'!C2413,'DEQ Pollutant List'!$B$7:$B$611,0))),"")</f>
        <v/>
      </c>
      <c r="E2413" s="115" t="str">
        <f>IFERROR(IF(OR($C2413="",$C2413="No CAS"),INDEX('DEQ Pollutant List'!$A$7:$A$611,MATCH($D2413,'DEQ Pollutant List'!$C$7:$C$611,0)),INDEX('DEQ Pollutant List'!$A$7:$A$611,MATCH($C2413,'DEQ Pollutant List'!$B$7:$B$611,0))),"")</f>
        <v/>
      </c>
      <c r="F2413" s="138"/>
      <c r="G2413" s="139"/>
      <c r="H2413" s="104"/>
      <c r="I2413" s="102"/>
      <c r="J2413" s="105"/>
      <c r="K2413" s="83"/>
      <c r="L2413" s="102"/>
      <c r="M2413" s="105"/>
      <c r="N2413" s="83"/>
    </row>
    <row r="2414" spans="1:14" x14ac:dyDescent="0.25">
      <c r="A2414" s="79"/>
      <c r="B2414" s="133"/>
      <c r="C2414" s="137"/>
      <c r="D2414" s="81" t="str">
        <f>IFERROR(IF(C2414="No CAS","",INDEX('DEQ Pollutant List'!$C$7:$C$611,MATCH('5. Pollutant Emissions - MB'!C2414,'DEQ Pollutant List'!$B$7:$B$611,0))),"")</f>
        <v/>
      </c>
      <c r="E2414" s="115" t="str">
        <f>IFERROR(IF(OR($C2414="",$C2414="No CAS"),INDEX('DEQ Pollutant List'!$A$7:$A$611,MATCH($D2414,'DEQ Pollutant List'!$C$7:$C$611,0)),INDEX('DEQ Pollutant List'!$A$7:$A$611,MATCH($C2414,'DEQ Pollutant List'!$B$7:$B$611,0))),"")</f>
        <v/>
      </c>
      <c r="F2414" s="138"/>
      <c r="G2414" s="139"/>
      <c r="H2414" s="104"/>
      <c r="I2414" s="102"/>
      <c r="J2414" s="105"/>
      <c r="K2414" s="83"/>
      <c r="L2414" s="102"/>
      <c r="M2414" s="105"/>
      <c r="N2414" s="83"/>
    </row>
    <row r="2415" spans="1:14" x14ac:dyDescent="0.25">
      <c r="A2415" s="79"/>
      <c r="B2415" s="133"/>
      <c r="C2415" s="137"/>
      <c r="D2415" s="81" t="str">
        <f>IFERROR(IF(C2415="No CAS","",INDEX('DEQ Pollutant List'!$C$7:$C$611,MATCH('5. Pollutant Emissions - MB'!C2415,'DEQ Pollutant List'!$B$7:$B$611,0))),"")</f>
        <v/>
      </c>
      <c r="E2415" s="115" t="str">
        <f>IFERROR(IF(OR($C2415="",$C2415="No CAS"),INDEX('DEQ Pollutant List'!$A$7:$A$611,MATCH($D2415,'DEQ Pollutant List'!$C$7:$C$611,0)),INDEX('DEQ Pollutant List'!$A$7:$A$611,MATCH($C2415,'DEQ Pollutant List'!$B$7:$B$611,0))),"")</f>
        <v/>
      </c>
      <c r="F2415" s="138"/>
      <c r="G2415" s="139"/>
      <c r="H2415" s="104"/>
      <c r="I2415" s="102"/>
      <c r="J2415" s="105"/>
      <c r="K2415" s="83"/>
      <c r="L2415" s="102"/>
      <c r="M2415" s="105"/>
      <c r="N2415" s="83"/>
    </row>
    <row r="2416" spans="1:14" x14ac:dyDescent="0.25">
      <c r="A2416" s="79"/>
      <c r="B2416" s="133"/>
      <c r="C2416" s="137"/>
      <c r="D2416" s="81" t="str">
        <f>IFERROR(IF(C2416="No CAS","",INDEX('DEQ Pollutant List'!$C$7:$C$611,MATCH('5. Pollutant Emissions - MB'!C2416,'DEQ Pollutant List'!$B$7:$B$611,0))),"")</f>
        <v/>
      </c>
      <c r="E2416" s="115" t="str">
        <f>IFERROR(IF(OR($C2416="",$C2416="No CAS"),INDEX('DEQ Pollutant List'!$A$7:$A$611,MATCH($D2416,'DEQ Pollutant List'!$C$7:$C$611,0)),INDEX('DEQ Pollutant List'!$A$7:$A$611,MATCH($C2416,'DEQ Pollutant List'!$B$7:$B$611,0))),"")</f>
        <v/>
      </c>
      <c r="F2416" s="138"/>
      <c r="G2416" s="139"/>
      <c r="H2416" s="104"/>
      <c r="I2416" s="102"/>
      <c r="J2416" s="105"/>
      <c r="K2416" s="83"/>
      <c r="L2416" s="102"/>
      <c r="M2416" s="105"/>
      <c r="N2416" s="83"/>
    </row>
    <row r="2417" spans="1:14" x14ac:dyDescent="0.25">
      <c r="A2417" s="79"/>
      <c r="B2417" s="133"/>
      <c r="C2417" s="137"/>
      <c r="D2417" s="81" t="str">
        <f>IFERROR(IF(C2417="No CAS","",INDEX('DEQ Pollutant List'!$C$7:$C$611,MATCH('5. Pollutant Emissions - MB'!C2417,'DEQ Pollutant List'!$B$7:$B$611,0))),"")</f>
        <v/>
      </c>
      <c r="E2417" s="115" t="str">
        <f>IFERROR(IF(OR($C2417="",$C2417="No CAS"),INDEX('DEQ Pollutant List'!$A$7:$A$611,MATCH($D2417,'DEQ Pollutant List'!$C$7:$C$611,0)),INDEX('DEQ Pollutant List'!$A$7:$A$611,MATCH($C2417,'DEQ Pollutant List'!$B$7:$B$611,0))),"")</f>
        <v/>
      </c>
      <c r="F2417" s="138"/>
      <c r="G2417" s="139"/>
      <c r="H2417" s="104"/>
      <c r="I2417" s="102"/>
      <c r="J2417" s="105"/>
      <c r="K2417" s="83"/>
      <c r="L2417" s="102"/>
      <c r="M2417" s="105"/>
      <c r="N2417" s="83"/>
    </row>
    <row r="2418" spans="1:14" x14ac:dyDescent="0.25">
      <c r="A2418" s="79"/>
      <c r="B2418" s="133"/>
      <c r="C2418" s="137"/>
      <c r="D2418" s="81" t="str">
        <f>IFERROR(IF(C2418="No CAS","",INDEX('DEQ Pollutant List'!$C$7:$C$611,MATCH('5. Pollutant Emissions - MB'!C2418,'DEQ Pollutant List'!$B$7:$B$611,0))),"")</f>
        <v/>
      </c>
      <c r="E2418" s="115" t="str">
        <f>IFERROR(IF(OR($C2418="",$C2418="No CAS"),INDEX('DEQ Pollutant List'!$A$7:$A$611,MATCH($D2418,'DEQ Pollutant List'!$C$7:$C$611,0)),INDEX('DEQ Pollutant List'!$A$7:$A$611,MATCH($C2418,'DEQ Pollutant List'!$B$7:$B$611,0))),"")</f>
        <v/>
      </c>
      <c r="F2418" s="138"/>
      <c r="G2418" s="139"/>
      <c r="H2418" s="104"/>
      <c r="I2418" s="102"/>
      <c r="J2418" s="105"/>
      <c r="K2418" s="83"/>
      <c r="L2418" s="102"/>
      <c r="M2418" s="105"/>
      <c r="N2418" s="83"/>
    </row>
    <row r="2419" spans="1:14" x14ac:dyDescent="0.25">
      <c r="A2419" s="79"/>
      <c r="B2419" s="133"/>
      <c r="C2419" s="137"/>
      <c r="D2419" s="81" t="str">
        <f>IFERROR(IF(C2419="No CAS","",INDEX('DEQ Pollutant List'!$C$7:$C$611,MATCH('5. Pollutant Emissions - MB'!C2419,'DEQ Pollutant List'!$B$7:$B$611,0))),"")</f>
        <v/>
      </c>
      <c r="E2419" s="115" t="str">
        <f>IFERROR(IF(OR($C2419="",$C2419="No CAS"),INDEX('DEQ Pollutant List'!$A$7:$A$611,MATCH($D2419,'DEQ Pollutant List'!$C$7:$C$611,0)),INDEX('DEQ Pollutant List'!$A$7:$A$611,MATCH($C2419,'DEQ Pollutant List'!$B$7:$B$611,0))),"")</f>
        <v/>
      </c>
      <c r="F2419" s="138"/>
      <c r="G2419" s="139"/>
      <c r="H2419" s="104"/>
      <c r="I2419" s="102"/>
      <c r="J2419" s="105"/>
      <c r="K2419" s="83"/>
      <c r="L2419" s="102"/>
      <c r="M2419" s="105"/>
      <c r="N2419" s="83"/>
    </row>
    <row r="2420" spans="1:14" x14ac:dyDescent="0.25">
      <c r="A2420" s="79"/>
      <c r="B2420" s="133"/>
      <c r="C2420" s="137"/>
      <c r="D2420" s="81"/>
      <c r="E2420" s="115"/>
      <c r="F2420" s="138"/>
      <c r="G2420" s="139"/>
      <c r="H2420" s="104"/>
      <c r="I2420" s="102"/>
      <c r="J2420" s="105"/>
      <c r="K2420" s="83"/>
      <c r="L2420" s="102"/>
      <c r="M2420" s="105"/>
      <c r="N2420" s="83"/>
    </row>
    <row r="2421" spans="1:14" x14ac:dyDescent="0.25">
      <c r="A2421" s="79"/>
      <c r="B2421" s="133"/>
      <c r="C2421" s="137"/>
      <c r="D2421" s="81" t="str">
        <f>IFERROR(IF(C2421="No CAS","",INDEX('DEQ Pollutant List'!$C$7:$C$611,MATCH('5. Pollutant Emissions - MB'!C2421,'DEQ Pollutant List'!$B$7:$B$611,0))),"")</f>
        <v/>
      </c>
      <c r="E2421" s="115" t="str">
        <f>IFERROR(IF(OR($C2421="",$C2421="No CAS"),INDEX('DEQ Pollutant List'!$A$7:$A$611,MATCH($D2421,'DEQ Pollutant List'!$C$7:$C$611,0)),INDEX('DEQ Pollutant List'!$A$7:$A$611,MATCH($C2421,'DEQ Pollutant List'!$B$7:$B$611,0))),"")</f>
        <v/>
      </c>
      <c r="F2421" s="138"/>
      <c r="G2421" s="139"/>
      <c r="H2421" s="104"/>
      <c r="I2421" s="102"/>
      <c r="J2421" s="105"/>
      <c r="K2421" s="83"/>
      <c r="L2421" s="102"/>
      <c r="M2421" s="105"/>
      <c r="N2421" s="83"/>
    </row>
    <row r="2422" spans="1:14" x14ac:dyDescent="0.25">
      <c r="A2422" s="79"/>
      <c r="B2422" s="133"/>
      <c r="C2422" s="137"/>
      <c r="D2422" s="81" t="str">
        <f>IFERROR(IF(C2422="No CAS","",INDEX('DEQ Pollutant List'!$C$7:$C$611,MATCH('5. Pollutant Emissions - MB'!C2422,'DEQ Pollutant List'!$B$7:$B$611,0))),"")</f>
        <v/>
      </c>
      <c r="E2422" s="115" t="str">
        <f>IFERROR(IF(OR($C2422="",$C2422="No CAS"),INDEX('DEQ Pollutant List'!$A$7:$A$611,MATCH($D2422,'DEQ Pollutant List'!$C$7:$C$611,0)),INDEX('DEQ Pollutant List'!$A$7:$A$611,MATCH($C2422,'DEQ Pollutant List'!$B$7:$B$611,0))),"")</f>
        <v/>
      </c>
      <c r="F2422" s="138"/>
      <c r="G2422" s="139"/>
      <c r="H2422" s="104"/>
      <c r="I2422" s="102"/>
      <c r="J2422" s="105"/>
      <c r="K2422" s="83"/>
      <c r="L2422" s="102"/>
      <c r="M2422" s="105"/>
      <c r="N2422" s="83"/>
    </row>
    <row r="2423" spans="1:14" x14ac:dyDescent="0.25">
      <c r="A2423" s="79"/>
      <c r="B2423" s="133"/>
      <c r="C2423" s="137"/>
      <c r="D2423" s="81" t="str">
        <f>IFERROR(IF(C2423="No CAS","",INDEX('DEQ Pollutant List'!$C$7:$C$611,MATCH('5. Pollutant Emissions - MB'!C2423,'DEQ Pollutant List'!$B$7:$B$611,0))),"")</f>
        <v/>
      </c>
      <c r="E2423" s="115" t="str">
        <f>IFERROR(IF(OR($C2423="",$C2423="No CAS"),INDEX('DEQ Pollutant List'!$A$7:$A$611,MATCH($D2423,'DEQ Pollutant List'!$C$7:$C$611,0)),INDEX('DEQ Pollutant List'!$A$7:$A$611,MATCH($C2423,'DEQ Pollutant List'!$B$7:$B$611,0))),"")</f>
        <v/>
      </c>
      <c r="F2423" s="138"/>
      <c r="G2423" s="139"/>
      <c r="H2423" s="104"/>
      <c r="I2423" s="102"/>
      <c r="J2423" s="105"/>
      <c r="K2423" s="83"/>
      <c r="L2423" s="102"/>
      <c r="M2423" s="105"/>
      <c r="N2423" s="83"/>
    </row>
    <row r="2424" spans="1:14" x14ac:dyDescent="0.25">
      <c r="A2424" s="79"/>
      <c r="B2424" s="133"/>
      <c r="C2424" s="137"/>
      <c r="D2424" s="81" t="str">
        <f>IFERROR(IF(C2424="No CAS","",INDEX('DEQ Pollutant List'!$C$7:$C$611,MATCH('5. Pollutant Emissions - MB'!C2424,'DEQ Pollutant List'!$B$7:$B$611,0))),"")</f>
        <v/>
      </c>
      <c r="E2424" s="115" t="str">
        <f>IFERROR(IF(OR($C2424="",$C2424="No CAS"),INDEX('DEQ Pollutant List'!$A$7:$A$611,MATCH($D2424,'DEQ Pollutant List'!$C$7:$C$611,0)),INDEX('DEQ Pollutant List'!$A$7:$A$611,MATCH($C2424,'DEQ Pollutant List'!$B$7:$B$611,0))),"")</f>
        <v/>
      </c>
      <c r="F2424" s="138"/>
      <c r="G2424" s="139"/>
      <c r="H2424" s="104"/>
      <c r="I2424" s="102"/>
      <c r="J2424" s="105"/>
      <c r="K2424" s="83"/>
      <c r="L2424" s="102"/>
      <c r="M2424" s="105"/>
      <c r="N2424" s="83"/>
    </row>
    <row r="2425" spans="1:14" x14ac:dyDescent="0.25">
      <c r="A2425" s="79"/>
      <c r="B2425" s="133"/>
      <c r="C2425" s="137"/>
      <c r="D2425" s="81"/>
      <c r="E2425" s="115"/>
      <c r="F2425" s="138"/>
      <c r="G2425" s="139"/>
      <c r="H2425" s="104"/>
      <c r="I2425" s="102"/>
      <c r="J2425" s="105"/>
      <c r="K2425" s="83"/>
      <c r="L2425" s="102"/>
      <c r="M2425" s="105"/>
      <c r="N2425" s="83"/>
    </row>
    <row r="2426" spans="1:14" x14ac:dyDescent="0.25">
      <c r="A2426" s="79"/>
      <c r="B2426" s="133"/>
      <c r="C2426" s="137"/>
      <c r="D2426" s="81" t="str">
        <f>IFERROR(IF(C2426="No CAS","",INDEX('DEQ Pollutant List'!$C$7:$C$611,MATCH('5. Pollutant Emissions - MB'!C2426,'DEQ Pollutant List'!$B$7:$B$611,0))),"")</f>
        <v/>
      </c>
      <c r="E2426" s="115" t="str">
        <f>IFERROR(IF(OR($C2426="",$C2426="No CAS"),INDEX('DEQ Pollutant List'!$A$7:$A$611,MATCH($D2426,'DEQ Pollutant List'!$C$7:$C$611,0)),INDEX('DEQ Pollutant List'!$A$7:$A$611,MATCH($C2426,'DEQ Pollutant List'!$B$7:$B$611,0))),"")</f>
        <v/>
      </c>
      <c r="F2426" s="138"/>
      <c r="G2426" s="139"/>
      <c r="H2426" s="104"/>
      <c r="I2426" s="102"/>
      <c r="J2426" s="105"/>
      <c r="K2426" s="83"/>
      <c r="L2426" s="102"/>
      <c r="M2426" s="105"/>
      <c r="N2426" s="83"/>
    </row>
    <row r="2427" spans="1:14" x14ac:dyDescent="0.25">
      <c r="A2427" s="79"/>
      <c r="B2427" s="133"/>
      <c r="C2427" s="137"/>
      <c r="D2427" s="81" t="str">
        <f>IFERROR(IF(C2427="No CAS","",INDEX('DEQ Pollutant List'!$C$7:$C$611,MATCH('5. Pollutant Emissions - MB'!C2427,'DEQ Pollutant List'!$B$7:$B$611,0))),"")</f>
        <v/>
      </c>
      <c r="E2427" s="115" t="str">
        <f>IFERROR(IF(OR($C2427="",$C2427="No CAS"),INDEX('DEQ Pollutant List'!$A$7:$A$611,MATCH($D2427,'DEQ Pollutant List'!$C$7:$C$611,0)),INDEX('DEQ Pollutant List'!$A$7:$A$611,MATCH($C2427,'DEQ Pollutant List'!$B$7:$B$611,0))),"")</f>
        <v/>
      </c>
      <c r="F2427" s="138"/>
      <c r="G2427" s="139"/>
      <c r="H2427" s="104"/>
      <c r="I2427" s="102"/>
      <c r="J2427" s="105"/>
      <c r="K2427" s="83"/>
      <c r="L2427" s="102"/>
      <c r="M2427" s="105"/>
      <c r="N2427" s="83"/>
    </row>
    <row r="2428" spans="1:14" x14ac:dyDescent="0.25">
      <c r="A2428" s="79"/>
      <c r="B2428" s="133"/>
      <c r="C2428" s="137"/>
      <c r="D2428" s="81" t="str">
        <f>IFERROR(IF(C2428="No CAS","",INDEX('DEQ Pollutant List'!$C$7:$C$611,MATCH('5. Pollutant Emissions - MB'!C2428,'DEQ Pollutant List'!$B$7:$B$611,0))),"")</f>
        <v/>
      </c>
      <c r="E2428" s="115" t="str">
        <f>IFERROR(IF(OR($C2428="",$C2428="No CAS"),INDEX('DEQ Pollutant List'!$A$7:$A$611,MATCH($D2428,'DEQ Pollutant List'!$C$7:$C$611,0)),INDEX('DEQ Pollutant List'!$A$7:$A$611,MATCH($C2428,'DEQ Pollutant List'!$B$7:$B$611,0))),"")</f>
        <v/>
      </c>
      <c r="F2428" s="138"/>
      <c r="G2428" s="139"/>
      <c r="H2428" s="104"/>
      <c r="I2428" s="102"/>
      <c r="J2428" s="105"/>
      <c r="K2428" s="83"/>
      <c r="L2428" s="102"/>
      <c r="M2428" s="105"/>
      <c r="N2428" s="83"/>
    </row>
    <row r="2429" spans="1:14" x14ac:dyDescent="0.25">
      <c r="A2429" s="79"/>
      <c r="B2429" s="133"/>
      <c r="C2429" s="137"/>
      <c r="D2429" s="81" t="str">
        <f>IFERROR(IF(C2429="No CAS","",INDEX('DEQ Pollutant List'!$C$7:$C$611,MATCH('5. Pollutant Emissions - MB'!C2429,'DEQ Pollutant List'!$B$7:$B$611,0))),"")</f>
        <v/>
      </c>
      <c r="E2429" s="115" t="str">
        <f>IFERROR(IF(OR($C2429="",$C2429="No CAS"),INDEX('DEQ Pollutant List'!$A$7:$A$611,MATCH($D2429,'DEQ Pollutant List'!$C$7:$C$611,0)),INDEX('DEQ Pollutant List'!$A$7:$A$611,MATCH($C2429,'DEQ Pollutant List'!$B$7:$B$611,0))),"")</f>
        <v/>
      </c>
      <c r="F2429" s="138"/>
      <c r="G2429" s="139"/>
      <c r="H2429" s="104"/>
      <c r="I2429" s="102"/>
      <c r="J2429" s="105"/>
      <c r="K2429" s="83"/>
      <c r="L2429" s="102"/>
      <c r="M2429" s="105"/>
      <c r="N2429" s="83"/>
    </row>
    <row r="2430" spans="1:14" x14ac:dyDescent="0.25">
      <c r="A2430" s="79"/>
      <c r="B2430" s="133"/>
      <c r="C2430" s="137"/>
      <c r="D2430" s="81" t="str">
        <f>IFERROR(IF(C2430="No CAS","",INDEX('DEQ Pollutant List'!$C$7:$C$611,MATCH('5. Pollutant Emissions - MB'!C2430,'DEQ Pollutant List'!$B$7:$B$611,0))),"")</f>
        <v/>
      </c>
      <c r="E2430" s="115" t="str">
        <f>IFERROR(IF(OR($C2430="",$C2430="No CAS"),INDEX('DEQ Pollutant List'!$A$7:$A$611,MATCH($D2430,'DEQ Pollutant List'!$C$7:$C$611,0)),INDEX('DEQ Pollutant List'!$A$7:$A$611,MATCH($C2430,'DEQ Pollutant List'!$B$7:$B$611,0))),"")</f>
        <v/>
      </c>
      <c r="F2430" s="138"/>
      <c r="G2430" s="139"/>
      <c r="H2430" s="104"/>
      <c r="I2430" s="102"/>
      <c r="J2430" s="105"/>
      <c r="K2430" s="83"/>
      <c r="L2430" s="102"/>
      <c r="M2430" s="105"/>
      <c r="N2430" s="83"/>
    </row>
    <row r="2431" spans="1:14" x14ac:dyDescent="0.25">
      <c r="A2431" s="79"/>
      <c r="B2431" s="133"/>
      <c r="C2431" s="137"/>
      <c r="D2431" s="81" t="str">
        <f>IFERROR(IF(C2431="No CAS","",INDEX('DEQ Pollutant List'!$C$7:$C$611,MATCH('5. Pollutant Emissions - MB'!C2431,'DEQ Pollutant List'!$B$7:$B$611,0))),"")</f>
        <v/>
      </c>
      <c r="E2431" s="115" t="str">
        <f>IFERROR(IF(OR($C2431="",$C2431="No CAS"),INDEX('DEQ Pollutant List'!$A$7:$A$611,MATCH($D2431,'DEQ Pollutant List'!$C$7:$C$611,0)),INDEX('DEQ Pollutant List'!$A$7:$A$611,MATCH($C2431,'DEQ Pollutant List'!$B$7:$B$611,0))),"")</f>
        <v/>
      </c>
      <c r="F2431" s="138"/>
      <c r="G2431" s="139"/>
      <c r="H2431" s="104"/>
      <c r="I2431" s="102"/>
      <c r="J2431" s="105"/>
      <c r="K2431" s="83"/>
      <c r="L2431" s="102"/>
      <c r="M2431" s="105"/>
      <c r="N2431" s="83"/>
    </row>
    <row r="2432" spans="1:14" x14ac:dyDescent="0.25">
      <c r="A2432" s="79"/>
      <c r="B2432" s="133"/>
      <c r="C2432" s="137"/>
      <c r="D2432" s="81" t="str">
        <f>IFERROR(IF(C2432="No CAS","",INDEX('DEQ Pollutant List'!$C$7:$C$611,MATCH('5. Pollutant Emissions - MB'!C2432,'DEQ Pollutant List'!$B$7:$B$611,0))),"")</f>
        <v/>
      </c>
      <c r="E2432" s="115" t="str">
        <f>IFERROR(IF(OR($C2432="",$C2432="No CAS"),INDEX('DEQ Pollutant List'!$A$7:$A$611,MATCH($D2432,'DEQ Pollutant List'!$C$7:$C$611,0)),INDEX('DEQ Pollutant List'!$A$7:$A$611,MATCH($C2432,'DEQ Pollutant List'!$B$7:$B$611,0))),"")</f>
        <v/>
      </c>
      <c r="F2432" s="138"/>
      <c r="G2432" s="139"/>
      <c r="H2432" s="104"/>
      <c r="I2432" s="102"/>
      <c r="J2432" s="105"/>
      <c r="K2432" s="83"/>
      <c r="L2432" s="102"/>
      <c r="M2432" s="105"/>
      <c r="N2432" s="83"/>
    </row>
    <row r="2433" spans="1:14" x14ac:dyDescent="0.25">
      <c r="A2433" s="79"/>
      <c r="B2433" s="133"/>
      <c r="C2433" s="137"/>
      <c r="D2433" s="81" t="str">
        <f>IFERROR(IF(C2433="No CAS","",INDEX('DEQ Pollutant List'!$C$7:$C$611,MATCH('5. Pollutant Emissions - MB'!C2433,'DEQ Pollutant List'!$B$7:$B$611,0))),"")</f>
        <v/>
      </c>
      <c r="E2433" s="115" t="str">
        <f>IFERROR(IF(OR($C2433="",$C2433="No CAS"),INDEX('DEQ Pollutant List'!$A$7:$A$611,MATCH($D2433,'DEQ Pollutant List'!$C$7:$C$611,0)),INDEX('DEQ Pollutant List'!$A$7:$A$611,MATCH($C2433,'DEQ Pollutant List'!$B$7:$B$611,0))),"")</f>
        <v/>
      </c>
      <c r="F2433" s="138"/>
      <c r="G2433" s="139"/>
      <c r="H2433" s="104"/>
      <c r="I2433" s="102"/>
      <c r="J2433" s="105"/>
      <c r="K2433" s="83"/>
      <c r="L2433" s="102"/>
      <c r="M2433" s="105"/>
      <c r="N2433" s="83"/>
    </row>
    <row r="2434" spans="1:14" x14ac:dyDescent="0.25">
      <c r="A2434" s="79"/>
      <c r="B2434" s="133"/>
      <c r="C2434" s="137"/>
      <c r="D2434" s="81" t="str">
        <f>IFERROR(IF(C2434="No CAS","",INDEX('DEQ Pollutant List'!$C$7:$C$611,MATCH('5. Pollutant Emissions - MB'!C2434,'DEQ Pollutant List'!$B$7:$B$611,0))),"")</f>
        <v/>
      </c>
      <c r="E2434" s="115" t="str">
        <f>IFERROR(IF(OR($C2434="",$C2434="No CAS"),INDEX('DEQ Pollutant List'!$A$7:$A$611,MATCH($D2434,'DEQ Pollutant List'!$C$7:$C$611,0)),INDEX('DEQ Pollutant List'!$A$7:$A$611,MATCH($C2434,'DEQ Pollutant List'!$B$7:$B$611,0))),"")</f>
        <v/>
      </c>
      <c r="F2434" s="138"/>
      <c r="G2434" s="139"/>
      <c r="H2434" s="104"/>
      <c r="I2434" s="102"/>
      <c r="J2434" s="105"/>
      <c r="K2434" s="83"/>
      <c r="L2434" s="102"/>
      <c r="M2434" s="105"/>
      <c r="N2434" s="83"/>
    </row>
    <row r="2435" spans="1:14" x14ac:dyDescent="0.25">
      <c r="A2435" s="79"/>
      <c r="B2435" s="133"/>
      <c r="C2435" s="137"/>
      <c r="D2435" s="81" t="str">
        <f>IFERROR(IF(C2435="No CAS","",INDEX('DEQ Pollutant List'!$C$7:$C$611,MATCH('5. Pollutant Emissions - MB'!C2435,'DEQ Pollutant List'!$B$7:$B$611,0))),"")</f>
        <v/>
      </c>
      <c r="E2435" s="115" t="str">
        <f>IFERROR(IF(OR($C2435="",$C2435="No CAS"),INDEX('DEQ Pollutant List'!$A$7:$A$611,MATCH($D2435,'DEQ Pollutant List'!$C$7:$C$611,0)),INDEX('DEQ Pollutant List'!$A$7:$A$611,MATCH($C2435,'DEQ Pollutant List'!$B$7:$B$611,0))),"")</f>
        <v/>
      </c>
      <c r="F2435" s="138"/>
      <c r="G2435" s="139"/>
      <c r="H2435" s="104"/>
      <c r="I2435" s="102"/>
      <c r="J2435" s="105"/>
      <c r="K2435" s="83"/>
      <c r="L2435" s="102"/>
      <c r="M2435" s="105"/>
      <c r="N2435" s="83"/>
    </row>
    <row r="2436" spans="1:14" x14ac:dyDescent="0.25">
      <c r="A2436" s="79"/>
      <c r="B2436" s="133"/>
      <c r="C2436" s="137"/>
      <c r="D2436" s="81" t="str">
        <f>IFERROR(IF(C2436="No CAS","",INDEX('DEQ Pollutant List'!$C$7:$C$611,MATCH('5. Pollutant Emissions - MB'!C2436,'DEQ Pollutant List'!$B$7:$B$611,0))),"")</f>
        <v/>
      </c>
      <c r="E2436" s="115" t="str">
        <f>IFERROR(IF(OR($C2436="",$C2436="No CAS"),INDEX('DEQ Pollutant List'!$A$7:$A$611,MATCH($D2436,'DEQ Pollutant List'!$C$7:$C$611,0)),INDEX('DEQ Pollutant List'!$A$7:$A$611,MATCH($C2436,'DEQ Pollutant List'!$B$7:$B$611,0))),"")</f>
        <v/>
      </c>
      <c r="F2436" s="138"/>
      <c r="G2436" s="139"/>
      <c r="H2436" s="104"/>
      <c r="I2436" s="102"/>
      <c r="J2436" s="105"/>
      <c r="K2436" s="83"/>
      <c r="L2436" s="102"/>
      <c r="M2436" s="105"/>
      <c r="N2436" s="83"/>
    </row>
    <row r="2437" spans="1:14" x14ac:dyDescent="0.25">
      <c r="A2437" s="79"/>
      <c r="B2437" s="133"/>
      <c r="C2437" s="137"/>
      <c r="D2437" s="81" t="str">
        <f>IFERROR(IF(C2437="No CAS","",INDEX('DEQ Pollutant List'!$C$7:$C$611,MATCH('5. Pollutant Emissions - MB'!C2437,'DEQ Pollutant List'!$B$7:$B$611,0))),"")</f>
        <v/>
      </c>
      <c r="E2437" s="115" t="str">
        <f>IFERROR(IF(OR($C2437="",$C2437="No CAS"),INDEX('DEQ Pollutant List'!$A$7:$A$611,MATCH($D2437,'DEQ Pollutant List'!$C$7:$C$611,0)),INDEX('DEQ Pollutant List'!$A$7:$A$611,MATCH($C2437,'DEQ Pollutant List'!$B$7:$B$611,0))),"")</f>
        <v/>
      </c>
      <c r="F2437" s="138"/>
      <c r="G2437" s="139"/>
      <c r="H2437" s="104"/>
      <c r="I2437" s="102"/>
      <c r="J2437" s="105"/>
      <c r="K2437" s="83"/>
      <c r="L2437" s="102"/>
      <c r="M2437" s="105"/>
      <c r="N2437" s="83"/>
    </row>
    <row r="2438" spans="1:14" x14ac:dyDescent="0.25">
      <c r="A2438" s="79"/>
      <c r="B2438" s="133"/>
      <c r="C2438" s="137"/>
      <c r="D2438" s="81" t="str">
        <f>IFERROR(IF(C2438="No CAS","",INDEX('DEQ Pollutant List'!$C$7:$C$611,MATCH('5. Pollutant Emissions - MB'!C2438,'DEQ Pollutant List'!$B$7:$B$611,0))),"")</f>
        <v/>
      </c>
      <c r="E2438" s="115" t="str">
        <f>IFERROR(IF(OR($C2438="",$C2438="No CAS"),INDEX('DEQ Pollutant List'!$A$7:$A$611,MATCH($D2438,'DEQ Pollutant List'!$C$7:$C$611,0)),INDEX('DEQ Pollutant List'!$A$7:$A$611,MATCH($C2438,'DEQ Pollutant List'!$B$7:$B$611,0))),"")</f>
        <v/>
      </c>
      <c r="F2438" s="138"/>
      <c r="G2438" s="139"/>
      <c r="H2438" s="104"/>
      <c r="I2438" s="102"/>
      <c r="J2438" s="105"/>
      <c r="K2438" s="83"/>
      <c r="L2438" s="102"/>
      <c r="M2438" s="105"/>
      <c r="N2438" s="83"/>
    </row>
    <row r="2439" spans="1:14" x14ac:dyDescent="0.25">
      <c r="A2439" s="79"/>
      <c r="B2439" s="133"/>
      <c r="C2439" s="137"/>
      <c r="D2439" s="81" t="str">
        <f>IFERROR(IF(C2439="No CAS","",INDEX('DEQ Pollutant List'!$C$7:$C$611,MATCH('5. Pollutant Emissions - MB'!C2439,'DEQ Pollutant List'!$B$7:$B$611,0))),"")</f>
        <v/>
      </c>
      <c r="E2439" s="115" t="str">
        <f>IFERROR(IF(OR($C2439="",$C2439="No CAS"),INDEX('DEQ Pollutant List'!$A$7:$A$611,MATCH($D2439,'DEQ Pollutant List'!$C$7:$C$611,0)),INDEX('DEQ Pollutant List'!$A$7:$A$611,MATCH($C2439,'DEQ Pollutant List'!$B$7:$B$611,0))),"")</f>
        <v/>
      </c>
      <c r="F2439" s="138"/>
      <c r="G2439" s="139"/>
      <c r="H2439" s="104"/>
      <c r="I2439" s="102"/>
      <c r="J2439" s="105"/>
      <c r="K2439" s="83"/>
      <c r="L2439" s="102"/>
      <c r="M2439" s="105"/>
      <c r="N2439" s="83"/>
    </row>
    <row r="2440" spans="1:14" x14ac:dyDescent="0.25">
      <c r="A2440" s="79"/>
      <c r="B2440" s="133"/>
      <c r="C2440" s="137"/>
      <c r="D2440" s="81" t="str">
        <f>IFERROR(IF(C2440="No CAS","",INDEX('DEQ Pollutant List'!$C$7:$C$611,MATCH('5. Pollutant Emissions - MB'!C2440,'DEQ Pollutant List'!$B$7:$B$611,0))),"")</f>
        <v/>
      </c>
      <c r="E2440" s="115" t="str">
        <f>IFERROR(IF(OR($C2440="",$C2440="No CAS"),INDEX('DEQ Pollutant List'!$A$7:$A$611,MATCH($D2440,'DEQ Pollutant List'!$C$7:$C$611,0)),INDEX('DEQ Pollutant List'!$A$7:$A$611,MATCH($C2440,'DEQ Pollutant List'!$B$7:$B$611,0))),"")</f>
        <v/>
      </c>
      <c r="F2440" s="138"/>
      <c r="G2440" s="139"/>
      <c r="H2440" s="104"/>
      <c r="I2440" s="102"/>
      <c r="J2440" s="105"/>
      <c r="K2440" s="83"/>
      <c r="L2440" s="102"/>
      <c r="M2440" s="105"/>
      <c r="N2440" s="83"/>
    </row>
    <row r="2441" spans="1:14" x14ac:dyDescent="0.25">
      <c r="A2441" s="79"/>
      <c r="B2441" s="133"/>
      <c r="C2441" s="137"/>
      <c r="D2441" s="81" t="str">
        <f>IFERROR(IF(C2441="No CAS","",INDEX('DEQ Pollutant List'!$C$7:$C$611,MATCH('5. Pollutant Emissions - MB'!C2441,'DEQ Pollutant List'!$B$7:$B$611,0))),"")</f>
        <v/>
      </c>
      <c r="E2441" s="115" t="str">
        <f>IFERROR(IF(OR($C2441="",$C2441="No CAS"),INDEX('DEQ Pollutant List'!$A$7:$A$611,MATCH($D2441,'DEQ Pollutant List'!$C$7:$C$611,0)),INDEX('DEQ Pollutant List'!$A$7:$A$611,MATCH($C2441,'DEQ Pollutant List'!$B$7:$B$611,0))),"")</f>
        <v/>
      </c>
      <c r="F2441" s="138"/>
      <c r="G2441" s="139"/>
      <c r="H2441" s="104"/>
      <c r="I2441" s="102"/>
      <c r="J2441" s="105"/>
      <c r="K2441" s="83"/>
      <c r="L2441" s="102"/>
      <c r="M2441" s="105"/>
      <c r="N2441" s="83"/>
    </row>
    <row r="2442" spans="1:14" x14ac:dyDescent="0.25">
      <c r="A2442" s="79"/>
      <c r="B2442" s="133"/>
      <c r="C2442" s="137"/>
      <c r="D2442" s="81" t="str">
        <f>IFERROR(IF(C2442="No CAS","",INDEX('DEQ Pollutant List'!$C$7:$C$611,MATCH('5. Pollutant Emissions - MB'!C2442,'DEQ Pollutant List'!$B$7:$B$611,0))),"")</f>
        <v/>
      </c>
      <c r="E2442" s="115" t="str">
        <f>IFERROR(IF(OR($C2442="",$C2442="No CAS"),INDEX('DEQ Pollutant List'!$A$7:$A$611,MATCH($D2442,'DEQ Pollutant List'!$C$7:$C$611,0)),INDEX('DEQ Pollutant List'!$A$7:$A$611,MATCH($C2442,'DEQ Pollutant List'!$B$7:$B$611,0))),"")</f>
        <v/>
      </c>
      <c r="F2442" s="138"/>
      <c r="G2442" s="139"/>
      <c r="H2442" s="104"/>
      <c r="I2442" s="102"/>
      <c r="J2442" s="105"/>
      <c r="K2442" s="83"/>
      <c r="L2442" s="102"/>
      <c r="M2442" s="105"/>
      <c r="N2442" s="83"/>
    </row>
    <row r="2443" spans="1:14" x14ac:dyDescent="0.25">
      <c r="A2443" s="79"/>
      <c r="B2443" s="133"/>
      <c r="C2443" s="137"/>
      <c r="D2443" s="81" t="str">
        <f>IFERROR(IF(C2443="No CAS","",INDEX('DEQ Pollutant List'!$C$7:$C$611,MATCH('5. Pollutant Emissions - MB'!C2443,'DEQ Pollutant List'!$B$7:$B$611,0))),"")</f>
        <v/>
      </c>
      <c r="E2443" s="115" t="str">
        <f>IFERROR(IF(OR($C2443="",$C2443="No CAS"),INDEX('DEQ Pollutant List'!$A$7:$A$611,MATCH($D2443,'DEQ Pollutant List'!$C$7:$C$611,0)),INDEX('DEQ Pollutant List'!$A$7:$A$611,MATCH($C2443,'DEQ Pollutant List'!$B$7:$B$611,0))),"")</f>
        <v/>
      </c>
      <c r="F2443" s="138"/>
      <c r="G2443" s="139"/>
      <c r="H2443" s="104"/>
      <c r="I2443" s="102"/>
      <c r="J2443" s="105"/>
      <c r="K2443" s="83"/>
      <c r="L2443" s="102"/>
      <c r="M2443" s="105"/>
      <c r="N2443" s="83"/>
    </row>
    <row r="2444" spans="1:14" x14ac:dyDescent="0.25">
      <c r="A2444" s="79"/>
      <c r="B2444" s="133"/>
      <c r="C2444" s="137"/>
      <c r="D2444" s="81" t="str">
        <f>IFERROR(IF(C2444="No CAS","",INDEX('DEQ Pollutant List'!$C$7:$C$611,MATCH('5. Pollutant Emissions - MB'!C2444,'DEQ Pollutant List'!$B$7:$B$611,0))),"")</f>
        <v/>
      </c>
      <c r="E2444" s="115" t="str">
        <f>IFERROR(IF(OR($C2444="",$C2444="No CAS"),INDEX('DEQ Pollutant List'!$A$7:$A$611,MATCH($D2444,'DEQ Pollutant List'!$C$7:$C$611,0)),INDEX('DEQ Pollutant List'!$A$7:$A$611,MATCH($C2444,'DEQ Pollutant List'!$B$7:$B$611,0))),"")</f>
        <v/>
      </c>
      <c r="F2444" s="138"/>
      <c r="G2444" s="139"/>
      <c r="H2444" s="104"/>
      <c r="I2444" s="102"/>
      <c r="J2444" s="105"/>
      <c r="K2444" s="83"/>
      <c r="L2444" s="102"/>
      <c r="M2444" s="105"/>
      <c r="N2444" s="83"/>
    </row>
    <row r="2445" spans="1:14" x14ac:dyDescent="0.25">
      <c r="A2445" s="79"/>
      <c r="B2445" s="133"/>
      <c r="C2445" s="137"/>
      <c r="D2445" s="81" t="str">
        <f>IFERROR(IF(C2445="No CAS","",INDEX('DEQ Pollutant List'!$C$7:$C$611,MATCH('5. Pollutant Emissions - MB'!C2445,'DEQ Pollutant List'!$B$7:$B$611,0))),"")</f>
        <v/>
      </c>
      <c r="E2445" s="115" t="str">
        <f>IFERROR(IF(OR($C2445="",$C2445="No CAS"),INDEX('DEQ Pollutant List'!$A$7:$A$611,MATCH($D2445,'DEQ Pollutant List'!$C$7:$C$611,0)),INDEX('DEQ Pollutant List'!$A$7:$A$611,MATCH($C2445,'DEQ Pollutant List'!$B$7:$B$611,0))),"")</f>
        <v/>
      </c>
      <c r="F2445" s="138"/>
      <c r="G2445" s="139"/>
      <c r="H2445" s="104"/>
      <c r="I2445" s="102"/>
      <c r="J2445" s="105"/>
      <c r="K2445" s="83"/>
      <c r="L2445" s="102"/>
      <c r="M2445" s="105"/>
      <c r="N2445" s="83"/>
    </row>
    <row r="2446" spans="1:14" x14ac:dyDescent="0.25">
      <c r="A2446" s="79"/>
      <c r="B2446" s="133"/>
      <c r="C2446" s="137"/>
      <c r="D2446" s="81" t="str">
        <f>IFERROR(IF(C2446="No CAS","",INDEX('DEQ Pollutant List'!$C$7:$C$611,MATCH('5. Pollutant Emissions - MB'!C2446,'DEQ Pollutant List'!$B$7:$B$611,0))),"")</f>
        <v/>
      </c>
      <c r="E2446" s="115" t="str">
        <f>IFERROR(IF(OR($C2446="",$C2446="No CAS"),INDEX('DEQ Pollutant List'!$A$7:$A$611,MATCH($D2446,'DEQ Pollutant List'!$C$7:$C$611,0)),INDEX('DEQ Pollutant List'!$A$7:$A$611,MATCH($C2446,'DEQ Pollutant List'!$B$7:$B$611,0))),"")</f>
        <v/>
      </c>
      <c r="F2446" s="138"/>
      <c r="G2446" s="139"/>
      <c r="H2446" s="104"/>
      <c r="I2446" s="102"/>
      <c r="J2446" s="105"/>
      <c r="K2446" s="83"/>
      <c r="L2446" s="102"/>
      <c r="M2446" s="105"/>
      <c r="N2446" s="83"/>
    </row>
    <row r="2447" spans="1:14" x14ac:dyDescent="0.25">
      <c r="A2447" s="79"/>
      <c r="B2447" s="133"/>
      <c r="C2447" s="137"/>
      <c r="D2447" s="81" t="str">
        <f>IFERROR(IF(C2447="No CAS","",INDEX('DEQ Pollutant List'!$C$7:$C$611,MATCH('5. Pollutant Emissions - MB'!C2447,'DEQ Pollutant List'!$B$7:$B$611,0))),"")</f>
        <v/>
      </c>
      <c r="E2447" s="115" t="str">
        <f>IFERROR(IF(OR($C2447="",$C2447="No CAS"),INDEX('DEQ Pollutant List'!$A$7:$A$611,MATCH($D2447,'DEQ Pollutant List'!$C$7:$C$611,0)),INDEX('DEQ Pollutant List'!$A$7:$A$611,MATCH($C2447,'DEQ Pollutant List'!$B$7:$B$611,0))),"")</f>
        <v/>
      </c>
      <c r="F2447" s="138"/>
      <c r="G2447" s="139"/>
      <c r="H2447" s="104"/>
      <c r="I2447" s="102"/>
      <c r="J2447" s="105"/>
      <c r="K2447" s="83"/>
      <c r="L2447" s="102"/>
      <c r="M2447" s="105"/>
      <c r="N2447" s="83"/>
    </row>
    <row r="2448" spans="1:14" x14ac:dyDescent="0.25">
      <c r="A2448" s="79"/>
      <c r="B2448" s="133"/>
      <c r="C2448" s="137"/>
      <c r="D2448" s="81" t="str">
        <f>IFERROR(IF(C2448="No CAS","",INDEX('DEQ Pollutant List'!$C$7:$C$611,MATCH('5. Pollutant Emissions - MB'!C2448,'DEQ Pollutant List'!$B$7:$B$611,0))),"")</f>
        <v/>
      </c>
      <c r="E2448" s="115" t="str">
        <f>IFERROR(IF(OR($C2448="",$C2448="No CAS"),INDEX('DEQ Pollutant List'!$A$7:$A$611,MATCH($D2448,'DEQ Pollutant List'!$C$7:$C$611,0)),INDEX('DEQ Pollutant List'!$A$7:$A$611,MATCH($C2448,'DEQ Pollutant List'!$B$7:$B$611,0))),"")</f>
        <v/>
      </c>
      <c r="F2448" s="138"/>
      <c r="G2448" s="139"/>
      <c r="H2448" s="104"/>
      <c r="I2448" s="102"/>
      <c r="J2448" s="105"/>
      <c r="K2448" s="83"/>
      <c r="L2448" s="102"/>
      <c r="M2448" s="105"/>
      <c r="N2448" s="83"/>
    </row>
    <row r="2449" spans="1:14" x14ac:dyDescent="0.25">
      <c r="A2449" s="79"/>
      <c r="B2449" s="133"/>
      <c r="C2449" s="137"/>
      <c r="D2449" s="81" t="str">
        <f>IFERROR(IF(C2449="No CAS","",INDEX('DEQ Pollutant List'!$C$7:$C$611,MATCH('5. Pollutant Emissions - MB'!C2449,'DEQ Pollutant List'!$B$7:$B$611,0))),"")</f>
        <v/>
      </c>
      <c r="E2449" s="115" t="str">
        <f>IFERROR(IF(OR($C2449="",$C2449="No CAS"),INDEX('DEQ Pollutant List'!$A$7:$A$611,MATCH($D2449,'DEQ Pollutant List'!$C$7:$C$611,0)),INDEX('DEQ Pollutant List'!$A$7:$A$611,MATCH($C2449,'DEQ Pollutant List'!$B$7:$B$611,0))),"")</f>
        <v/>
      </c>
      <c r="F2449" s="138"/>
      <c r="G2449" s="139"/>
      <c r="H2449" s="104"/>
      <c r="I2449" s="102"/>
      <c r="J2449" s="105"/>
      <c r="K2449" s="83"/>
      <c r="L2449" s="102"/>
      <c r="M2449" s="105"/>
      <c r="N2449" s="83"/>
    </row>
    <row r="2450" spans="1:14" x14ac:dyDescent="0.25">
      <c r="A2450" s="79"/>
      <c r="B2450" s="133"/>
      <c r="C2450" s="137"/>
      <c r="D2450" s="81" t="str">
        <f>IFERROR(IF(C2450="No CAS","",INDEX('DEQ Pollutant List'!$C$7:$C$611,MATCH('5. Pollutant Emissions - MB'!C2450,'DEQ Pollutant List'!$B$7:$B$611,0))),"")</f>
        <v/>
      </c>
      <c r="E2450" s="115" t="str">
        <f>IFERROR(IF(OR($C2450="",$C2450="No CAS"),INDEX('DEQ Pollutant List'!$A$7:$A$611,MATCH($D2450,'DEQ Pollutant List'!$C$7:$C$611,0)),INDEX('DEQ Pollutant List'!$A$7:$A$611,MATCH($C2450,'DEQ Pollutant List'!$B$7:$B$611,0))),"")</f>
        <v/>
      </c>
      <c r="F2450" s="138"/>
      <c r="G2450" s="139"/>
      <c r="H2450" s="104"/>
      <c r="I2450" s="102"/>
      <c r="J2450" s="105"/>
      <c r="K2450" s="83"/>
      <c r="L2450" s="102"/>
      <c r="M2450" s="105"/>
      <c r="N2450" s="83"/>
    </row>
    <row r="2451" spans="1:14" x14ac:dyDescent="0.25">
      <c r="A2451" s="79"/>
      <c r="B2451" s="133"/>
      <c r="C2451" s="137"/>
      <c r="D2451" s="81" t="str">
        <f>IFERROR(IF(C2451="No CAS","",INDEX('DEQ Pollutant List'!$C$7:$C$611,MATCH('5. Pollutant Emissions - MB'!C2451,'DEQ Pollutant List'!$B$7:$B$611,0))),"")</f>
        <v/>
      </c>
      <c r="E2451" s="115" t="str">
        <f>IFERROR(IF(OR($C2451="",$C2451="No CAS"),INDEX('DEQ Pollutant List'!$A$7:$A$611,MATCH($D2451,'DEQ Pollutant List'!$C$7:$C$611,0)),INDEX('DEQ Pollutant List'!$A$7:$A$611,MATCH($C2451,'DEQ Pollutant List'!$B$7:$B$611,0))),"")</f>
        <v/>
      </c>
      <c r="F2451" s="138"/>
      <c r="G2451" s="139"/>
      <c r="H2451" s="104"/>
      <c r="I2451" s="102"/>
      <c r="J2451" s="105"/>
      <c r="K2451" s="83"/>
      <c r="L2451" s="102"/>
      <c r="M2451" s="105"/>
      <c r="N2451" s="83"/>
    </row>
    <row r="2452" spans="1:14" x14ac:dyDescent="0.25">
      <c r="A2452" s="79"/>
      <c r="B2452" s="133"/>
      <c r="C2452" s="137"/>
      <c r="D2452" s="81" t="str">
        <f>IFERROR(IF(C2452="No CAS","",INDEX('DEQ Pollutant List'!$C$7:$C$611,MATCH('5. Pollutant Emissions - MB'!C2452,'DEQ Pollutant List'!$B$7:$B$611,0))),"")</f>
        <v/>
      </c>
      <c r="E2452" s="115" t="str">
        <f>IFERROR(IF(OR($C2452="",$C2452="No CAS"),INDEX('DEQ Pollutant List'!$A$7:$A$611,MATCH($D2452,'DEQ Pollutant List'!$C$7:$C$611,0)),INDEX('DEQ Pollutant List'!$A$7:$A$611,MATCH($C2452,'DEQ Pollutant List'!$B$7:$B$611,0))),"")</f>
        <v/>
      </c>
      <c r="F2452" s="138"/>
      <c r="G2452" s="139"/>
      <c r="H2452" s="104"/>
      <c r="I2452" s="102"/>
      <c r="J2452" s="105"/>
      <c r="K2452" s="83"/>
      <c r="L2452" s="102"/>
      <c r="M2452" s="105"/>
      <c r="N2452" s="83"/>
    </row>
    <row r="2453" spans="1:14" x14ac:dyDescent="0.25">
      <c r="A2453" s="79"/>
      <c r="B2453" s="133"/>
      <c r="C2453" s="137"/>
      <c r="D2453" s="81" t="str">
        <f>IFERROR(IF(C2453="No CAS","",INDEX('DEQ Pollutant List'!$C$7:$C$611,MATCH('5. Pollutant Emissions - MB'!C2453,'DEQ Pollutant List'!$B$7:$B$611,0))),"")</f>
        <v/>
      </c>
      <c r="E2453" s="115" t="str">
        <f>IFERROR(IF(OR($C2453="",$C2453="No CAS"),INDEX('DEQ Pollutant List'!$A$7:$A$611,MATCH($D2453,'DEQ Pollutant List'!$C$7:$C$611,0)),INDEX('DEQ Pollutant List'!$A$7:$A$611,MATCH($C2453,'DEQ Pollutant List'!$B$7:$B$611,0))),"")</f>
        <v/>
      </c>
      <c r="F2453" s="138"/>
      <c r="G2453" s="139"/>
      <c r="H2453" s="104"/>
      <c r="I2453" s="102"/>
      <c r="J2453" s="105"/>
      <c r="K2453" s="83"/>
      <c r="L2453" s="102"/>
      <c r="M2453" s="105"/>
      <c r="N2453" s="83"/>
    </row>
    <row r="2454" spans="1:14" x14ac:dyDescent="0.25">
      <c r="A2454" s="79"/>
      <c r="B2454" s="133"/>
      <c r="C2454" s="137"/>
      <c r="D2454" s="81" t="str">
        <f>IFERROR(IF(C2454="No CAS","",INDEX('DEQ Pollutant List'!$C$7:$C$611,MATCH('5. Pollutant Emissions - MB'!C2454,'DEQ Pollutant List'!$B$7:$B$611,0))),"")</f>
        <v/>
      </c>
      <c r="E2454" s="115" t="str">
        <f>IFERROR(IF(OR($C2454="",$C2454="No CAS"),INDEX('DEQ Pollutant List'!$A$7:$A$611,MATCH($D2454,'DEQ Pollutant List'!$C$7:$C$611,0)),INDEX('DEQ Pollutant List'!$A$7:$A$611,MATCH($C2454,'DEQ Pollutant List'!$B$7:$B$611,0))),"")</f>
        <v/>
      </c>
      <c r="F2454" s="138"/>
      <c r="G2454" s="139"/>
      <c r="H2454" s="104"/>
      <c r="I2454" s="102"/>
      <c r="J2454" s="105"/>
      <c r="K2454" s="83"/>
      <c r="L2454" s="102"/>
      <c r="M2454" s="105"/>
      <c r="N2454" s="83"/>
    </row>
    <row r="2455" spans="1:14" x14ac:dyDescent="0.25">
      <c r="A2455" s="79"/>
      <c r="B2455" s="133"/>
      <c r="C2455" s="137"/>
      <c r="D2455" s="81" t="str">
        <f>IFERROR(IF(C2455="No CAS","",INDEX('DEQ Pollutant List'!$C$7:$C$611,MATCH('5. Pollutant Emissions - MB'!C2455,'DEQ Pollutant List'!$B$7:$B$611,0))),"")</f>
        <v/>
      </c>
      <c r="E2455" s="115" t="str">
        <f>IFERROR(IF(OR($C2455="",$C2455="No CAS"),INDEX('DEQ Pollutant List'!$A$7:$A$611,MATCH($D2455,'DEQ Pollutant List'!$C$7:$C$611,0)),INDEX('DEQ Pollutant List'!$A$7:$A$611,MATCH($C2455,'DEQ Pollutant List'!$B$7:$B$611,0))),"")</f>
        <v/>
      </c>
      <c r="F2455" s="138"/>
      <c r="G2455" s="139"/>
      <c r="H2455" s="104"/>
      <c r="I2455" s="102"/>
      <c r="J2455" s="105"/>
      <c r="K2455" s="83"/>
      <c r="L2455" s="102"/>
      <c r="M2455" s="105"/>
      <c r="N2455" s="83"/>
    </row>
    <row r="2456" spans="1:14" x14ac:dyDescent="0.25">
      <c r="A2456" s="79"/>
      <c r="B2456" s="133"/>
      <c r="C2456" s="137"/>
      <c r="D2456" s="81" t="str">
        <f>IFERROR(IF(C2456="No CAS","",INDEX('DEQ Pollutant List'!$C$7:$C$611,MATCH('5. Pollutant Emissions - MB'!C2456,'DEQ Pollutant List'!$B$7:$B$611,0))),"")</f>
        <v/>
      </c>
      <c r="E2456" s="115" t="str">
        <f>IFERROR(IF(OR($C2456="",$C2456="No CAS"),INDEX('DEQ Pollutant List'!$A$7:$A$611,MATCH($D2456,'DEQ Pollutant List'!$C$7:$C$611,0)),INDEX('DEQ Pollutant List'!$A$7:$A$611,MATCH($C2456,'DEQ Pollutant List'!$B$7:$B$611,0))),"")</f>
        <v/>
      </c>
      <c r="F2456" s="138"/>
      <c r="G2456" s="139"/>
      <c r="H2456" s="104"/>
      <c r="I2456" s="102"/>
      <c r="J2456" s="105"/>
      <c r="K2456" s="83"/>
      <c r="L2456" s="102"/>
      <c r="M2456" s="105"/>
      <c r="N2456" s="83"/>
    </row>
    <row r="2457" spans="1:14" x14ac:dyDescent="0.25">
      <c r="A2457" s="79"/>
      <c r="B2457" s="133"/>
      <c r="C2457" s="137"/>
      <c r="D2457" s="81" t="str">
        <f>IFERROR(IF(C2457="No CAS","",INDEX('DEQ Pollutant List'!$C$7:$C$611,MATCH('5. Pollutant Emissions - MB'!C2457,'DEQ Pollutant List'!$B$7:$B$611,0))),"")</f>
        <v/>
      </c>
      <c r="E2457" s="115" t="str">
        <f>IFERROR(IF(OR($C2457="",$C2457="No CAS"),INDEX('DEQ Pollutant List'!$A$7:$A$611,MATCH($D2457,'DEQ Pollutant List'!$C$7:$C$611,0)),INDEX('DEQ Pollutant List'!$A$7:$A$611,MATCH($C2457,'DEQ Pollutant List'!$B$7:$B$611,0))),"")</f>
        <v/>
      </c>
      <c r="F2457" s="138"/>
      <c r="G2457" s="139"/>
      <c r="H2457" s="104"/>
      <c r="I2457" s="102"/>
      <c r="J2457" s="105"/>
      <c r="K2457" s="83"/>
      <c r="L2457" s="102"/>
      <c r="M2457" s="105"/>
      <c r="N2457" s="83"/>
    </row>
    <row r="2458" spans="1:14" x14ac:dyDescent="0.25">
      <c r="A2458" s="79"/>
      <c r="B2458" s="133"/>
      <c r="C2458" s="137"/>
      <c r="D2458" s="81" t="str">
        <f>IFERROR(IF(C2458="No CAS","",INDEX('DEQ Pollutant List'!$C$7:$C$611,MATCH('5. Pollutant Emissions - MB'!C2458,'DEQ Pollutant List'!$B$7:$B$611,0))),"")</f>
        <v/>
      </c>
      <c r="E2458" s="115" t="str">
        <f>IFERROR(IF(OR($C2458="",$C2458="No CAS"),INDEX('DEQ Pollutant List'!$A$7:$A$611,MATCH($D2458,'DEQ Pollutant List'!$C$7:$C$611,0)),INDEX('DEQ Pollutant List'!$A$7:$A$611,MATCH($C2458,'DEQ Pollutant List'!$B$7:$B$611,0))),"")</f>
        <v/>
      </c>
      <c r="F2458" s="138"/>
      <c r="G2458" s="139"/>
      <c r="H2458" s="104"/>
      <c r="I2458" s="102"/>
      <c r="J2458" s="105"/>
      <c r="K2458" s="83"/>
      <c r="L2458" s="102"/>
      <c r="M2458" s="105"/>
      <c r="N2458" s="83"/>
    </row>
    <row r="2459" spans="1:14" x14ac:dyDescent="0.25">
      <c r="A2459" s="79"/>
      <c r="B2459" s="133"/>
      <c r="C2459" s="137"/>
      <c r="D2459" s="81" t="str">
        <f>IFERROR(IF(C2459="No CAS","",INDEX('DEQ Pollutant List'!$C$7:$C$611,MATCH('5. Pollutant Emissions - MB'!C2459,'DEQ Pollutant List'!$B$7:$B$611,0))),"")</f>
        <v/>
      </c>
      <c r="E2459" s="115" t="str">
        <f>IFERROR(IF(OR($C2459="",$C2459="No CAS"),INDEX('DEQ Pollutant List'!$A$7:$A$611,MATCH($D2459,'DEQ Pollutant List'!$C$7:$C$611,0)),INDEX('DEQ Pollutant List'!$A$7:$A$611,MATCH($C2459,'DEQ Pollutant List'!$B$7:$B$611,0))),"")</f>
        <v/>
      </c>
      <c r="F2459" s="138"/>
      <c r="G2459" s="139"/>
      <c r="H2459" s="104"/>
      <c r="I2459" s="102"/>
      <c r="J2459" s="105"/>
      <c r="K2459" s="83"/>
      <c r="L2459" s="102"/>
      <c r="M2459" s="105"/>
      <c r="N2459" s="83"/>
    </row>
    <row r="2460" spans="1:14" x14ac:dyDescent="0.25">
      <c r="A2460" s="79"/>
      <c r="B2460" s="133"/>
      <c r="C2460" s="137"/>
      <c r="D2460" s="81" t="str">
        <f>IFERROR(IF(C2460="No CAS","",INDEX('DEQ Pollutant List'!$C$7:$C$611,MATCH('5. Pollutant Emissions - MB'!C2460,'DEQ Pollutant List'!$B$7:$B$611,0))),"")</f>
        <v/>
      </c>
      <c r="E2460" s="115" t="str">
        <f>IFERROR(IF(OR($C2460="",$C2460="No CAS"),INDEX('DEQ Pollutant List'!$A$7:$A$611,MATCH($D2460,'DEQ Pollutant List'!$C$7:$C$611,0)),INDEX('DEQ Pollutant List'!$A$7:$A$611,MATCH($C2460,'DEQ Pollutant List'!$B$7:$B$611,0))),"")</f>
        <v/>
      </c>
      <c r="F2460" s="138"/>
      <c r="G2460" s="139"/>
      <c r="H2460" s="104"/>
      <c r="I2460" s="102"/>
      <c r="J2460" s="105"/>
      <c r="K2460" s="83"/>
      <c r="L2460" s="102"/>
      <c r="M2460" s="105"/>
      <c r="N2460" s="83"/>
    </row>
    <row r="2461" spans="1:14" x14ac:dyDescent="0.25">
      <c r="A2461" s="79"/>
      <c r="B2461" s="133"/>
      <c r="C2461" s="137"/>
      <c r="D2461" s="81" t="str">
        <f>IFERROR(IF(C2461="No CAS","",INDEX('DEQ Pollutant List'!$C$7:$C$611,MATCH('5. Pollutant Emissions - MB'!C2461,'DEQ Pollutant List'!$B$7:$B$611,0))),"")</f>
        <v/>
      </c>
      <c r="E2461" s="115" t="str">
        <f>IFERROR(IF(OR($C2461="",$C2461="No CAS"),INDEX('DEQ Pollutant List'!$A$7:$A$611,MATCH($D2461,'DEQ Pollutant List'!$C$7:$C$611,0)),INDEX('DEQ Pollutant List'!$A$7:$A$611,MATCH($C2461,'DEQ Pollutant List'!$B$7:$B$611,0))),"")</f>
        <v/>
      </c>
      <c r="F2461" s="138"/>
      <c r="G2461" s="139"/>
      <c r="H2461" s="104"/>
      <c r="I2461" s="102"/>
      <c r="J2461" s="105"/>
      <c r="K2461" s="83"/>
      <c r="L2461" s="102"/>
      <c r="M2461" s="105"/>
      <c r="N2461" s="83"/>
    </row>
    <row r="2462" spans="1:14" x14ac:dyDescent="0.25">
      <c r="A2462" s="79"/>
      <c r="B2462" s="133"/>
      <c r="C2462" s="137"/>
      <c r="D2462" s="81" t="str">
        <f>IFERROR(IF(C2462="No CAS","",INDEX('DEQ Pollutant List'!$C$7:$C$611,MATCH('5. Pollutant Emissions - MB'!C2462,'DEQ Pollutant List'!$B$7:$B$611,0))),"")</f>
        <v/>
      </c>
      <c r="E2462" s="115" t="str">
        <f>IFERROR(IF(OR($C2462="",$C2462="No CAS"),INDEX('DEQ Pollutant List'!$A$7:$A$611,MATCH($D2462,'DEQ Pollutant List'!$C$7:$C$611,0)),INDEX('DEQ Pollutant List'!$A$7:$A$611,MATCH($C2462,'DEQ Pollutant List'!$B$7:$B$611,0))),"")</f>
        <v/>
      </c>
      <c r="F2462" s="138"/>
      <c r="G2462" s="139"/>
      <c r="H2462" s="104"/>
      <c r="I2462" s="102"/>
      <c r="J2462" s="105"/>
      <c r="K2462" s="83"/>
      <c r="L2462" s="102"/>
      <c r="M2462" s="105"/>
      <c r="N2462" s="83"/>
    </row>
    <row r="2463" spans="1:14" x14ac:dyDescent="0.25">
      <c r="A2463" s="79"/>
      <c r="B2463" s="133"/>
      <c r="C2463" s="137"/>
      <c r="D2463" s="81" t="str">
        <f>IFERROR(IF(C2463="No CAS","",INDEX('DEQ Pollutant List'!$C$7:$C$611,MATCH('5. Pollutant Emissions - MB'!C2463,'DEQ Pollutant List'!$B$7:$B$611,0))),"")</f>
        <v/>
      </c>
      <c r="E2463" s="115" t="str">
        <f>IFERROR(IF(OR($C2463="",$C2463="No CAS"),INDEX('DEQ Pollutant List'!$A$7:$A$611,MATCH($D2463,'DEQ Pollutant List'!$C$7:$C$611,0)),INDEX('DEQ Pollutant List'!$A$7:$A$611,MATCH($C2463,'DEQ Pollutant List'!$B$7:$B$611,0))),"")</f>
        <v/>
      </c>
      <c r="F2463" s="138"/>
      <c r="G2463" s="139"/>
      <c r="H2463" s="104"/>
      <c r="I2463" s="102"/>
      <c r="J2463" s="105"/>
      <c r="K2463" s="83"/>
      <c r="L2463" s="102"/>
      <c r="M2463" s="105"/>
      <c r="N2463" s="83"/>
    </row>
    <row r="2464" spans="1:14" x14ac:dyDescent="0.25">
      <c r="A2464" s="79"/>
      <c r="B2464" s="133"/>
      <c r="C2464" s="137"/>
      <c r="D2464" s="81" t="str">
        <f>IFERROR(IF(C2464="No CAS","",INDEX('DEQ Pollutant List'!$C$7:$C$611,MATCH('5. Pollutant Emissions - MB'!C2464,'DEQ Pollutant List'!$B$7:$B$611,0))),"")</f>
        <v/>
      </c>
      <c r="E2464" s="115" t="str">
        <f>IFERROR(IF(OR($C2464="",$C2464="No CAS"),INDEX('DEQ Pollutant List'!$A$7:$A$611,MATCH($D2464,'DEQ Pollutant List'!$C$7:$C$611,0)),INDEX('DEQ Pollutant List'!$A$7:$A$611,MATCH($C2464,'DEQ Pollutant List'!$B$7:$B$611,0))),"")</f>
        <v/>
      </c>
      <c r="F2464" s="138"/>
      <c r="G2464" s="139"/>
      <c r="H2464" s="104"/>
      <c r="I2464" s="102"/>
      <c r="J2464" s="105"/>
      <c r="K2464" s="83"/>
      <c r="L2464" s="102"/>
      <c r="M2464" s="105"/>
      <c r="N2464" s="83"/>
    </row>
    <row r="2465" spans="1:14" x14ac:dyDescent="0.25">
      <c r="A2465" s="79"/>
      <c r="B2465" s="133"/>
      <c r="C2465" s="137"/>
      <c r="D2465" s="81" t="str">
        <f>IFERROR(IF(C2465="No CAS","",INDEX('DEQ Pollutant List'!$C$7:$C$611,MATCH('5. Pollutant Emissions - MB'!C2465,'DEQ Pollutant List'!$B$7:$B$611,0))),"")</f>
        <v/>
      </c>
      <c r="E2465" s="115" t="str">
        <f>IFERROR(IF(OR($C2465="",$C2465="No CAS"),INDEX('DEQ Pollutant List'!$A$7:$A$611,MATCH($D2465,'DEQ Pollutant List'!$C$7:$C$611,0)),INDEX('DEQ Pollutant List'!$A$7:$A$611,MATCH($C2465,'DEQ Pollutant List'!$B$7:$B$611,0))),"")</f>
        <v/>
      </c>
      <c r="F2465" s="138"/>
      <c r="G2465" s="139"/>
      <c r="H2465" s="104"/>
      <c r="I2465" s="102"/>
      <c r="J2465" s="105"/>
      <c r="K2465" s="83"/>
      <c r="L2465" s="102"/>
      <c r="M2465" s="105"/>
      <c r="N2465" s="83"/>
    </row>
    <row r="2466" spans="1:14" x14ac:dyDescent="0.25">
      <c r="A2466" s="79"/>
      <c r="B2466" s="133"/>
      <c r="C2466" s="137"/>
      <c r="D2466" s="81" t="str">
        <f>IFERROR(IF(C2466="No CAS","",INDEX('DEQ Pollutant List'!$C$7:$C$611,MATCH('5. Pollutant Emissions - MB'!C2466,'DEQ Pollutant List'!$B$7:$B$611,0))),"")</f>
        <v/>
      </c>
      <c r="E2466" s="115" t="str">
        <f>IFERROR(IF(OR($C2466="",$C2466="No CAS"),INDEX('DEQ Pollutant List'!$A$7:$A$611,MATCH($D2466,'DEQ Pollutant List'!$C$7:$C$611,0)),INDEX('DEQ Pollutant List'!$A$7:$A$611,MATCH($C2466,'DEQ Pollutant List'!$B$7:$B$611,0))),"")</f>
        <v/>
      </c>
      <c r="F2466" s="138"/>
      <c r="G2466" s="139"/>
      <c r="H2466" s="104"/>
      <c r="I2466" s="102"/>
      <c r="J2466" s="105"/>
      <c r="K2466" s="83"/>
      <c r="L2466" s="102"/>
      <c r="M2466" s="105"/>
      <c r="N2466" s="83"/>
    </row>
    <row r="2467" spans="1:14" x14ac:dyDescent="0.25">
      <c r="A2467" s="79"/>
      <c r="B2467" s="133"/>
      <c r="C2467" s="137"/>
      <c r="D2467" s="81" t="str">
        <f>IFERROR(IF(C2467="No CAS","",INDEX('DEQ Pollutant List'!$C$7:$C$611,MATCH('5. Pollutant Emissions - MB'!C2467,'DEQ Pollutant List'!$B$7:$B$611,0))),"")</f>
        <v/>
      </c>
      <c r="E2467" s="115" t="str">
        <f>IFERROR(IF(OR($C2467="",$C2467="No CAS"),INDEX('DEQ Pollutant List'!$A$7:$A$611,MATCH($D2467,'DEQ Pollutant List'!$C$7:$C$611,0)),INDEX('DEQ Pollutant List'!$A$7:$A$611,MATCH($C2467,'DEQ Pollutant List'!$B$7:$B$611,0))),"")</f>
        <v/>
      </c>
      <c r="F2467" s="138"/>
      <c r="G2467" s="139"/>
      <c r="H2467" s="104"/>
      <c r="I2467" s="102"/>
      <c r="J2467" s="105"/>
      <c r="K2467" s="83"/>
      <c r="L2467" s="102"/>
      <c r="M2467" s="105"/>
      <c r="N2467" s="83"/>
    </row>
    <row r="2468" spans="1:14" x14ac:dyDescent="0.25">
      <c r="A2468" s="79"/>
      <c r="B2468" s="133"/>
      <c r="C2468" s="137"/>
      <c r="D2468" s="81" t="str">
        <f>IFERROR(IF(C2468="No CAS","",INDEX('DEQ Pollutant List'!$C$7:$C$611,MATCH('5. Pollutant Emissions - MB'!C2468,'DEQ Pollutant List'!$B$7:$B$611,0))),"")</f>
        <v/>
      </c>
      <c r="E2468" s="115" t="str">
        <f>IFERROR(IF(OR($C2468="",$C2468="No CAS"),INDEX('DEQ Pollutant List'!$A$7:$A$611,MATCH($D2468,'DEQ Pollutant List'!$C$7:$C$611,0)),INDEX('DEQ Pollutant List'!$A$7:$A$611,MATCH($C2468,'DEQ Pollutant List'!$B$7:$B$611,0))),"")</f>
        <v/>
      </c>
      <c r="F2468" s="138"/>
      <c r="G2468" s="139"/>
      <c r="H2468" s="104"/>
      <c r="I2468" s="102"/>
      <c r="J2468" s="105"/>
      <c r="K2468" s="83"/>
      <c r="L2468" s="102"/>
      <c r="M2468" s="105"/>
      <c r="N2468" s="83"/>
    </row>
    <row r="2469" spans="1:14" x14ac:dyDescent="0.25">
      <c r="A2469" s="79"/>
      <c r="B2469" s="133"/>
      <c r="C2469" s="137"/>
      <c r="D2469" s="81" t="str">
        <f>IFERROR(IF(C2469="No CAS","",INDEX('DEQ Pollutant List'!$C$7:$C$611,MATCH('5. Pollutant Emissions - MB'!C2469,'DEQ Pollutant List'!$B$7:$B$611,0))),"")</f>
        <v/>
      </c>
      <c r="E2469" s="115" t="str">
        <f>IFERROR(IF(OR($C2469="",$C2469="No CAS"),INDEX('DEQ Pollutant List'!$A$7:$A$611,MATCH($D2469,'DEQ Pollutant List'!$C$7:$C$611,0)),INDEX('DEQ Pollutant List'!$A$7:$A$611,MATCH($C2469,'DEQ Pollutant List'!$B$7:$B$611,0))),"")</f>
        <v/>
      </c>
      <c r="F2469" s="138"/>
      <c r="G2469" s="139"/>
      <c r="H2469" s="104"/>
      <c r="I2469" s="102"/>
      <c r="J2469" s="105"/>
      <c r="K2469" s="83"/>
      <c r="L2469" s="102"/>
      <c r="M2469" s="105"/>
      <c r="N2469" s="83"/>
    </row>
    <row r="2470" spans="1:14" x14ac:dyDescent="0.25">
      <c r="A2470" s="79"/>
      <c r="B2470" s="133"/>
      <c r="C2470" s="137"/>
      <c r="D2470" s="81" t="str">
        <f>IFERROR(IF(C2470="No CAS","",INDEX('DEQ Pollutant List'!$C$7:$C$611,MATCH('5. Pollutant Emissions - MB'!C2470,'DEQ Pollutant List'!$B$7:$B$611,0))),"")</f>
        <v/>
      </c>
      <c r="E2470" s="115" t="str">
        <f>IFERROR(IF(OR($C2470="",$C2470="No CAS"),INDEX('DEQ Pollutant List'!$A$7:$A$611,MATCH($D2470,'DEQ Pollutant List'!$C$7:$C$611,0)),INDEX('DEQ Pollutant List'!$A$7:$A$611,MATCH($C2470,'DEQ Pollutant List'!$B$7:$B$611,0))),"")</f>
        <v/>
      </c>
      <c r="F2470" s="138"/>
      <c r="G2470" s="139"/>
      <c r="H2470" s="104"/>
      <c r="I2470" s="102"/>
      <c r="J2470" s="105"/>
      <c r="K2470" s="83"/>
      <c r="L2470" s="102"/>
      <c r="M2470" s="105"/>
      <c r="N2470" s="83"/>
    </row>
    <row r="2471" spans="1:14" x14ac:dyDescent="0.25">
      <c r="A2471" s="79"/>
      <c r="B2471" s="133"/>
      <c r="C2471" s="137"/>
      <c r="D2471" s="81" t="str">
        <f>IFERROR(IF(C2471="No CAS","",INDEX('DEQ Pollutant List'!$C$7:$C$611,MATCH('5. Pollutant Emissions - MB'!C2471,'DEQ Pollutant List'!$B$7:$B$611,0))),"")</f>
        <v/>
      </c>
      <c r="E2471" s="115" t="str">
        <f>IFERROR(IF(OR($C2471="",$C2471="No CAS"),INDEX('DEQ Pollutant List'!$A$7:$A$611,MATCH($D2471,'DEQ Pollutant List'!$C$7:$C$611,0)),INDEX('DEQ Pollutant List'!$A$7:$A$611,MATCH($C2471,'DEQ Pollutant List'!$B$7:$B$611,0))),"")</f>
        <v/>
      </c>
      <c r="F2471" s="138"/>
      <c r="G2471" s="139"/>
      <c r="H2471" s="104"/>
      <c r="I2471" s="102"/>
      <c r="J2471" s="105"/>
      <c r="K2471" s="83"/>
      <c r="L2471" s="102"/>
      <c r="M2471" s="105"/>
      <c r="N2471" s="83"/>
    </row>
    <row r="2472" spans="1:14" x14ac:dyDescent="0.25">
      <c r="A2472" s="79"/>
      <c r="B2472" s="133"/>
      <c r="C2472" s="137"/>
      <c r="D2472" s="81" t="str">
        <f>IFERROR(IF(C2472="No CAS","",INDEX('DEQ Pollutant List'!$C$7:$C$611,MATCH('5. Pollutant Emissions - MB'!C2472,'DEQ Pollutant List'!$B$7:$B$611,0))),"")</f>
        <v/>
      </c>
      <c r="E2472" s="115" t="str">
        <f>IFERROR(IF(OR($C2472="",$C2472="No CAS"),INDEX('DEQ Pollutant List'!$A$7:$A$611,MATCH($D2472,'DEQ Pollutant List'!$C$7:$C$611,0)),INDEX('DEQ Pollutant List'!$A$7:$A$611,MATCH($C2472,'DEQ Pollutant List'!$B$7:$B$611,0))),"")</f>
        <v/>
      </c>
      <c r="F2472" s="138"/>
      <c r="G2472" s="139"/>
      <c r="H2472" s="104"/>
      <c r="I2472" s="102"/>
      <c r="J2472" s="105"/>
      <c r="K2472" s="83"/>
      <c r="L2472" s="102"/>
      <c r="M2472" s="105"/>
      <c r="N2472" s="83"/>
    </row>
    <row r="2473" spans="1:14" x14ac:dyDescent="0.25">
      <c r="A2473" s="79"/>
      <c r="B2473" s="133"/>
      <c r="C2473" s="137"/>
      <c r="D2473" s="81" t="str">
        <f>IFERROR(IF(C2473="No CAS","",INDEX('DEQ Pollutant List'!$C$7:$C$611,MATCH('5. Pollutant Emissions - MB'!C2473,'DEQ Pollutant List'!$B$7:$B$611,0))),"")</f>
        <v/>
      </c>
      <c r="E2473" s="115" t="str">
        <f>IFERROR(IF(OR($C2473="",$C2473="No CAS"),INDEX('DEQ Pollutant List'!$A$7:$A$611,MATCH($D2473,'DEQ Pollutant List'!$C$7:$C$611,0)),INDEX('DEQ Pollutant List'!$A$7:$A$611,MATCH($C2473,'DEQ Pollutant List'!$B$7:$B$611,0))),"")</f>
        <v/>
      </c>
      <c r="F2473" s="138"/>
      <c r="G2473" s="139"/>
      <c r="H2473" s="104"/>
      <c r="I2473" s="102"/>
      <c r="J2473" s="105"/>
      <c r="K2473" s="83"/>
      <c r="L2473" s="102"/>
      <c r="M2473" s="105"/>
      <c r="N2473" s="83"/>
    </row>
    <row r="2474" spans="1:14" x14ac:dyDescent="0.25">
      <c r="A2474" s="79"/>
      <c r="B2474" s="133"/>
      <c r="C2474" s="137"/>
      <c r="D2474" s="81" t="str">
        <f>IFERROR(IF(C2474="No CAS","",INDEX('DEQ Pollutant List'!$C$7:$C$611,MATCH('5. Pollutant Emissions - MB'!C2474,'DEQ Pollutant List'!$B$7:$B$611,0))),"")</f>
        <v/>
      </c>
      <c r="E2474" s="115" t="str">
        <f>IFERROR(IF(OR($C2474="",$C2474="No CAS"),INDEX('DEQ Pollutant List'!$A$7:$A$611,MATCH($D2474,'DEQ Pollutant List'!$C$7:$C$611,0)),INDEX('DEQ Pollutant List'!$A$7:$A$611,MATCH($C2474,'DEQ Pollutant List'!$B$7:$B$611,0))),"")</f>
        <v/>
      </c>
      <c r="F2474" s="138"/>
      <c r="G2474" s="139"/>
      <c r="H2474" s="104"/>
      <c r="I2474" s="102"/>
      <c r="J2474" s="105"/>
      <c r="K2474" s="83"/>
      <c r="L2474" s="102"/>
      <c r="M2474" s="105"/>
      <c r="N2474" s="83"/>
    </row>
    <row r="2475" spans="1:14" x14ac:dyDescent="0.25">
      <c r="A2475" s="79"/>
      <c r="B2475" s="133"/>
      <c r="C2475" s="137"/>
      <c r="D2475" s="81" t="str">
        <f>IFERROR(IF(C2475="No CAS","",INDEX('DEQ Pollutant List'!$C$7:$C$611,MATCH('5. Pollutant Emissions - MB'!C2475,'DEQ Pollutant List'!$B$7:$B$611,0))),"")</f>
        <v/>
      </c>
      <c r="E2475" s="115" t="str">
        <f>IFERROR(IF(OR($C2475="",$C2475="No CAS"),INDEX('DEQ Pollutant List'!$A$7:$A$611,MATCH($D2475,'DEQ Pollutant List'!$C$7:$C$611,0)),INDEX('DEQ Pollutant List'!$A$7:$A$611,MATCH($C2475,'DEQ Pollutant List'!$B$7:$B$611,0))),"")</f>
        <v/>
      </c>
      <c r="F2475" s="138"/>
      <c r="G2475" s="139"/>
      <c r="H2475" s="104"/>
      <c r="I2475" s="102"/>
      <c r="J2475" s="105"/>
      <c r="K2475" s="83"/>
      <c r="L2475" s="102"/>
      <c r="M2475" s="105"/>
      <c r="N2475" s="83"/>
    </row>
    <row r="2476" spans="1:14" x14ac:dyDescent="0.25">
      <c r="A2476" s="79"/>
      <c r="B2476" s="133"/>
      <c r="C2476" s="137"/>
      <c r="D2476" s="81" t="str">
        <f>IFERROR(IF(C2476="No CAS","",INDEX('DEQ Pollutant List'!$C$7:$C$611,MATCH('5. Pollutant Emissions - MB'!C2476,'DEQ Pollutant List'!$B$7:$B$611,0))),"")</f>
        <v/>
      </c>
      <c r="E2476" s="115" t="str">
        <f>IFERROR(IF(OR($C2476="",$C2476="No CAS"),INDEX('DEQ Pollutant List'!$A$7:$A$611,MATCH($D2476,'DEQ Pollutant List'!$C$7:$C$611,0)),INDEX('DEQ Pollutant List'!$A$7:$A$611,MATCH($C2476,'DEQ Pollutant List'!$B$7:$B$611,0))),"")</f>
        <v/>
      </c>
      <c r="F2476" s="138"/>
      <c r="G2476" s="139"/>
      <c r="H2476" s="104"/>
      <c r="I2476" s="102"/>
      <c r="J2476" s="105"/>
      <c r="K2476" s="83"/>
      <c r="L2476" s="102"/>
      <c r="M2476" s="105"/>
      <c r="N2476" s="83"/>
    </row>
    <row r="2477" spans="1:14" x14ac:dyDescent="0.25">
      <c r="A2477" s="79"/>
      <c r="B2477" s="133"/>
      <c r="C2477" s="137"/>
      <c r="D2477" s="81" t="str">
        <f>IFERROR(IF(C2477="No CAS","",INDEX('DEQ Pollutant List'!$C$7:$C$611,MATCH('5. Pollutant Emissions - MB'!C2477,'DEQ Pollutant List'!$B$7:$B$611,0))),"")</f>
        <v/>
      </c>
      <c r="E2477" s="115" t="str">
        <f>IFERROR(IF(OR($C2477="",$C2477="No CAS"),INDEX('DEQ Pollutant List'!$A$7:$A$611,MATCH($D2477,'DEQ Pollutant List'!$C$7:$C$611,0)),INDEX('DEQ Pollutant List'!$A$7:$A$611,MATCH($C2477,'DEQ Pollutant List'!$B$7:$B$611,0))),"")</f>
        <v/>
      </c>
      <c r="F2477" s="138"/>
      <c r="G2477" s="139"/>
      <c r="H2477" s="104"/>
      <c r="I2477" s="102"/>
      <c r="J2477" s="105"/>
      <c r="K2477" s="83"/>
      <c r="L2477" s="102"/>
      <c r="M2477" s="105"/>
      <c r="N2477" s="83"/>
    </row>
    <row r="2478" spans="1:14" x14ac:dyDescent="0.25">
      <c r="A2478" s="79"/>
      <c r="B2478" s="133"/>
      <c r="C2478" s="137"/>
      <c r="D2478" s="81" t="str">
        <f>IFERROR(IF(C2478="No CAS","",INDEX('DEQ Pollutant List'!$C$7:$C$611,MATCH('5. Pollutant Emissions - MB'!C2478,'DEQ Pollutant List'!$B$7:$B$611,0))),"")</f>
        <v/>
      </c>
      <c r="E2478" s="115" t="str">
        <f>IFERROR(IF(OR($C2478="",$C2478="No CAS"),INDEX('DEQ Pollutant List'!$A$7:$A$611,MATCH($D2478,'DEQ Pollutant List'!$C$7:$C$611,0)),INDEX('DEQ Pollutant List'!$A$7:$A$611,MATCH($C2478,'DEQ Pollutant List'!$B$7:$B$611,0))),"")</f>
        <v/>
      </c>
      <c r="F2478" s="138"/>
      <c r="G2478" s="139"/>
      <c r="H2478" s="104"/>
      <c r="I2478" s="102"/>
      <c r="J2478" s="105"/>
      <c r="K2478" s="83"/>
      <c r="L2478" s="102"/>
      <c r="M2478" s="105"/>
      <c r="N2478" s="83"/>
    </row>
    <row r="2479" spans="1:14" x14ac:dyDescent="0.25">
      <c r="A2479" s="79"/>
      <c r="B2479" s="133"/>
      <c r="C2479" s="137"/>
      <c r="D2479" s="81" t="str">
        <f>IFERROR(IF(C2479="No CAS","",INDEX('DEQ Pollutant List'!$C$7:$C$611,MATCH('5. Pollutant Emissions - MB'!C2479,'DEQ Pollutant List'!$B$7:$B$611,0))),"")</f>
        <v/>
      </c>
      <c r="E2479" s="115" t="str">
        <f>IFERROR(IF(OR($C2479="",$C2479="No CAS"),INDEX('DEQ Pollutant List'!$A$7:$A$611,MATCH($D2479,'DEQ Pollutant List'!$C$7:$C$611,0)),INDEX('DEQ Pollutant List'!$A$7:$A$611,MATCH($C2479,'DEQ Pollutant List'!$B$7:$B$611,0))),"")</f>
        <v/>
      </c>
      <c r="F2479" s="138"/>
      <c r="G2479" s="139"/>
      <c r="H2479" s="104"/>
      <c r="I2479" s="102"/>
      <c r="J2479" s="105"/>
      <c r="K2479" s="83"/>
      <c r="L2479" s="102"/>
      <c r="M2479" s="105"/>
      <c r="N2479" s="83"/>
    </row>
    <row r="2480" spans="1:14" x14ac:dyDescent="0.25">
      <c r="A2480" s="79"/>
      <c r="B2480" s="133"/>
      <c r="C2480" s="137"/>
      <c r="D2480" s="81" t="str">
        <f>IFERROR(IF(C2480="No CAS","",INDEX('DEQ Pollutant List'!$C$7:$C$611,MATCH('5. Pollutant Emissions - MB'!C2480,'DEQ Pollutant List'!$B$7:$B$611,0))),"")</f>
        <v/>
      </c>
      <c r="E2480" s="115" t="str">
        <f>IFERROR(IF(OR($C2480="",$C2480="No CAS"),INDEX('DEQ Pollutant List'!$A$7:$A$611,MATCH($D2480,'DEQ Pollutant List'!$C$7:$C$611,0)),INDEX('DEQ Pollutant List'!$A$7:$A$611,MATCH($C2480,'DEQ Pollutant List'!$B$7:$B$611,0))),"")</f>
        <v/>
      </c>
      <c r="F2480" s="138"/>
      <c r="G2480" s="139"/>
      <c r="H2480" s="104"/>
      <c r="I2480" s="102"/>
      <c r="J2480" s="105"/>
      <c r="K2480" s="83"/>
      <c r="L2480" s="102"/>
      <c r="M2480" s="105"/>
      <c r="N2480" s="83"/>
    </row>
    <row r="2481" spans="1:14" x14ac:dyDescent="0.25">
      <c r="A2481" s="79"/>
      <c r="B2481" s="133"/>
      <c r="C2481" s="137"/>
      <c r="D2481" s="81" t="str">
        <f>IFERROR(IF(C2481="No CAS","",INDEX('DEQ Pollutant List'!$C$7:$C$611,MATCH('5. Pollutant Emissions - MB'!C2481,'DEQ Pollutant List'!$B$7:$B$611,0))),"")</f>
        <v/>
      </c>
      <c r="E2481" s="115" t="str">
        <f>IFERROR(IF(OR($C2481="",$C2481="No CAS"),INDEX('DEQ Pollutant List'!$A$7:$A$611,MATCH($D2481,'DEQ Pollutant List'!$C$7:$C$611,0)),INDEX('DEQ Pollutant List'!$A$7:$A$611,MATCH($C2481,'DEQ Pollutant List'!$B$7:$B$611,0))),"")</f>
        <v/>
      </c>
      <c r="F2481" s="138"/>
      <c r="G2481" s="139"/>
      <c r="H2481" s="104"/>
      <c r="I2481" s="102"/>
      <c r="J2481" s="105"/>
      <c r="K2481" s="83"/>
      <c r="L2481" s="102"/>
      <c r="M2481" s="105"/>
      <c r="N2481" s="83"/>
    </row>
    <row r="2482" spans="1:14" x14ac:dyDescent="0.25">
      <c r="A2482" s="79"/>
      <c r="B2482" s="133"/>
      <c r="C2482" s="137"/>
      <c r="D2482" s="81" t="str">
        <f>IFERROR(IF(C2482="No CAS","",INDEX('DEQ Pollutant List'!$C$7:$C$611,MATCH('5. Pollutant Emissions - MB'!C2482,'DEQ Pollutant List'!$B$7:$B$611,0))),"")</f>
        <v/>
      </c>
      <c r="E2482" s="115" t="str">
        <f>IFERROR(IF(OR($C2482="",$C2482="No CAS"),INDEX('DEQ Pollutant List'!$A$7:$A$611,MATCH($D2482,'DEQ Pollutant List'!$C$7:$C$611,0)),INDEX('DEQ Pollutant List'!$A$7:$A$611,MATCH($C2482,'DEQ Pollutant List'!$B$7:$B$611,0))),"")</f>
        <v/>
      </c>
      <c r="F2482" s="138"/>
      <c r="G2482" s="139"/>
      <c r="H2482" s="104"/>
      <c r="I2482" s="102"/>
      <c r="J2482" s="105"/>
      <c r="K2482" s="83"/>
      <c r="L2482" s="102"/>
      <c r="M2482" s="105"/>
      <c r="N2482" s="83"/>
    </row>
    <row r="2483" spans="1:14" x14ac:dyDescent="0.25">
      <c r="A2483" s="79"/>
      <c r="B2483" s="133"/>
      <c r="C2483" s="137"/>
      <c r="D2483" s="81" t="str">
        <f>IFERROR(IF(C2483="No CAS","",INDEX('DEQ Pollutant List'!$C$7:$C$611,MATCH('5. Pollutant Emissions - MB'!C2483,'DEQ Pollutant List'!$B$7:$B$611,0))),"")</f>
        <v/>
      </c>
      <c r="E2483" s="115" t="str">
        <f>IFERROR(IF(OR($C2483="",$C2483="No CAS"),INDEX('DEQ Pollutant List'!$A$7:$A$611,MATCH($D2483,'DEQ Pollutant List'!$C$7:$C$611,0)),INDEX('DEQ Pollutant List'!$A$7:$A$611,MATCH($C2483,'DEQ Pollutant List'!$B$7:$B$611,0))),"")</f>
        <v/>
      </c>
      <c r="F2483" s="138"/>
      <c r="G2483" s="139"/>
      <c r="H2483" s="104"/>
      <c r="I2483" s="102"/>
      <c r="J2483" s="105"/>
      <c r="K2483" s="83"/>
      <c r="L2483" s="102"/>
      <c r="M2483" s="105"/>
      <c r="N2483" s="83"/>
    </row>
    <row r="2484" spans="1:14" x14ac:dyDescent="0.25">
      <c r="A2484" s="79"/>
      <c r="B2484" s="133"/>
      <c r="C2484" s="137"/>
      <c r="D2484" s="81" t="str">
        <f>IFERROR(IF(C2484="No CAS","",INDEX('DEQ Pollutant List'!$C$7:$C$611,MATCH('5. Pollutant Emissions - MB'!C2484,'DEQ Pollutant List'!$B$7:$B$611,0))),"")</f>
        <v/>
      </c>
      <c r="E2484" s="115" t="str">
        <f>IFERROR(IF(OR($C2484="",$C2484="No CAS"),INDEX('DEQ Pollutant List'!$A$7:$A$611,MATCH($D2484,'DEQ Pollutant List'!$C$7:$C$611,0)),INDEX('DEQ Pollutant List'!$A$7:$A$611,MATCH($C2484,'DEQ Pollutant List'!$B$7:$B$611,0))),"")</f>
        <v/>
      </c>
      <c r="F2484" s="138"/>
      <c r="G2484" s="139"/>
      <c r="H2484" s="104"/>
      <c r="I2484" s="102"/>
      <c r="J2484" s="105"/>
      <c r="K2484" s="83"/>
      <c r="L2484" s="102"/>
      <c r="M2484" s="105"/>
      <c r="N2484" s="83"/>
    </row>
    <row r="2485" spans="1:14" x14ac:dyDescent="0.25">
      <c r="A2485" s="79"/>
      <c r="B2485" s="133"/>
      <c r="C2485" s="137"/>
      <c r="D2485" s="81" t="str">
        <f>IFERROR(IF(C2485="No CAS","",INDEX('DEQ Pollutant List'!$C$7:$C$611,MATCH('5. Pollutant Emissions - MB'!C2485,'DEQ Pollutant List'!$B$7:$B$611,0))),"")</f>
        <v/>
      </c>
      <c r="E2485" s="115" t="str">
        <f>IFERROR(IF(OR($C2485="",$C2485="No CAS"),INDEX('DEQ Pollutant List'!$A$7:$A$611,MATCH($D2485,'DEQ Pollutant List'!$C$7:$C$611,0)),INDEX('DEQ Pollutant List'!$A$7:$A$611,MATCH($C2485,'DEQ Pollutant List'!$B$7:$B$611,0))),"")</f>
        <v/>
      </c>
      <c r="F2485" s="138"/>
      <c r="G2485" s="139"/>
      <c r="H2485" s="104"/>
      <c r="I2485" s="102"/>
      <c r="J2485" s="105"/>
      <c r="K2485" s="83"/>
      <c r="L2485" s="102"/>
      <c r="M2485" s="105"/>
      <c r="N2485" s="83"/>
    </row>
    <row r="2486" spans="1:14" x14ac:dyDescent="0.25">
      <c r="A2486" s="79"/>
      <c r="B2486" s="133"/>
      <c r="C2486" s="137"/>
      <c r="D2486" s="81" t="str">
        <f>IFERROR(IF(C2486="No CAS","",INDEX('DEQ Pollutant List'!$C$7:$C$611,MATCH('5. Pollutant Emissions - MB'!C2486,'DEQ Pollutant List'!$B$7:$B$611,0))),"")</f>
        <v/>
      </c>
      <c r="E2486" s="115" t="str">
        <f>IFERROR(IF(OR($C2486="",$C2486="No CAS"),INDEX('DEQ Pollutant List'!$A$7:$A$611,MATCH($D2486,'DEQ Pollutant List'!$C$7:$C$611,0)),INDEX('DEQ Pollutant List'!$A$7:$A$611,MATCH($C2486,'DEQ Pollutant List'!$B$7:$B$611,0))),"")</f>
        <v/>
      </c>
      <c r="F2486" s="138"/>
      <c r="G2486" s="139"/>
      <c r="H2486" s="104"/>
      <c r="I2486" s="102"/>
      <c r="J2486" s="105"/>
      <c r="K2486" s="83"/>
      <c r="L2486" s="102"/>
      <c r="M2486" s="105"/>
      <c r="N2486" s="83"/>
    </row>
    <row r="2487" spans="1:14" x14ac:dyDescent="0.25">
      <c r="A2487" s="79"/>
      <c r="B2487" s="133"/>
      <c r="C2487" s="137"/>
      <c r="D2487" s="81" t="str">
        <f>IFERROR(IF(C2487="No CAS","",INDEX('DEQ Pollutant List'!$C$7:$C$611,MATCH('5. Pollutant Emissions - MB'!C2487,'DEQ Pollutant List'!$B$7:$B$611,0))),"")</f>
        <v/>
      </c>
      <c r="E2487" s="115" t="str">
        <f>IFERROR(IF(OR($C2487="",$C2487="No CAS"),INDEX('DEQ Pollutant List'!$A$7:$A$611,MATCH($D2487,'DEQ Pollutant List'!$C$7:$C$611,0)),INDEX('DEQ Pollutant List'!$A$7:$A$611,MATCH($C2487,'DEQ Pollutant List'!$B$7:$B$611,0))),"")</f>
        <v/>
      </c>
      <c r="F2487" s="138"/>
      <c r="G2487" s="139"/>
      <c r="H2487" s="104"/>
      <c r="I2487" s="102"/>
      <c r="J2487" s="105"/>
      <c r="K2487" s="83"/>
      <c r="L2487" s="102"/>
      <c r="M2487" s="105"/>
      <c r="N2487" s="83"/>
    </row>
    <row r="2488" spans="1:14" x14ac:dyDescent="0.25">
      <c r="A2488" s="79"/>
      <c r="B2488" s="133"/>
      <c r="C2488" s="137"/>
      <c r="D2488" s="81" t="str">
        <f>IFERROR(IF(C2488="No CAS","",INDEX('DEQ Pollutant List'!$C$7:$C$611,MATCH('5. Pollutant Emissions - MB'!C2488,'DEQ Pollutant List'!$B$7:$B$611,0))),"")</f>
        <v/>
      </c>
      <c r="E2488" s="115" t="str">
        <f>IFERROR(IF(OR($C2488="",$C2488="No CAS"),INDEX('DEQ Pollutant List'!$A$7:$A$611,MATCH($D2488,'DEQ Pollutant List'!$C$7:$C$611,0)),INDEX('DEQ Pollutant List'!$A$7:$A$611,MATCH($C2488,'DEQ Pollutant List'!$B$7:$B$611,0))),"")</f>
        <v/>
      </c>
      <c r="F2488" s="138"/>
      <c r="G2488" s="139"/>
      <c r="H2488" s="104"/>
      <c r="I2488" s="102"/>
      <c r="J2488" s="105"/>
      <c r="K2488" s="83"/>
      <c r="L2488" s="102"/>
      <c r="M2488" s="105"/>
      <c r="N2488" s="83"/>
    </row>
    <row r="2489" spans="1:14" x14ac:dyDescent="0.25">
      <c r="A2489" s="79"/>
      <c r="B2489" s="133"/>
      <c r="C2489" s="137"/>
      <c r="D2489" s="81" t="str">
        <f>IFERROR(IF(C2489="No CAS","",INDEX('DEQ Pollutant List'!$C$7:$C$611,MATCH('5. Pollutant Emissions - MB'!C2489,'DEQ Pollutant List'!$B$7:$B$611,0))),"")</f>
        <v/>
      </c>
      <c r="E2489" s="115" t="str">
        <f>IFERROR(IF(OR($C2489="",$C2489="No CAS"),INDEX('DEQ Pollutant List'!$A$7:$A$611,MATCH($D2489,'DEQ Pollutant List'!$C$7:$C$611,0)),INDEX('DEQ Pollutant List'!$A$7:$A$611,MATCH($C2489,'DEQ Pollutant List'!$B$7:$B$611,0))),"")</f>
        <v/>
      </c>
      <c r="F2489" s="138"/>
      <c r="G2489" s="139"/>
      <c r="H2489" s="104"/>
      <c r="I2489" s="102"/>
      <c r="J2489" s="105"/>
      <c r="K2489" s="83"/>
      <c r="L2489" s="102"/>
      <c r="M2489" s="105"/>
      <c r="N2489" s="83"/>
    </row>
    <row r="2490" spans="1:14" x14ac:dyDescent="0.25">
      <c r="A2490" s="79"/>
      <c r="B2490" s="133"/>
      <c r="C2490" s="137"/>
      <c r="D2490" s="81" t="str">
        <f>IFERROR(IF(C2490="No CAS","",INDEX('DEQ Pollutant List'!$C$7:$C$611,MATCH('5. Pollutant Emissions - MB'!C2490,'DEQ Pollutant List'!$B$7:$B$611,0))),"")</f>
        <v/>
      </c>
      <c r="E2490" s="115" t="str">
        <f>IFERROR(IF(OR($C2490="",$C2490="No CAS"),INDEX('DEQ Pollutant List'!$A$7:$A$611,MATCH($D2490,'DEQ Pollutant List'!$C$7:$C$611,0)),INDEX('DEQ Pollutant List'!$A$7:$A$611,MATCH($C2490,'DEQ Pollutant List'!$B$7:$B$611,0))),"")</f>
        <v/>
      </c>
      <c r="F2490" s="138"/>
      <c r="G2490" s="139"/>
      <c r="H2490" s="104"/>
      <c r="I2490" s="102"/>
      <c r="J2490" s="105"/>
      <c r="K2490" s="83"/>
      <c r="L2490" s="102"/>
      <c r="M2490" s="105"/>
      <c r="N2490" s="83"/>
    </row>
    <row r="2491" spans="1:14" x14ac:dyDescent="0.25">
      <c r="A2491" s="79"/>
      <c r="B2491" s="133"/>
      <c r="C2491" s="137"/>
      <c r="D2491" s="81" t="str">
        <f>IFERROR(IF(C2491="No CAS","",INDEX('DEQ Pollutant List'!$C$7:$C$611,MATCH('5. Pollutant Emissions - MB'!C2491,'DEQ Pollutant List'!$B$7:$B$611,0))),"")</f>
        <v/>
      </c>
      <c r="E2491" s="115" t="str">
        <f>IFERROR(IF(OR($C2491="",$C2491="No CAS"),INDEX('DEQ Pollutant List'!$A$7:$A$611,MATCH($D2491,'DEQ Pollutant List'!$C$7:$C$611,0)),INDEX('DEQ Pollutant List'!$A$7:$A$611,MATCH($C2491,'DEQ Pollutant List'!$B$7:$B$611,0))),"")</f>
        <v/>
      </c>
      <c r="F2491" s="138"/>
      <c r="G2491" s="139"/>
      <c r="H2491" s="104"/>
      <c r="I2491" s="102"/>
      <c r="J2491" s="105"/>
      <c r="K2491" s="83"/>
      <c r="L2491" s="102"/>
      <c r="M2491" s="105"/>
      <c r="N2491" s="83"/>
    </row>
    <row r="2492" spans="1:14" x14ac:dyDescent="0.25">
      <c r="A2492" s="79"/>
      <c r="B2492" s="133"/>
      <c r="C2492" s="137"/>
      <c r="D2492" s="81" t="str">
        <f>IFERROR(IF(C2492="No CAS","",INDEX('DEQ Pollutant List'!$C$7:$C$611,MATCH('5. Pollutant Emissions - MB'!C2492,'DEQ Pollutant List'!$B$7:$B$611,0))),"")</f>
        <v/>
      </c>
      <c r="E2492" s="115" t="str">
        <f>IFERROR(IF(OR($C2492="",$C2492="No CAS"),INDEX('DEQ Pollutant List'!$A$7:$A$611,MATCH($D2492,'DEQ Pollutant List'!$C$7:$C$611,0)),INDEX('DEQ Pollutant List'!$A$7:$A$611,MATCH($C2492,'DEQ Pollutant List'!$B$7:$B$611,0))),"")</f>
        <v/>
      </c>
      <c r="F2492" s="138"/>
      <c r="G2492" s="139"/>
      <c r="H2492" s="104"/>
      <c r="I2492" s="102"/>
      <c r="J2492" s="105"/>
      <c r="K2492" s="83"/>
      <c r="L2492" s="102"/>
      <c r="M2492" s="105"/>
      <c r="N2492" s="83"/>
    </row>
    <row r="2493" spans="1:14" x14ac:dyDescent="0.25">
      <c r="A2493" s="79"/>
      <c r="B2493" s="133"/>
      <c r="C2493" s="137"/>
      <c r="D2493" s="81" t="str">
        <f>IFERROR(IF(C2493="No CAS","",INDEX('DEQ Pollutant List'!$C$7:$C$611,MATCH('5. Pollutant Emissions - MB'!C2493,'DEQ Pollutant List'!$B$7:$B$611,0))),"")</f>
        <v/>
      </c>
      <c r="E2493" s="115" t="str">
        <f>IFERROR(IF(OR($C2493="",$C2493="No CAS"),INDEX('DEQ Pollutant List'!$A$7:$A$611,MATCH($D2493,'DEQ Pollutant List'!$C$7:$C$611,0)),INDEX('DEQ Pollutant List'!$A$7:$A$611,MATCH($C2493,'DEQ Pollutant List'!$B$7:$B$611,0))),"")</f>
        <v/>
      </c>
      <c r="F2493" s="138"/>
      <c r="G2493" s="139"/>
      <c r="H2493" s="104"/>
      <c r="I2493" s="102"/>
      <c r="J2493" s="105"/>
      <c r="K2493" s="83"/>
      <c r="L2493" s="102"/>
      <c r="M2493" s="105"/>
      <c r="N2493" s="83"/>
    </row>
    <row r="2494" spans="1:14" x14ac:dyDescent="0.25">
      <c r="A2494" s="79"/>
      <c r="B2494" s="133"/>
      <c r="C2494" s="137"/>
      <c r="D2494" s="81" t="str">
        <f>IFERROR(IF(C2494="No CAS","",INDEX('DEQ Pollutant List'!$C$7:$C$611,MATCH('5. Pollutant Emissions - MB'!C2494,'DEQ Pollutant List'!$B$7:$B$611,0))),"")</f>
        <v/>
      </c>
      <c r="E2494" s="115" t="str">
        <f>IFERROR(IF(OR($C2494="",$C2494="No CAS"),INDEX('DEQ Pollutant List'!$A$7:$A$611,MATCH($D2494,'DEQ Pollutant List'!$C$7:$C$611,0)),INDEX('DEQ Pollutant List'!$A$7:$A$611,MATCH($C2494,'DEQ Pollutant List'!$B$7:$B$611,0))),"")</f>
        <v/>
      </c>
      <c r="F2494" s="138"/>
      <c r="G2494" s="139"/>
      <c r="H2494" s="104"/>
      <c r="I2494" s="102"/>
      <c r="J2494" s="105"/>
      <c r="K2494" s="83"/>
      <c r="L2494" s="102"/>
      <c r="M2494" s="105"/>
      <c r="N2494" s="83"/>
    </row>
    <row r="2495" spans="1:14" x14ac:dyDescent="0.25">
      <c r="A2495" s="79"/>
      <c r="B2495" s="133"/>
      <c r="C2495" s="137"/>
      <c r="D2495" s="81" t="str">
        <f>IFERROR(IF(C2495="No CAS","",INDEX('DEQ Pollutant List'!$C$7:$C$611,MATCH('5. Pollutant Emissions - MB'!C2495,'DEQ Pollutant List'!$B$7:$B$611,0))),"")</f>
        <v/>
      </c>
      <c r="E2495" s="115" t="str">
        <f>IFERROR(IF(OR($C2495="",$C2495="No CAS"),INDEX('DEQ Pollutant List'!$A$7:$A$611,MATCH($D2495,'DEQ Pollutant List'!$C$7:$C$611,0)),INDEX('DEQ Pollutant List'!$A$7:$A$611,MATCH($C2495,'DEQ Pollutant List'!$B$7:$B$611,0))),"")</f>
        <v/>
      </c>
      <c r="F2495" s="138"/>
      <c r="G2495" s="139"/>
      <c r="H2495" s="104"/>
      <c r="I2495" s="102"/>
      <c r="J2495" s="105"/>
      <c r="K2495" s="83"/>
      <c r="L2495" s="102"/>
      <c r="M2495" s="105"/>
      <c r="N2495" s="83"/>
    </row>
    <row r="2496" spans="1:14" x14ac:dyDescent="0.25">
      <c r="A2496" s="79"/>
      <c r="B2496" s="133"/>
      <c r="C2496" s="137"/>
      <c r="D2496" s="81" t="str">
        <f>IFERROR(IF(C2496="No CAS","",INDEX('DEQ Pollutant List'!$C$7:$C$611,MATCH('5. Pollutant Emissions - MB'!C2496,'DEQ Pollutant List'!$B$7:$B$611,0))),"")</f>
        <v/>
      </c>
      <c r="E2496" s="115" t="str">
        <f>IFERROR(IF(OR($C2496="",$C2496="No CAS"),INDEX('DEQ Pollutant List'!$A$7:$A$611,MATCH($D2496,'DEQ Pollutant List'!$C$7:$C$611,0)),INDEX('DEQ Pollutant List'!$A$7:$A$611,MATCH($C2496,'DEQ Pollutant List'!$B$7:$B$611,0))),"")</f>
        <v/>
      </c>
      <c r="F2496" s="138"/>
      <c r="G2496" s="139"/>
      <c r="H2496" s="104"/>
      <c r="I2496" s="102"/>
      <c r="J2496" s="105"/>
      <c r="K2496" s="83"/>
      <c r="L2496" s="102"/>
      <c r="M2496" s="105"/>
      <c r="N2496" s="83"/>
    </row>
    <row r="2497" spans="1:14" x14ac:dyDescent="0.25">
      <c r="A2497" s="79"/>
      <c r="B2497" s="133"/>
      <c r="C2497" s="137"/>
      <c r="D2497" s="81" t="str">
        <f>IFERROR(IF(C2497="No CAS","",INDEX('DEQ Pollutant List'!$C$7:$C$611,MATCH('5. Pollutant Emissions - MB'!C2497,'DEQ Pollutant List'!$B$7:$B$611,0))),"")</f>
        <v/>
      </c>
      <c r="E2497" s="115" t="str">
        <f>IFERROR(IF(OR($C2497="",$C2497="No CAS"),INDEX('DEQ Pollutant List'!$A$7:$A$611,MATCH($D2497,'DEQ Pollutant List'!$C$7:$C$611,0)),INDEX('DEQ Pollutant List'!$A$7:$A$611,MATCH($C2497,'DEQ Pollutant List'!$B$7:$B$611,0))),"")</f>
        <v/>
      </c>
      <c r="F2497" s="138"/>
      <c r="G2497" s="139"/>
      <c r="H2497" s="104"/>
      <c r="I2497" s="102"/>
      <c r="J2497" s="105"/>
      <c r="K2497" s="83"/>
      <c r="L2497" s="102"/>
      <c r="M2497" s="105"/>
      <c r="N2497" s="83"/>
    </row>
    <row r="2498" spans="1:14" x14ac:dyDescent="0.25">
      <c r="A2498" s="79"/>
      <c r="B2498" s="133"/>
      <c r="C2498" s="137"/>
      <c r="D2498" s="81" t="str">
        <f>IFERROR(IF(C2498="No CAS","",INDEX('DEQ Pollutant List'!$C$7:$C$611,MATCH('5. Pollutant Emissions - MB'!C2498,'DEQ Pollutant List'!$B$7:$B$611,0))),"")</f>
        <v/>
      </c>
      <c r="E2498" s="115" t="str">
        <f>IFERROR(IF(OR($C2498="",$C2498="No CAS"),INDEX('DEQ Pollutant List'!$A$7:$A$611,MATCH($D2498,'DEQ Pollutant List'!$C$7:$C$611,0)),INDEX('DEQ Pollutant List'!$A$7:$A$611,MATCH($C2498,'DEQ Pollutant List'!$B$7:$B$611,0))),"")</f>
        <v/>
      </c>
      <c r="F2498" s="138"/>
      <c r="G2498" s="139"/>
      <c r="H2498" s="104"/>
      <c r="I2498" s="102"/>
      <c r="J2498" s="105"/>
      <c r="K2498" s="83"/>
      <c r="L2498" s="102"/>
      <c r="M2498" s="105"/>
      <c r="N2498" s="83"/>
    </row>
    <row r="2499" spans="1:14" x14ac:dyDescent="0.25">
      <c r="A2499" s="79"/>
      <c r="B2499" s="133"/>
      <c r="C2499" s="137"/>
      <c r="D2499" s="81" t="str">
        <f>IFERROR(IF(C2499="No CAS","",INDEX('DEQ Pollutant List'!$C$7:$C$611,MATCH('5. Pollutant Emissions - MB'!C2499,'DEQ Pollutant List'!$B$7:$B$611,0))),"")</f>
        <v/>
      </c>
      <c r="E2499" s="115" t="str">
        <f>IFERROR(IF(OR($C2499="",$C2499="No CAS"),INDEX('DEQ Pollutant List'!$A$7:$A$611,MATCH($D2499,'DEQ Pollutant List'!$C$7:$C$611,0)),INDEX('DEQ Pollutant List'!$A$7:$A$611,MATCH($C2499,'DEQ Pollutant List'!$B$7:$B$611,0))),"")</f>
        <v/>
      </c>
      <c r="F2499" s="138"/>
      <c r="G2499" s="139"/>
      <c r="H2499" s="104"/>
      <c r="I2499" s="102"/>
      <c r="J2499" s="105"/>
      <c r="K2499" s="83"/>
      <c r="L2499" s="102"/>
      <c r="M2499" s="105"/>
      <c r="N2499" s="83"/>
    </row>
    <row r="2500" spans="1:14" x14ac:dyDescent="0.25">
      <c r="A2500" s="79"/>
      <c r="B2500" s="133"/>
      <c r="C2500" s="137"/>
      <c r="D2500" s="81" t="str">
        <f>IFERROR(IF(C2500="No CAS","",INDEX('DEQ Pollutant List'!$C$7:$C$611,MATCH('5. Pollutant Emissions - MB'!C2500,'DEQ Pollutant List'!$B$7:$B$611,0))),"")</f>
        <v/>
      </c>
      <c r="E2500" s="115" t="str">
        <f>IFERROR(IF(OR($C2500="",$C2500="No CAS"),INDEX('DEQ Pollutant List'!$A$7:$A$611,MATCH($D2500,'DEQ Pollutant List'!$C$7:$C$611,0)),INDEX('DEQ Pollutant List'!$A$7:$A$611,MATCH($C2500,'DEQ Pollutant List'!$B$7:$B$611,0))),"")</f>
        <v/>
      </c>
      <c r="F2500" s="138"/>
      <c r="G2500" s="139"/>
      <c r="H2500" s="104"/>
      <c r="I2500" s="102"/>
      <c r="J2500" s="105"/>
      <c r="K2500" s="83"/>
      <c r="L2500" s="102"/>
      <c r="M2500" s="105"/>
      <c r="N2500" s="83"/>
    </row>
    <row r="2501" spans="1:14" x14ac:dyDescent="0.25">
      <c r="A2501" s="79"/>
      <c r="B2501" s="133"/>
      <c r="C2501" s="137"/>
      <c r="D2501" s="81" t="str">
        <f>IFERROR(IF(C2501="No CAS","",INDEX('DEQ Pollutant List'!$C$7:$C$611,MATCH('5. Pollutant Emissions - MB'!C2501,'DEQ Pollutant List'!$B$7:$B$611,0))),"")</f>
        <v/>
      </c>
      <c r="E2501" s="115" t="str">
        <f>IFERROR(IF(OR($C2501="",$C2501="No CAS"),INDEX('DEQ Pollutant List'!$A$7:$A$611,MATCH($D2501,'DEQ Pollutant List'!$C$7:$C$611,0)),INDEX('DEQ Pollutant List'!$A$7:$A$611,MATCH($C2501,'DEQ Pollutant List'!$B$7:$B$611,0))),"")</f>
        <v/>
      </c>
      <c r="F2501" s="138"/>
      <c r="G2501" s="139"/>
      <c r="H2501" s="104"/>
      <c r="I2501" s="102"/>
      <c r="J2501" s="105"/>
      <c r="K2501" s="83"/>
      <c r="L2501" s="102"/>
      <c r="M2501" s="105"/>
      <c r="N2501" s="83"/>
    </row>
    <row r="2502" spans="1:14" x14ac:dyDescent="0.25">
      <c r="A2502" s="79"/>
      <c r="B2502" s="133"/>
      <c r="C2502" s="137"/>
      <c r="D2502" s="81" t="str">
        <f>IFERROR(IF(C2502="No CAS","",INDEX('DEQ Pollutant List'!$C$7:$C$611,MATCH('5. Pollutant Emissions - MB'!C2502,'DEQ Pollutant List'!$B$7:$B$611,0))),"")</f>
        <v/>
      </c>
      <c r="E2502" s="115" t="str">
        <f>IFERROR(IF(OR($C2502="",$C2502="No CAS"),INDEX('DEQ Pollutant List'!$A$7:$A$611,MATCH($D2502,'DEQ Pollutant List'!$C$7:$C$611,0)),INDEX('DEQ Pollutant List'!$A$7:$A$611,MATCH($C2502,'DEQ Pollutant List'!$B$7:$B$611,0))),"")</f>
        <v/>
      </c>
      <c r="F2502" s="138"/>
      <c r="G2502" s="139"/>
      <c r="H2502" s="104"/>
      <c r="I2502" s="102"/>
      <c r="J2502" s="105"/>
      <c r="K2502" s="83"/>
      <c r="L2502" s="102"/>
      <c r="M2502" s="105"/>
      <c r="N2502" s="83"/>
    </row>
    <row r="2503" spans="1:14" x14ac:dyDescent="0.25">
      <c r="A2503" s="79"/>
      <c r="B2503" s="133"/>
      <c r="C2503" s="137"/>
      <c r="D2503" s="81" t="str">
        <f>IFERROR(IF(C2503="No CAS","",INDEX('DEQ Pollutant List'!$C$7:$C$611,MATCH('5. Pollutant Emissions - MB'!C2503,'DEQ Pollutant List'!$B$7:$B$611,0))),"")</f>
        <v/>
      </c>
      <c r="E2503" s="115" t="str">
        <f>IFERROR(IF(OR($C2503="",$C2503="No CAS"),INDEX('DEQ Pollutant List'!$A$7:$A$611,MATCH($D2503,'DEQ Pollutant List'!$C$7:$C$611,0)),INDEX('DEQ Pollutant List'!$A$7:$A$611,MATCH($C2503,'DEQ Pollutant List'!$B$7:$B$611,0))),"")</f>
        <v/>
      </c>
      <c r="F2503" s="138"/>
      <c r="G2503" s="139"/>
      <c r="H2503" s="104"/>
      <c r="I2503" s="102"/>
      <c r="J2503" s="105"/>
      <c r="K2503" s="83"/>
      <c r="L2503" s="102"/>
      <c r="M2503" s="105"/>
      <c r="N2503" s="83"/>
    </row>
    <row r="2504" spans="1:14" x14ac:dyDescent="0.25">
      <c r="A2504" s="79"/>
      <c r="B2504" s="133"/>
      <c r="C2504" s="137"/>
      <c r="D2504" s="81" t="str">
        <f>IFERROR(IF(C2504="No CAS","",INDEX('DEQ Pollutant List'!$C$7:$C$611,MATCH('5. Pollutant Emissions - MB'!C2504,'DEQ Pollutant List'!$B$7:$B$611,0))),"")</f>
        <v/>
      </c>
      <c r="E2504" s="115" t="str">
        <f>IFERROR(IF(OR($C2504="",$C2504="No CAS"),INDEX('DEQ Pollutant List'!$A$7:$A$611,MATCH($D2504,'DEQ Pollutant List'!$C$7:$C$611,0)),INDEX('DEQ Pollutant List'!$A$7:$A$611,MATCH($C2504,'DEQ Pollutant List'!$B$7:$B$611,0))),"")</f>
        <v/>
      </c>
      <c r="F2504" s="138"/>
      <c r="G2504" s="139"/>
      <c r="H2504" s="104"/>
      <c r="I2504" s="102"/>
      <c r="J2504" s="105"/>
      <c r="K2504" s="83"/>
      <c r="L2504" s="102"/>
      <c r="M2504" s="105"/>
      <c r="N2504" s="83"/>
    </row>
    <row r="2505" spans="1:14" x14ac:dyDescent="0.25">
      <c r="A2505" s="79"/>
      <c r="B2505" s="133"/>
      <c r="C2505" s="137"/>
      <c r="D2505" s="81" t="str">
        <f>IFERROR(IF(C2505="No CAS","",INDEX('DEQ Pollutant List'!$C$7:$C$611,MATCH('5. Pollutant Emissions - MB'!C2505,'DEQ Pollutant List'!$B$7:$B$611,0))),"")</f>
        <v/>
      </c>
      <c r="E2505" s="115" t="str">
        <f>IFERROR(IF(OR($C2505="",$C2505="No CAS"),INDEX('DEQ Pollutant List'!$A$7:$A$611,MATCH($D2505,'DEQ Pollutant List'!$C$7:$C$611,0)),INDEX('DEQ Pollutant List'!$A$7:$A$611,MATCH($C2505,'DEQ Pollutant List'!$B$7:$B$611,0))),"")</f>
        <v/>
      </c>
      <c r="F2505" s="138"/>
      <c r="G2505" s="139"/>
      <c r="H2505" s="104"/>
      <c r="I2505" s="102"/>
      <c r="J2505" s="105"/>
      <c r="K2505" s="83"/>
      <c r="L2505" s="102"/>
      <c r="M2505" s="105"/>
      <c r="N2505" s="83"/>
    </row>
    <row r="2506" spans="1:14" x14ac:dyDescent="0.25">
      <c r="A2506" s="79"/>
      <c r="B2506" s="133"/>
      <c r="C2506" s="137"/>
      <c r="D2506" s="81" t="str">
        <f>IFERROR(IF(C2506="No CAS","",INDEX('DEQ Pollutant List'!$C$7:$C$611,MATCH('5. Pollutant Emissions - MB'!C2506,'DEQ Pollutant List'!$B$7:$B$611,0))),"")</f>
        <v/>
      </c>
      <c r="E2506" s="115" t="str">
        <f>IFERROR(IF(OR($C2506="",$C2506="No CAS"),INDEX('DEQ Pollutant List'!$A$7:$A$611,MATCH($D2506,'DEQ Pollutant List'!$C$7:$C$611,0)),INDEX('DEQ Pollutant List'!$A$7:$A$611,MATCH($C2506,'DEQ Pollutant List'!$B$7:$B$611,0))),"")</f>
        <v/>
      </c>
      <c r="F2506" s="138"/>
      <c r="G2506" s="139"/>
      <c r="H2506" s="104"/>
      <c r="I2506" s="102"/>
      <c r="J2506" s="105"/>
      <c r="K2506" s="83"/>
      <c r="L2506" s="102"/>
      <c r="M2506" s="105"/>
      <c r="N2506" s="83"/>
    </row>
    <row r="2507" spans="1:14" x14ac:dyDescent="0.25">
      <c r="A2507" s="79"/>
      <c r="B2507" s="133"/>
      <c r="C2507" s="137"/>
      <c r="D2507" s="81" t="str">
        <f>IFERROR(IF(C2507="No CAS","",INDEX('DEQ Pollutant List'!$C$7:$C$611,MATCH('5. Pollutant Emissions - MB'!C2507,'DEQ Pollutant List'!$B$7:$B$611,0))),"")</f>
        <v/>
      </c>
      <c r="E2507" s="115" t="str">
        <f>IFERROR(IF(OR($C2507="",$C2507="No CAS"),INDEX('DEQ Pollutant List'!$A$7:$A$611,MATCH($D2507,'DEQ Pollutant List'!$C$7:$C$611,0)),INDEX('DEQ Pollutant List'!$A$7:$A$611,MATCH($C2507,'DEQ Pollutant List'!$B$7:$B$611,0))),"")</f>
        <v/>
      </c>
      <c r="F2507" s="138"/>
      <c r="G2507" s="139"/>
      <c r="H2507" s="104"/>
      <c r="I2507" s="102"/>
      <c r="J2507" s="105"/>
      <c r="K2507" s="83"/>
      <c r="L2507" s="102"/>
      <c r="M2507" s="105"/>
      <c r="N2507" s="83"/>
    </row>
    <row r="2508" spans="1:14" x14ac:dyDescent="0.25">
      <c r="A2508" s="79"/>
      <c r="B2508" s="133"/>
      <c r="C2508" s="137"/>
      <c r="D2508" s="81" t="str">
        <f>IFERROR(IF(C2508="No CAS","",INDEX('DEQ Pollutant List'!$C$7:$C$611,MATCH('5. Pollutant Emissions - MB'!C2508,'DEQ Pollutant List'!$B$7:$B$611,0))),"")</f>
        <v/>
      </c>
      <c r="E2508" s="115" t="str">
        <f>IFERROR(IF(OR($C2508="",$C2508="No CAS"),INDEX('DEQ Pollutant List'!$A$7:$A$611,MATCH($D2508,'DEQ Pollutant List'!$C$7:$C$611,0)),INDEX('DEQ Pollutant List'!$A$7:$A$611,MATCH($C2508,'DEQ Pollutant List'!$B$7:$B$611,0))),"")</f>
        <v/>
      </c>
      <c r="F2508" s="138"/>
      <c r="G2508" s="139"/>
      <c r="H2508" s="104"/>
      <c r="I2508" s="102"/>
      <c r="J2508" s="105"/>
      <c r="K2508" s="83"/>
      <c r="L2508" s="102"/>
      <c r="M2508" s="105"/>
      <c r="N2508" s="83"/>
    </row>
    <row r="2509" spans="1:14" x14ac:dyDescent="0.25">
      <c r="A2509" s="79"/>
      <c r="B2509" s="133"/>
      <c r="C2509" s="137"/>
      <c r="D2509" s="81" t="str">
        <f>IFERROR(IF(C2509="No CAS","",INDEX('DEQ Pollutant List'!$C$7:$C$611,MATCH('5. Pollutant Emissions - MB'!C2509,'DEQ Pollutant List'!$B$7:$B$611,0))),"")</f>
        <v/>
      </c>
      <c r="E2509" s="115" t="str">
        <f>IFERROR(IF(OR($C2509="",$C2509="No CAS"),INDEX('DEQ Pollutant List'!$A$7:$A$611,MATCH($D2509,'DEQ Pollutant List'!$C$7:$C$611,0)),INDEX('DEQ Pollutant List'!$A$7:$A$611,MATCH($C2509,'DEQ Pollutant List'!$B$7:$B$611,0))),"")</f>
        <v/>
      </c>
      <c r="F2509" s="138"/>
      <c r="G2509" s="139"/>
      <c r="H2509" s="104"/>
      <c r="I2509" s="102"/>
      <c r="J2509" s="105"/>
      <c r="K2509" s="83"/>
      <c r="L2509" s="102"/>
      <c r="M2509" s="105"/>
      <c r="N2509" s="83"/>
    </row>
    <row r="2510" spans="1:14" x14ac:dyDescent="0.25">
      <c r="A2510" s="79"/>
      <c r="B2510" s="133"/>
      <c r="C2510" s="137"/>
      <c r="D2510" s="81" t="str">
        <f>IFERROR(IF(C2510="No CAS","",INDEX('DEQ Pollutant List'!$C$7:$C$611,MATCH('5. Pollutant Emissions - MB'!C2510,'DEQ Pollutant List'!$B$7:$B$611,0))),"")</f>
        <v/>
      </c>
      <c r="E2510" s="115" t="str">
        <f>IFERROR(IF(OR($C2510="",$C2510="No CAS"),INDEX('DEQ Pollutant List'!$A$7:$A$611,MATCH($D2510,'DEQ Pollutant List'!$C$7:$C$611,0)),INDEX('DEQ Pollutant List'!$A$7:$A$611,MATCH($C2510,'DEQ Pollutant List'!$B$7:$B$611,0))),"")</f>
        <v/>
      </c>
      <c r="F2510" s="138"/>
      <c r="G2510" s="139"/>
      <c r="H2510" s="104"/>
      <c r="I2510" s="102"/>
      <c r="J2510" s="105"/>
      <c r="K2510" s="83"/>
      <c r="L2510" s="102"/>
      <c r="M2510" s="105"/>
      <c r="N2510" s="83"/>
    </row>
    <row r="2511" spans="1:14" x14ac:dyDescent="0.25">
      <c r="A2511" s="79"/>
      <c r="B2511" s="133"/>
      <c r="C2511" s="137"/>
      <c r="D2511" s="81" t="str">
        <f>IFERROR(IF(C2511="No CAS","",INDEX('DEQ Pollutant List'!$C$7:$C$611,MATCH('5. Pollutant Emissions - MB'!C2511,'DEQ Pollutant List'!$B$7:$B$611,0))),"")</f>
        <v/>
      </c>
      <c r="E2511" s="115" t="str">
        <f>IFERROR(IF(OR($C2511="",$C2511="No CAS"),INDEX('DEQ Pollutant List'!$A$7:$A$611,MATCH($D2511,'DEQ Pollutant List'!$C$7:$C$611,0)),INDEX('DEQ Pollutant List'!$A$7:$A$611,MATCH($C2511,'DEQ Pollutant List'!$B$7:$B$611,0))),"")</f>
        <v/>
      </c>
      <c r="F2511" s="138"/>
      <c r="G2511" s="139"/>
      <c r="H2511" s="104"/>
      <c r="I2511" s="102"/>
      <c r="J2511" s="105"/>
      <c r="K2511" s="83"/>
      <c r="L2511" s="102"/>
      <c r="M2511" s="105"/>
      <c r="N2511" s="83"/>
    </row>
    <row r="2512" spans="1:14" x14ac:dyDescent="0.25">
      <c r="A2512" s="79"/>
      <c r="B2512" s="133"/>
      <c r="C2512" s="137"/>
      <c r="D2512" s="81" t="str">
        <f>IFERROR(IF(C2512="No CAS","",INDEX('DEQ Pollutant List'!$C$7:$C$611,MATCH('5. Pollutant Emissions - MB'!C2512,'DEQ Pollutant List'!$B$7:$B$611,0))),"")</f>
        <v/>
      </c>
      <c r="E2512" s="115" t="str">
        <f>IFERROR(IF(OR($C2512="",$C2512="No CAS"),INDEX('DEQ Pollutant List'!$A$7:$A$611,MATCH($D2512,'DEQ Pollutant List'!$C$7:$C$611,0)),INDEX('DEQ Pollutant List'!$A$7:$A$611,MATCH($C2512,'DEQ Pollutant List'!$B$7:$B$611,0))),"")</f>
        <v/>
      </c>
      <c r="F2512" s="138"/>
      <c r="G2512" s="139"/>
      <c r="H2512" s="104"/>
      <c r="I2512" s="102"/>
      <c r="J2512" s="105"/>
      <c r="K2512" s="83"/>
      <c r="L2512" s="102"/>
      <c r="M2512" s="105"/>
      <c r="N2512" s="83"/>
    </row>
    <row r="2513" spans="1:14" x14ac:dyDescent="0.25">
      <c r="A2513" s="79"/>
      <c r="B2513" s="133"/>
      <c r="C2513" s="137"/>
      <c r="D2513" s="81" t="str">
        <f>IFERROR(IF(C2513="No CAS","",INDEX('DEQ Pollutant List'!$C$7:$C$611,MATCH('5. Pollutant Emissions - MB'!C2513,'DEQ Pollutant List'!$B$7:$B$611,0))),"")</f>
        <v/>
      </c>
      <c r="E2513" s="115" t="str">
        <f>IFERROR(IF(OR($C2513="",$C2513="No CAS"),INDEX('DEQ Pollutant List'!$A$7:$A$611,MATCH($D2513,'DEQ Pollutant List'!$C$7:$C$611,0)),INDEX('DEQ Pollutant List'!$A$7:$A$611,MATCH($C2513,'DEQ Pollutant List'!$B$7:$B$611,0))),"")</f>
        <v/>
      </c>
      <c r="F2513" s="138"/>
      <c r="G2513" s="139"/>
      <c r="H2513" s="104"/>
      <c r="I2513" s="102"/>
      <c r="J2513" s="105"/>
      <c r="K2513" s="83"/>
      <c r="L2513" s="102"/>
      <c r="M2513" s="105"/>
      <c r="N2513" s="83"/>
    </row>
    <row r="2514" spans="1:14" x14ac:dyDescent="0.25">
      <c r="A2514" s="79"/>
      <c r="B2514" s="133"/>
      <c r="C2514" s="137"/>
      <c r="D2514" s="81" t="str">
        <f>IFERROR(IF(C2514="No CAS","",INDEX('DEQ Pollutant List'!$C$7:$C$611,MATCH('5. Pollutant Emissions - MB'!C2514,'DEQ Pollutant List'!$B$7:$B$611,0))),"")</f>
        <v/>
      </c>
      <c r="E2514" s="115" t="str">
        <f>IFERROR(IF(OR($C2514="",$C2514="No CAS"),INDEX('DEQ Pollutant List'!$A$7:$A$611,MATCH($D2514,'DEQ Pollutant List'!$C$7:$C$611,0)),INDEX('DEQ Pollutant List'!$A$7:$A$611,MATCH($C2514,'DEQ Pollutant List'!$B$7:$B$611,0))),"")</f>
        <v/>
      </c>
      <c r="F2514" s="138"/>
      <c r="G2514" s="139"/>
      <c r="H2514" s="104"/>
      <c r="I2514" s="102"/>
      <c r="J2514" s="105"/>
      <c r="K2514" s="83"/>
      <c r="L2514" s="102"/>
      <c r="M2514" s="105"/>
      <c r="N2514" s="83"/>
    </row>
    <row r="2515" spans="1:14" x14ac:dyDescent="0.25">
      <c r="A2515" s="79"/>
      <c r="B2515" s="133"/>
      <c r="C2515" s="137"/>
      <c r="D2515" s="81" t="str">
        <f>IFERROR(IF(C2515="No CAS","",INDEX('DEQ Pollutant List'!$C$7:$C$611,MATCH('5. Pollutant Emissions - MB'!C2515,'DEQ Pollutant List'!$B$7:$B$611,0))),"")</f>
        <v/>
      </c>
      <c r="E2515" s="115" t="str">
        <f>IFERROR(IF(OR($C2515="",$C2515="No CAS"),INDEX('DEQ Pollutant List'!$A$7:$A$611,MATCH($D2515,'DEQ Pollutant List'!$C$7:$C$611,0)),INDEX('DEQ Pollutant List'!$A$7:$A$611,MATCH($C2515,'DEQ Pollutant List'!$B$7:$B$611,0))),"")</f>
        <v/>
      </c>
      <c r="F2515" s="138"/>
      <c r="G2515" s="139"/>
      <c r="H2515" s="104"/>
      <c r="I2515" s="102"/>
      <c r="J2515" s="105"/>
      <c r="K2515" s="83"/>
      <c r="L2515" s="102"/>
      <c r="M2515" s="105"/>
      <c r="N2515" s="83"/>
    </row>
    <row r="2516" spans="1:14" x14ac:dyDescent="0.25">
      <c r="A2516" s="79"/>
      <c r="B2516" s="133"/>
      <c r="C2516" s="137"/>
      <c r="D2516" s="81" t="str">
        <f>IFERROR(IF(C2516="No CAS","",INDEX('DEQ Pollutant List'!$C$7:$C$611,MATCH('5. Pollutant Emissions - MB'!C2516,'DEQ Pollutant List'!$B$7:$B$611,0))),"")</f>
        <v/>
      </c>
      <c r="E2516" s="115" t="str">
        <f>IFERROR(IF(OR($C2516="",$C2516="No CAS"),INDEX('DEQ Pollutant List'!$A$7:$A$611,MATCH($D2516,'DEQ Pollutant List'!$C$7:$C$611,0)),INDEX('DEQ Pollutant List'!$A$7:$A$611,MATCH($C2516,'DEQ Pollutant List'!$B$7:$B$611,0))),"")</f>
        <v/>
      </c>
      <c r="F2516" s="138"/>
      <c r="G2516" s="139"/>
      <c r="H2516" s="104"/>
      <c r="I2516" s="102"/>
      <c r="J2516" s="105"/>
      <c r="K2516" s="83"/>
      <c r="L2516" s="102"/>
      <c r="M2516" s="105"/>
      <c r="N2516" s="83"/>
    </row>
    <row r="2517" spans="1:14" x14ac:dyDescent="0.25">
      <c r="A2517" s="79"/>
      <c r="B2517" s="133"/>
      <c r="C2517" s="137"/>
      <c r="D2517" s="81" t="str">
        <f>IFERROR(IF(C2517="No CAS","",INDEX('DEQ Pollutant List'!$C$7:$C$611,MATCH('5. Pollutant Emissions - MB'!C2517,'DEQ Pollutant List'!$B$7:$B$611,0))),"")</f>
        <v/>
      </c>
      <c r="E2517" s="115" t="str">
        <f>IFERROR(IF(OR($C2517="",$C2517="No CAS"),INDEX('DEQ Pollutant List'!$A$7:$A$611,MATCH($D2517,'DEQ Pollutant List'!$C$7:$C$611,0)),INDEX('DEQ Pollutant List'!$A$7:$A$611,MATCH($C2517,'DEQ Pollutant List'!$B$7:$B$611,0))),"")</f>
        <v/>
      </c>
      <c r="F2517" s="138"/>
      <c r="G2517" s="139"/>
      <c r="H2517" s="104"/>
      <c r="I2517" s="102"/>
      <c r="J2517" s="105"/>
      <c r="K2517" s="83"/>
      <c r="L2517" s="102"/>
      <c r="M2517" s="105"/>
      <c r="N2517" s="83"/>
    </row>
    <row r="2518" spans="1:14" x14ac:dyDescent="0.25">
      <c r="A2518" s="79"/>
      <c r="B2518" s="133"/>
      <c r="C2518" s="137"/>
      <c r="D2518" s="81" t="str">
        <f>IFERROR(IF(C2518="No CAS","",INDEX('DEQ Pollutant List'!$C$7:$C$611,MATCH('5. Pollutant Emissions - MB'!C2518,'DEQ Pollutant List'!$B$7:$B$611,0))),"")</f>
        <v/>
      </c>
      <c r="E2518" s="115" t="str">
        <f>IFERROR(IF(OR($C2518="",$C2518="No CAS"),INDEX('DEQ Pollutant List'!$A$7:$A$611,MATCH($D2518,'DEQ Pollutant List'!$C$7:$C$611,0)),INDEX('DEQ Pollutant List'!$A$7:$A$611,MATCH($C2518,'DEQ Pollutant List'!$B$7:$B$611,0))),"")</f>
        <v/>
      </c>
      <c r="F2518" s="138"/>
      <c r="G2518" s="139"/>
      <c r="H2518" s="104"/>
      <c r="I2518" s="102"/>
      <c r="J2518" s="105"/>
      <c r="K2518" s="83"/>
      <c r="L2518" s="102"/>
      <c r="M2518" s="105"/>
      <c r="N2518" s="83"/>
    </row>
    <row r="2519" spans="1:14" x14ac:dyDescent="0.25">
      <c r="A2519" s="79"/>
      <c r="B2519" s="133"/>
      <c r="C2519" s="137"/>
      <c r="D2519" s="81" t="str">
        <f>IFERROR(IF(C2519="No CAS","",INDEX('DEQ Pollutant List'!$C$7:$C$611,MATCH('5. Pollutant Emissions - MB'!C2519,'DEQ Pollutant List'!$B$7:$B$611,0))),"")</f>
        <v/>
      </c>
      <c r="E2519" s="115" t="str">
        <f>IFERROR(IF(OR($C2519="",$C2519="No CAS"),INDEX('DEQ Pollutant List'!$A$7:$A$611,MATCH($D2519,'DEQ Pollutant List'!$C$7:$C$611,0)),INDEX('DEQ Pollutant List'!$A$7:$A$611,MATCH($C2519,'DEQ Pollutant List'!$B$7:$B$611,0))),"")</f>
        <v/>
      </c>
      <c r="F2519" s="138"/>
      <c r="G2519" s="139"/>
      <c r="H2519" s="104"/>
      <c r="I2519" s="102"/>
      <c r="J2519" s="105"/>
      <c r="K2519" s="83"/>
      <c r="L2519" s="102"/>
      <c r="M2519" s="105"/>
      <c r="N2519" s="83"/>
    </row>
    <row r="2520" spans="1:14" x14ac:dyDescent="0.25">
      <c r="A2520" s="79"/>
      <c r="B2520" s="133"/>
      <c r="C2520" s="137"/>
      <c r="D2520" s="81" t="str">
        <f>IFERROR(IF(C2520="No CAS","",INDEX('DEQ Pollutant List'!$C$7:$C$611,MATCH('5. Pollutant Emissions - MB'!C2520,'DEQ Pollutant List'!$B$7:$B$611,0))),"")</f>
        <v/>
      </c>
      <c r="E2520" s="115" t="str">
        <f>IFERROR(IF(OR($C2520="",$C2520="No CAS"),INDEX('DEQ Pollutant List'!$A$7:$A$611,MATCH($D2520,'DEQ Pollutant List'!$C$7:$C$611,0)),INDEX('DEQ Pollutant List'!$A$7:$A$611,MATCH($C2520,'DEQ Pollutant List'!$B$7:$B$611,0))),"")</f>
        <v/>
      </c>
      <c r="F2520" s="138"/>
      <c r="G2520" s="139"/>
      <c r="H2520" s="104"/>
      <c r="I2520" s="102"/>
      <c r="J2520" s="105"/>
      <c r="K2520" s="83"/>
      <c r="L2520" s="102"/>
      <c r="M2520" s="105"/>
      <c r="N2520" s="83"/>
    </row>
    <row r="2521" spans="1:14" x14ac:dyDescent="0.25">
      <c r="A2521" s="79"/>
      <c r="B2521" s="133"/>
      <c r="C2521" s="137"/>
      <c r="D2521" s="81" t="str">
        <f>IFERROR(IF(C2521="No CAS","",INDEX('DEQ Pollutant List'!$C$7:$C$611,MATCH('5. Pollutant Emissions - MB'!C2521,'DEQ Pollutant List'!$B$7:$B$611,0))),"")</f>
        <v/>
      </c>
      <c r="E2521" s="115" t="str">
        <f>IFERROR(IF(OR($C2521="",$C2521="No CAS"),INDEX('DEQ Pollutant List'!$A$7:$A$611,MATCH($D2521,'DEQ Pollutant List'!$C$7:$C$611,0)),INDEX('DEQ Pollutant List'!$A$7:$A$611,MATCH($C2521,'DEQ Pollutant List'!$B$7:$B$611,0))),"")</f>
        <v/>
      </c>
      <c r="F2521" s="138"/>
      <c r="G2521" s="139"/>
      <c r="H2521" s="104"/>
      <c r="I2521" s="102"/>
      <c r="J2521" s="105"/>
      <c r="K2521" s="83"/>
      <c r="L2521" s="102"/>
      <c r="M2521" s="105"/>
      <c r="N2521" s="83"/>
    </row>
    <row r="2522" spans="1:14" x14ac:dyDescent="0.25">
      <c r="A2522" s="79"/>
      <c r="B2522" s="133"/>
      <c r="C2522" s="137"/>
      <c r="D2522" s="81" t="str">
        <f>IFERROR(IF(C2522="No CAS","",INDEX('DEQ Pollutant List'!$C$7:$C$611,MATCH('5. Pollutant Emissions - MB'!C2522,'DEQ Pollutant List'!$B$7:$B$611,0))),"")</f>
        <v/>
      </c>
      <c r="E2522" s="115" t="str">
        <f>IFERROR(IF(OR($C2522="",$C2522="No CAS"),INDEX('DEQ Pollutant List'!$A$7:$A$611,MATCH($D2522,'DEQ Pollutant List'!$C$7:$C$611,0)),INDEX('DEQ Pollutant List'!$A$7:$A$611,MATCH($C2522,'DEQ Pollutant List'!$B$7:$B$611,0))),"")</f>
        <v/>
      </c>
      <c r="F2522" s="138"/>
      <c r="G2522" s="139"/>
      <c r="H2522" s="104"/>
      <c r="I2522" s="102"/>
      <c r="J2522" s="105"/>
      <c r="K2522" s="83"/>
      <c r="L2522" s="102"/>
      <c r="M2522" s="105"/>
      <c r="N2522" s="83"/>
    </row>
    <row r="2523" spans="1:14" x14ac:dyDescent="0.25">
      <c r="A2523" s="79"/>
      <c r="B2523" s="133"/>
      <c r="C2523" s="137"/>
      <c r="D2523" s="81" t="str">
        <f>IFERROR(IF(C2523="No CAS","",INDEX('DEQ Pollutant List'!$C$7:$C$611,MATCH('5. Pollutant Emissions - MB'!C2523,'DEQ Pollutant List'!$B$7:$B$611,0))),"")</f>
        <v/>
      </c>
      <c r="E2523" s="115" t="str">
        <f>IFERROR(IF(OR($C2523="",$C2523="No CAS"),INDEX('DEQ Pollutant List'!$A$7:$A$611,MATCH($D2523,'DEQ Pollutant List'!$C$7:$C$611,0)),INDEX('DEQ Pollutant List'!$A$7:$A$611,MATCH($C2523,'DEQ Pollutant List'!$B$7:$B$611,0))),"")</f>
        <v/>
      </c>
      <c r="F2523" s="138"/>
      <c r="G2523" s="139"/>
      <c r="H2523" s="104"/>
      <c r="I2523" s="102"/>
      <c r="J2523" s="105"/>
      <c r="K2523" s="83"/>
      <c r="L2523" s="102"/>
      <c r="M2523" s="105"/>
      <c r="N2523" s="83"/>
    </row>
    <row r="2524" spans="1:14" x14ac:dyDescent="0.25">
      <c r="A2524" s="79"/>
      <c r="B2524" s="133"/>
      <c r="C2524" s="137"/>
      <c r="D2524" s="81" t="str">
        <f>IFERROR(IF(C2524="No CAS","",INDEX('DEQ Pollutant List'!$C$7:$C$611,MATCH('5. Pollutant Emissions - MB'!C2524,'DEQ Pollutant List'!$B$7:$B$611,0))),"")</f>
        <v/>
      </c>
      <c r="E2524" s="115" t="str">
        <f>IFERROR(IF(OR($C2524="",$C2524="No CAS"),INDEX('DEQ Pollutant List'!$A$7:$A$611,MATCH($D2524,'DEQ Pollutant List'!$C$7:$C$611,0)),INDEX('DEQ Pollutant List'!$A$7:$A$611,MATCH($C2524,'DEQ Pollutant List'!$B$7:$B$611,0))),"")</f>
        <v/>
      </c>
      <c r="F2524" s="138"/>
      <c r="G2524" s="139"/>
      <c r="H2524" s="104"/>
      <c r="I2524" s="102"/>
      <c r="J2524" s="105"/>
      <c r="K2524" s="83"/>
      <c r="L2524" s="102"/>
      <c r="M2524" s="105"/>
      <c r="N2524" s="83"/>
    </row>
    <row r="2525" spans="1:14" x14ac:dyDescent="0.25">
      <c r="A2525" s="79"/>
      <c r="B2525" s="133"/>
      <c r="C2525" s="137"/>
      <c r="D2525" s="81" t="str">
        <f>IFERROR(IF(C2525="No CAS","",INDEX('DEQ Pollutant List'!$C$7:$C$611,MATCH('5. Pollutant Emissions - MB'!C2525,'DEQ Pollutant List'!$B$7:$B$611,0))),"")</f>
        <v/>
      </c>
      <c r="E2525" s="115" t="str">
        <f>IFERROR(IF(OR($C2525="",$C2525="No CAS"),INDEX('DEQ Pollutant List'!$A$7:$A$611,MATCH($D2525,'DEQ Pollutant List'!$C$7:$C$611,0)),INDEX('DEQ Pollutant List'!$A$7:$A$611,MATCH($C2525,'DEQ Pollutant List'!$B$7:$B$611,0))),"")</f>
        <v/>
      </c>
      <c r="F2525" s="138"/>
      <c r="G2525" s="139"/>
      <c r="H2525" s="104"/>
      <c r="I2525" s="102"/>
      <c r="J2525" s="105"/>
      <c r="K2525" s="83"/>
      <c r="L2525" s="102"/>
      <c r="M2525" s="105"/>
      <c r="N2525" s="83"/>
    </row>
    <row r="2526" spans="1:14" x14ac:dyDescent="0.25">
      <c r="A2526" s="79"/>
      <c r="B2526" s="133"/>
      <c r="C2526" s="137"/>
      <c r="D2526" s="81" t="str">
        <f>IFERROR(IF(C2526="No CAS","",INDEX('DEQ Pollutant List'!$C$7:$C$611,MATCH('5. Pollutant Emissions - MB'!C2526,'DEQ Pollutant List'!$B$7:$B$611,0))),"")</f>
        <v/>
      </c>
      <c r="E2526" s="115" t="str">
        <f>IFERROR(IF(OR($C2526="",$C2526="No CAS"),INDEX('DEQ Pollutant List'!$A$7:$A$611,MATCH($D2526,'DEQ Pollutant List'!$C$7:$C$611,0)),INDEX('DEQ Pollutant List'!$A$7:$A$611,MATCH($C2526,'DEQ Pollutant List'!$B$7:$B$611,0))),"")</f>
        <v/>
      </c>
      <c r="F2526" s="138"/>
      <c r="G2526" s="139"/>
      <c r="H2526" s="104"/>
      <c r="I2526" s="102"/>
      <c r="J2526" s="105"/>
      <c r="K2526" s="83"/>
      <c r="L2526" s="102"/>
      <c r="M2526" s="105"/>
      <c r="N2526" s="83"/>
    </row>
    <row r="2527" spans="1:14" x14ac:dyDescent="0.25">
      <c r="A2527" s="79"/>
      <c r="B2527" s="133"/>
      <c r="C2527" s="137"/>
      <c r="D2527" s="81" t="str">
        <f>IFERROR(IF(C2527="No CAS","",INDEX('DEQ Pollutant List'!$C$7:$C$611,MATCH('5. Pollutant Emissions - MB'!C2527,'DEQ Pollutant List'!$B$7:$B$611,0))),"")</f>
        <v/>
      </c>
      <c r="E2527" s="115" t="str">
        <f>IFERROR(IF(OR($C2527="",$C2527="No CAS"),INDEX('DEQ Pollutant List'!$A$7:$A$611,MATCH($D2527,'DEQ Pollutant List'!$C$7:$C$611,0)),INDEX('DEQ Pollutant List'!$A$7:$A$611,MATCH($C2527,'DEQ Pollutant List'!$B$7:$B$611,0))),"")</f>
        <v/>
      </c>
      <c r="F2527" s="138"/>
      <c r="G2527" s="139"/>
      <c r="H2527" s="104"/>
      <c r="I2527" s="102"/>
      <c r="J2527" s="105"/>
      <c r="K2527" s="83"/>
      <c r="L2527" s="102"/>
      <c r="M2527" s="105"/>
      <c r="N2527" s="83"/>
    </row>
    <row r="2528" spans="1:14" x14ac:dyDescent="0.25">
      <c r="A2528" s="79"/>
      <c r="B2528" s="133"/>
      <c r="C2528" s="137"/>
      <c r="D2528" s="81" t="str">
        <f>IFERROR(IF(C2528="No CAS","",INDEX('DEQ Pollutant List'!$C$7:$C$611,MATCH('5. Pollutant Emissions - MB'!C2528,'DEQ Pollutant List'!$B$7:$B$611,0))),"")</f>
        <v/>
      </c>
      <c r="E2528" s="115" t="str">
        <f>IFERROR(IF(OR($C2528="",$C2528="No CAS"),INDEX('DEQ Pollutant List'!$A$7:$A$611,MATCH($D2528,'DEQ Pollutant List'!$C$7:$C$611,0)),INDEX('DEQ Pollutant List'!$A$7:$A$611,MATCH($C2528,'DEQ Pollutant List'!$B$7:$B$611,0))),"")</f>
        <v/>
      </c>
      <c r="F2528" s="138"/>
      <c r="G2528" s="139"/>
      <c r="H2528" s="104"/>
      <c r="I2528" s="102"/>
      <c r="J2528" s="105"/>
      <c r="K2528" s="83"/>
      <c r="L2528" s="102"/>
      <c r="M2528" s="105"/>
      <c r="N2528" s="83"/>
    </row>
    <row r="2529" spans="1:14" x14ac:dyDescent="0.25">
      <c r="A2529" s="79"/>
      <c r="B2529" s="133"/>
      <c r="C2529" s="137"/>
      <c r="D2529" s="81" t="str">
        <f>IFERROR(IF(C2529="No CAS","",INDEX('DEQ Pollutant List'!$C$7:$C$611,MATCH('5. Pollutant Emissions - MB'!C2529,'DEQ Pollutant List'!$B$7:$B$611,0))),"")</f>
        <v/>
      </c>
      <c r="E2529" s="115" t="str">
        <f>IFERROR(IF(OR($C2529="",$C2529="No CAS"),INDEX('DEQ Pollutant List'!$A$7:$A$611,MATCH($D2529,'DEQ Pollutant List'!$C$7:$C$611,0)),INDEX('DEQ Pollutant List'!$A$7:$A$611,MATCH($C2529,'DEQ Pollutant List'!$B$7:$B$611,0))),"")</f>
        <v/>
      </c>
      <c r="F2529" s="138"/>
      <c r="G2529" s="139"/>
      <c r="H2529" s="104"/>
      <c r="I2529" s="102"/>
      <c r="J2529" s="105"/>
      <c r="K2529" s="83"/>
      <c r="L2529" s="102"/>
      <c r="M2529" s="105"/>
      <c r="N2529" s="83"/>
    </row>
    <row r="2530" spans="1:14" x14ac:dyDescent="0.25">
      <c r="A2530" s="79"/>
      <c r="B2530" s="133"/>
      <c r="C2530" s="137"/>
      <c r="D2530" s="81" t="str">
        <f>IFERROR(IF(C2530="No CAS","",INDEX('DEQ Pollutant List'!$C$7:$C$611,MATCH('5. Pollutant Emissions - MB'!C2530,'DEQ Pollutant List'!$B$7:$B$611,0))),"")</f>
        <v/>
      </c>
      <c r="E2530" s="115" t="str">
        <f>IFERROR(IF(OR($C2530="",$C2530="No CAS"),INDEX('DEQ Pollutant List'!$A$7:$A$611,MATCH($D2530,'DEQ Pollutant List'!$C$7:$C$611,0)),INDEX('DEQ Pollutant List'!$A$7:$A$611,MATCH($C2530,'DEQ Pollutant List'!$B$7:$B$611,0))),"")</f>
        <v/>
      </c>
      <c r="F2530" s="138"/>
      <c r="G2530" s="139"/>
      <c r="H2530" s="104"/>
      <c r="I2530" s="102"/>
      <c r="J2530" s="105"/>
      <c r="K2530" s="83"/>
      <c r="L2530" s="102"/>
      <c r="M2530" s="105"/>
      <c r="N2530" s="83"/>
    </row>
    <row r="2531" spans="1:14" x14ac:dyDescent="0.25">
      <c r="A2531" s="79"/>
      <c r="B2531" s="133"/>
      <c r="C2531" s="137"/>
      <c r="D2531" s="81" t="str">
        <f>IFERROR(IF(C2531="No CAS","",INDEX('DEQ Pollutant List'!$C$7:$C$611,MATCH('5. Pollutant Emissions - MB'!C2531,'DEQ Pollutant List'!$B$7:$B$611,0))),"")</f>
        <v/>
      </c>
      <c r="E2531" s="115" t="str">
        <f>IFERROR(IF(OR($C2531="",$C2531="No CAS"),INDEX('DEQ Pollutant List'!$A$7:$A$611,MATCH($D2531,'DEQ Pollutant List'!$C$7:$C$611,0)),INDEX('DEQ Pollutant List'!$A$7:$A$611,MATCH($C2531,'DEQ Pollutant List'!$B$7:$B$611,0))),"")</f>
        <v/>
      </c>
      <c r="F2531" s="138"/>
      <c r="G2531" s="139"/>
      <c r="H2531" s="104"/>
      <c r="I2531" s="102"/>
      <c r="J2531" s="105"/>
      <c r="K2531" s="83"/>
      <c r="L2531" s="102"/>
      <c r="M2531" s="105"/>
      <c r="N2531" s="83"/>
    </row>
    <row r="2532" spans="1:14" x14ac:dyDescent="0.25">
      <c r="A2532" s="79"/>
      <c r="B2532" s="133"/>
      <c r="C2532" s="137"/>
      <c r="D2532" s="81" t="str">
        <f>IFERROR(IF(C2532="No CAS","",INDEX('DEQ Pollutant List'!$C$7:$C$611,MATCH('5. Pollutant Emissions - MB'!C2532,'DEQ Pollutant List'!$B$7:$B$611,0))),"")</f>
        <v/>
      </c>
      <c r="E2532" s="115" t="str">
        <f>IFERROR(IF(OR($C2532="",$C2532="No CAS"),INDEX('DEQ Pollutant List'!$A$7:$A$611,MATCH($D2532,'DEQ Pollutant List'!$C$7:$C$611,0)),INDEX('DEQ Pollutant List'!$A$7:$A$611,MATCH($C2532,'DEQ Pollutant List'!$B$7:$B$611,0))),"")</f>
        <v/>
      </c>
      <c r="F2532" s="138"/>
      <c r="G2532" s="139"/>
      <c r="H2532" s="104"/>
      <c r="I2532" s="102"/>
      <c r="J2532" s="105"/>
      <c r="K2532" s="83"/>
      <c r="L2532" s="102"/>
      <c r="M2532" s="105"/>
      <c r="N2532" s="83"/>
    </row>
    <row r="2533" spans="1:14" x14ac:dyDescent="0.25">
      <c r="A2533" s="79"/>
      <c r="B2533" s="133"/>
      <c r="C2533" s="137"/>
      <c r="D2533" s="81" t="str">
        <f>IFERROR(IF(C2533="No CAS","",INDEX('DEQ Pollutant List'!$C$7:$C$611,MATCH('5. Pollutant Emissions - MB'!C2533,'DEQ Pollutant List'!$B$7:$B$611,0))),"")</f>
        <v/>
      </c>
      <c r="E2533" s="115" t="str">
        <f>IFERROR(IF(OR($C2533="",$C2533="No CAS"),INDEX('DEQ Pollutant List'!$A$7:$A$611,MATCH($D2533,'DEQ Pollutant List'!$C$7:$C$611,0)),INDEX('DEQ Pollutant List'!$A$7:$A$611,MATCH($C2533,'DEQ Pollutant List'!$B$7:$B$611,0))),"")</f>
        <v/>
      </c>
      <c r="F2533" s="138"/>
      <c r="G2533" s="139"/>
      <c r="H2533" s="104"/>
      <c r="I2533" s="102"/>
      <c r="J2533" s="105"/>
      <c r="K2533" s="83"/>
      <c r="L2533" s="102"/>
      <c r="M2533" s="105"/>
      <c r="N2533" s="83"/>
    </row>
    <row r="2534" spans="1:14" x14ac:dyDescent="0.25">
      <c r="A2534" s="79"/>
      <c r="B2534" s="133"/>
      <c r="C2534" s="137"/>
      <c r="D2534" s="81" t="str">
        <f>IFERROR(IF(C2534="No CAS","",INDEX('DEQ Pollutant List'!$C$7:$C$611,MATCH('5. Pollutant Emissions - MB'!C2534,'DEQ Pollutant List'!$B$7:$B$611,0))),"")</f>
        <v/>
      </c>
      <c r="E2534" s="115" t="str">
        <f>IFERROR(IF(OR($C2534="",$C2534="No CAS"),INDEX('DEQ Pollutant List'!$A$7:$A$611,MATCH($D2534,'DEQ Pollutant List'!$C$7:$C$611,0)),INDEX('DEQ Pollutant List'!$A$7:$A$611,MATCH($C2534,'DEQ Pollutant List'!$B$7:$B$611,0))),"")</f>
        <v/>
      </c>
      <c r="F2534" s="138"/>
      <c r="G2534" s="139"/>
      <c r="H2534" s="104"/>
      <c r="I2534" s="102"/>
      <c r="J2534" s="105"/>
      <c r="K2534" s="83"/>
      <c r="L2534" s="102"/>
      <c r="M2534" s="105"/>
      <c r="N2534" s="83"/>
    </row>
    <row r="2535" spans="1:14" x14ac:dyDescent="0.25">
      <c r="A2535" s="79"/>
      <c r="B2535" s="133"/>
      <c r="C2535" s="137"/>
      <c r="D2535" s="81" t="str">
        <f>IFERROR(IF(C2535="No CAS","",INDEX('DEQ Pollutant List'!$C$7:$C$611,MATCH('5. Pollutant Emissions - MB'!C2535,'DEQ Pollutant List'!$B$7:$B$611,0))),"")</f>
        <v/>
      </c>
      <c r="E2535" s="115" t="str">
        <f>IFERROR(IF(OR($C2535="",$C2535="No CAS"),INDEX('DEQ Pollutant List'!$A$7:$A$611,MATCH($D2535,'DEQ Pollutant List'!$C$7:$C$611,0)),INDEX('DEQ Pollutant List'!$A$7:$A$611,MATCH($C2535,'DEQ Pollutant List'!$B$7:$B$611,0))),"")</f>
        <v/>
      </c>
      <c r="F2535" s="138"/>
      <c r="G2535" s="139"/>
      <c r="H2535" s="104"/>
      <c r="I2535" s="102"/>
      <c r="J2535" s="105"/>
      <c r="K2535" s="83"/>
      <c r="L2535" s="102"/>
      <c r="M2535" s="105"/>
      <c r="N2535" s="83"/>
    </row>
    <row r="2536" spans="1:14" x14ac:dyDescent="0.25">
      <c r="A2536" s="79"/>
      <c r="B2536" s="133"/>
      <c r="C2536" s="137"/>
      <c r="D2536" s="81" t="str">
        <f>IFERROR(IF(C2536="No CAS","",INDEX('DEQ Pollutant List'!$C$7:$C$611,MATCH('5. Pollutant Emissions - MB'!C2536,'DEQ Pollutant List'!$B$7:$B$611,0))),"")</f>
        <v/>
      </c>
      <c r="E2536" s="115" t="str">
        <f>IFERROR(IF(OR($C2536="",$C2536="No CAS"),INDEX('DEQ Pollutant List'!$A$7:$A$611,MATCH($D2536,'DEQ Pollutant List'!$C$7:$C$611,0)),INDEX('DEQ Pollutant List'!$A$7:$A$611,MATCH($C2536,'DEQ Pollutant List'!$B$7:$B$611,0))),"")</f>
        <v/>
      </c>
      <c r="F2536" s="138"/>
      <c r="G2536" s="139"/>
      <c r="H2536" s="104"/>
      <c r="I2536" s="102"/>
      <c r="J2536" s="105"/>
      <c r="K2536" s="83"/>
      <c r="L2536" s="102"/>
      <c r="M2536" s="105"/>
      <c r="N2536" s="83"/>
    </row>
    <row r="2537" spans="1:14" x14ac:dyDescent="0.25">
      <c r="A2537" s="79"/>
      <c r="B2537" s="133"/>
      <c r="C2537" s="137"/>
      <c r="D2537" s="81" t="str">
        <f>IFERROR(IF(C2537="No CAS","",INDEX('DEQ Pollutant List'!$C$7:$C$611,MATCH('5. Pollutant Emissions - MB'!C2537,'DEQ Pollutant List'!$B$7:$B$611,0))),"")</f>
        <v/>
      </c>
      <c r="E2537" s="115" t="str">
        <f>IFERROR(IF(OR($C2537="",$C2537="No CAS"),INDEX('DEQ Pollutant List'!$A$7:$A$611,MATCH($D2537,'DEQ Pollutant List'!$C$7:$C$611,0)),INDEX('DEQ Pollutant List'!$A$7:$A$611,MATCH($C2537,'DEQ Pollutant List'!$B$7:$B$611,0))),"")</f>
        <v/>
      </c>
      <c r="F2537" s="138"/>
      <c r="G2537" s="139"/>
      <c r="H2537" s="104"/>
      <c r="I2537" s="102"/>
      <c r="J2537" s="105"/>
      <c r="K2537" s="83"/>
      <c r="L2537" s="102"/>
      <c r="M2537" s="105"/>
      <c r="N2537" s="83"/>
    </row>
    <row r="2538" spans="1:14" x14ac:dyDescent="0.25">
      <c r="A2538" s="79"/>
      <c r="B2538" s="133"/>
      <c r="C2538" s="137"/>
      <c r="D2538" s="81" t="str">
        <f>IFERROR(IF(C2538="No CAS","",INDEX('DEQ Pollutant List'!$C$7:$C$611,MATCH('5. Pollutant Emissions - MB'!C2538,'DEQ Pollutant List'!$B$7:$B$611,0))),"")</f>
        <v/>
      </c>
      <c r="E2538" s="115" t="str">
        <f>IFERROR(IF(OR($C2538="",$C2538="No CAS"),INDEX('DEQ Pollutant List'!$A$7:$A$611,MATCH($D2538,'DEQ Pollutant List'!$C$7:$C$611,0)),INDEX('DEQ Pollutant List'!$A$7:$A$611,MATCH($C2538,'DEQ Pollutant List'!$B$7:$B$611,0))),"")</f>
        <v/>
      </c>
      <c r="F2538" s="138"/>
      <c r="G2538" s="139"/>
      <c r="H2538" s="104"/>
      <c r="I2538" s="102"/>
      <c r="J2538" s="105"/>
      <c r="K2538" s="83"/>
      <c r="L2538" s="102"/>
      <c r="M2538" s="105"/>
      <c r="N2538" s="83"/>
    </row>
    <row r="2539" spans="1:14" x14ac:dyDescent="0.25">
      <c r="A2539" s="79"/>
      <c r="B2539" s="133"/>
      <c r="C2539" s="137"/>
      <c r="D2539" s="81" t="str">
        <f>IFERROR(IF(C2539="No CAS","",INDEX('DEQ Pollutant List'!$C$7:$C$611,MATCH('5. Pollutant Emissions - MB'!C2539,'DEQ Pollutant List'!$B$7:$B$611,0))),"")</f>
        <v/>
      </c>
      <c r="E2539" s="115" t="str">
        <f>IFERROR(IF(OR($C2539="",$C2539="No CAS"),INDEX('DEQ Pollutant List'!$A$7:$A$611,MATCH($D2539,'DEQ Pollutant List'!$C$7:$C$611,0)),INDEX('DEQ Pollutant List'!$A$7:$A$611,MATCH($C2539,'DEQ Pollutant List'!$B$7:$B$611,0))),"")</f>
        <v/>
      </c>
      <c r="F2539" s="138"/>
      <c r="G2539" s="139"/>
      <c r="H2539" s="104"/>
      <c r="I2539" s="102"/>
      <c r="J2539" s="105"/>
      <c r="K2539" s="83"/>
      <c r="L2539" s="102"/>
      <c r="M2539" s="105"/>
      <c r="N2539" s="83"/>
    </row>
    <row r="2540" spans="1:14" x14ac:dyDescent="0.25">
      <c r="A2540" s="79"/>
      <c r="B2540" s="133"/>
      <c r="C2540" s="137"/>
      <c r="D2540" s="81" t="str">
        <f>IFERROR(IF(C2540="No CAS","",INDEX('DEQ Pollutant List'!$C$7:$C$611,MATCH('5. Pollutant Emissions - MB'!C2540,'DEQ Pollutant List'!$B$7:$B$611,0))),"")</f>
        <v/>
      </c>
      <c r="E2540" s="115" t="str">
        <f>IFERROR(IF(OR($C2540="",$C2540="No CAS"),INDEX('DEQ Pollutant List'!$A$7:$A$611,MATCH($D2540,'DEQ Pollutant List'!$C$7:$C$611,0)),INDEX('DEQ Pollutant List'!$A$7:$A$611,MATCH($C2540,'DEQ Pollutant List'!$B$7:$B$611,0))),"")</f>
        <v/>
      </c>
      <c r="F2540" s="138"/>
      <c r="G2540" s="139"/>
      <c r="H2540" s="104"/>
      <c r="I2540" s="102"/>
      <c r="J2540" s="105"/>
      <c r="K2540" s="83"/>
      <c r="L2540" s="102"/>
      <c r="M2540" s="105"/>
      <c r="N2540" s="83"/>
    </row>
    <row r="2541" spans="1:14" x14ac:dyDescent="0.25">
      <c r="A2541" s="79"/>
      <c r="B2541" s="133"/>
      <c r="C2541" s="137"/>
      <c r="D2541" s="81" t="str">
        <f>IFERROR(IF(C2541="No CAS","",INDEX('DEQ Pollutant List'!$C$7:$C$611,MATCH('5. Pollutant Emissions - MB'!C2541,'DEQ Pollutant List'!$B$7:$B$611,0))),"")</f>
        <v/>
      </c>
      <c r="E2541" s="115" t="str">
        <f>IFERROR(IF(OR($C2541="",$C2541="No CAS"),INDEX('DEQ Pollutant List'!$A$7:$A$611,MATCH($D2541,'DEQ Pollutant List'!$C$7:$C$611,0)),INDEX('DEQ Pollutant List'!$A$7:$A$611,MATCH($C2541,'DEQ Pollutant List'!$B$7:$B$611,0))),"")</f>
        <v/>
      </c>
      <c r="F2541" s="138"/>
      <c r="G2541" s="139"/>
      <c r="H2541" s="104"/>
      <c r="I2541" s="102"/>
      <c r="J2541" s="105"/>
      <c r="K2541" s="83"/>
      <c r="L2541" s="102"/>
      <c r="M2541" s="105"/>
      <c r="N2541" s="83"/>
    </row>
    <row r="2542" spans="1:14" x14ac:dyDescent="0.25">
      <c r="A2542" s="79"/>
      <c r="B2542" s="133"/>
      <c r="C2542" s="137"/>
      <c r="D2542" s="81" t="str">
        <f>IFERROR(IF(C2542="No CAS","",INDEX('DEQ Pollutant List'!$C$7:$C$611,MATCH('5. Pollutant Emissions - MB'!C2542,'DEQ Pollutant List'!$B$7:$B$611,0))),"")</f>
        <v/>
      </c>
      <c r="E2542" s="115" t="str">
        <f>IFERROR(IF(OR($C2542="",$C2542="No CAS"),INDEX('DEQ Pollutant List'!$A$7:$A$611,MATCH($D2542,'DEQ Pollutant List'!$C$7:$C$611,0)),INDEX('DEQ Pollutant List'!$A$7:$A$611,MATCH($C2542,'DEQ Pollutant List'!$B$7:$B$611,0))),"")</f>
        <v/>
      </c>
      <c r="F2542" s="138"/>
      <c r="G2542" s="139"/>
      <c r="H2542" s="104"/>
      <c r="I2542" s="102"/>
      <c r="J2542" s="105"/>
      <c r="K2542" s="83"/>
      <c r="L2542" s="102"/>
      <c r="M2542" s="105"/>
      <c r="N2542" s="83"/>
    </row>
    <row r="2543" spans="1:14" x14ac:dyDescent="0.25">
      <c r="A2543" s="79"/>
      <c r="B2543" s="133"/>
      <c r="C2543" s="137"/>
      <c r="D2543" s="81" t="str">
        <f>IFERROR(IF(C2543="No CAS","",INDEX('DEQ Pollutant List'!$C$7:$C$611,MATCH('5. Pollutant Emissions - MB'!C2543,'DEQ Pollutant List'!$B$7:$B$611,0))),"")</f>
        <v/>
      </c>
      <c r="E2543" s="115" t="str">
        <f>IFERROR(IF(OR($C2543="",$C2543="No CAS"),INDEX('DEQ Pollutant List'!$A$7:$A$611,MATCH($D2543,'DEQ Pollutant List'!$C$7:$C$611,0)),INDEX('DEQ Pollutant List'!$A$7:$A$611,MATCH($C2543,'DEQ Pollutant List'!$B$7:$B$611,0))),"")</f>
        <v/>
      </c>
      <c r="F2543" s="138"/>
      <c r="G2543" s="139"/>
      <c r="H2543" s="104"/>
      <c r="I2543" s="102"/>
      <c r="J2543" s="105"/>
      <c r="K2543" s="83"/>
      <c r="L2543" s="102"/>
      <c r="M2543" s="105"/>
      <c r="N2543" s="83"/>
    </row>
    <row r="2544" spans="1:14" x14ac:dyDescent="0.25">
      <c r="A2544" s="79"/>
      <c r="B2544" s="133"/>
      <c r="C2544" s="137"/>
      <c r="D2544" s="81" t="str">
        <f>IFERROR(IF(C2544="No CAS","",INDEX('DEQ Pollutant List'!$C$7:$C$611,MATCH('5. Pollutant Emissions - MB'!C2544,'DEQ Pollutant List'!$B$7:$B$611,0))),"")</f>
        <v/>
      </c>
      <c r="E2544" s="115" t="str">
        <f>IFERROR(IF(OR($C2544="",$C2544="No CAS"),INDEX('DEQ Pollutant List'!$A$7:$A$611,MATCH($D2544,'DEQ Pollutant List'!$C$7:$C$611,0)),INDEX('DEQ Pollutant List'!$A$7:$A$611,MATCH($C2544,'DEQ Pollutant List'!$B$7:$B$611,0))),"")</f>
        <v/>
      </c>
      <c r="F2544" s="138"/>
      <c r="G2544" s="139"/>
      <c r="H2544" s="104"/>
      <c r="I2544" s="102"/>
      <c r="J2544" s="105"/>
      <c r="K2544" s="83"/>
      <c r="L2544" s="102"/>
      <c r="M2544" s="105"/>
      <c r="N2544" s="83"/>
    </row>
    <row r="2545" spans="1:14" x14ac:dyDescent="0.25">
      <c r="A2545" s="79"/>
      <c r="B2545" s="133"/>
      <c r="C2545" s="137"/>
      <c r="D2545" s="81" t="str">
        <f>IFERROR(IF(C2545="No CAS","",INDEX('DEQ Pollutant List'!$C$7:$C$611,MATCH('5. Pollutant Emissions - MB'!C2545,'DEQ Pollutant List'!$B$7:$B$611,0))),"")</f>
        <v/>
      </c>
      <c r="E2545" s="115" t="str">
        <f>IFERROR(IF(OR($C2545="",$C2545="No CAS"),INDEX('DEQ Pollutant List'!$A$7:$A$611,MATCH($D2545,'DEQ Pollutant List'!$C$7:$C$611,0)),INDEX('DEQ Pollutant List'!$A$7:$A$611,MATCH($C2545,'DEQ Pollutant List'!$B$7:$B$611,0))),"")</f>
        <v/>
      </c>
      <c r="F2545" s="138"/>
      <c r="G2545" s="139"/>
      <c r="H2545" s="104"/>
      <c r="I2545" s="102"/>
      <c r="J2545" s="105"/>
      <c r="K2545" s="83"/>
      <c r="L2545" s="102"/>
      <c r="M2545" s="105"/>
      <c r="N2545" s="83"/>
    </row>
    <row r="2546" spans="1:14" x14ac:dyDescent="0.25">
      <c r="A2546" s="79"/>
      <c r="B2546" s="133"/>
      <c r="C2546" s="137"/>
      <c r="D2546" s="81" t="str">
        <f>IFERROR(IF(C2546="No CAS","",INDEX('DEQ Pollutant List'!$C$7:$C$611,MATCH('5. Pollutant Emissions - MB'!C2546,'DEQ Pollutant List'!$B$7:$B$611,0))),"")</f>
        <v/>
      </c>
      <c r="E2546" s="115" t="str">
        <f>IFERROR(IF(OR($C2546="",$C2546="No CAS"),INDEX('DEQ Pollutant List'!$A$7:$A$611,MATCH($D2546,'DEQ Pollutant List'!$C$7:$C$611,0)),INDEX('DEQ Pollutant List'!$A$7:$A$611,MATCH($C2546,'DEQ Pollutant List'!$B$7:$B$611,0))),"")</f>
        <v/>
      </c>
      <c r="F2546" s="138"/>
      <c r="G2546" s="139"/>
      <c r="H2546" s="104"/>
      <c r="I2546" s="102"/>
      <c r="J2546" s="105"/>
      <c r="K2546" s="83"/>
      <c r="L2546" s="102"/>
      <c r="M2546" s="105"/>
      <c r="N2546" s="83"/>
    </row>
    <row r="2547" spans="1:14" x14ac:dyDescent="0.25">
      <c r="A2547" s="79"/>
      <c r="B2547" s="133"/>
      <c r="C2547" s="137"/>
      <c r="D2547" s="81" t="str">
        <f>IFERROR(IF(C2547="No CAS","",INDEX('DEQ Pollutant List'!$C$7:$C$611,MATCH('5. Pollutant Emissions - MB'!C2547,'DEQ Pollutant List'!$B$7:$B$611,0))),"")</f>
        <v/>
      </c>
      <c r="E2547" s="115" t="str">
        <f>IFERROR(IF(OR($C2547="",$C2547="No CAS"),INDEX('DEQ Pollutant List'!$A$7:$A$611,MATCH($D2547,'DEQ Pollutant List'!$C$7:$C$611,0)),INDEX('DEQ Pollutant List'!$A$7:$A$611,MATCH($C2547,'DEQ Pollutant List'!$B$7:$B$611,0))),"")</f>
        <v/>
      </c>
      <c r="F2547" s="138"/>
      <c r="G2547" s="139"/>
      <c r="H2547" s="104"/>
      <c r="I2547" s="102"/>
      <c r="J2547" s="105"/>
      <c r="K2547" s="83"/>
      <c r="L2547" s="102"/>
      <c r="M2547" s="105"/>
      <c r="N2547" s="83"/>
    </row>
    <row r="2548" spans="1:14" x14ac:dyDescent="0.25">
      <c r="A2548" s="79"/>
      <c r="B2548" s="133"/>
      <c r="C2548" s="137"/>
      <c r="D2548" s="81" t="str">
        <f>IFERROR(IF(C2548="No CAS","",INDEX('DEQ Pollutant List'!$C$7:$C$611,MATCH('5. Pollutant Emissions - MB'!C2548,'DEQ Pollutant List'!$B$7:$B$611,0))),"")</f>
        <v/>
      </c>
      <c r="E2548" s="115" t="str">
        <f>IFERROR(IF(OR($C2548="",$C2548="No CAS"),INDEX('DEQ Pollutant List'!$A$7:$A$611,MATCH($D2548,'DEQ Pollutant List'!$C$7:$C$611,0)),INDEX('DEQ Pollutant List'!$A$7:$A$611,MATCH($C2548,'DEQ Pollutant List'!$B$7:$B$611,0))),"")</f>
        <v/>
      </c>
      <c r="F2548" s="138"/>
      <c r="G2548" s="139"/>
      <c r="H2548" s="104"/>
      <c r="I2548" s="102"/>
      <c r="J2548" s="105"/>
      <c r="K2548" s="83"/>
      <c r="L2548" s="102"/>
      <c r="M2548" s="105"/>
      <c r="N2548" s="83"/>
    </row>
    <row r="2549" spans="1:14" x14ac:dyDescent="0.25">
      <c r="A2549" s="79"/>
      <c r="B2549" s="133"/>
      <c r="C2549" s="137"/>
      <c r="D2549" s="81" t="str">
        <f>IFERROR(IF(C2549="No CAS","",INDEX('DEQ Pollutant List'!$C$7:$C$611,MATCH('5. Pollutant Emissions - MB'!C2549,'DEQ Pollutant List'!$B$7:$B$611,0))),"")</f>
        <v/>
      </c>
      <c r="E2549" s="115" t="str">
        <f>IFERROR(IF(OR($C2549="",$C2549="No CAS"),INDEX('DEQ Pollutant List'!$A$7:$A$611,MATCH($D2549,'DEQ Pollutant List'!$C$7:$C$611,0)),INDEX('DEQ Pollutant List'!$A$7:$A$611,MATCH($C2549,'DEQ Pollutant List'!$B$7:$B$611,0))),"")</f>
        <v/>
      </c>
      <c r="F2549" s="138"/>
      <c r="G2549" s="139"/>
      <c r="H2549" s="104"/>
      <c r="I2549" s="102"/>
      <c r="J2549" s="105"/>
      <c r="K2549" s="83"/>
      <c r="L2549" s="102"/>
      <c r="M2549" s="105"/>
      <c r="N2549" s="83"/>
    </row>
    <row r="2550" spans="1:14" x14ac:dyDescent="0.25">
      <c r="A2550" s="79"/>
      <c r="B2550" s="133"/>
      <c r="C2550" s="137"/>
      <c r="D2550" s="81" t="str">
        <f>IFERROR(IF(C2550="No CAS","",INDEX('DEQ Pollutant List'!$C$7:$C$611,MATCH('5. Pollutant Emissions - MB'!C2550,'DEQ Pollutant List'!$B$7:$B$611,0))),"")</f>
        <v/>
      </c>
      <c r="E2550" s="115" t="str">
        <f>IFERROR(IF(OR($C2550="",$C2550="No CAS"),INDEX('DEQ Pollutant List'!$A$7:$A$611,MATCH($D2550,'DEQ Pollutant List'!$C$7:$C$611,0)),INDEX('DEQ Pollutant List'!$A$7:$A$611,MATCH($C2550,'DEQ Pollutant List'!$B$7:$B$611,0))),"")</f>
        <v/>
      </c>
      <c r="F2550" s="138"/>
      <c r="G2550" s="139"/>
      <c r="H2550" s="104"/>
      <c r="I2550" s="102"/>
      <c r="J2550" s="105"/>
      <c r="K2550" s="83"/>
      <c r="L2550" s="102"/>
      <c r="M2550" s="105"/>
      <c r="N2550" s="83"/>
    </row>
    <row r="2551" spans="1:14" x14ac:dyDescent="0.25">
      <c r="A2551" s="79"/>
      <c r="B2551" s="133"/>
      <c r="C2551" s="137"/>
      <c r="D2551" s="81" t="str">
        <f>IFERROR(IF(C2551="No CAS","",INDEX('DEQ Pollutant List'!$C$7:$C$611,MATCH('5. Pollutant Emissions - MB'!C2551,'DEQ Pollutant List'!$B$7:$B$611,0))),"")</f>
        <v/>
      </c>
      <c r="E2551" s="115" t="str">
        <f>IFERROR(IF(OR($C2551="",$C2551="No CAS"),INDEX('DEQ Pollutant List'!$A$7:$A$611,MATCH($D2551,'DEQ Pollutant List'!$C$7:$C$611,0)),INDEX('DEQ Pollutant List'!$A$7:$A$611,MATCH($C2551,'DEQ Pollutant List'!$B$7:$B$611,0))),"")</f>
        <v/>
      </c>
      <c r="F2551" s="138"/>
      <c r="G2551" s="139"/>
      <c r="H2551" s="104"/>
      <c r="I2551" s="102"/>
      <c r="J2551" s="105"/>
      <c r="K2551" s="83"/>
      <c r="L2551" s="102"/>
      <c r="M2551" s="105"/>
      <c r="N2551" s="83"/>
    </row>
    <row r="2552" spans="1:14" x14ac:dyDescent="0.25">
      <c r="A2552" s="79"/>
      <c r="B2552" s="133"/>
      <c r="C2552" s="137"/>
      <c r="D2552" s="81" t="str">
        <f>IFERROR(IF(C2552="No CAS","",INDEX('DEQ Pollutant List'!$C$7:$C$611,MATCH('5. Pollutant Emissions - MB'!C2552,'DEQ Pollutant List'!$B$7:$B$611,0))),"")</f>
        <v/>
      </c>
      <c r="E2552" s="115" t="str">
        <f>IFERROR(IF(OR($C2552="",$C2552="No CAS"),INDEX('DEQ Pollutant List'!$A$7:$A$611,MATCH($D2552,'DEQ Pollutant List'!$C$7:$C$611,0)),INDEX('DEQ Pollutant List'!$A$7:$A$611,MATCH($C2552,'DEQ Pollutant List'!$B$7:$B$611,0))),"")</f>
        <v/>
      </c>
      <c r="F2552" s="138"/>
      <c r="G2552" s="139"/>
      <c r="H2552" s="104"/>
      <c r="I2552" s="102"/>
      <c r="J2552" s="105"/>
      <c r="K2552" s="83"/>
      <c r="L2552" s="102"/>
      <c r="M2552" s="105"/>
      <c r="N2552" s="83"/>
    </row>
    <row r="2553" spans="1:14" x14ac:dyDescent="0.25">
      <c r="A2553" s="79"/>
      <c r="B2553" s="133"/>
      <c r="C2553" s="137"/>
      <c r="D2553" s="81" t="str">
        <f>IFERROR(IF(C2553="No CAS","",INDEX('DEQ Pollutant List'!$C$7:$C$611,MATCH('5. Pollutant Emissions - MB'!C2553,'DEQ Pollutant List'!$B$7:$B$611,0))),"")</f>
        <v/>
      </c>
      <c r="E2553" s="115" t="str">
        <f>IFERROR(IF(OR($C2553="",$C2553="No CAS"),INDEX('DEQ Pollutant List'!$A$7:$A$611,MATCH($D2553,'DEQ Pollutant List'!$C$7:$C$611,0)),INDEX('DEQ Pollutant List'!$A$7:$A$611,MATCH($C2553,'DEQ Pollutant List'!$B$7:$B$611,0))),"")</f>
        <v/>
      </c>
      <c r="F2553" s="138"/>
      <c r="G2553" s="139"/>
      <c r="H2553" s="104"/>
      <c r="I2553" s="102"/>
      <c r="J2553" s="105"/>
      <c r="K2553" s="83"/>
      <c r="L2553" s="102"/>
      <c r="M2553" s="105"/>
      <c r="N2553" s="83"/>
    </row>
    <row r="2554" spans="1:14" x14ac:dyDescent="0.25">
      <c r="A2554" s="79"/>
      <c r="B2554" s="133"/>
      <c r="C2554" s="137"/>
      <c r="D2554" s="81" t="str">
        <f>IFERROR(IF(C2554="No CAS","",INDEX('DEQ Pollutant List'!$C$7:$C$611,MATCH('5. Pollutant Emissions - MB'!C2554,'DEQ Pollutant List'!$B$7:$B$611,0))),"")</f>
        <v/>
      </c>
      <c r="E2554" s="115" t="str">
        <f>IFERROR(IF(OR($C2554="",$C2554="No CAS"),INDEX('DEQ Pollutant List'!$A$7:$A$611,MATCH($D2554,'DEQ Pollutant List'!$C$7:$C$611,0)),INDEX('DEQ Pollutant List'!$A$7:$A$611,MATCH($C2554,'DEQ Pollutant List'!$B$7:$B$611,0))),"")</f>
        <v/>
      </c>
      <c r="F2554" s="138"/>
      <c r="G2554" s="139"/>
      <c r="H2554" s="104"/>
      <c r="I2554" s="102"/>
      <c r="J2554" s="105"/>
      <c r="K2554" s="83"/>
      <c r="L2554" s="102"/>
      <c r="M2554" s="105"/>
      <c r="N2554" s="83"/>
    </row>
    <row r="2555" spans="1:14" x14ac:dyDescent="0.25">
      <c r="A2555" s="79"/>
      <c r="B2555" s="133"/>
      <c r="C2555" s="137"/>
      <c r="D2555" s="81" t="str">
        <f>IFERROR(IF(C2555="No CAS","",INDEX('DEQ Pollutant List'!$C$7:$C$611,MATCH('5. Pollutant Emissions - MB'!C2555,'DEQ Pollutant List'!$B$7:$B$611,0))),"")</f>
        <v/>
      </c>
      <c r="E2555" s="115" t="str">
        <f>IFERROR(IF(OR($C2555="",$C2555="No CAS"),INDEX('DEQ Pollutant List'!$A$7:$A$611,MATCH($D2555,'DEQ Pollutant List'!$C$7:$C$611,0)),INDEX('DEQ Pollutant List'!$A$7:$A$611,MATCH($C2555,'DEQ Pollutant List'!$B$7:$B$611,0))),"")</f>
        <v/>
      </c>
      <c r="F2555" s="138"/>
      <c r="G2555" s="139"/>
      <c r="H2555" s="104"/>
      <c r="I2555" s="102"/>
      <c r="J2555" s="105"/>
      <c r="K2555" s="83"/>
      <c r="L2555" s="102"/>
      <c r="M2555" s="105"/>
      <c r="N2555" s="83"/>
    </row>
    <row r="2556" spans="1:14" x14ac:dyDescent="0.25">
      <c r="A2556" s="79"/>
      <c r="B2556" s="133"/>
      <c r="C2556" s="137"/>
      <c r="D2556" s="81" t="str">
        <f>IFERROR(IF(C2556="No CAS","",INDEX('DEQ Pollutant List'!$C$7:$C$611,MATCH('5. Pollutant Emissions - MB'!C2556,'DEQ Pollutant List'!$B$7:$B$611,0))),"")</f>
        <v/>
      </c>
      <c r="E2556" s="115" t="str">
        <f>IFERROR(IF(OR($C2556="",$C2556="No CAS"),INDEX('DEQ Pollutant List'!$A$7:$A$611,MATCH($D2556,'DEQ Pollutant List'!$C$7:$C$611,0)),INDEX('DEQ Pollutant List'!$A$7:$A$611,MATCH($C2556,'DEQ Pollutant List'!$B$7:$B$611,0))),"")</f>
        <v/>
      </c>
      <c r="F2556" s="138"/>
      <c r="G2556" s="139"/>
      <c r="H2556" s="104"/>
      <c r="I2556" s="102"/>
      <c r="J2556" s="105"/>
      <c r="K2556" s="83"/>
      <c r="L2556" s="102"/>
      <c r="M2556" s="105"/>
      <c r="N2556" s="83"/>
    </row>
    <row r="2557" spans="1:14" x14ac:dyDescent="0.25">
      <c r="A2557" s="79"/>
      <c r="B2557" s="133"/>
      <c r="C2557" s="137"/>
      <c r="D2557" s="81" t="str">
        <f>IFERROR(IF(C2557="No CAS","",INDEX('DEQ Pollutant List'!$C$7:$C$611,MATCH('5. Pollutant Emissions - MB'!C2557,'DEQ Pollutant List'!$B$7:$B$611,0))),"")</f>
        <v/>
      </c>
      <c r="E2557" s="115" t="str">
        <f>IFERROR(IF(OR($C2557="",$C2557="No CAS"),INDEX('DEQ Pollutant List'!$A$7:$A$611,MATCH($D2557,'DEQ Pollutant List'!$C$7:$C$611,0)),INDEX('DEQ Pollutant List'!$A$7:$A$611,MATCH($C2557,'DEQ Pollutant List'!$B$7:$B$611,0))),"")</f>
        <v/>
      </c>
      <c r="F2557" s="138"/>
      <c r="G2557" s="139"/>
      <c r="H2557" s="104"/>
      <c r="I2557" s="102"/>
      <c r="J2557" s="105"/>
      <c r="K2557" s="83"/>
      <c r="L2557" s="102"/>
      <c r="M2557" s="105"/>
      <c r="N2557" s="83"/>
    </row>
    <row r="2558" spans="1:14" x14ac:dyDescent="0.25">
      <c r="A2558" s="79"/>
      <c r="B2558" s="133"/>
      <c r="C2558" s="137"/>
      <c r="D2558" s="81" t="str">
        <f>IFERROR(IF(C2558="No CAS","",INDEX('DEQ Pollutant List'!$C$7:$C$611,MATCH('5. Pollutant Emissions - MB'!C2558,'DEQ Pollutant List'!$B$7:$B$611,0))),"")</f>
        <v/>
      </c>
      <c r="E2558" s="115" t="str">
        <f>IFERROR(IF(OR($C2558="",$C2558="No CAS"),INDEX('DEQ Pollutant List'!$A$7:$A$611,MATCH($D2558,'DEQ Pollutant List'!$C$7:$C$611,0)),INDEX('DEQ Pollutant List'!$A$7:$A$611,MATCH($C2558,'DEQ Pollutant List'!$B$7:$B$611,0))),"")</f>
        <v/>
      </c>
      <c r="F2558" s="138"/>
      <c r="G2558" s="139"/>
      <c r="H2558" s="104"/>
      <c r="I2558" s="102"/>
      <c r="J2558" s="105"/>
      <c r="K2558" s="83"/>
      <c r="L2558" s="102"/>
      <c r="M2558" s="105"/>
      <c r="N2558" s="83"/>
    </row>
    <row r="2559" spans="1:14" x14ac:dyDescent="0.25">
      <c r="A2559" s="79"/>
      <c r="B2559" s="133"/>
      <c r="C2559" s="137"/>
      <c r="D2559" s="81" t="str">
        <f>IFERROR(IF(C2559="No CAS","",INDEX('DEQ Pollutant List'!$C$7:$C$611,MATCH('5. Pollutant Emissions - MB'!C2559,'DEQ Pollutant List'!$B$7:$B$611,0))),"")</f>
        <v/>
      </c>
      <c r="E2559" s="115" t="str">
        <f>IFERROR(IF(OR($C2559="",$C2559="No CAS"),INDEX('DEQ Pollutant List'!$A$7:$A$611,MATCH($D2559,'DEQ Pollutant List'!$C$7:$C$611,0)),INDEX('DEQ Pollutant List'!$A$7:$A$611,MATCH($C2559,'DEQ Pollutant List'!$B$7:$B$611,0))),"")</f>
        <v/>
      </c>
      <c r="F2559" s="138"/>
      <c r="G2559" s="139"/>
      <c r="H2559" s="104"/>
      <c r="I2559" s="102"/>
      <c r="J2559" s="105"/>
      <c r="K2559" s="83"/>
      <c r="L2559" s="102"/>
      <c r="M2559" s="105"/>
      <c r="N2559" s="83"/>
    </row>
    <row r="2560" spans="1:14" x14ac:dyDescent="0.25">
      <c r="A2560" s="79"/>
      <c r="B2560" s="133"/>
      <c r="C2560" s="137"/>
      <c r="D2560" s="81" t="str">
        <f>IFERROR(IF(C2560="No CAS","",INDEX('DEQ Pollutant List'!$C$7:$C$611,MATCH('5. Pollutant Emissions - MB'!C2560,'DEQ Pollutant List'!$B$7:$B$611,0))),"")</f>
        <v/>
      </c>
      <c r="E2560" s="115" t="str">
        <f>IFERROR(IF(OR($C2560="",$C2560="No CAS"),INDEX('DEQ Pollutant List'!$A$7:$A$611,MATCH($D2560,'DEQ Pollutant List'!$C$7:$C$611,0)),INDEX('DEQ Pollutant List'!$A$7:$A$611,MATCH($C2560,'DEQ Pollutant List'!$B$7:$B$611,0))),"")</f>
        <v/>
      </c>
      <c r="F2560" s="138"/>
      <c r="G2560" s="139"/>
      <c r="H2560" s="104"/>
      <c r="I2560" s="102"/>
      <c r="J2560" s="105"/>
      <c r="K2560" s="83"/>
      <c r="L2560" s="102"/>
      <c r="M2560" s="105"/>
      <c r="N2560" s="83"/>
    </row>
    <row r="2561" spans="1:14" x14ac:dyDescent="0.25">
      <c r="A2561" s="79"/>
      <c r="B2561" s="133"/>
      <c r="C2561" s="137"/>
      <c r="D2561" s="81" t="str">
        <f>IFERROR(IF(C2561="No CAS","",INDEX('DEQ Pollutant List'!$C$7:$C$611,MATCH('5. Pollutant Emissions - MB'!C2561,'DEQ Pollutant List'!$B$7:$B$611,0))),"")</f>
        <v/>
      </c>
      <c r="E2561" s="115" t="str">
        <f>IFERROR(IF(OR($C2561="",$C2561="No CAS"),INDEX('DEQ Pollutant List'!$A$7:$A$611,MATCH($D2561,'DEQ Pollutant List'!$C$7:$C$611,0)),INDEX('DEQ Pollutant List'!$A$7:$A$611,MATCH($C2561,'DEQ Pollutant List'!$B$7:$B$611,0))),"")</f>
        <v/>
      </c>
      <c r="F2561" s="138"/>
      <c r="G2561" s="139"/>
      <c r="H2561" s="104"/>
      <c r="I2561" s="102"/>
      <c r="J2561" s="105"/>
      <c r="K2561" s="83"/>
      <c r="L2561" s="102"/>
      <c r="M2561" s="105"/>
      <c r="N2561" s="83"/>
    </row>
    <row r="2562" spans="1:14" x14ac:dyDescent="0.25">
      <c r="A2562" s="79"/>
      <c r="B2562" s="133"/>
      <c r="C2562" s="137"/>
      <c r="D2562" s="81" t="str">
        <f>IFERROR(IF(C2562="No CAS","",INDEX('DEQ Pollutant List'!$C$7:$C$611,MATCH('5. Pollutant Emissions - MB'!C2562,'DEQ Pollutant List'!$B$7:$B$611,0))),"")</f>
        <v/>
      </c>
      <c r="E2562" s="115" t="str">
        <f>IFERROR(IF(OR($C2562="",$C2562="No CAS"),INDEX('DEQ Pollutant List'!$A$7:$A$611,MATCH($D2562,'DEQ Pollutant List'!$C$7:$C$611,0)),INDEX('DEQ Pollutant List'!$A$7:$A$611,MATCH($C2562,'DEQ Pollutant List'!$B$7:$B$611,0))),"")</f>
        <v/>
      </c>
      <c r="F2562" s="138"/>
      <c r="G2562" s="139"/>
      <c r="H2562" s="104"/>
      <c r="I2562" s="102"/>
      <c r="J2562" s="105"/>
      <c r="K2562" s="83"/>
      <c r="L2562" s="102"/>
      <c r="M2562" s="105"/>
      <c r="N2562" s="83"/>
    </row>
    <row r="2563" spans="1:14" x14ac:dyDescent="0.25">
      <c r="A2563" s="79"/>
      <c r="B2563" s="133"/>
      <c r="C2563" s="137"/>
      <c r="D2563" s="81" t="str">
        <f>IFERROR(IF(C2563="No CAS","",INDEX('DEQ Pollutant List'!$C$7:$C$611,MATCH('5. Pollutant Emissions - MB'!C2563,'DEQ Pollutant List'!$B$7:$B$611,0))),"")</f>
        <v/>
      </c>
      <c r="E2563" s="115" t="str">
        <f>IFERROR(IF(OR($C2563="",$C2563="No CAS"),INDEX('DEQ Pollutant List'!$A$7:$A$611,MATCH($D2563,'DEQ Pollutant List'!$C$7:$C$611,0)),INDEX('DEQ Pollutant List'!$A$7:$A$611,MATCH($C2563,'DEQ Pollutant List'!$B$7:$B$611,0))),"")</f>
        <v/>
      </c>
      <c r="F2563" s="138"/>
      <c r="G2563" s="139"/>
      <c r="H2563" s="104"/>
      <c r="I2563" s="102"/>
      <c r="J2563" s="105"/>
      <c r="K2563" s="83"/>
      <c r="L2563" s="102"/>
      <c r="M2563" s="105"/>
      <c r="N2563" s="83"/>
    </row>
    <row r="2564" spans="1:14" x14ac:dyDescent="0.25">
      <c r="A2564" s="79"/>
      <c r="B2564" s="133"/>
      <c r="C2564" s="137"/>
      <c r="D2564" s="81" t="str">
        <f>IFERROR(IF(C2564="No CAS","",INDEX('DEQ Pollutant List'!$C$7:$C$611,MATCH('5. Pollutant Emissions - MB'!C2564,'DEQ Pollutant List'!$B$7:$B$611,0))),"")</f>
        <v/>
      </c>
      <c r="E2564" s="115" t="str">
        <f>IFERROR(IF(OR($C2564="",$C2564="No CAS"),INDEX('DEQ Pollutant List'!$A$7:$A$611,MATCH($D2564,'DEQ Pollutant List'!$C$7:$C$611,0)),INDEX('DEQ Pollutant List'!$A$7:$A$611,MATCH($C2564,'DEQ Pollutant List'!$B$7:$B$611,0))),"")</f>
        <v/>
      </c>
      <c r="F2564" s="138"/>
      <c r="G2564" s="139"/>
      <c r="H2564" s="104"/>
      <c r="I2564" s="102"/>
      <c r="J2564" s="105"/>
      <c r="K2564" s="83"/>
      <c r="L2564" s="102"/>
      <c r="M2564" s="105"/>
      <c r="N2564" s="83"/>
    </row>
    <row r="2565" spans="1:14" x14ac:dyDescent="0.25">
      <c r="A2565" s="79"/>
      <c r="B2565" s="133"/>
      <c r="C2565" s="137"/>
      <c r="D2565" s="81" t="str">
        <f>IFERROR(IF(C2565="No CAS","",INDEX('DEQ Pollutant List'!$C$7:$C$611,MATCH('5. Pollutant Emissions - MB'!C2565,'DEQ Pollutant List'!$B$7:$B$611,0))),"")</f>
        <v/>
      </c>
      <c r="E2565" s="115" t="str">
        <f>IFERROR(IF(OR($C2565="",$C2565="No CAS"),INDEX('DEQ Pollutant List'!$A$7:$A$611,MATCH($D2565,'DEQ Pollutant List'!$C$7:$C$611,0)),INDEX('DEQ Pollutant List'!$A$7:$A$611,MATCH($C2565,'DEQ Pollutant List'!$B$7:$B$611,0))),"")</f>
        <v/>
      </c>
      <c r="F2565" s="138"/>
      <c r="G2565" s="139"/>
      <c r="H2565" s="104"/>
      <c r="I2565" s="102"/>
      <c r="J2565" s="105"/>
      <c r="K2565" s="83"/>
      <c r="L2565" s="102"/>
      <c r="M2565" s="105"/>
      <c r="N2565" s="83"/>
    </row>
    <row r="2566" spans="1:14" x14ac:dyDescent="0.25">
      <c r="A2566" s="79"/>
      <c r="B2566" s="133"/>
      <c r="C2566" s="137"/>
      <c r="D2566" s="81" t="str">
        <f>IFERROR(IF(C2566="No CAS","",INDEX('DEQ Pollutant List'!$C$7:$C$611,MATCH('5. Pollutant Emissions - MB'!C2566,'DEQ Pollutant List'!$B$7:$B$611,0))),"")</f>
        <v/>
      </c>
      <c r="E2566" s="115" t="str">
        <f>IFERROR(IF(OR($C2566="",$C2566="No CAS"),INDEX('DEQ Pollutant List'!$A$7:$A$611,MATCH($D2566,'DEQ Pollutant List'!$C$7:$C$611,0)),INDEX('DEQ Pollutant List'!$A$7:$A$611,MATCH($C2566,'DEQ Pollutant List'!$B$7:$B$611,0))),"")</f>
        <v/>
      </c>
      <c r="F2566" s="138"/>
      <c r="G2566" s="139"/>
      <c r="H2566" s="104"/>
      <c r="I2566" s="102"/>
      <c r="J2566" s="105"/>
      <c r="K2566" s="83"/>
      <c r="L2566" s="102"/>
      <c r="M2566" s="105"/>
      <c r="N2566" s="83"/>
    </row>
    <row r="2567" spans="1:14" x14ac:dyDescent="0.25">
      <c r="A2567" s="79"/>
      <c r="B2567" s="133"/>
      <c r="C2567" s="137"/>
      <c r="D2567" s="81" t="str">
        <f>IFERROR(IF(C2567="No CAS","",INDEX('DEQ Pollutant List'!$C$7:$C$611,MATCH('5. Pollutant Emissions - MB'!C2567,'DEQ Pollutant List'!$B$7:$B$611,0))),"")</f>
        <v/>
      </c>
      <c r="E2567" s="115" t="str">
        <f>IFERROR(IF(OR($C2567="",$C2567="No CAS"),INDEX('DEQ Pollutant List'!$A$7:$A$611,MATCH($D2567,'DEQ Pollutant List'!$C$7:$C$611,0)),INDEX('DEQ Pollutant List'!$A$7:$A$611,MATCH($C2567,'DEQ Pollutant List'!$B$7:$B$611,0))),"")</f>
        <v/>
      </c>
      <c r="F2567" s="138"/>
      <c r="G2567" s="139"/>
      <c r="H2567" s="104"/>
      <c r="I2567" s="102"/>
      <c r="J2567" s="105"/>
      <c r="K2567" s="83"/>
      <c r="L2567" s="102"/>
      <c r="M2567" s="105"/>
      <c r="N2567" s="83"/>
    </row>
    <row r="2568" spans="1:14" x14ac:dyDescent="0.25">
      <c r="A2568" s="79"/>
      <c r="B2568" s="133"/>
      <c r="C2568" s="137"/>
      <c r="D2568" s="81" t="str">
        <f>IFERROR(IF(C2568="No CAS","",INDEX('DEQ Pollutant List'!$C$7:$C$611,MATCH('5. Pollutant Emissions - MB'!C2568,'DEQ Pollutant List'!$B$7:$B$611,0))),"")</f>
        <v/>
      </c>
      <c r="E2568" s="115" t="str">
        <f>IFERROR(IF(OR($C2568="",$C2568="No CAS"),INDEX('DEQ Pollutant List'!$A$7:$A$611,MATCH($D2568,'DEQ Pollutant List'!$C$7:$C$611,0)),INDEX('DEQ Pollutant List'!$A$7:$A$611,MATCH($C2568,'DEQ Pollutant List'!$B$7:$B$611,0))),"")</f>
        <v/>
      </c>
      <c r="F2568" s="138"/>
      <c r="G2568" s="139"/>
      <c r="H2568" s="104"/>
      <c r="I2568" s="102"/>
      <c r="J2568" s="105"/>
      <c r="K2568" s="83"/>
      <c r="L2568" s="102"/>
      <c r="M2568" s="105"/>
      <c r="N2568" s="83"/>
    </row>
    <row r="2569" spans="1:14" x14ac:dyDescent="0.25">
      <c r="A2569" s="79"/>
      <c r="B2569" s="133"/>
      <c r="C2569" s="137"/>
      <c r="D2569" s="81" t="str">
        <f>IFERROR(IF(C2569="No CAS","",INDEX('DEQ Pollutant List'!$C$7:$C$611,MATCH('5. Pollutant Emissions - MB'!C2569,'DEQ Pollutant List'!$B$7:$B$611,0))),"")</f>
        <v/>
      </c>
      <c r="E2569" s="115" t="str">
        <f>IFERROR(IF(OR($C2569="",$C2569="No CAS"),INDEX('DEQ Pollutant List'!$A$7:$A$611,MATCH($D2569,'DEQ Pollutant List'!$C$7:$C$611,0)),INDEX('DEQ Pollutant List'!$A$7:$A$611,MATCH($C2569,'DEQ Pollutant List'!$B$7:$B$611,0))),"")</f>
        <v/>
      </c>
      <c r="F2569" s="138"/>
      <c r="G2569" s="139"/>
      <c r="H2569" s="104"/>
      <c r="I2569" s="102"/>
      <c r="J2569" s="105"/>
      <c r="K2569" s="83"/>
      <c r="L2569" s="102"/>
      <c r="M2569" s="105"/>
      <c r="N2569" s="83"/>
    </row>
    <row r="2570" spans="1:14" x14ac:dyDescent="0.25">
      <c r="A2570" s="79"/>
      <c r="B2570" s="133"/>
      <c r="C2570" s="137"/>
      <c r="D2570" s="81" t="str">
        <f>IFERROR(IF(C2570="No CAS","",INDEX('DEQ Pollutant List'!$C$7:$C$611,MATCH('5. Pollutant Emissions - MB'!C2570,'DEQ Pollutant List'!$B$7:$B$611,0))),"")</f>
        <v/>
      </c>
      <c r="E2570" s="115" t="str">
        <f>IFERROR(IF(OR($C2570="",$C2570="No CAS"),INDEX('DEQ Pollutant List'!$A$7:$A$611,MATCH($D2570,'DEQ Pollutant List'!$C$7:$C$611,0)),INDEX('DEQ Pollutant List'!$A$7:$A$611,MATCH($C2570,'DEQ Pollutant List'!$B$7:$B$611,0))),"")</f>
        <v/>
      </c>
      <c r="F2570" s="138"/>
      <c r="G2570" s="139"/>
      <c r="H2570" s="104"/>
      <c r="I2570" s="102"/>
      <c r="J2570" s="105"/>
      <c r="K2570" s="83"/>
      <c r="L2570" s="102"/>
      <c r="M2570" s="105"/>
      <c r="N2570" s="83"/>
    </row>
    <row r="2571" spans="1:14" x14ac:dyDescent="0.25">
      <c r="A2571" s="79"/>
      <c r="B2571" s="133"/>
      <c r="C2571" s="137"/>
      <c r="D2571" s="81" t="str">
        <f>IFERROR(IF(C2571="No CAS","",INDEX('DEQ Pollutant List'!$C$7:$C$611,MATCH('5. Pollutant Emissions - MB'!C2571,'DEQ Pollutant List'!$B$7:$B$611,0))),"")</f>
        <v/>
      </c>
      <c r="E2571" s="115" t="str">
        <f>IFERROR(IF(OR($C2571="",$C2571="No CAS"),INDEX('DEQ Pollutant List'!$A$7:$A$611,MATCH($D2571,'DEQ Pollutant List'!$C$7:$C$611,0)),INDEX('DEQ Pollutant List'!$A$7:$A$611,MATCH($C2571,'DEQ Pollutant List'!$B$7:$B$611,0))),"")</f>
        <v/>
      </c>
      <c r="F2571" s="138"/>
      <c r="G2571" s="139"/>
      <c r="H2571" s="104"/>
      <c r="I2571" s="102"/>
      <c r="J2571" s="105"/>
      <c r="K2571" s="83"/>
      <c r="L2571" s="102"/>
      <c r="M2571" s="105"/>
      <c r="N2571" s="83"/>
    </row>
    <row r="2572" spans="1:14" x14ac:dyDescent="0.25">
      <c r="A2572" s="79"/>
      <c r="B2572" s="133"/>
      <c r="C2572" s="137"/>
      <c r="D2572" s="81" t="str">
        <f>IFERROR(IF(C2572="No CAS","",INDEX('DEQ Pollutant List'!$C$7:$C$611,MATCH('5. Pollutant Emissions - MB'!C2572,'DEQ Pollutant List'!$B$7:$B$611,0))),"")</f>
        <v/>
      </c>
      <c r="E2572" s="115" t="str">
        <f>IFERROR(IF(OR($C2572="",$C2572="No CAS"),INDEX('DEQ Pollutant List'!$A$7:$A$611,MATCH($D2572,'DEQ Pollutant List'!$C$7:$C$611,0)),INDEX('DEQ Pollutant List'!$A$7:$A$611,MATCH($C2572,'DEQ Pollutant List'!$B$7:$B$611,0))),"")</f>
        <v/>
      </c>
      <c r="F2572" s="138"/>
      <c r="G2572" s="139"/>
      <c r="H2572" s="104"/>
      <c r="I2572" s="102"/>
      <c r="J2572" s="105"/>
      <c r="K2572" s="83"/>
      <c r="L2572" s="102"/>
      <c r="M2572" s="105"/>
      <c r="N2572" s="83"/>
    </row>
    <row r="2573" spans="1:14" x14ac:dyDescent="0.25">
      <c r="A2573" s="79"/>
      <c r="B2573" s="133"/>
      <c r="C2573" s="137"/>
      <c r="D2573" s="81" t="str">
        <f>IFERROR(IF(C2573="No CAS","",INDEX('DEQ Pollutant List'!$C$7:$C$611,MATCH('5. Pollutant Emissions - MB'!C2573,'DEQ Pollutant List'!$B$7:$B$611,0))),"")</f>
        <v/>
      </c>
      <c r="E2573" s="115" t="str">
        <f>IFERROR(IF(OR($C2573="",$C2573="No CAS"),INDEX('DEQ Pollutant List'!$A$7:$A$611,MATCH($D2573,'DEQ Pollutant List'!$C$7:$C$611,0)),INDEX('DEQ Pollutant List'!$A$7:$A$611,MATCH($C2573,'DEQ Pollutant List'!$B$7:$B$611,0))),"")</f>
        <v/>
      </c>
      <c r="F2573" s="138"/>
      <c r="G2573" s="139"/>
      <c r="H2573" s="104"/>
      <c r="I2573" s="102"/>
      <c r="J2573" s="105"/>
      <c r="K2573" s="83"/>
      <c r="L2573" s="102"/>
      <c r="M2573" s="105"/>
      <c r="N2573" s="83"/>
    </row>
    <row r="2574" spans="1:14" x14ac:dyDescent="0.25">
      <c r="A2574" s="79"/>
      <c r="B2574" s="133"/>
      <c r="C2574" s="137"/>
      <c r="D2574" s="81" t="str">
        <f>IFERROR(IF(C2574="No CAS","",INDEX('DEQ Pollutant List'!$C$7:$C$611,MATCH('5. Pollutant Emissions - MB'!C2574,'DEQ Pollutant List'!$B$7:$B$611,0))),"")</f>
        <v/>
      </c>
      <c r="E2574" s="115" t="str">
        <f>IFERROR(IF(OR($C2574="",$C2574="No CAS"),INDEX('DEQ Pollutant List'!$A$7:$A$611,MATCH($D2574,'DEQ Pollutant List'!$C$7:$C$611,0)),INDEX('DEQ Pollutant List'!$A$7:$A$611,MATCH($C2574,'DEQ Pollutant List'!$B$7:$B$611,0))),"")</f>
        <v/>
      </c>
      <c r="F2574" s="138"/>
      <c r="G2574" s="139"/>
      <c r="H2574" s="104"/>
      <c r="I2574" s="102"/>
      <c r="J2574" s="105"/>
      <c r="K2574" s="83"/>
      <c r="L2574" s="102"/>
      <c r="M2574" s="105"/>
      <c r="N2574" s="83"/>
    </row>
    <row r="2575" spans="1:14" x14ac:dyDescent="0.25">
      <c r="A2575" s="79"/>
      <c r="B2575" s="133"/>
      <c r="C2575" s="137"/>
      <c r="D2575" s="81" t="str">
        <f>IFERROR(IF(C2575="No CAS","",INDEX('DEQ Pollutant List'!$C$7:$C$611,MATCH('5. Pollutant Emissions - MB'!C2575,'DEQ Pollutant List'!$B$7:$B$611,0))),"")</f>
        <v/>
      </c>
      <c r="E2575" s="115" t="str">
        <f>IFERROR(IF(OR($C2575="",$C2575="No CAS"),INDEX('DEQ Pollutant List'!$A$7:$A$611,MATCH($D2575,'DEQ Pollutant List'!$C$7:$C$611,0)),INDEX('DEQ Pollutant List'!$A$7:$A$611,MATCH($C2575,'DEQ Pollutant List'!$B$7:$B$611,0))),"")</f>
        <v/>
      </c>
      <c r="F2575" s="138"/>
      <c r="G2575" s="139"/>
      <c r="H2575" s="104"/>
      <c r="I2575" s="102"/>
      <c r="J2575" s="105"/>
      <c r="K2575" s="83"/>
      <c r="L2575" s="102"/>
      <c r="M2575" s="105"/>
      <c r="N2575" s="83"/>
    </row>
    <row r="2576" spans="1:14" x14ac:dyDescent="0.25">
      <c r="A2576" s="79"/>
      <c r="B2576" s="133"/>
      <c r="C2576" s="137"/>
      <c r="D2576" s="81" t="str">
        <f>IFERROR(IF(C2576="No CAS","",INDEX('DEQ Pollutant List'!$C$7:$C$611,MATCH('5. Pollutant Emissions - MB'!C2576,'DEQ Pollutant List'!$B$7:$B$611,0))),"")</f>
        <v/>
      </c>
      <c r="E2576" s="115" t="str">
        <f>IFERROR(IF(OR($C2576="",$C2576="No CAS"),INDEX('DEQ Pollutant List'!$A$7:$A$611,MATCH($D2576,'DEQ Pollutant List'!$C$7:$C$611,0)),INDEX('DEQ Pollutant List'!$A$7:$A$611,MATCH($C2576,'DEQ Pollutant List'!$B$7:$B$611,0))),"")</f>
        <v/>
      </c>
      <c r="F2576" s="138"/>
      <c r="G2576" s="139"/>
      <c r="H2576" s="104"/>
      <c r="I2576" s="102"/>
      <c r="J2576" s="105"/>
      <c r="K2576" s="83"/>
      <c r="L2576" s="102"/>
      <c r="M2576" s="105"/>
      <c r="N2576" s="83"/>
    </row>
    <row r="2577" spans="1:14" x14ac:dyDescent="0.25">
      <c r="A2577" s="79"/>
      <c r="B2577" s="133"/>
      <c r="C2577" s="137"/>
      <c r="D2577" s="81" t="str">
        <f>IFERROR(IF(C2577="No CAS","",INDEX('DEQ Pollutant List'!$C$7:$C$611,MATCH('5. Pollutant Emissions - MB'!C2577,'DEQ Pollutant List'!$B$7:$B$611,0))),"")</f>
        <v/>
      </c>
      <c r="E2577" s="115" t="str">
        <f>IFERROR(IF(OR($C2577="",$C2577="No CAS"),INDEX('DEQ Pollutant List'!$A$7:$A$611,MATCH($D2577,'DEQ Pollutant List'!$C$7:$C$611,0)),INDEX('DEQ Pollutant List'!$A$7:$A$611,MATCH($C2577,'DEQ Pollutant List'!$B$7:$B$611,0))),"")</f>
        <v/>
      </c>
      <c r="F2577" s="138"/>
      <c r="G2577" s="139"/>
      <c r="H2577" s="104"/>
      <c r="I2577" s="102"/>
      <c r="J2577" s="105"/>
      <c r="K2577" s="83"/>
      <c r="L2577" s="102"/>
      <c r="M2577" s="105"/>
      <c r="N2577" s="83"/>
    </row>
    <row r="2578" spans="1:14" x14ac:dyDescent="0.25">
      <c r="A2578" s="79"/>
      <c r="B2578" s="133"/>
      <c r="C2578" s="137"/>
      <c r="D2578" s="81" t="str">
        <f>IFERROR(IF(C2578="No CAS","",INDEX('DEQ Pollutant List'!$C$7:$C$611,MATCH('5. Pollutant Emissions - MB'!C2578,'DEQ Pollutant List'!$B$7:$B$611,0))),"")</f>
        <v/>
      </c>
      <c r="E2578" s="115" t="str">
        <f>IFERROR(IF(OR($C2578="",$C2578="No CAS"),INDEX('DEQ Pollutant List'!$A$7:$A$611,MATCH($D2578,'DEQ Pollutant List'!$C$7:$C$611,0)),INDEX('DEQ Pollutant List'!$A$7:$A$611,MATCH($C2578,'DEQ Pollutant List'!$B$7:$B$611,0))),"")</f>
        <v/>
      </c>
      <c r="F2578" s="138"/>
      <c r="G2578" s="139"/>
      <c r="H2578" s="104"/>
      <c r="I2578" s="102"/>
      <c r="J2578" s="105"/>
      <c r="K2578" s="83"/>
      <c r="L2578" s="102"/>
      <c r="M2578" s="105"/>
      <c r="N2578" s="83"/>
    </row>
    <row r="2579" spans="1:14" x14ac:dyDescent="0.25">
      <c r="A2579" s="79"/>
      <c r="B2579" s="133"/>
      <c r="C2579" s="137"/>
      <c r="D2579" s="81" t="str">
        <f>IFERROR(IF(C2579="No CAS","",INDEX('DEQ Pollutant List'!$C$7:$C$611,MATCH('5. Pollutant Emissions - MB'!C2579,'DEQ Pollutant List'!$B$7:$B$611,0))),"")</f>
        <v/>
      </c>
      <c r="E2579" s="115" t="str">
        <f>IFERROR(IF(OR($C2579="",$C2579="No CAS"),INDEX('DEQ Pollutant List'!$A$7:$A$611,MATCH($D2579,'DEQ Pollutant List'!$C$7:$C$611,0)),INDEX('DEQ Pollutant List'!$A$7:$A$611,MATCH($C2579,'DEQ Pollutant List'!$B$7:$B$611,0))),"")</f>
        <v/>
      </c>
      <c r="F2579" s="138"/>
      <c r="G2579" s="139"/>
      <c r="H2579" s="104"/>
      <c r="I2579" s="102"/>
      <c r="J2579" s="105"/>
      <c r="K2579" s="83"/>
      <c r="L2579" s="102"/>
      <c r="M2579" s="105"/>
      <c r="N2579" s="83"/>
    </row>
    <row r="2580" spans="1:14" x14ac:dyDescent="0.25">
      <c r="A2580" s="79"/>
      <c r="B2580" s="133"/>
      <c r="C2580" s="137"/>
      <c r="D2580" s="81" t="str">
        <f>IFERROR(IF(C2580="No CAS","",INDEX('DEQ Pollutant List'!$C$7:$C$611,MATCH('5. Pollutant Emissions - MB'!C2580,'DEQ Pollutant List'!$B$7:$B$611,0))),"")</f>
        <v/>
      </c>
      <c r="E2580" s="115" t="str">
        <f>IFERROR(IF(OR($C2580="",$C2580="No CAS"),INDEX('DEQ Pollutant List'!$A$7:$A$611,MATCH($D2580,'DEQ Pollutant List'!$C$7:$C$611,0)),INDEX('DEQ Pollutant List'!$A$7:$A$611,MATCH($C2580,'DEQ Pollutant List'!$B$7:$B$611,0))),"")</f>
        <v/>
      </c>
      <c r="F2580" s="138"/>
      <c r="G2580" s="139"/>
      <c r="H2580" s="104"/>
      <c r="I2580" s="102"/>
      <c r="J2580" s="105"/>
      <c r="K2580" s="83"/>
      <c r="L2580" s="102"/>
      <c r="M2580" s="105"/>
      <c r="N2580" s="83"/>
    </row>
    <row r="2581" spans="1:14" x14ac:dyDescent="0.25">
      <c r="A2581" s="79"/>
      <c r="B2581" s="133"/>
      <c r="C2581" s="137"/>
      <c r="D2581" s="81" t="str">
        <f>IFERROR(IF(C2581="No CAS","",INDEX('DEQ Pollutant List'!$C$7:$C$611,MATCH('5. Pollutant Emissions - MB'!C2581,'DEQ Pollutant List'!$B$7:$B$611,0))),"")</f>
        <v/>
      </c>
      <c r="E2581" s="115" t="str">
        <f>IFERROR(IF(OR($C2581="",$C2581="No CAS"),INDEX('DEQ Pollutant List'!$A$7:$A$611,MATCH($D2581,'DEQ Pollutant List'!$C$7:$C$611,0)),INDEX('DEQ Pollutant List'!$A$7:$A$611,MATCH($C2581,'DEQ Pollutant List'!$B$7:$B$611,0))),"")</f>
        <v/>
      </c>
      <c r="F2581" s="138"/>
      <c r="G2581" s="139"/>
      <c r="H2581" s="104"/>
      <c r="I2581" s="102"/>
      <c r="J2581" s="105"/>
      <c r="K2581" s="83"/>
      <c r="L2581" s="102"/>
      <c r="M2581" s="105"/>
      <c r="N2581" s="83"/>
    </row>
    <row r="2582" spans="1:14" x14ac:dyDescent="0.25">
      <c r="A2582" s="79"/>
      <c r="B2582" s="133"/>
      <c r="C2582" s="137"/>
      <c r="D2582" s="81" t="str">
        <f>IFERROR(IF(C2582="No CAS","",INDEX('DEQ Pollutant List'!$C$7:$C$611,MATCH('5. Pollutant Emissions - MB'!C2582,'DEQ Pollutant List'!$B$7:$B$611,0))),"")</f>
        <v/>
      </c>
      <c r="E2582" s="115" t="str">
        <f>IFERROR(IF(OR($C2582="",$C2582="No CAS"),INDEX('DEQ Pollutant List'!$A$7:$A$611,MATCH($D2582,'DEQ Pollutant List'!$C$7:$C$611,0)),INDEX('DEQ Pollutant List'!$A$7:$A$611,MATCH($C2582,'DEQ Pollutant List'!$B$7:$B$611,0))),"")</f>
        <v/>
      </c>
      <c r="F2582" s="138"/>
      <c r="G2582" s="139"/>
      <c r="H2582" s="104"/>
      <c r="I2582" s="102"/>
      <c r="J2582" s="105"/>
      <c r="K2582" s="83"/>
      <c r="L2582" s="102"/>
      <c r="M2582" s="105"/>
      <c r="N2582" s="83"/>
    </row>
    <row r="2583" spans="1:14" x14ac:dyDescent="0.25">
      <c r="A2583" s="79"/>
      <c r="B2583" s="133"/>
      <c r="C2583" s="137"/>
      <c r="D2583" s="81" t="str">
        <f>IFERROR(IF(C2583="No CAS","",INDEX('DEQ Pollutant List'!$C$7:$C$611,MATCH('5. Pollutant Emissions - MB'!C2583,'DEQ Pollutant List'!$B$7:$B$611,0))),"")</f>
        <v/>
      </c>
      <c r="E2583" s="115" t="str">
        <f>IFERROR(IF(OR($C2583="",$C2583="No CAS"),INDEX('DEQ Pollutant List'!$A$7:$A$611,MATCH($D2583,'DEQ Pollutant List'!$C$7:$C$611,0)),INDEX('DEQ Pollutant List'!$A$7:$A$611,MATCH($C2583,'DEQ Pollutant List'!$B$7:$B$611,0))),"")</f>
        <v/>
      </c>
      <c r="F2583" s="138"/>
      <c r="G2583" s="139"/>
      <c r="H2583" s="104"/>
      <c r="I2583" s="102"/>
      <c r="J2583" s="105"/>
      <c r="K2583" s="83"/>
      <c r="L2583" s="102"/>
      <c r="M2583" s="105"/>
      <c r="N2583" s="83"/>
    </row>
    <row r="2584" spans="1:14" x14ac:dyDescent="0.25">
      <c r="A2584" s="79"/>
      <c r="B2584" s="133"/>
      <c r="C2584" s="137"/>
      <c r="D2584" s="81" t="str">
        <f>IFERROR(IF(C2584="No CAS","",INDEX('DEQ Pollutant List'!$C$7:$C$611,MATCH('5. Pollutant Emissions - MB'!C2584,'DEQ Pollutant List'!$B$7:$B$611,0))),"")</f>
        <v/>
      </c>
      <c r="E2584" s="115" t="str">
        <f>IFERROR(IF(OR($C2584="",$C2584="No CAS"),INDEX('DEQ Pollutant List'!$A$7:$A$611,MATCH($D2584,'DEQ Pollutant List'!$C$7:$C$611,0)),INDEX('DEQ Pollutant List'!$A$7:$A$611,MATCH($C2584,'DEQ Pollutant List'!$B$7:$B$611,0))),"")</f>
        <v/>
      </c>
      <c r="F2584" s="138"/>
      <c r="G2584" s="139"/>
      <c r="H2584" s="104"/>
      <c r="I2584" s="102"/>
      <c r="J2584" s="105"/>
      <c r="K2584" s="83"/>
      <c r="L2584" s="102"/>
      <c r="M2584" s="105"/>
      <c r="N2584" s="83"/>
    </row>
    <row r="2585" spans="1:14" x14ac:dyDescent="0.25">
      <c r="A2585" s="79"/>
      <c r="B2585" s="133"/>
      <c r="C2585" s="137"/>
      <c r="D2585" s="81" t="str">
        <f>IFERROR(IF(C2585="No CAS","",INDEX('DEQ Pollutant List'!$C$7:$C$611,MATCH('5. Pollutant Emissions - MB'!C2585,'DEQ Pollutant List'!$B$7:$B$611,0))),"")</f>
        <v/>
      </c>
      <c r="E2585" s="115" t="str">
        <f>IFERROR(IF(OR($C2585="",$C2585="No CAS"),INDEX('DEQ Pollutant List'!$A$7:$A$611,MATCH($D2585,'DEQ Pollutant List'!$C$7:$C$611,0)),INDEX('DEQ Pollutant List'!$A$7:$A$611,MATCH($C2585,'DEQ Pollutant List'!$B$7:$B$611,0))),"")</f>
        <v/>
      </c>
      <c r="F2585" s="138"/>
      <c r="G2585" s="139"/>
      <c r="H2585" s="104"/>
      <c r="I2585" s="102"/>
      <c r="J2585" s="105"/>
      <c r="K2585" s="83"/>
      <c r="L2585" s="102"/>
      <c r="M2585" s="105"/>
      <c r="N2585" s="83"/>
    </row>
    <row r="2586" spans="1:14" x14ac:dyDescent="0.25">
      <c r="A2586" s="79"/>
      <c r="B2586" s="133"/>
      <c r="C2586" s="137"/>
      <c r="D2586" s="81" t="str">
        <f>IFERROR(IF(C2586="No CAS","",INDEX('DEQ Pollutant List'!$C$7:$C$611,MATCH('5. Pollutant Emissions - MB'!C2586,'DEQ Pollutant List'!$B$7:$B$611,0))),"")</f>
        <v/>
      </c>
      <c r="E2586" s="115" t="str">
        <f>IFERROR(IF(OR($C2586="",$C2586="No CAS"),INDEX('DEQ Pollutant List'!$A$7:$A$611,MATCH($D2586,'DEQ Pollutant List'!$C$7:$C$611,0)),INDEX('DEQ Pollutant List'!$A$7:$A$611,MATCH($C2586,'DEQ Pollutant List'!$B$7:$B$611,0))),"")</f>
        <v/>
      </c>
      <c r="F2586" s="138"/>
      <c r="G2586" s="139"/>
      <c r="H2586" s="104"/>
      <c r="I2586" s="102"/>
      <c r="J2586" s="105"/>
      <c r="K2586" s="83"/>
      <c r="L2586" s="102"/>
      <c r="M2586" s="105"/>
      <c r="N2586" s="83"/>
    </row>
    <row r="2587" spans="1:14" x14ac:dyDescent="0.25">
      <c r="A2587" s="79"/>
      <c r="B2587" s="133"/>
      <c r="C2587" s="137"/>
      <c r="D2587" s="81" t="str">
        <f>IFERROR(IF(C2587="No CAS","",INDEX('DEQ Pollutant List'!$C$7:$C$611,MATCH('5. Pollutant Emissions - MB'!C2587,'DEQ Pollutant List'!$B$7:$B$611,0))),"")</f>
        <v/>
      </c>
      <c r="E2587" s="115" t="str">
        <f>IFERROR(IF(OR($C2587="",$C2587="No CAS"),INDEX('DEQ Pollutant List'!$A$7:$A$611,MATCH($D2587,'DEQ Pollutant List'!$C$7:$C$611,0)),INDEX('DEQ Pollutant List'!$A$7:$A$611,MATCH($C2587,'DEQ Pollutant List'!$B$7:$B$611,0))),"")</f>
        <v/>
      </c>
      <c r="F2587" s="138"/>
      <c r="G2587" s="139"/>
      <c r="H2587" s="104"/>
      <c r="I2587" s="102"/>
      <c r="J2587" s="105"/>
      <c r="K2587" s="83"/>
      <c r="L2587" s="102"/>
      <c r="M2587" s="105"/>
      <c r="N2587" s="83"/>
    </row>
    <row r="2588" spans="1:14" x14ac:dyDescent="0.25">
      <c r="A2588" s="79"/>
      <c r="B2588" s="133"/>
      <c r="C2588" s="137"/>
      <c r="D2588" s="81" t="str">
        <f>IFERROR(IF(C2588="No CAS","",INDEX('DEQ Pollutant List'!$C$7:$C$611,MATCH('5. Pollutant Emissions - MB'!C2588,'DEQ Pollutant List'!$B$7:$B$611,0))),"")</f>
        <v/>
      </c>
      <c r="E2588" s="115" t="str">
        <f>IFERROR(IF(OR($C2588="",$C2588="No CAS"),INDEX('DEQ Pollutant List'!$A$7:$A$611,MATCH($D2588,'DEQ Pollutant List'!$C$7:$C$611,0)),INDEX('DEQ Pollutant List'!$A$7:$A$611,MATCH($C2588,'DEQ Pollutant List'!$B$7:$B$611,0))),"")</f>
        <v/>
      </c>
      <c r="F2588" s="138"/>
      <c r="G2588" s="139"/>
      <c r="H2588" s="104"/>
      <c r="I2588" s="102"/>
      <c r="J2588" s="105"/>
      <c r="K2588" s="83"/>
      <c r="L2588" s="102"/>
      <c r="M2588" s="105"/>
      <c r="N2588" s="83"/>
    </row>
    <row r="2589" spans="1:14" x14ac:dyDescent="0.25">
      <c r="A2589" s="79"/>
      <c r="B2589" s="133"/>
      <c r="C2589" s="137"/>
      <c r="D2589" s="81" t="str">
        <f>IFERROR(IF(C2589="No CAS","",INDEX('DEQ Pollutant List'!$C$7:$C$611,MATCH('5. Pollutant Emissions - MB'!C2589,'DEQ Pollutant List'!$B$7:$B$611,0))),"")</f>
        <v/>
      </c>
      <c r="E2589" s="115" t="str">
        <f>IFERROR(IF(OR($C2589="",$C2589="No CAS"),INDEX('DEQ Pollutant List'!$A$7:$A$611,MATCH($D2589,'DEQ Pollutant List'!$C$7:$C$611,0)),INDEX('DEQ Pollutant List'!$A$7:$A$611,MATCH($C2589,'DEQ Pollutant List'!$B$7:$B$611,0))),"")</f>
        <v/>
      </c>
      <c r="F2589" s="138"/>
      <c r="G2589" s="139"/>
      <c r="H2589" s="104"/>
      <c r="I2589" s="102"/>
      <c r="J2589" s="105"/>
      <c r="K2589" s="83"/>
      <c r="L2589" s="102"/>
      <c r="M2589" s="105"/>
      <c r="N2589" s="83"/>
    </row>
    <row r="2590" spans="1:14" x14ac:dyDescent="0.25">
      <c r="A2590" s="79"/>
      <c r="B2590" s="133"/>
      <c r="C2590" s="137"/>
      <c r="D2590" s="81" t="str">
        <f>IFERROR(IF(C2590="No CAS","",INDEX('DEQ Pollutant List'!$C$7:$C$611,MATCH('5. Pollutant Emissions - MB'!C2590,'DEQ Pollutant List'!$B$7:$B$611,0))),"")</f>
        <v/>
      </c>
      <c r="E2590" s="115" t="str">
        <f>IFERROR(IF(OR($C2590="",$C2590="No CAS"),INDEX('DEQ Pollutant List'!$A$7:$A$611,MATCH($D2590,'DEQ Pollutant List'!$C$7:$C$611,0)),INDEX('DEQ Pollutant List'!$A$7:$A$611,MATCH($C2590,'DEQ Pollutant List'!$B$7:$B$611,0))),"")</f>
        <v/>
      </c>
      <c r="F2590" s="138"/>
      <c r="G2590" s="139"/>
      <c r="H2590" s="104"/>
      <c r="I2590" s="102"/>
      <c r="J2590" s="105"/>
      <c r="K2590" s="83"/>
      <c r="L2590" s="102"/>
      <c r="M2590" s="105"/>
      <c r="N2590" s="83"/>
    </row>
    <row r="2591" spans="1:14" x14ac:dyDescent="0.25">
      <c r="A2591" s="79"/>
      <c r="B2591" s="133"/>
      <c r="C2591" s="137"/>
      <c r="D2591" s="81" t="str">
        <f>IFERROR(IF(C2591="No CAS","",INDEX('DEQ Pollutant List'!$C$7:$C$611,MATCH('5. Pollutant Emissions - MB'!C2591,'DEQ Pollutant List'!$B$7:$B$611,0))),"")</f>
        <v/>
      </c>
      <c r="E2591" s="115" t="str">
        <f>IFERROR(IF(OR($C2591="",$C2591="No CAS"),INDEX('DEQ Pollutant List'!$A$7:$A$611,MATCH($D2591,'DEQ Pollutant List'!$C$7:$C$611,0)),INDEX('DEQ Pollutant List'!$A$7:$A$611,MATCH($C2591,'DEQ Pollutant List'!$B$7:$B$611,0))),"")</f>
        <v/>
      </c>
      <c r="F2591" s="138"/>
      <c r="G2591" s="139"/>
      <c r="H2591" s="104"/>
      <c r="I2591" s="102"/>
      <c r="J2591" s="105"/>
      <c r="K2591" s="83"/>
      <c r="L2591" s="102"/>
      <c r="M2591" s="105"/>
      <c r="N2591" s="83"/>
    </row>
    <row r="2592" spans="1:14" x14ac:dyDescent="0.25">
      <c r="A2592" s="79"/>
      <c r="B2592" s="133"/>
      <c r="C2592" s="137"/>
      <c r="D2592" s="81" t="str">
        <f>IFERROR(IF(C2592="No CAS","",INDEX('DEQ Pollutant List'!$C$7:$C$611,MATCH('5. Pollutant Emissions - MB'!C2592,'DEQ Pollutant List'!$B$7:$B$611,0))),"")</f>
        <v/>
      </c>
      <c r="E2592" s="115" t="str">
        <f>IFERROR(IF(OR($C2592="",$C2592="No CAS"),INDEX('DEQ Pollutant List'!$A$7:$A$611,MATCH($D2592,'DEQ Pollutant List'!$C$7:$C$611,0)),INDEX('DEQ Pollutant List'!$A$7:$A$611,MATCH($C2592,'DEQ Pollutant List'!$B$7:$B$611,0))),"")</f>
        <v/>
      </c>
      <c r="F2592" s="138"/>
      <c r="G2592" s="139"/>
      <c r="H2592" s="104"/>
      <c r="I2592" s="102"/>
      <c r="J2592" s="105"/>
      <c r="K2592" s="83"/>
      <c r="L2592" s="102"/>
      <c r="M2592" s="105"/>
      <c r="N2592" s="83"/>
    </row>
    <row r="2593" spans="1:14" x14ac:dyDescent="0.25">
      <c r="A2593" s="79"/>
      <c r="B2593" s="133"/>
      <c r="C2593" s="137"/>
      <c r="D2593" s="81" t="str">
        <f>IFERROR(IF(C2593="No CAS","",INDEX('DEQ Pollutant List'!$C$7:$C$611,MATCH('5. Pollutant Emissions - MB'!C2593,'DEQ Pollutant List'!$B$7:$B$611,0))),"")</f>
        <v/>
      </c>
      <c r="E2593" s="115" t="str">
        <f>IFERROR(IF(OR($C2593="",$C2593="No CAS"),INDEX('DEQ Pollutant List'!$A$7:$A$611,MATCH($D2593,'DEQ Pollutant List'!$C$7:$C$611,0)),INDEX('DEQ Pollutant List'!$A$7:$A$611,MATCH($C2593,'DEQ Pollutant List'!$B$7:$B$611,0))),"")</f>
        <v/>
      </c>
      <c r="F2593" s="138"/>
      <c r="G2593" s="139"/>
      <c r="H2593" s="104"/>
      <c r="I2593" s="102"/>
      <c r="J2593" s="105"/>
      <c r="K2593" s="83"/>
      <c r="L2593" s="102"/>
      <c r="M2593" s="105"/>
      <c r="N2593" s="83"/>
    </row>
    <row r="2594" spans="1:14" x14ac:dyDescent="0.25">
      <c r="A2594" s="79"/>
      <c r="B2594" s="133"/>
      <c r="C2594" s="137"/>
      <c r="D2594" s="81" t="str">
        <f>IFERROR(IF(C2594="No CAS","",INDEX('DEQ Pollutant List'!$C$7:$C$611,MATCH('5. Pollutant Emissions - MB'!C2594,'DEQ Pollutant List'!$B$7:$B$611,0))),"")</f>
        <v/>
      </c>
      <c r="E2594" s="115" t="str">
        <f>IFERROR(IF(OR($C2594="",$C2594="No CAS"),INDEX('DEQ Pollutant List'!$A$7:$A$611,MATCH($D2594,'DEQ Pollutant List'!$C$7:$C$611,0)),INDEX('DEQ Pollutant List'!$A$7:$A$611,MATCH($C2594,'DEQ Pollutant List'!$B$7:$B$611,0))),"")</f>
        <v/>
      </c>
      <c r="F2594" s="138"/>
      <c r="G2594" s="139"/>
      <c r="H2594" s="104"/>
      <c r="I2594" s="102"/>
      <c r="J2594" s="105"/>
      <c r="K2594" s="83"/>
      <c r="L2594" s="102"/>
      <c r="M2594" s="105"/>
      <c r="N2594" s="83"/>
    </row>
    <row r="2595" spans="1:14" x14ac:dyDescent="0.25">
      <c r="A2595" s="79"/>
      <c r="B2595" s="133"/>
      <c r="C2595" s="137"/>
      <c r="D2595" s="81" t="str">
        <f>IFERROR(IF(C2595="No CAS","",INDEX('DEQ Pollutant List'!$C$7:$C$611,MATCH('5. Pollutant Emissions - MB'!C2595,'DEQ Pollutant List'!$B$7:$B$611,0))),"")</f>
        <v/>
      </c>
      <c r="E2595" s="115" t="str">
        <f>IFERROR(IF(OR($C2595="",$C2595="No CAS"),INDEX('DEQ Pollutant List'!$A$7:$A$611,MATCH($D2595,'DEQ Pollutant List'!$C$7:$C$611,0)),INDEX('DEQ Pollutant List'!$A$7:$A$611,MATCH($C2595,'DEQ Pollutant List'!$B$7:$B$611,0))),"")</f>
        <v/>
      </c>
      <c r="F2595" s="138"/>
      <c r="G2595" s="139"/>
      <c r="H2595" s="104"/>
      <c r="I2595" s="102"/>
      <c r="J2595" s="105"/>
      <c r="K2595" s="83"/>
      <c r="L2595" s="102"/>
      <c r="M2595" s="105"/>
      <c r="N2595" s="83"/>
    </row>
    <row r="2596" spans="1:14" x14ac:dyDescent="0.25">
      <c r="A2596" s="79"/>
      <c r="B2596" s="133"/>
      <c r="C2596" s="137"/>
      <c r="D2596" s="81" t="str">
        <f>IFERROR(IF(C2596="No CAS","",INDEX('DEQ Pollutant List'!$C$7:$C$611,MATCH('5. Pollutant Emissions - MB'!C2596,'DEQ Pollutant List'!$B$7:$B$611,0))),"")</f>
        <v/>
      </c>
      <c r="E2596" s="115" t="str">
        <f>IFERROR(IF(OR($C2596="",$C2596="No CAS"),INDEX('DEQ Pollutant List'!$A$7:$A$611,MATCH($D2596,'DEQ Pollutant List'!$C$7:$C$611,0)),INDEX('DEQ Pollutant List'!$A$7:$A$611,MATCH($C2596,'DEQ Pollutant List'!$B$7:$B$611,0))),"")</f>
        <v/>
      </c>
      <c r="F2596" s="138"/>
      <c r="G2596" s="139"/>
      <c r="H2596" s="104"/>
      <c r="I2596" s="102"/>
      <c r="J2596" s="105"/>
      <c r="K2596" s="83"/>
      <c r="L2596" s="102"/>
      <c r="M2596" s="105"/>
      <c r="N2596" s="83"/>
    </row>
    <row r="2597" spans="1:14" x14ac:dyDescent="0.25">
      <c r="A2597" s="79"/>
      <c r="B2597" s="133"/>
      <c r="C2597" s="137"/>
      <c r="D2597" s="81" t="str">
        <f>IFERROR(IF(C2597="No CAS","",INDEX('DEQ Pollutant List'!$C$7:$C$611,MATCH('5. Pollutant Emissions - MB'!C2597,'DEQ Pollutant List'!$B$7:$B$611,0))),"")</f>
        <v/>
      </c>
      <c r="E2597" s="115" t="str">
        <f>IFERROR(IF(OR($C2597="",$C2597="No CAS"),INDEX('DEQ Pollutant List'!$A$7:$A$611,MATCH($D2597,'DEQ Pollutant List'!$C$7:$C$611,0)),INDEX('DEQ Pollutant List'!$A$7:$A$611,MATCH($C2597,'DEQ Pollutant List'!$B$7:$B$611,0))),"")</f>
        <v/>
      </c>
      <c r="F2597" s="138"/>
      <c r="G2597" s="139"/>
      <c r="H2597" s="104"/>
      <c r="I2597" s="102"/>
      <c r="J2597" s="105"/>
      <c r="K2597" s="83"/>
      <c r="L2597" s="102"/>
      <c r="M2597" s="105"/>
      <c r="N2597" s="83"/>
    </row>
    <row r="2598" spans="1:14" x14ac:dyDescent="0.25">
      <c r="A2598" s="79"/>
      <c r="B2598" s="133"/>
      <c r="C2598" s="137"/>
      <c r="D2598" s="81" t="str">
        <f>IFERROR(IF(C2598="No CAS","",INDEX('DEQ Pollutant List'!$C$7:$C$611,MATCH('5. Pollutant Emissions - MB'!C2598,'DEQ Pollutant List'!$B$7:$B$611,0))),"")</f>
        <v/>
      </c>
      <c r="E2598" s="115" t="str">
        <f>IFERROR(IF(OR($C2598="",$C2598="No CAS"),INDEX('DEQ Pollutant List'!$A$7:$A$611,MATCH($D2598,'DEQ Pollutant List'!$C$7:$C$611,0)),INDEX('DEQ Pollutant List'!$A$7:$A$611,MATCH($C2598,'DEQ Pollutant List'!$B$7:$B$611,0))),"")</f>
        <v/>
      </c>
      <c r="F2598" s="138"/>
      <c r="G2598" s="139"/>
      <c r="H2598" s="104"/>
      <c r="I2598" s="102"/>
      <c r="J2598" s="105"/>
      <c r="K2598" s="83"/>
      <c r="L2598" s="102"/>
      <c r="M2598" s="105"/>
      <c r="N2598" s="83"/>
    </row>
    <row r="2599" spans="1:14" x14ac:dyDescent="0.25">
      <c r="A2599" s="79"/>
      <c r="B2599" s="133"/>
      <c r="C2599" s="137"/>
      <c r="D2599" s="81" t="str">
        <f>IFERROR(IF(C2599="No CAS","",INDEX('DEQ Pollutant List'!$C$7:$C$611,MATCH('5. Pollutant Emissions - MB'!C2599,'DEQ Pollutant List'!$B$7:$B$611,0))),"")</f>
        <v/>
      </c>
      <c r="E2599" s="115" t="str">
        <f>IFERROR(IF(OR($C2599="",$C2599="No CAS"),INDEX('DEQ Pollutant List'!$A$7:$A$611,MATCH($D2599,'DEQ Pollutant List'!$C$7:$C$611,0)),INDEX('DEQ Pollutant List'!$A$7:$A$611,MATCH($C2599,'DEQ Pollutant List'!$B$7:$B$611,0))),"")</f>
        <v/>
      </c>
      <c r="F2599" s="138"/>
      <c r="G2599" s="139"/>
      <c r="H2599" s="104"/>
      <c r="I2599" s="102"/>
      <c r="J2599" s="105"/>
      <c r="K2599" s="83"/>
      <c r="L2599" s="102"/>
      <c r="M2599" s="105"/>
      <c r="N2599" s="83"/>
    </row>
    <row r="2600" spans="1:14" x14ac:dyDescent="0.25">
      <c r="A2600" s="79"/>
      <c r="B2600" s="133"/>
      <c r="C2600" s="137"/>
      <c r="D2600" s="81" t="str">
        <f>IFERROR(IF(C2600="No CAS","",INDEX('DEQ Pollutant List'!$C$7:$C$611,MATCH('5. Pollutant Emissions - MB'!C2600,'DEQ Pollutant List'!$B$7:$B$611,0))),"")</f>
        <v/>
      </c>
      <c r="E2600" s="115" t="str">
        <f>IFERROR(IF(OR($C2600="",$C2600="No CAS"),INDEX('DEQ Pollutant List'!$A$7:$A$611,MATCH($D2600,'DEQ Pollutant List'!$C$7:$C$611,0)),INDEX('DEQ Pollutant List'!$A$7:$A$611,MATCH($C2600,'DEQ Pollutant List'!$B$7:$B$611,0))),"")</f>
        <v/>
      </c>
      <c r="F2600" s="138"/>
      <c r="G2600" s="139"/>
      <c r="H2600" s="104"/>
      <c r="I2600" s="102"/>
      <c r="J2600" s="105"/>
      <c r="K2600" s="83"/>
      <c r="L2600" s="102"/>
      <c r="M2600" s="105"/>
      <c r="N2600" s="83"/>
    </row>
    <row r="2601" spans="1:14" x14ac:dyDescent="0.25">
      <c r="A2601" s="79"/>
      <c r="B2601" s="133"/>
      <c r="C2601" s="137"/>
      <c r="D2601" s="81" t="str">
        <f>IFERROR(IF(C2601="No CAS","",INDEX('DEQ Pollutant List'!$C$7:$C$611,MATCH('5. Pollutant Emissions - MB'!C2601,'DEQ Pollutant List'!$B$7:$B$611,0))),"")</f>
        <v/>
      </c>
      <c r="E2601" s="115" t="str">
        <f>IFERROR(IF(OR($C2601="",$C2601="No CAS"),INDEX('DEQ Pollutant List'!$A$7:$A$611,MATCH($D2601,'DEQ Pollutant List'!$C$7:$C$611,0)),INDEX('DEQ Pollutant List'!$A$7:$A$611,MATCH($C2601,'DEQ Pollutant List'!$B$7:$B$611,0))),"")</f>
        <v/>
      </c>
      <c r="F2601" s="138"/>
      <c r="G2601" s="139"/>
      <c r="H2601" s="104"/>
      <c r="I2601" s="102"/>
      <c r="J2601" s="105"/>
      <c r="K2601" s="83"/>
      <c r="L2601" s="102"/>
      <c r="M2601" s="105"/>
      <c r="N2601" s="83"/>
    </row>
    <row r="2602" spans="1:14" x14ac:dyDescent="0.25">
      <c r="A2602" s="79"/>
      <c r="B2602" s="133"/>
      <c r="C2602" s="137"/>
      <c r="D2602" s="81" t="str">
        <f>IFERROR(IF(C2602="No CAS","",INDEX('DEQ Pollutant List'!$C$7:$C$611,MATCH('5. Pollutant Emissions - MB'!C2602,'DEQ Pollutant List'!$B$7:$B$611,0))),"")</f>
        <v/>
      </c>
      <c r="E2602" s="115" t="str">
        <f>IFERROR(IF(OR($C2602="",$C2602="No CAS"),INDEX('DEQ Pollutant List'!$A$7:$A$611,MATCH($D2602,'DEQ Pollutant List'!$C$7:$C$611,0)),INDEX('DEQ Pollutant List'!$A$7:$A$611,MATCH($C2602,'DEQ Pollutant List'!$B$7:$B$611,0))),"")</f>
        <v/>
      </c>
      <c r="F2602" s="138"/>
      <c r="G2602" s="139"/>
      <c r="H2602" s="104"/>
      <c r="I2602" s="102"/>
      <c r="J2602" s="105"/>
      <c r="K2602" s="83"/>
      <c r="L2602" s="102"/>
      <c r="M2602" s="105"/>
      <c r="N2602" s="83"/>
    </row>
    <row r="2603" spans="1:14" x14ac:dyDescent="0.25">
      <c r="A2603" s="79"/>
      <c r="B2603" s="133"/>
      <c r="C2603" s="137"/>
      <c r="D2603" s="81" t="str">
        <f>IFERROR(IF(C2603="No CAS","",INDEX('DEQ Pollutant List'!$C$7:$C$611,MATCH('5. Pollutant Emissions - MB'!C2603,'DEQ Pollutant List'!$B$7:$B$611,0))),"")</f>
        <v/>
      </c>
      <c r="E2603" s="115" t="str">
        <f>IFERROR(IF(OR($C2603="",$C2603="No CAS"),INDEX('DEQ Pollutant List'!$A$7:$A$611,MATCH($D2603,'DEQ Pollutant List'!$C$7:$C$611,0)),INDEX('DEQ Pollutant List'!$A$7:$A$611,MATCH($C2603,'DEQ Pollutant List'!$B$7:$B$611,0))),"")</f>
        <v/>
      </c>
      <c r="F2603" s="138"/>
      <c r="G2603" s="139"/>
      <c r="H2603" s="104"/>
      <c r="I2603" s="102"/>
      <c r="J2603" s="105"/>
      <c r="K2603" s="83"/>
      <c r="L2603" s="102"/>
      <c r="M2603" s="105"/>
      <c r="N2603" s="83"/>
    </row>
    <row r="2604" spans="1:14" x14ac:dyDescent="0.25">
      <c r="A2604" s="79"/>
      <c r="B2604" s="133"/>
      <c r="C2604" s="137"/>
      <c r="D2604" s="81" t="str">
        <f>IFERROR(IF(C2604="No CAS","",INDEX('DEQ Pollutant List'!$C$7:$C$611,MATCH('5. Pollutant Emissions - MB'!C2604,'DEQ Pollutant List'!$B$7:$B$611,0))),"")</f>
        <v/>
      </c>
      <c r="E2604" s="115" t="str">
        <f>IFERROR(IF(OR($C2604="",$C2604="No CAS"),INDEX('DEQ Pollutant List'!$A$7:$A$611,MATCH($D2604,'DEQ Pollutant List'!$C$7:$C$611,0)),INDEX('DEQ Pollutant List'!$A$7:$A$611,MATCH($C2604,'DEQ Pollutant List'!$B$7:$B$611,0))),"")</f>
        <v/>
      </c>
      <c r="F2604" s="138"/>
      <c r="G2604" s="139"/>
      <c r="H2604" s="104"/>
      <c r="I2604" s="102"/>
      <c r="J2604" s="105"/>
      <c r="K2604" s="83"/>
      <c r="L2604" s="102"/>
      <c r="M2604" s="105"/>
      <c r="N2604" s="83"/>
    </row>
    <row r="2605" spans="1:14" x14ac:dyDescent="0.25">
      <c r="A2605" s="79"/>
      <c r="B2605" s="133"/>
      <c r="C2605" s="137"/>
      <c r="D2605" s="81" t="str">
        <f>IFERROR(IF(C2605="No CAS","",INDEX('DEQ Pollutant List'!$C$7:$C$611,MATCH('5. Pollutant Emissions - MB'!C2605,'DEQ Pollutant List'!$B$7:$B$611,0))),"")</f>
        <v/>
      </c>
      <c r="E2605" s="115" t="str">
        <f>IFERROR(IF(OR($C2605="",$C2605="No CAS"),INDEX('DEQ Pollutant List'!$A$7:$A$611,MATCH($D2605,'DEQ Pollutant List'!$C$7:$C$611,0)),INDEX('DEQ Pollutant List'!$A$7:$A$611,MATCH($C2605,'DEQ Pollutant List'!$B$7:$B$611,0))),"")</f>
        <v/>
      </c>
      <c r="F2605" s="138"/>
      <c r="G2605" s="139"/>
      <c r="H2605" s="104"/>
      <c r="I2605" s="102"/>
      <c r="J2605" s="105"/>
      <c r="K2605" s="83"/>
      <c r="L2605" s="102"/>
      <c r="M2605" s="105"/>
      <c r="N2605" s="83"/>
    </row>
    <row r="2606" spans="1:14" x14ac:dyDescent="0.25">
      <c r="A2606" s="79"/>
      <c r="B2606" s="133"/>
      <c r="C2606" s="137"/>
      <c r="D2606" s="81" t="str">
        <f>IFERROR(IF(C2606="No CAS","",INDEX('DEQ Pollutant List'!$C$7:$C$611,MATCH('5. Pollutant Emissions - MB'!C2606,'DEQ Pollutant List'!$B$7:$B$611,0))),"")</f>
        <v/>
      </c>
      <c r="E2606" s="115" t="str">
        <f>IFERROR(IF(OR($C2606="",$C2606="No CAS"),INDEX('DEQ Pollutant List'!$A$7:$A$611,MATCH($D2606,'DEQ Pollutant List'!$C$7:$C$611,0)),INDEX('DEQ Pollutant List'!$A$7:$A$611,MATCH($C2606,'DEQ Pollutant List'!$B$7:$B$611,0))),"")</f>
        <v/>
      </c>
      <c r="F2606" s="138"/>
      <c r="G2606" s="139"/>
      <c r="H2606" s="104"/>
      <c r="I2606" s="102"/>
      <c r="J2606" s="105"/>
      <c r="K2606" s="83"/>
      <c r="L2606" s="102"/>
      <c r="M2606" s="105"/>
      <c r="N2606" s="83"/>
    </row>
    <row r="2607" spans="1:14" x14ac:dyDescent="0.25">
      <c r="A2607" s="79"/>
      <c r="B2607" s="133"/>
      <c r="C2607" s="137"/>
      <c r="D2607" s="81" t="str">
        <f>IFERROR(IF(C2607="No CAS","",INDEX('DEQ Pollutant List'!$C$7:$C$611,MATCH('5. Pollutant Emissions - MB'!C2607,'DEQ Pollutant List'!$B$7:$B$611,0))),"")</f>
        <v/>
      </c>
      <c r="E2607" s="115" t="str">
        <f>IFERROR(IF(OR($C2607="",$C2607="No CAS"),INDEX('DEQ Pollutant List'!$A$7:$A$611,MATCH($D2607,'DEQ Pollutant List'!$C$7:$C$611,0)),INDEX('DEQ Pollutant List'!$A$7:$A$611,MATCH($C2607,'DEQ Pollutant List'!$B$7:$B$611,0))),"")</f>
        <v/>
      </c>
      <c r="F2607" s="138"/>
      <c r="G2607" s="139"/>
      <c r="H2607" s="104"/>
      <c r="I2607" s="102"/>
      <c r="J2607" s="105"/>
      <c r="K2607" s="83"/>
      <c r="L2607" s="102"/>
      <c r="M2607" s="105"/>
      <c r="N2607" s="83"/>
    </row>
    <row r="2608" spans="1:14" x14ac:dyDescent="0.25">
      <c r="A2608" s="79"/>
      <c r="B2608" s="133"/>
      <c r="C2608" s="137"/>
      <c r="D2608" s="81" t="str">
        <f>IFERROR(IF(C2608="No CAS","",INDEX('DEQ Pollutant List'!$C$7:$C$611,MATCH('5. Pollutant Emissions - MB'!C2608,'DEQ Pollutant List'!$B$7:$B$611,0))),"")</f>
        <v/>
      </c>
      <c r="E2608" s="115" t="str">
        <f>IFERROR(IF(OR($C2608="",$C2608="No CAS"),INDEX('DEQ Pollutant List'!$A$7:$A$611,MATCH($D2608,'DEQ Pollutant List'!$C$7:$C$611,0)),INDEX('DEQ Pollutant List'!$A$7:$A$611,MATCH($C2608,'DEQ Pollutant List'!$B$7:$B$611,0))),"")</f>
        <v/>
      </c>
      <c r="F2608" s="138"/>
      <c r="G2608" s="139"/>
      <c r="H2608" s="104"/>
      <c r="I2608" s="102"/>
      <c r="J2608" s="105"/>
      <c r="K2608" s="83"/>
      <c r="L2608" s="102"/>
      <c r="M2608" s="105"/>
      <c r="N2608" s="83"/>
    </row>
    <row r="2609" spans="1:14" x14ac:dyDescent="0.25">
      <c r="A2609" s="79"/>
      <c r="B2609" s="133"/>
      <c r="C2609" s="137"/>
      <c r="D2609" s="81" t="str">
        <f>IFERROR(IF(C2609="No CAS","",INDEX('DEQ Pollutant List'!$C$7:$C$611,MATCH('5. Pollutant Emissions - MB'!C2609,'DEQ Pollutant List'!$B$7:$B$611,0))),"")</f>
        <v/>
      </c>
      <c r="E2609" s="115" t="str">
        <f>IFERROR(IF(OR($C2609="",$C2609="No CAS"),INDEX('DEQ Pollutant List'!$A$7:$A$611,MATCH($D2609,'DEQ Pollutant List'!$C$7:$C$611,0)),INDEX('DEQ Pollutant List'!$A$7:$A$611,MATCH($C2609,'DEQ Pollutant List'!$B$7:$B$611,0))),"")</f>
        <v/>
      </c>
      <c r="F2609" s="138"/>
      <c r="G2609" s="139"/>
      <c r="H2609" s="104"/>
      <c r="I2609" s="102"/>
      <c r="J2609" s="105"/>
      <c r="K2609" s="83"/>
      <c r="L2609" s="102"/>
      <c r="M2609" s="105"/>
      <c r="N2609" s="83"/>
    </row>
    <row r="2610" spans="1:14" x14ac:dyDescent="0.25">
      <c r="A2610" s="79"/>
      <c r="B2610" s="133"/>
      <c r="C2610" s="137"/>
      <c r="D2610" s="81" t="str">
        <f>IFERROR(IF(C2610="No CAS","",INDEX('DEQ Pollutant List'!$C$7:$C$611,MATCH('5. Pollutant Emissions - MB'!C2610,'DEQ Pollutant List'!$B$7:$B$611,0))),"")</f>
        <v/>
      </c>
      <c r="E2610" s="115" t="str">
        <f>IFERROR(IF(OR($C2610="",$C2610="No CAS"),INDEX('DEQ Pollutant List'!$A$7:$A$611,MATCH($D2610,'DEQ Pollutant List'!$C$7:$C$611,0)),INDEX('DEQ Pollutant List'!$A$7:$A$611,MATCH($C2610,'DEQ Pollutant List'!$B$7:$B$611,0))),"")</f>
        <v/>
      </c>
      <c r="F2610" s="138"/>
      <c r="G2610" s="139"/>
      <c r="H2610" s="104"/>
      <c r="I2610" s="102"/>
      <c r="J2610" s="105"/>
      <c r="K2610" s="83"/>
      <c r="L2610" s="102"/>
      <c r="M2610" s="105"/>
      <c r="N2610" s="83"/>
    </row>
    <row r="2611" spans="1:14" x14ac:dyDescent="0.25">
      <c r="A2611" s="79"/>
      <c r="B2611" s="133"/>
      <c r="C2611" s="137"/>
      <c r="D2611" s="81" t="str">
        <f>IFERROR(IF(C2611="No CAS","",INDEX('DEQ Pollutant List'!$C$7:$C$611,MATCH('5. Pollutant Emissions - MB'!C2611,'DEQ Pollutant List'!$B$7:$B$611,0))),"")</f>
        <v/>
      </c>
      <c r="E2611" s="115" t="str">
        <f>IFERROR(IF(OR($C2611="",$C2611="No CAS"),INDEX('DEQ Pollutant List'!$A$7:$A$611,MATCH($D2611,'DEQ Pollutant List'!$C$7:$C$611,0)),INDEX('DEQ Pollutant List'!$A$7:$A$611,MATCH($C2611,'DEQ Pollutant List'!$B$7:$B$611,0))),"")</f>
        <v/>
      </c>
      <c r="F2611" s="138"/>
      <c r="G2611" s="139"/>
      <c r="H2611" s="104"/>
      <c r="I2611" s="102"/>
      <c r="J2611" s="105"/>
      <c r="K2611" s="83"/>
      <c r="L2611" s="102"/>
      <c r="M2611" s="105"/>
      <c r="N2611" s="83"/>
    </row>
    <row r="2612" spans="1:14" x14ac:dyDescent="0.25">
      <c r="A2612" s="79"/>
      <c r="B2612" s="133"/>
      <c r="C2612" s="137"/>
      <c r="D2612" s="81" t="str">
        <f>IFERROR(IF(C2612="No CAS","",INDEX('DEQ Pollutant List'!$C$7:$C$611,MATCH('5. Pollutant Emissions - MB'!C2612,'DEQ Pollutant List'!$B$7:$B$611,0))),"")</f>
        <v/>
      </c>
      <c r="E2612" s="115" t="str">
        <f>IFERROR(IF(OR($C2612="",$C2612="No CAS"),INDEX('DEQ Pollutant List'!$A$7:$A$611,MATCH($D2612,'DEQ Pollutant List'!$C$7:$C$611,0)),INDEX('DEQ Pollutant List'!$A$7:$A$611,MATCH($C2612,'DEQ Pollutant List'!$B$7:$B$611,0))),"")</f>
        <v/>
      </c>
      <c r="F2612" s="138"/>
      <c r="G2612" s="139"/>
      <c r="H2612" s="104"/>
      <c r="I2612" s="102"/>
      <c r="J2612" s="105"/>
      <c r="K2612" s="83"/>
      <c r="L2612" s="102"/>
      <c r="M2612" s="105"/>
      <c r="N2612" s="83"/>
    </row>
    <row r="2613" spans="1:14" x14ac:dyDescent="0.25">
      <c r="A2613" s="79"/>
      <c r="B2613" s="133"/>
      <c r="C2613" s="137"/>
      <c r="D2613" s="81" t="str">
        <f>IFERROR(IF(C2613="No CAS","",INDEX('DEQ Pollutant List'!$C$7:$C$611,MATCH('5. Pollutant Emissions - MB'!C2613,'DEQ Pollutant List'!$B$7:$B$611,0))),"")</f>
        <v/>
      </c>
      <c r="E2613" s="115" t="str">
        <f>IFERROR(IF(OR($C2613="",$C2613="No CAS"),INDEX('DEQ Pollutant List'!$A$7:$A$611,MATCH($D2613,'DEQ Pollutant List'!$C$7:$C$611,0)),INDEX('DEQ Pollutant List'!$A$7:$A$611,MATCH($C2613,'DEQ Pollutant List'!$B$7:$B$611,0))),"")</f>
        <v/>
      </c>
      <c r="F2613" s="138"/>
      <c r="G2613" s="139"/>
      <c r="H2613" s="104"/>
      <c r="I2613" s="102"/>
      <c r="J2613" s="105"/>
      <c r="K2613" s="83"/>
      <c r="L2613" s="102"/>
      <c r="M2613" s="105"/>
      <c r="N2613" s="83"/>
    </row>
    <row r="2614" spans="1:14" x14ac:dyDescent="0.25">
      <c r="A2614" s="79"/>
      <c r="B2614" s="133"/>
      <c r="C2614" s="137"/>
      <c r="D2614" s="81" t="str">
        <f>IFERROR(IF(C2614="No CAS","",INDEX('DEQ Pollutant List'!$C$7:$C$611,MATCH('5. Pollutant Emissions - MB'!C2614,'DEQ Pollutant List'!$B$7:$B$611,0))),"")</f>
        <v/>
      </c>
      <c r="E2614" s="115" t="str">
        <f>IFERROR(IF(OR($C2614="",$C2614="No CAS"),INDEX('DEQ Pollutant List'!$A$7:$A$611,MATCH($D2614,'DEQ Pollutant List'!$C$7:$C$611,0)),INDEX('DEQ Pollutant List'!$A$7:$A$611,MATCH($C2614,'DEQ Pollutant List'!$B$7:$B$611,0))),"")</f>
        <v/>
      </c>
      <c r="F2614" s="138"/>
      <c r="G2614" s="139"/>
      <c r="H2614" s="104"/>
      <c r="I2614" s="102"/>
      <c r="J2614" s="105"/>
      <c r="K2614" s="83"/>
      <c r="L2614" s="102"/>
      <c r="M2614" s="105"/>
      <c r="N2614" s="83"/>
    </row>
    <row r="2615" spans="1:14" x14ac:dyDescent="0.25">
      <c r="A2615" s="79"/>
      <c r="B2615" s="133"/>
      <c r="C2615" s="137"/>
      <c r="D2615" s="81" t="str">
        <f>IFERROR(IF(C2615="No CAS","",INDEX('DEQ Pollutant List'!$C$7:$C$611,MATCH('5. Pollutant Emissions - MB'!C2615,'DEQ Pollutant List'!$B$7:$B$611,0))),"")</f>
        <v/>
      </c>
      <c r="E2615" s="115" t="str">
        <f>IFERROR(IF(OR($C2615="",$C2615="No CAS"),INDEX('DEQ Pollutant List'!$A$7:$A$611,MATCH($D2615,'DEQ Pollutant List'!$C$7:$C$611,0)),INDEX('DEQ Pollutant List'!$A$7:$A$611,MATCH($C2615,'DEQ Pollutant List'!$B$7:$B$611,0))),"")</f>
        <v/>
      </c>
      <c r="F2615" s="138"/>
      <c r="G2615" s="139"/>
      <c r="H2615" s="104"/>
      <c r="I2615" s="102"/>
      <c r="J2615" s="105"/>
      <c r="K2615" s="83"/>
      <c r="L2615" s="102"/>
      <c r="M2615" s="105"/>
      <c r="N2615" s="83"/>
    </row>
    <row r="2616" spans="1:14" x14ac:dyDescent="0.25">
      <c r="A2616" s="79"/>
      <c r="B2616" s="133"/>
      <c r="C2616" s="137"/>
      <c r="D2616" s="81" t="str">
        <f>IFERROR(IF(C2616="No CAS","",INDEX('DEQ Pollutant List'!$C$7:$C$611,MATCH('5. Pollutant Emissions - MB'!C2616,'DEQ Pollutant List'!$B$7:$B$611,0))),"")</f>
        <v/>
      </c>
      <c r="E2616" s="115" t="str">
        <f>IFERROR(IF(OR($C2616="",$C2616="No CAS"),INDEX('DEQ Pollutant List'!$A$7:$A$611,MATCH($D2616,'DEQ Pollutant List'!$C$7:$C$611,0)),INDEX('DEQ Pollutant List'!$A$7:$A$611,MATCH($C2616,'DEQ Pollutant List'!$B$7:$B$611,0))),"")</f>
        <v/>
      </c>
      <c r="F2616" s="138"/>
      <c r="G2616" s="139"/>
      <c r="H2616" s="104"/>
      <c r="I2616" s="102"/>
      <c r="J2616" s="105"/>
      <c r="K2616" s="83"/>
      <c r="L2616" s="102"/>
      <c r="M2616" s="105"/>
      <c r="N2616" s="83"/>
    </row>
    <row r="2617" spans="1:14" x14ac:dyDescent="0.25">
      <c r="A2617" s="79"/>
      <c r="B2617" s="133"/>
      <c r="C2617" s="137"/>
      <c r="D2617" s="81" t="str">
        <f>IFERROR(IF(C2617="No CAS","",INDEX('DEQ Pollutant List'!$C$7:$C$611,MATCH('5. Pollutant Emissions - MB'!C2617,'DEQ Pollutant List'!$B$7:$B$611,0))),"")</f>
        <v/>
      </c>
      <c r="E2617" s="115" t="str">
        <f>IFERROR(IF(OR($C2617="",$C2617="No CAS"),INDEX('DEQ Pollutant List'!$A$7:$A$611,MATCH($D2617,'DEQ Pollutant List'!$C$7:$C$611,0)),INDEX('DEQ Pollutant List'!$A$7:$A$611,MATCH($C2617,'DEQ Pollutant List'!$B$7:$B$611,0))),"")</f>
        <v/>
      </c>
      <c r="F2617" s="138"/>
      <c r="G2617" s="139"/>
      <c r="H2617" s="104"/>
      <c r="I2617" s="102"/>
      <c r="J2617" s="105"/>
      <c r="K2617" s="83"/>
      <c r="L2617" s="102"/>
      <c r="M2617" s="105"/>
      <c r="N2617" s="83"/>
    </row>
    <row r="2618" spans="1:14" x14ac:dyDescent="0.25">
      <c r="A2618" s="79"/>
      <c r="B2618" s="133"/>
      <c r="C2618" s="137"/>
      <c r="D2618" s="81" t="str">
        <f>IFERROR(IF(C2618="No CAS","",INDEX('DEQ Pollutant List'!$C$7:$C$611,MATCH('5. Pollutant Emissions - MB'!C2618,'DEQ Pollutant List'!$B$7:$B$611,0))),"")</f>
        <v/>
      </c>
      <c r="E2618" s="115" t="str">
        <f>IFERROR(IF(OR($C2618="",$C2618="No CAS"),INDEX('DEQ Pollutant List'!$A$7:$A$611,MATCH($D2618,'DEQ Pollutant List'!$C$7:$C$611,0)),INDEX('DEQ Pollutant List'!$A$7:$A$611,MATCH($C2618,'DEQ Pollutant List'!$B$7:$B$611,0))),"")</f>
        <v/>
      </c>
      <c r="F2618" s="138"/>
      <c r="G2618" s="139"/>
      <c r="H2618" s="104"/>
      <c r="I2618" s="102"/>
      <c r="J2618" s="105"/>
      <c r="K2618" s="83"/>
      <c r="L2618" s="102"/>
      <c r="M2618" s="105"/>
      <c r="N2618" s="83"/>
    </row>
    <row r="2619" spans="1:14" x14ac:dyDescent="0.25">
      <c r="A2619" s="79"/>
      <c r="B2619" s="133"/>
      <c r="C2619" s="137"/>
      <c r="D2619" s="81" t="str">
        <f>IFERROR(IF(C2619="No CAS","",INDEX('DEQ Pollutant List'!$C$7:$C$611,MATCH('5. Pollutant Emissions - MB'!C2619,'DEQ Pollutant List'!$B$7:$B$611,0))),"")</f>
        <v/>
      </c>
      <c r="E2619" s="115" t="str">
        <f>IFERROR(IF(OR($C2619="",$C2619="No CAS"),INDEX('DEQ Pollutant List'!$A$7:$A$611,MATCH($D2619,'DEQ Pollutant List'!$C$7:$C$611,0)),INDEX('DEQ Pollutant List'!$A$7:$A$611,MATCH($C2619,'DEQ Pollutant List'!$B$7:$B$611,0))),"")</f>
        <v/>
      </c>
      <c r="F2619" s="138"/>
      <c r="G2619" s="139"/>
      <c r="H2619" s="104"/>
      <c r="I2619" s="102"/>
      <c r="J2619" s="105"/>
      <c r="K2619" s="83"/>
      <c r="L2619" s="102"/>
      <c r="M2619" s="105"/>
      <c r="N2619" s="83"/>
    </row>
    <row r="2620" spans="1:14" x14ac:dyDescent="0.25">
      <c r="A2620" s="79"/>
      <c r="B2620" s="133"/>
      <c r="C2620" s="137"/>
      <c r="D2620" s="81" t="str">
        <f>IFERROR(IF(C2620="No CAS","",INDEX('DEQ Pollutant List'!$C$7:$C$611,MATCH('5. Pollutant Emissions - MB'!C2620,'DEQ Pollutant List'!$B$7:$B$611,0))),"")</f>
        <v/>
      </c>
      <c r="E2620" s="115" t="str">
        <f>IFERROR(IF(OR($C2620="",$C2620="No CAS"),INDEX('DEQ Pollutant List'!$A$7:$A$611,MATCH($D2620,'DEQ Pollutant List'!$C$7:$C$611,0)),INDEX('DEQ Pollutant List'!$A$7:$A$611,MATCH($C2620,'DEQ Pollutant List'!$B$7:$B$611,0))),"")</f>
        <v/>
      </c>
      <c r="F2620" s="138"/>
      <c r="G2620" s="139"/>
      <c r="H2620" s="104"/>
      <c r="I2620" s="102"/>
      <c r="J2620" s="105"/>
      <c r="K2620" s="83"/>
      <c r="L2620" s="102"/>
      <c r="M2620" s="105"/>
      <c r="N2620" s="83"/>
    </row>
    <row r="2621" spans="1:14" x14ac:dyDescent="0.25">
      <c r="A2621" s="79"/>
      <c r="B2621" s="133"/>
      <c r="C2621" s="137"/>
      <c r="D2621" s="81" t="str">
        <f>IFERROR(IF(C2621="No CAS","",INDEX('DEQ Pollutant List'!$C$7:$C$611,MATCH('5. Pollutant Emissions - MB'!C2621,'DEQ Pollutant List'!$B$7:$B$611,0))),"")</f>
        <v/>
      </c>
      <c r="E2621" s="115" t="str">
        <f>IFERROR(IF(OR($C2621="",$C2621="No CAS"),INDEX('DEQ Pollutant List'!$A$7:$A$611,MATCH($D2621,'DEQ Pollutant List'!$C$7:$C$611,0)),INDEX('DEQ Pollutant List'!$A$7:$A$611,MATCH($C2621,'DEQ Pollutant List'!$B$7:$B$611,0))),"")</f>
        <v/>
      </c>
      <c r="F2621" s="138"/>
      <c r="G2621" s="139"/>
      <c r="H2621" s="104"/>
      <c r="I2621" s="102"/>
      <c r="J2621" s="105"/>
      <c r="K2621" s="83"/>
      <c r="L2621" s="102"/>
      <c r="M2621" s="105"/>
      <c r="N2621" s="83"/>
    </row>
    <row r="2622" spans="1:14" x14ac:dyDescent="0.25">
      <c r="A2622" s="79"/>
      <c r="B2622" s="133"/>
      <c r="C2622" s="137"/>
      <c r="D2622" s="81" t="str">
        <f>IFERROR(IF(C2622="No CAS","",INDEX('DEQ Pollutant List'!$C$7:$C$611,MATCH('5. Pollutant Emissions - MB'!C2622,'DEQ Pollutant List'!$B$7:$B$611,0))),"")</f>
        <v/>
      </c>
      <c r="E2622" s="115" t="str">
        <f>IFERROR(IF(OR($C2622="",$C2622="No CAS"),INDEX('DEQ Pollutant List'!$A$7:$A$611,MATCH($D2622,'DEQ Pollutant List'!$C$7:$C$611,0)),INDEX('DEQ Pollutant List'!$A$7:$A$611,MATCH($C2622,'DEQ Pollutant List'!$B$7:$B$611,0))),"")</f>
        <v/>
      </c>
      <c r="F2622" s="138"/>
      <c r="G2622" s="139"/>
      <c r="H2622" s="104"/>
      <c r="I2622" s="102"/>
      <c r="J2622" s="105"/>
      <c r="K2622" s="83"/>
      <c r="L2622" s="102"/>
      <c r="M2622" s="105"/>
      <c r="N2622" s="83"/>
    </row>
    <row r="2623" spans="1:14" x14ac:dyDescent="0.25">
      <c r="A2623" s="79"/>
      <c r="B2623" s="133"/>
      <c r="C2623" s="137"/>
      <c r="D2623" s="81" t="str">
        <f>IFERROR(IF(C2623="No CAS","",INDEX('DEQ Pollutant List'!$C$7:$C$611,MATCH('5. Pollutant Emissions - MB'!C2623,'DEQ Pollutant List'!$B$7:$B$611,0))),"")</f>
        <v/>
      </c>
      <c r="E2623" s="115" t="str">
        <f>IFERROR(IF(OR($C2623="",$C2623="No CAS"),INDEX('DEQ Pollutant List'!$A$7:$A$611,MATCH($D2623,'DEQ Pollutant List'!$C$7:$C$611,0)),INDEX('DEQ Pollutant List'!$A$7:$A$611,MATCH($C2623,'DEQ Pollutant List'!$B$7:$B$611,0))),"")</f>
        <v/>
      </c>
      <c r="F2623" s="138"/>
      <c r="G2623" s="139"/>
      <c r="H2623" s="104"/>
      <c r="I2623" s="102"/>
      <c r="J2623" s="105"/>
      <c r="K2623" s="83"/>
      <c r="L2623" s="102"/>
      <c r="M2623" s="105"/>
      <c r="N2623" s="83"/>
    </row>
    <row r="2624" spans="1:14" x14ac:dyDescent="0.25">
      <c r="A2624" s="79"/>
      <c r="B2624" s="133"/>
      <c r="C2624" s="137"/>
      <c r="D2624" s="81" t="str">
        <f>IFERROR(IF(C2624="No CAS","",INDEX('DEQ Pollutant List'!$C$7:$C$611,MATCH('5. Pollutant Emissions - MB'!C2624,'DEQ Pollutant List'!$B$7:$B$611,0))),"")</f>
        <v/>
      </c>
      <c r="E2624" s="115" t="str">
        <f>IFERROR(IF(OR($C2624="",$C2624="No CAS"),INDEX('DEQ Pollutant List'!$A$7:$A$611,MATCH($D2624,'DEQ Pollutant List'!$C$7:$C$611,0)),INDEX('DEQ Pollutant List'!$A$7:$A$611,MATCH($C2624,'DEQ Pollutant List'!$B$7:$B$611,0))),"")</f>
        <v/>
      </c>
      <c r="F2624" s="138"/>
      <c r="G2624" s="139"/>
      <c r="H2624" s="104"/>
      <c r="I2624" s="102"/>
      <c r="J2624" s="105"/>
      <c r="K2624" s="83"/>
      <c r="L2624" s="102"/>
      <c r="M2624" s="105"/>
      <c r="N2624" s="83"/>
    </row>
    <row r="2625" spans="1:14" x14ac:dyDescent="0.25">
      <c r="A2625" s="79"/>
      <c r="B2625" s="133"/>
      <c r="C2625" s="137"/>
      <c r="D2625" s="81" t="str">
        <f>IFERROR(IF(C2625="No CAS","",INDEX('DEQ Pollutant List'!$C$7:$C$611,MATCH('5. Pollutant Emissions - MB'!C2625,'DEQ Pollutant List'!$B$7:$B$611,0))),"")</f>
        <v/>
      </c>
      <c r="E2625" s="115" t="str">
        <f>IFERROR(IF(OR($C2625="",$C2625="No CAS"),INDEX('DEQ Pollutant List'!$A$7:$A$611,MATCH($D2625,'DEQ Pollutant List'!$C$7:$C$611,0)),INDEX('DEQ Pollutant List'!$A$7:$A$611,MATCH($C2625,'DEQ Pollutant List'!$B$7:$B$611,0))),"")</f>
        <v/>
      </c>
      <c r="F2625" s="138"/>
      <c r="G2625" s="139"/>
      <c r="H2625" s="104"/>
      <c r="I2625" s="102"/>
      <c r="J2625" s="105"/>
      <c r="K2625" s="83"/>
      <c r="L2625" s="102"/>
      <c r="M2625" s="105"/>
      <c r="N2625" s="83"/>
    </row>
    <row r="2626" spans="1:14" x14ac:dyDescent="0.25">
      <c r="A2626" s="79"/>
      <c r="B2626" s="133"/>
      <c r="C2626" s="137"/>
      <c r="D2626" s="81" t="str">
        <f>IFERROR(IF(C2626="No CAS","",INDEX('DEQ Pollutant List'!$C$7:$C$611,MATCH('5. Pollutant Emissions - MB'!C2626,'DEQ Pollutant List'!$B$7:$B$611,0))),"")</f>
        <v/>
      </c>
      <c r="E2626" s="115" t="str">
        <f>IFERROR(IF(OR($C2626="",$C2626="No CAS"),INDEX('DEQ Pollutant List'!$A$7:$A$611,MATCH($D2626,'DEQ Pollutant List'!$C$7:$C$611,0)),INDEX('DEQ Pollutant List'!$A$7:$A$611,MATCH($C2626,'DEQ Pollutant List'!$B$7:$B$611,0))),"")</f>
        <v/>
      </c>
      <c r="F2626" s="138"/>
      <c r="G2626" s="139"/>
      <c r="H2626" s="104"/>
      <c r="I2626" s="102"/>
      <c r="J2626" s="105"/>
      <c r="K2626" s="83"/>
      <c r="L2626" s="102"/>
      <c r="M2626" s="105"/>
      <c r="N2626" s="83"/>
    </row>
    <row r="2627" spans="1:14" x14ac:dyDescent="0.25">
      <c r="A2627" s="79"/>
      <c r="B2627" s="133"/>
      <c r="C2627" s="137"/>
      <c r="D2627" s="81" t="str">
        <f>IFERROR(IF(C2627="No CAS","",INDEX('DEQ Pollutant List'!$C$7:$C$611,MATCH('5. Pollutant Emissions - MB'!C2627,'DEQ Pollutant List'!$B$7:$B$611,0))),"")</f>
        <v/>
      </c>
      <c r="E2627" s="115" t="str">
        <f>IFERROR(IF(OR($C2627="",$C2627="No CAS"),INDEX('DEQ Pollutant List'!$A$7:$A$611,MATCH($D2627,'DEQ Pollutant List'!$C$7:$C$611,0)),INDEX('DEQ Pollutant List'!$A$7:$A$611,MATCH($C2627,'DEQ Pollutant List'!$B$7:$B$611,0))),"")</f>
        <v/>
      </c>
      <c r="F2627" s="138"/>
      <c r="G2627" s="139"/>
      <c r="H2627" s="104"/>
      <c r="I2627" s="102"/>
      <c r="J2627" s="105"/>
      <c r="K2627" s="83"/>
      <c r="L2627" s="102"/>
      <c r="M2627" s="105"/>
      <c r="N2627" s="83"/>
    </row>
    <row r="2628" spans="1:14" x14ac:dyDescent="0.25">
      <c r="A2628" s="79"/>
      <c r="B2628" s="133"/>
      <c r="C2628" s="137"/>
      <c r="D2628" s="81" t="str">
        <f>IFERROR(IF(C2628="No CAS","",INDEX('DEQ Pollutant List'!$C$7:$C$611,MATCH('5. Pollutant Emissions - MB'!C2628,'DEQ Pollutant List'!$B$7:$B$611,0))),"")</f>
        <v/>
      </c>
      <c r="E2628" s="115" t="str">
        <f>IFERROR(IF(OR($C2628="",$C2628="No CAS"),INDEX('DEQ Pollutant List'!$A$7:$A$611,MATCH($D2628,'DEQ Pollutant List'!$C$7:$C$611,0)),INDEX('DEQ Pollutant List'!$A$7:$A$611,MATCH($C2628,'DEQ Pollutant List'!$B$7:$B$611,0))),"")</f>
        <v/>
      </c>
      <c r="F2628" s="138"/>
      <c r="G2628" s="139"/>
      <c r="H2628" s="104"/>
      <c r="I2628" s="102"/>
      <c r="J2628" s="105"/>
      <c r="K2628" s="83"/>
      <c r="L2628" s="102"/>
      <c r="M2628" s="105"/>
      <c r="N2628" s="83"/>
    </row>
    <row r="2629" spans="1:14" x14ac:dyDescent="0.25">
      <c r="A2629" s="79"/>
      <c r="B2629" s="133"/>
      <c r="C2629" s="137"/>
      <c r="D2629" s="81" t="str">
        <f>IFERROR(IF(C2629="No CAS","",INDEX('DEQ Pollutant List'!$C$7:$C$611,MATCH('5. Pollutant Emissions - MB'!C2629,'DEQ Pollutant List'!$B$7:$B$611,0))),"")</f>
        <v/>
      </c>
      <c r="E2629" s="115" t="str">
        <f>IFERROR(IF(OR($C2629="",$C2629="No CAS"),INDEX('DEQ Pollutant List'!$A$7:$A$611,MATCH($D2629,'DEQ Pollutant List'!$C$7:$C$611,0)),INDEX('DEQ Pollutant List'!$A$7:$A$611,MATCH($C2629,'DEQ Pollutant List'!$B$7:$B$611,0))),"")</f>
        <v/>
      </c>
      <c r="F2629" s="138"/>
      <c r="G2629" s="139"/>
      <c r="H2629" s="104"/>
      <c r="I2629" s="102"/>
      <c r="J2629" s="105"/>
      <c r="K2629" s="83"/>
      <c r="L2629" s="102"/>
      <c r="M2629" s="105"/>
      <c r="N2629" s="83"/>
    </row>
    <row r="2630" spans="1:14" x14ac:dyDescent="0.25">
      <c r="A2630" s="79"/>
      <c r="B2630" s="133"/>
      <c r="C2630" s="137"/>
      <c r="D2630" s="81" t="str">
        <f>IFERROR(IF(C2630="No CAS","",INDEX('DEQ Pollutant List'!$C$7:$C$611,MATCH('5. Pollutant Emissions - MB'!C2630,'DEQ Pollutant List'!$B$7:$B$611,0))),"")</f>
        <v/>
      </c>
      <c r="E2630" s="115" t="str">
        <f>IFERROR(IF(OR($C2630="",$C2630="No CAS"),INDEX('DEQ Pollutant List'!$A$7:$A$611,MATCH($D2630,'DEQ Pollutant List'!$C$7:$C$611,0)),INDEX('DEQ Pollutant List'!$A$7:$A$611,MATCH($C2630,'DEQ Pollutant List'!$B$7:$B$611,0))),"")</f>
        <v/>
      </c>
      <c r="F2630" s="138"/>
      <c r="G2630" s="139"/>
      <c r="H2630" s="104"/>
      <c r="I2630" s="102"/>
      <c r="J2630" s="105"/>
      <c r="K2630" s="83"/>
      <c r="L2630" s="102"/>
      <c r="M2630" s="105"/>
      <c r="N2630" s="83"/>
    </row>
    <row r="2631" spans="1:14" x14ac:dyDescent="0.25">
      <c r="A2631" s="79"/>
      <c r="B2631" s="133"/>
      <c r="C2631" s="137"/>
      <c r="D2631" s="81" t="str">
        <f>IFERROR(IF(C2631="No CAS","",INDEX('DEQ Pollutant List'!$C$7:$C$611,MATCH('5. Pollutant Emissions - MB'!C2631,'DEQ Pollutant List'!$B$7:$B$611,0))),"")</f>
        <v/>
      </c>
      <c r="E2631" s="115" t="str">
        <f>IFERROR(IF(OR($C2631="",$C2631="No CAS"),INDEX('DEQ Pollutant List'!$A$7:$A$611,MATCH($D2631,'DEQ Pollutant List'!$C$7:$C$611,0)),INDEX('DEQ Pollutant List'!$A$7:$A$611,MATCH($C2631,'DEQ Pollutant List'!$B$7:$B$611,0))),"")</f>
        <v/>
      </c>
      <c r="F2631" s="138"/>
      <c r="G2631" s="139"/>
      <c r="H2631" s="104"/>
      <c r="I2631" s="102"/>
      <c r="J2631" s="105"/>
      <c r="K2631" s="83"/>
      <c r="L2631" s="102"/>
      <c r="M2631" s="105"/>
      <c r="N2631" s="83"/>
    </row>
    <row r="2632" spans="1:14" x14ac:dyDescent="0.25">
      <c r="A2632" s="79"/>
      <c r="B2632" s="133"/>
      <c r="C2632" s="137"/>
      <c r="D2632" s="81" t="str">
        <f>IFERROR(IF(C2632="No CAS","",INDEX('DEQ Pollutant List'!$C$7:$C$611,MATCH('5. Pollutant Emissions - MB'!C2632,'DEQ Pollutant List'!$B$7:$B$611,0))),"")</f>
        <v/>
      </c>
      <c r="E2632" s="115" t="str">
        <f>IFERROR(IF(OR($C2632="",$C2632="No CAS"),INDEX('DEQ Pollutant List'!$A$7:$A$611,MATCH($D2632,'DEQ Pollutant List'!$C$7:$C$611,0)),INDEX('DEQ Pollutant List'!$A$7:$A$611,MATCH($C2632,'DEQ Pollutant List'!$B$7:$B$611,0))),"")</f>
        <v/>
      </c>
      <c r="F2632" s="138"/>
      <c r="G2632" s="139"/>
      <c r="H2632" s="104"/>
      <c r="I2632" s="102"/>
      <c r="J2632" s="105"/>
      <c r="K2632" s="83"/>
      <c r="L2632" s="102"/>
      <c r="M2632" s="105"/>
      <c r="N2632" s="83"/>
    </row>
    <row r="2633" spans="1:14" x14ac:dyDescent="0.25">
      <c r="A2633" s="79"/>
      <c r="B2633" s="133"/>
      <c r="C2633" s="137"/>
      <c r="D2633" s="81" t="str">
        <f>IFERROR(IF(C2633="No CAS","",INDEX('DEQ Pollutant List'!$C$7:$C$611,MATCH('5. Pollutant Emissions - MB'!C2633,'DEQ Pollutant List'!$B$7:$B$611,0))),"")</f>
        <v/>
      </c>
      <c r="E2633" s="115" t="str">
        <f>IFERROR(IF(OR($C2633="",$C2633="No CAS"),INDEX('DEQ Pollutant List'!$A$7:$A$611,MATCH($D2633,'DEQ Pollutant List'!$C$7:$C$611,0)),INDEX('DEQ Pollutant List'!$A$7:$A$611,MATCH($C2633,'DEQ Pollutant List'!$B$7:$B$611,0))),"")</f>
        <v/>
      </c>
      <c r="F2633" s="138"/>
      <c r="G2633" s="139"/>
      <c r="H2633" s="104"/>
      <c r="I2633" s="102"/>
      <c r="J2633" s="105"/>
      <c r="K2633" s="83"/>
      <c r="L2633" s="102"/>
      <c r="M2633" s="105"/>
      <c r="N2633" s="83"/>
    </row>
    <row r="2634" spans="1:14" x14ac:dyDescent="0.25">
      <c r="A2634" s="79"/>
      <c r="B2634" s="133"/>
      <c r="C2634" s="137"/>
      <c r="D2634" s="81" t="str">
        <f>IFERROR(IF(C2634="No CAS","",INDEX('DEQ Pollutant List'!$C$7:$C$611,MATCH('5. Pollutant Emissions - MB'!C2634,'DEQ Pollutant List'!$B$7:$B$611,0))),"")</f>
        <v/>
      </c>
      <c r="E2634" s="115" t="str">
        <f>IFERROR(IF(OR($C2634="",$C2634="No CAS"),INDEX('DEQ Pollutant List'!$A$7:$A$611,MATCH($D2634,'DEQ Pollutant List'!$C$7:$C$611,0)),INDEX('DEQ Pollutant List'!$A$7:$A$611,MATCH($C2634,'DEQ Pollutant List'!$B$7:$B$611,0))),"")</f>
        <v/>
      </c>
      <c r="F2634" s="138"/>
      <c r="G2634" s="139"/>
      <c r="H2634" s="104"/>
      <c r="I2634" s="102"/>
      <c r="J2634" s="105"/>
      <c r="K2634" s="83"/>
      <c r="L2634" s="102"/>
      <c r="M2634" s="105"/>
      <c r="N2634" s="83"/>
    </row>
    <row r="2635" spans="1:14" x14ac:dyDescent="0.25">
      <c r="A2635" s="79"/>
      <c r="B2635" s="133"/>
      <c r="C2635" s="137"/>
      <c r="D2635" s="81" t="str">
        <f>IFERROR(IF(C2635="No CAS","",INDEX('DEQ Pollutant List'!$C$7:$C$611,MATCH('5. Pollutant Emissions - MB'!C2635,'DEQ Pollutant List'!$B$7:$B$611,0))),"")</f>
        <v/>
      </c>
      <c r="E2635" s="115" t="str">
        <f>IFERROR(IF(OR($C2635="",$C2635="No CAS"),INDEX('DEQ Pollutant List'!$A$7:$A$611,MATCH($D2635,'DEQ Pollutant List'!$C$7:$C$611,0)),INDEX('DEQ Pollutant List'!$A$7:$A$611,MATCH($C2635,'DEQ Pollutant List'!$B$7:$B$611,0))),"")</f>
        <v/>
      </c>
      <c r="F2635" s="138"/>
      <c r="G2635" s="139"/>
      <c r="H2635" s="104"/>
      <c r="I2635" s="102"/>
      <c r="J2635" s="105"/>
      <c r="K2635" s="83"/>
      <c r="L2635" s="102"/>
      <c r="M2635" s="105"/>
      <c r="N2635" s="83"/>
    </row>
    <row r="2636" spans="1:14" x14ac:dyDescent="0.25">
      <c r="A2636" s="79"/>
      <c r="B2636" s="133"/>
      <c r="C2636" s="137"/>
      <c r="D2636" s="81" t="str">
        <f>IFERROR(IF(C2636="No CAS","",INDEX('DEQ Pollutant List'!$C$7:$C$611,MATCH('5. Pollutant Emissions - MB'!C2636,'DEQ Pollutant List'!$B$7:$B$611,0))),"")</f>
        <v/>
      </c>
      <c r="E2636" s="115" t="str">
        <f>IFERROR(IF(OR($C2636="",$C2636="No CAS"),INDEX('DEQ Pollutant List'!$A$7:$A$611,MATCH($D2636,'DEQ Pollutant List'!$C$7:$C$611,0)),INDEX('DEQ Pollutant List'!$A$7:$A$611,MATCH($C2636,'DEQ Pollutant List'!$B$7:$B$611,0))),"")</f>
        <v/>
      </c>
      <c r="F2636" s="138"/>
      <c r="G2636" s="139"/>
      <c r="H2636" s="104"/>
      <c r="I2636" s="102"/>
      <c r="J2636" s="105"/>
      <c r="K2636" s="83"/>
      <c r="L2636" s="102"/>
      <c r="M2636" s="105"/>
      <c r="N2636" s="83"/>
    </row>
    <row r="2637" spans="1:14" x14ac:dyDescent="0.25">
      <c r="A2637" s="79"/>
      <c r="B2637" s="133"/>
      <c r="C2637" s="137"/>
      <c r="D2637" s="81" t="str">
        <f>IFERROR(IF(C2637="No CAS","",INDEX('DEQ Pollutant List'!$C$7:$C$611,MATCH('5. Pollutant Emissions - MB'!C2637,'DEQ Pollutant List'!$B$7:$B$611,0))),"")</f>
        <v/>
      </c>
      <c r="E2637" s="115" t="str">
        <f>IFERROR(IF(OR($C2637="",$C2637="No CAS"),INDEX('DEQ Pollutant List'!$A$7:$A$611,MATCH($D2637,'DEQ Pollutant List'!$C$7:$C$611,0)),INDEX('DEQ Pollutant List'!$A$7:$A$611,MATCH($C2637,'DEQ Pollutant List'!$B$7:$B$611,0))),"")</f>
        <v/>
      </c>
      <c r="F2637" s="138"/>
      <c r="G2637" s="139"/>
      <c r="H2637" s="104"/>
      <c r="I2637" s="102"/>
      <c r="J2637" s="105"/>
      <c r="K2637" s="83"/>
      <c r="L2637" s="102"/>
      <c r="M2637" s="105"/>
      <c r="N2637" s="83"/>
    </row>
    <row r="2638" spans="1:14" x14ac:dyDescent="0.25">
      <c r="A2638" s="79"/>
      <c r="B2638" s="133"/>
      <c r="C2638" s="137"/>
      <c r="D2638" s="81" t="str">
        <f>IFERROR(IF(C2638="No CAS","",INDEX('DEQ Pollutant List'!$C$7:$C$611,MATCH('5. Pollutant Emissions - MB'!C2638,'DEQ Pollutant List'!$B$7:$B$611,0))),"")</f>
        <v/>
      </c>
      <c r="E2638" s="115" t="str">
        <f>IFERROR(IF(OR($C2638="",$C2638="No CAS"),INDEX('DEQ Pollutant List'!$A$7:$A$611,MATCH($D2638,'DEQ Pollutant List'!$C$7:$C$611,0)),INDEX('DEQ Pollutant List'!$A$7:$A$611,MATCH($C2638,'DEQ Pollutant List'!$B$7:$B$611,0))),"")</f>
        <v/>
      </c>
      <c r="F2638" s="138"/>
      <c r="G2638" s="139"/>
      <c r="H2638" s="104"/>
      <c r="I2638" s="102"/>
      <c r="J2638" s="105"/>
      <c r="K2638" s="83"/>
      <c r="L2638" s="102"/>
      <c r="M2638" s="105"/>
      <c r="N2638" s="83"/>
    </row>
    <row r="2639" spans="1:14" x14ac:dyDescent="0.25">
      <c r="A2639" s="79"/>
      <c r="B2639" s="133"/>
      <c r="C2639" s="137"/>
      <c r="D2639" s="81" t="str">
        <f>IFERROR(IF(C2639="No CAS","",INDEX('DEQ Pollutant List'!$C$7:$C$611,MATCH('5. Pollutant Emissions - MB'!C2639,'DEQ Pollutant List'!$B$7:$B$611,0))),"")</f>
        <v/>
      </c>
      <c r="E2639" s="115" t="str">
        <f>IFERROR(IF(OR($C2639="",$C2639="No CAS"),INDEX('DEQ Pollutant List'!$A$7:$A$611,MATCH($D2639,'DEQ Pollutant List'!$C$7:$C$611,0)),INDEX('DEQ Pollutant List'!$A$7:$A$611,MATCH($C2639,'DEQ Pollutant List'!$B$7:$B$611,0))),"")</f>
        <v/>
      </c>
      <c r="F2639" s="138"/>
      <c r="G2639" s="139"/>
      <c r="H2639" s="104"/>
      <c r="I2639" s="102"/>
      <c r="J2639" s="105"/>
      <c r="K2639" s="83"/>
      <c r="L2639" s="102"/>
      <c r="M2639" s="105"/>
      <c r="N2639" s="83"/>
    </row>
    <row r="2640" spans="1:14" x14ac:dyDescent="0.25">
      <c r="A2640" s="79"/>
      <c r="B2640" s="133"/>
      <c r="C2640" s="137"/>
      <c r="D2640" s="81" t="str">
        <f>IFERROR(IF(C2640="No CAS","",INDEX('DEQ Pollutant List'!$C$7:$C$611,MATCH('5. Pollutant Emissions - MB'!C2640,'DEQ Pollutant List'!$B$7:$B$611,0))),"")</f>
        <v/>
      </c>
      <c r="E2640" s="115" t="str">
        <f>IFERROR(IF(OR($C2640="",$C2640="No CAS"),INDEX('DEQ Pollutant List'!$A$7:$A$611,MATCH($D2640,'DEQ Pollutant List'!$C$7:$C$611,0)),INDEX('DEQ Pollutant List'!$A$7:$A$611,MATCH($C2640,'DEQ Pollutant List'!$B$7:$B$611,0))),"")</f>
        <v/>
      </c>
      <c r="F2640" s="138"/>
      <c r="G2640" s="139"/>
      <c r="H2640" s="104"/>
      <c r="I2640" s="102"/>
      <c r="J2640" s="105"/>
      <c r="K2640" s="83"/>
      <c r="L2640" s="102"/>
      <c r="M2640" s="105"/>
      <c r="N2640" s="83"/>
    </row>
    <row r="2641" spans="1:14" x14ac:dyDescent="0.25">
      <c r="A2641" s="79"/>
      <c r="B2641" s="133"/>
      <c r="C2641" s="137"/>
      <c r="D2641" s="81" t="str">
        <f>IFERROR(IF(C2641="No CAS","",INDEX('DEQ Pollutant List'!$C$7:$C$611,MATCH('5. Pollutant Emissions - MB'!C2641,'DEQ Pollutant List'!$B$7:$B$611,0))),"")</f>
        <v/>
      </c>
      <c r="E2641" s="115" t="str">
        <f>IFERROR(IF(OR($C2641="",$C2641="No CAS"),INDEX('DEQ Pollutant List'!$A$7:$A$611,MATCH($D2641,'DEQ Pollutant List'!$C$7:$C$611,0)),INDEX('DEQ Pollutant List'!$A$7:$A$611,MATCH($C2641,'DEQ Pollutant List'!$B$7:$B$611,0))),"")</f>
        <v/>
      </c>
      <c r="F2641" s="138"/>
      <c r="G2641" s="139"/>
      <c r="H2641" s="104"/>
      <c r="I2641" s="102"/>
      <c r="J2641" s="105"/>
      <c r="K2641" s="83"/>
      <c r="L2641" s="102"/>
      <c r="M2641" s="105"/>
      <c r="N2641" s="83"/>
    </row>
    <row r="2642" spans="1:14" x14ac:dyDescent="0.25">
      <c r="A2642" s="79"/>
      <c r="B2642" s="133"/>
      <c r="C2642" s="137"/>
      <c r="D2642" s="81" t="str">
        <f>IFERROR(IF(C2642="No CAS","",INDEX('DEQ Pollutant List'!$C$7:$C$611,MATCH('5. Pollutant Emissions - MB'!C2642,'DEQ Pollutant List'!$B$7:$B$611,0))),"")</f>
        <v/>
      </c>
      <c r="E2642" s="115" t="str">
        <f>IFERROR(IF(OR($C2642="",$C2642="No CAS"),INDEX('DEQ Pollutant List'!$A$7:$A$611,MATCH($D2642,'DEQ Pollutant List'!$C$7:$C$611,0)),INDEX('DEQ Pollutant List'!$A$7:$A$611,MATCH($C2642,'DEQ Pollutant List'!$B$7:$B$611,0))),"")</f>
        <v/>
      </c>
      <c r="F2642" s="138"/>
      <c r="G2642" s="139"/>
      <c r="H2642" s="104"/>
      <c r="I2642" s="102"/>
      <c r="J2642" s="105"/>
      <c r="K2642" s="83"/>
      <c r="L2642" s="102"/>
      <c r="M2642" s="105"/>
      <c r="N2642" s="83"/>
    </row>
    <row r="2643" spans="1:14" x14ac:dyDescent="0.25">
      <c r="A2643" s="79"/>
      <c r="B2643" s="133"/>
      <c r="C2643" s="137"/>
      <c r="D2643" s="81" t="str">
        <f>IFERROR(IF(C2643="No CAS","",INDEX('DEQ Pollutant List'!$C$7:$C$611,MATCH('5. Pollutant Emissions - MB'!C2643,'DEQ Pollutant List'!$B$7:$B$611,0))),"")</f>
        <v/>
      </c>
      <c r="E2643" s="115" t="str">
        <f>IFERROR(IF(OR($C2643="",$C2643="No CAS"),INDEX('DEQ Pollutant List'!$A$7:$A$611,MATCH($D2643,'DEQ Pollutant List'!$C$7:$C$611,0)),INDEX('DEQ Pollutant List'!$A$7:$A$611,MATCH($C2643,'DEQ Pollutant List'!$B$7:$B$611,0))),"")</f>
        <v/>
      </c>
      <c r="F2643" s="138"/>
      <c r="G2643" s="139"/>
      <c r="H2643" s="104"/>
      <c r="I2643" s="102"/>
      <c r="J2643" s="105"/>
      <c r="K2643" s="83"/>
      <c r="L2643" s="102"/>
      <c r="M2643" s="105"/>
      <c r="N2643" s="83"/>
    </row>
    <row r="2644" spans="1:14" x14ac:dyDescent="0.25">
      <c r="A2644" s="79"/>
      <c r="B2644" s="133"/>
      <c r="C2644" s="137"/>
      <c r="D2644" s="81" t="str">
        <f>IFERROR(IF(C2644="No CAS","",INDEX('DEQ Pollutant List'!$C$7:$C$611,MATCH('5. Pollutant Emissions - MB'!C2644,'DEQ Pollutant List'!$B$7:$B$611,0))),"")</f>
        <v/>
      </c>
      <c r="E2644" s="115" t="str">
        <f>IFERROR(IF(OR($C2644="",$C2644="No CAS"),INDEX('DEQ Pollutant List'!$A$7:$A$611,MATCH($D2644,'DEQ Pollutant List'!$C$7:$C$611,0)),INDEX('DEQ Pollutant List'!$A$7:$A$611,MATCH($C2644,'DEQ Pollutant List'!$B$7:$B$611,0))),"")</f>
        <v/>
      </c>
      <c r="F2644" s="138"/>
      <c r="G2644" s="139"/>
      <c r="H2644" s="104"/>
      <c r="I2644" s="102"/>
      <c r="J2644" s="105"/>
      <c r="K2644" s="83"/>
      <c r="L2644" s="102"/>
      <c r="M2644" s="105"/>
      <c r="N2644" s="83"/>
    </row>
    <row r="2645" spans="1:14" x14ac:dyDescent="0.25">
      <c r="A2645" s="79"/>
      <c r="B2645" s="133"/>
      <c r="C2645" s="137"/>
      <c r="D2645" s="81" t="str">
        <f>IFERROR(IF(C2645="No CAS","",INDEX('DEQ Pollutant List'!$C$7:$C$611,MATCH('5. Pollutant Emissions - MB'!C2645,'DEQ Pollutant List'!$B$7:$B$611,0))),"")</f>
        <v/>
      </c>
      <c r="E2645" s="115" t="str">
        <f>IFERROR(IF(OR($C2645="",$C2645="No CAS"),INDEX('DEQ Pollutant List'!$A$7:$A$611,MATCH($D2645,'DEQ Pollutant List'!$C$7:$C$611,0)),INDEX('DEQ Pollutant List'!$A$7:$A$611,MATCH($C2645,'DEQ Pollutant List'!$B$7:$B$611,0))),"")</f>
        <v/>
      </c>
      <c r="F2645" s="138"/>
      <c r="G2645" s="139"/>
      <c r="H2645" s="104"/>
      <c r="I2645" s="102"/>
      <c r="J2645" s="105"/>
      <c r="K2645" s="83"/>
      <c r="L2645" s="102"/>
      <c r="M2645" s="105"/>
      <c r="N2645" s="83"/>
    </row>
    <row r="2646" spans="1:14" x14ac:dyDescent="0.25">
      <c r="A2646" s="79"/>
      <c r="B2646" s="133"/>
      <c r="C2646" s="137"/>
      <c r="D2646" s="81" t="str">
        <f>IFERROR(IF(C2646="No CAS","",INDEX('DEQ Pollutant List'!$C$7:$C$611,MATCH('5. Pollutant Emissions - MB'!C2646,'DEQ Pollutant List'!$B$7:$B$611,0))),"")</f>
        <v/>
      </c>
      <c r="E2646" s="115" t="str">
        <f>IFERROR(IF(OR($C2646="",$C2646="No CAS"),INDEX('DEQ Pollutant List'!$A$7:$A$611,MATCH($D2646,'DEQ Pollutant List'!$C$7:$C$611,0)),INDEX('DEQ Pollutant List'!$A$7:$A$611,MATCH($C2646,'DEQ Pollutant List'!$B$7:$B$611,0))),"")</f>
        <v/>
      </c>
      <c r="F2646" s="138"/>
      <c r="G2646" s="139"/>
      <c r="H2646" s="104"/>
      <c r="I2646" s="102"/>
      <c r="J2646" s="105"/>
      <c r="K2646" s="83"/>
      <c r="L2646" s="102"/>
      <c r="M2646" s="105"/>
      <c r="N2646" s="83"/>
    </row>
    <row r="2647" spans="1:14" x14ac:dyDescent="0.25">
      <c r="A2647" s="79"/>
      <c r="B2647" s="133"/>
      <c r="C2647" s="137"/>
      <c r="D2647" s="81" t="str">
        <f>IFERROR(IF(C2647="No CAS","",INDEX('DEQ Pollutant List'!$C$7:$C$611,MATCH('5. Pollutant Emissions - MB'!C2647,'DEQ Pollutant List'!$B$7:$B$611,0))),"")</f>
        <v/>
      </c>
      <c r="E2647" s="115" t="str">
        <f>IFERROR(IF(OR($C2647="",$C2647="No CAS"),INDEX('DEQ Pollutant List'!$A$7:$A$611,MATCH($D2647,'DEQ Pollutant List'!$C$7:$C$611,0)),INDEX('DEQ Pollutant List'!$A$7:$A$611,MATCH($C2647,'DEQ Pollutant List'!$B$7:$B$611,0))),"")</f>
        <v/>
      </c>
      <c r="F2647" s="138"/>
      <c r="G2647" s="139"/>
      <c r="H2647" s="104"/>
      <c r="I2647" s="102"/>
      <c r="J2647" s="105"/>
      <c r="K2647" s="83"/>
      <c r="L2647" s="102"/>
      <c r="M2647" s="105"/>
      <c r="N2647" s="83"/>
    </row>
    <row r="2648" spans="1:14" x14ac:dyDescent="0.25">
      <c r="A2648" s="79"/>
      <c r="B2648" s="133"/>
      <c r="C2648" s="137"/>
      <c r="D2648" s="81" t="str">
        <f>IFERROR(IF(C2648="No CAS","",INDEX('DEQ Pollutant List'!$C$7:$C$611,MATCH('5. Pollutant Emissions - MB'!C2648,'DEQ Pollutant List'!$B$7:$B$611,0))),"")</f>
        <v/>
      </c>
      <c r="E2648" s="115" t="str">
        <f>IFERROR(IF(OR($C2648="",$C2648="No CAS"),INDEX('DEQ Pollutant List'!$A$7:$A$611,MATCH($D2648,'DEQ Pollutant List'!$C$7:$C$611,0)),INDEX('DEQ Pollutant List'!$A$7:$A$611,MATCH($C2648,'DEQ Pollutant List'!$B$7:$B$611,0))),"")</f>
        <v/>
      </c>
      <c r="F2648" s="138"/>
      <c r="G2648" s="139"/>
      <c r="H2648" s="104"/>
      <c r="I2648" s="102"/>
      <c r="J2648" s="105"/>
      <c r="K2648" s="83"/>
      <c r="L2648" s="102"/>
      <c r="M2648" s="105"/>
      <c r="N2648" s="83"/>
    </row>
    <row r="2649" spans="1:14" x14ac:dyDescent="0.25">
      <c r="A2649" s="79"/>
      <c r="B2649" s="133"/>
      <c r="C2649" s="137"/>
      <c r="D2649" s="81" t="str">
        <f>IFERROR(IF(C2649="No CAS","",INDEX('DEQ Pollutant List'!$C$7:$C$611,MATCH('5. Pollutant Emissions - MB'!C2649,'DEQ Pollutant List'!$B$7:$B$611,0))),"")</f>
        <v/>
      </c>
      <c r="E2649" s="115" t="str">
        <f>IFERROR(IF(OR($C2649="",$C2649="No CAS"),INDEX('DEQ Pollutant List'!$A$7:$A$611,MATCH($D2649,'DEQ Pollutant List'!$C$7:$C$611,0)),INDEX('DEQ Pollutant List'!$A$7:$A$611,MATCH($C2649,'DEQ Pollutant List'!$B$7:$B$611,0))),"")</f>
        <v/>
      </c>
      <c r="F2649" s="138"/>
      <c r="G2649" s="139"/>
      <c r="H2649" s="104"/>
      <c r="I2649" s="102"/>
      <c r="J2649" s="105"/>
      <c r="K2649" s="83"/>
      <c r="L2649" s="102"/>
      <c r="M2649" s="105"/>
      <c r="N2649" s="83"/>
    </row>
    <row r="2650" spans="1:14" x14ac:dyDescent="0.25">
      <c r="A2650" s="79"/>
      <c r="B2650" s="133"/>
      <c r="C2650" s="137"/>
      <c r="D2650" s="81" t="str">
        <f>IFERROR(IF(C2650="No CAS","",INDEX('DEQ Pollutant List'!$C$7:$C$611,MATCH('5. Pollutant Emissions - MB'!C2650,'DEQ Pollutant List'!$B$7:$B$611,0))),"")</f>
        <v/>
      </c>
      <c r="E2650" s="115" t="str">
        <f>IFERROR(IF(OR($C2650="",$C2650="No CAS"),INDEX('DEQ Pollutant List'!$A$7:$A$611,MATCH($D2650,'DEQ Pollutant List'!$C$7:$C$611,0)),INDEX('DEQ Pollutant List'!$A$7:$A$611,MATCH($C2650,'DEQ Pollutant List'!$B$7:$B$611,0))),"")</f>
        <v/>
      </c>
      <c r="F2650" s="138"/>
      <c r="G2650" s="139"/>
      <c r="H2650" s="104"/>
      <c r="I2650" s="102"/>
      <c r="J2650" s="105"/>
      <c r="K2650" s="83"/>
      <c r="L2650" s="102"/>
      <c r="M2650" s="105"/>
      <c r="N2650" s="83"/>
    </row>
    <row r="2651" spans="1:14" x14ac:dyDescent="0.25">
      <c r="A2651" s="79"/>
      <c r="B2651" s="133"/>
      <c r="C2651" s="137"/>
      <c r="D2651" s="81" t="str">
        <f>IFERROR(IF(C2651="No CAS","",INDEX('DEQ Pollutant List'!$C$7:$C$611,MATCH('5. Pollutant Emissions - MB'!C2651,'DEQ Pollutant List'!$B$7:$B$611,0))),"")</f>
        <v/>
      </c>
      <c r="E2651" s="115" t="str">
        <f>IFERROR(IF(OR($C2651="",$C2651="No CAS"),INDEX('DEQ Pollutant List'!$A$7:$A$611,MATCH($D2651,'DEQ Pollutant List'!$C$7:$C$611,0)),INDEX('DEQ Pollutant List'!$A$7:$A$611,MATCH($C2651,'DEQ Pollutant List'!$B$7:$B$611,0))),"")</f>
        <v/>
      </c>
      <c r="F2651" s="138"/>
      <c r="G2651" s="139"/>
      <c r="H2651" s="104"/>
      <c r="I2651" s="102"/>
      <c r="J2651" s="105"/>
      <c r="K2651" s="83"/>
      <c r="L2651" s="102"/>
      <c r="M2651" s="105"/>
      <c r="N2651" s="83"/>
    </row>
    <row r="2652" spans="1:14" x14ac:dyDescent="0.25">
      <c r="A2652" s="79"/>
      <c r="B2652" s="133"/>
      <c r="C2652" s="137"/>
      <c r="D2652" s="81" t="str">
        <f>IFERROR(IF(C2652="No CAS","",INDEX('DEQ Pollutant List'!$C$7:$C$611,MATCH('5. Pollutant Emissions - MB'!C2652,'DEQ Pollutant List'!$B$7:$B$611,0))),"")</f>
        <v/>
      </c>
      <c r="E2652" s="115" t="str">
        <f>IFERROR(IF(OR($C2652="",$C2652="No CAS"),INDEX('DEQ Pollutant List'!$A$7:$A$611,MATCH($D2652,'DEQ Pollutant List'!$C$7:$C$611,0)),INDEX('DEQ Pollutant List'!$A$7:$A$611,MATCH($C2652,'DEQ Pollutant List'!$B$7:$B$611,0))),"")</f>
        <v/>
      </c>
      <c r="F2652" s="138"/>
      <c r="G2652" s="139"/>
      <c r="H2652" s="104"/>
      <c r="I2652" s="102"/>
      <c r="J2652" s="105"/>
      <c r="K2652" s="83"/>
      <c r="L2652" s="102"/>
      <c r="M2652" s="105"/>
      <c r="N2652" s="83"/>
    </row>
    <row r="2653" spans="1:14" x14ac:dyDescent="0.25">
      <c r="A2653" s="79"/>
      <c r="B2653" s="133"/>
      <c r="C2653" s="137"/>
      <c r="D2653" s="81" t="str">
        <f>IFERROR(IF(C2653="No CAS","",INDEX('DEQ Pollutant List'!$C$7:$C$611,MATCH('5. Pollutant Emissions - MB'!C2653,'DEQ Pollutant List'!$B$7:$B$611,0))),"")</f>
        <v/>
      </c>
      <c r="E2653" s="115" t="str">
        <f>IFERROR(IF(OR($C2653="",$C2653="No CAS"),INDEX('DEQ Pollutant List'!$A$7:$A$611,MATCH($D2653,'DEQ Pollutant List'!$C$7:$C$611,0)),INDEX('DEQ Pollutant List'!$A$7:$A$611,MATCH($C2653,'DEQ Pollutant List'!$B$7:$B$611,0))),"")</f>
        <v/>
      </c>
      <c r="F2653" s="138"/>
      <c r="G2653" s="139"/>
      <c r="H2653" s="104"/>
      <c r="I2653" s="102"/>
      <c r="J2653" s="105"/>
      <c r="K2653" s="83"/>
      <c r="L2653" s="102"/>
      <c r="M2653" s="105"/>
      <c r="N2653" s="83"/>
    </row>
    <row r="2654" spans="1:14" x14ac:dyDescent="0.25">
      <c r="A2654" s="79"/>
      <c r="B2654" s="133"/>
      <c r="C2654" s="137"/>
      <c r="D2654" s="81" t="str">
        <f>IFERROR(IF(C2654="No CAS","",INDEX('DEQ Pollutant List'!$C$7:$C$611,MATCH('5. Pollutant Emissions - MB'!C2654,'DEQ Pollutant List'!$B$7:$B$611,0))),"")</f>
        <v/>
      </c>
      <c r="E2654" s="115" t="str">
        <f>IFERROR(IF(OR($C2654="",$C2654="No CAS"),INDEX('DEQ Pollutant List'!$A$7:$A$611,MATCH($D2654,'DEQ Pollutant List'!$C$7:$C$611,0)),INDEX('DEQ Pollutant List'!$A$7:$A$611,MATCH($C2654,'DEQ Pollutant List'!$B$7:$B$611,0))),"")</f>
        <v/>
      </c>
      <c r="F2654" s="138"/>
      <c r="G2654" s="139"/>
      <c r="H2654" s="104"/>
      <c r="I2654" s="102"/>
      <c r="J2654" s="105"/>
      <c r="K2654" s="83"/>
      <c r="L2654" s="102"/>
      <c r="M2654" s="105"/>
      <c r="N2654" s="83"/>
    </row>
    <row r="2655" spans="1:14" x14ac:dyDescent="0.25">
      <c r="A2655" s="79"/>
      <c r="B2655" s="133"/>
      <c r="C2655" s="137"/>
      <c r="D2655" s="81" t="str">
        <f>IFERROR(IF(C2655="No CAS","",INDEX('DEQ Pollutant List'!$C$7:$C$611,MATCH('5. Pollutant Emissions - MB'!C2655,'DEQ Pollutant List'!$B$7:$B$611,0))),"")</f>
        <v/>
      </c>
      <c r="E2655" s="115" t="str">
        <f>IFERROR(IF(OR($C2655="",$C2655="No CAS"),INDEX('DEQ Pollutant List'!$A$7:$A$611,MATCH($D2655,'DEQ Pollutant List'!$C$7:$C$611,0)),INDEX('DEQ Pollutant List'!$A$7:$A$611,MATCH($C2655,'DEQ Pollutant List'!$B$7:$B$611,0))),"")</f>
        <v/>
      </c>
      <c r="F2655" s="138"/>
      <c r="G2655" s="139"/>
      <c r="H2655" s="104"/>
      <c r="I2655" s="102"/>
      <c r="J2655" s="105"/>
      <c r="K2655" s="83"/>
      <c r="L2655" s="102"/>
      <c r="M2655" s="105"/>
      <c r="N2655" s="83"/>
    </row>
    <row r="2656" spans="1:14" x14ac:dyDescent="0.25">
      <c r="A2656" s="79"/>
      <c r="B2656" s="133"/>
      <c r="C2656" s="137"/>
      <c r="D2656" s="81" t="str">
        <f>IFERROR(IF(C2656="No CAS","",INDEX('DEQ Pollutant List'!$C$7:$C$611,MATCH('5. Pollutant Emissions - MB'!C2656,'DEQ Pollutant List'!$B$7:$B$611,0))),"")</f>
        <v/>
      </c>
      <c r="E2656" s="115" t="str">
        <f>IFERROR(IF(OR($C2656="",$C2656="No CAS"),INDEX('DEQ Pollutant List'!$A$7:$A$611,MATCH($D2656,'DEQ Pollutant List'!$C$7:$C$611,0)),INDEX('DEQ Pollutant List'!$A$7:$A$611,MATCH($C2656,'DEQ Pollutant List'!$B$7:$B$611,0))),"")</f>
        <v/>
      </c>
      <c r="F2656" s="138"/>
      <c r="G2656" s="139"/>
      <c r="H2656" s="104"/>
      <c r="I2656" s="102"/>
      <c r="J2656" s="105"/>
      <c r="K2656" s="83"/>
      <c r="L2656" s="102"/>
      <c r="M2656" s="105"/>
      <c r="N2656" s="83"/>
    </row>
    <row r="2657" spans="1:14" x14ac:dyDescent="0.25">
      <c r="A2657" s="79"/>
      <c r="B2657" s="133"/>
      <c r="C2657" s="137"/>
      <c r="D2657" s="81" t="str">
        <f>IFERROR(IF(C2657="No CAS","",INDEX('DEQ Pollutant List'!$C$7:$C$611,MATCH('5. Pollutant Emissions - MB'!C2657,'DEQ Pollutant List'!$B$7:$B$611,0))),"")</f>
        <v/>
      </c>
      <c r="E2657" s="115" t="str">
        <f>IFERROR(IF(OR($C2657="",$C2657="No CAS"),INDEX('DEQ Pollutant List'!$A$7:$A$611,MATCH($D2657,'DEQ Pollutant List'!$C$7:$C$611,0)),INDEX('DEQ Pollutant List'!$A$7:$A$611,MATCH($C2657,'DEQ Pollutant List'!$B$7:$B$611,0))),"")</f>
        <v/>
      </c>
      <c r="F2657" s="138"/>
      <c r="G2657" s="139"/>
      <c r="H2657" s="104"/>
      <c r="I2657" s="102"/>
      <c r="J2657" s="105"/>
      <c r="K2657" s="83"/>
      <c r="L2657" s="102"/>
      <c r="M2657" s="105"/>
      <c r="N2657" s="83"/>
    </row>
    <row r="2658" spans="1:14" x14ac:dyDescent="0.25">
      <c r="A2658" s="79"/>
      <c r="B2658" s="133"/>
      <c r="C2658" s="137"/>
      <c r="D2658" s="81" t="str">
        <f>IFERROR(IF(C2658="No CAS","",INDEX('DEQ Pollutant List'!$C$7:$C$611,MATCH('5. Pollutant Emissions - MB'!C2658,'DEQ Pollutant List'!$B$7:$B$611,0))),"")</f>
        <v/>
      </c>
      <c r="E2658" s="115" t="str">
        <f>IFERROR(IF(OR($C2658="",$C2658="No CAS"),INDEX('DEQ Pollutant List'!$A$7:$A$611,MATCH($D2658,'DEQ Pollutant List'!$C$7:$C$611,0)),INDEX('DEQ Pollutant List'!$A$7:$A$611,MATCH($C2658,'DEQ Pollutant List'!$B$7:$B$611,0))),"")</f>
        <v/>
      </c>
      <c r="F2658" s="138"/>
      <c r="G2658" s="139"/>
      <c r="H2658" s="104"/>
      <c r="I2658" s="102"/>
      <c r="J2658" s="105"/>
      <c r="K2658" s="83"/>
      <c r="L2658" s="102"/>
      <c r="M2658" s="105"/>
      <c r="N2658" s="83"/>
    </row>
    <row r="2659" spans="1:14" x14ac:dyDescent="0.25">
      <c r="A2659" s="79"/>
      <c r="B2659" s="133"/>
      <c r="C2659" s="137"/>
      <c r="D2659" s="81" t="str">
        <f>IFERROR(IF(C2659="No CAS","",INDEX('DEQ Pollutant List'!$C$7:$C$611,MATCH('5. Pollutant Emissions - MB'!C2659,'DEQ Pollutant List'!$B$7:$B$611,0))),"")</f>
        <v/>
      </c>
      <c r="E2659" s="115" t="str">
        <f>IFERROR(IF(OR($C2659="",$C2659="No CAS"),INDEX('DEQ Pollutant List'!$A$7:$A$611,MATCH($D2659,'DEQ Pollutant List'!$C$7:$C$611,0)),INDEX('DEQ Pollutant List'!$A$7:$A$611,MATCH($C2659,'DEQ Pollutant List'!$B$7:$B$611,0))),"")</f>
        <v/>
      </c>
      <c r="F2659" s="138"/>
      <c r="G2659" s="139"/>
      <c r="H2659" s="104"/>
      <c r="I2659" s="102"/>
      <c r="J2659" s="105"/>
      <c r="K2659" s="83"/>
      <c r="L2659" s="102"/>
      <c r="M2659" s="105"/>
      <c r="N2659" s="83"/>
    </row>
    <row r="2660" spans="1:14" x14ac:dyDescent="0.25">
      <c r="A2660" s="79"/>
      <c r="B2660" s="133"/>
      <c r="C2660" s="137"/>
      <c r="D2660" s="81" t="str">
        <f>IFERROR(IF(C2660="No CAS","",INDEX('DEQ Pollutant List'!$C$7:$C$611,MATCH('5. Pollutant Emissions - MB'!C2660,'DEQ Pollutant List'!$B$7:$B$611,0))),"")</f>
        <v/>
      </c>
      <c r="E2660" s="115" t="str">
        <f>IFERROR(IF(OR($C2660="",$C2660="No CAS"),INDEX('DEQ Pollutant List'!$A$7:$A$611,MATCH($D2660,'DEQ Pollutant List'!$C$7:$C$611,0)),INDEX('DEQ Pollutant List'!$A$7:$A$611,MATCH($C2660,'DEQ Pollutant List'!$B$7:$B$611,0))),"")</f>
        <v/>
      </c>
      <c r="F2660" s="138"/>
      <c r="G2660" s="139"/>
      <c r="H2660" s="104"/>
      <c r="I2660" s="102"/>
      <c r="J2660" s="105"/>
      <c r="K2660" s="83"/>
      <c r="L2660" s="102"/>
      <c r="M2660" s="105"/>
      <c r="N2660" s="83"/>
    </row>
    <row r="2661" spans="1:14" x14ac:dyDescent="0.25">
      <c r="A2661" s="79"/>
      <c r="B2661" s="133"/>
      <c r="C2661" s="137"/>
      <c r="D2661" s="81" t="str">
        <f>IFERROR(IF(C2661="No CAS","",INDEX('DEQ Pollutant List'!$C$7:$C$611,MATCH('5. Pollutant Emissions - MB'!C2661,'DEQ Pollutant List'!$B$7:$B$611,0))),"")</f>
        <v/>
      </c>
      <c r="E2661" s="115" t="str">
        <f>IFERROR(IF(OR($C2661="",$C2661="No CAS"),INDEX('DEQ Pollutant List'!$A$7:$A$611,MATCH($D2661,'DEQ Pollutant List'!$C$7:$C$611,0)),INDEX('DEQ Pollutant List'!$A$7:$A$611,MATCH($C2661,'DEQ Pollutant List'!$B$7:$B$611,0))),"")</f>
        <v/>
      </c>
      <c r="F2661" s="138"/>
      <c r="G2661" s="139"/>
      <c r="H2661" s="104"/>
      <c r="I2661" s="102"/>
      <c r="J2661" s="105"/>
      <c r="K2661" s="83"/>
      <c r="L2661" s="102"/>
      <c r="M2661" s="105"/>
      <c r="N2661" s="83"/>
    </row>
    <row r="2662" spans="1:14" x14ac:dyDescent="0.25">
      <c r="A2662" s="79"/>
      <c r="B2662" s="133"/>
      <c r="C2662" s="137"/>
      <c r="D2662" s="81" t="str">
        <f>IFERROR(IF(C2662="No CAS","",INDEX('DEQ Pollutant List'!$C$7:$C$611,MATCH('5. Pollutant Emissions - MB'!C2662,'DEQ Pollutant List'!$B$7:$B$611,0))),"")</f>
        <v/>
      </c>
      <c r="E2662" s="115" t="str">
        <f>IFERROR(IF(OR($C2662="",$C2662="No CAS"),INDEX('DEQ Pollutant List'!$A$7:$A$611,MATCH($D2662,'DEQ Pollutant List'!$C$7:$C$611,0)),INDEX('DEQ Pollutant List'!$A$7:$A$611,MATCH($C2662,'DEQ Pollutant List'!$B$7:$B$611,0))),"")</f>
        <v/>
      </c>
      <c r="F2662" s="138"/>
      <c r="G2662" s="139"/>
      <c r="H2662" s="104"/>
      <c r="I2662" s="102"/>
      <c r="J2662" s="105"/>
      <c r="K2662" s="83"/>
      <c r="L2662" s="102"/>
      <c r="M2662" s="105"/>
      <c r="N2662" s="83"/>
    </row>
    <row r="2663" spans="1:14" x14ac:dyDescent="0.25">
      <c r="A2663" s="79"/>
      <c r="B2663" s="133"/>
      <c r="C2663" s="137"/>
      <c r="D2663" s="81" t="str">
        <f>IFERROR(IF(C2663="No CAS","",INDEX('DEQ Pollutant List'!$C$7:$C$611,MATCH('5. Pollutant Emissions - MB'!C2663,'DEQ Pollutant List'!$B$7:$B$611,0))),"")</f>
        <v/>
      </c>
      <c r="E2663" s="115" t="str">
        <f>IFERROR(IF(OR($C2663="",$C2663="No CAS"),INDEX('DEQ Pollutant List'!$A$7:$A$611,MATCH($D2663,'DEQ Pollutant List'!$C$7:$C$611,0)),INDEX('DEQ Pollutant List'!$A$7:$A$611,MATCH($C2663,'DEQ Pollutant List'!$B$7:$B$611,0))),"")</f>
        <v/>
      </c>
      <c r="F2663" s="138"/>
      <c r="G2663" s="139"/>
      <c r="H2663" s="104"/>
      <c r="I2663" s="102"/>
      <c r="J2663" s="105"/>
      <c r="K2663" s="83"/>
      <c r="L2663" s="102"/>
      <c r="M2663" s="105"/>
      <c r="N2663" s="83"/>
    </row>
    <row r="2664" spans="1:14" x14ac:dyDescent="0.25">
      <c r="A2664" s="79"/>
      <c r="B2664" s="133"/>
      <c r="C2664" s="137"/>
      <c r="D2664" s="81" t="str">
        <f>IFERROR(IF(C2664="No CAS","",INDEX('DEQ Pollutant List'!$C$7:$C$611,MATCH('5. Pollutant Emissions - MB'!C2664,'DEQ Pollutant List'!$B$7:$B$611,0))),"")</f>
        <v/>
      </c>
      <c r="E2664" s="115" t="str">
        <f>IFERROR(IF(OR($C2664="",$C2664="No CAS"),INDEX('DEQ Pollutant List'!$A$7:$A$611,MATCH($D2664,'DEQ Pollutant List'!$C$7:$C$611,0)),INDEX('DEQ Pollutant List'!$A$7:$A$611,MATCH($C2664,'DEQ Pollutant List'!$B$7:$B$611,0))),"")</f>
        <v/>
      </c>
      <c r="F2664" s="138"/>
      <c r="G2664" s="139"/>
      <c r="H2664" s="104"/>
      <c r="I2664" s="102"/>
      <c r="J2664" s="105"/>
      <c r="K2664" s="83"/>
      <c r="L2664" s="102"/>
      <c r="M2664" s="105"/>
      <c r="N2664" s="83"/>
    </row>
    <row r="2665" spans="1:14" x14ac:dyDescent="0.25">
      <c r="A2665" s="79"/>
      <c r="B2665" s="133"/>
      <c r="C2665" s="137"/>
      <c r="D2665" s="81" t="str">
        <f>IFERROR(IF(C2665="No CAS","",INDEX('DEQ Pollutant List'!$C$7:$C$611,MATCH('5. Pollutant Emissions - MB'!C2665,'DEQ Pollutant List'!$B$7:$B$611,0))),"")</f>
        <v/>
      </c>
      <c r="E2665" s="115" t="str">
        <f>IFERROR(IF(OR($C2665="",$C2665="No CAS"),INDEX('DEQ Pollutant List'!$A$7:$A$611,MATCH($D2665,'DEQ Pollutant List'!$C$7:$C$611,0)),INDEX('DEQ Pollutant List'!$A$7:$A$611,MATCH($C2665,'DEQ Pollutant List'!$B$7:$B$611,0))),"")</f>
        <v/>
      </c>
      <c r="F2665" s="138"/>
      <c r="G2665" s="139"/>
      <c r="H2665" s="104"/>
      <c r="I2665" s="102"/>
      <c r="J2665" s="105"/>
      <c r="K2665" s="83"/>
      <c r="L2665" s="102"/>
      <c r="M2665" s="105"/>
      <c r="N2665" s="83"/>
    </row>
    <row r="2666" spans="1:14" x14ac:dyDescent="0.25">
      <c r="A2666" s="79"/>
      <c r="B2666" s="133"/>
      <c r="C2666" s="137"/>
      <c r="D2666" s="81" t="str">
        <f>IFERROR(IF(C2666="No CAS","",INDEX('DEQ Pollutant List'!$C$7:$C$611,MATCH('5. Pollutant Emissions - MB'!C2666,'DEQ Pollutant List'!$B$7:$B$611,0))),"")</f>
        <v/>
      </c>
      <c r="E2666" s="115" t="str">
        <f>IFERROR(IF(OR($C2666="",$C2666="No CAS"),INDEX('DEQ Pollutant List'!$A$7:$A$611,MATCH($D2666,'DEQ Pollutant List'!$C$7:$C$611,0)),INDEX('DEQ Pollutant List'!$A$7:$A$611,MATCH($C2666,'DEQ Pollutant List'!$B$7:$B$611,0))),"")</f>
        <v/>
      </c>
      <c r="F2666" s="138"/>
      <c r="G2666" s="139"/>
      <c r="H2666" s="104"/>
      <c r="I2666" s="102"/>
      <c r="J2666" s="105"/>
      <c r="K2666" s="83"/>
      <c r="L2666" s="102"/>
      <c r="M2666" s="105"/>
      <c r="N2666" s="83"/>
    </row>
    <row r="2667" spans="1:14" x14ac:dyDescent="0.25">
      <c r="A2667" s="79"/>
      <c r="B2667" s="133"/>
      <c r="C2667" s="137"/>
      <c r="D2667" s="81" t="str">
        <f>IFERROR(IF(C2667="No CAS","",INDEX('DEQ Pollutant List'!$C$7:$C$611,MATCH('5. Pollutant Emissions - MB'!C2667,'DEQ Pollutant List'!$B$7:$B$611,0))),"")</f>
        <v/>
      </c>
      <c r="E2667" s="115" t="str">
        <f>IFERROR(IF(OR($C2667="",$C2667="No CAS"),INDEX('DEQ Pollutant List'!$A$7:$A$611,MATCH($D2667,'DEQ Pollutant List'!$C$7:$C$611,0)),INDEX('DEQ Pollutant List'!$A$7:$A$611,MATCH($C2667,'DEQ Pollutant List'!$B$7:$B$611,0))),"")</f>
        <v/>
      </c>
      <c r="F2667" s="138"/>
      <c r="G2667" s="139"/>
      <c r="H2667" s="104"/>
      <c r="I2667" s="102"/>
      <c r="J2667" s="105"/>
      <c r="K2667" s="83"/>
      <c r="L2667" s="102"/>
      <c r="M2667" s="105"/>
      <c r="N2667" s="83"/>
    </row>
    <row r="2668" spans="1:14" x14ac:dyDescent="0.25">
      <c r="A2668" s="79"/>
      <c r="B2668" s="133"/>
      <c r="C2668" s="137"/>
      <c r="D2668" s="81" t="str">
        <f>IFERROR(IF(C2668="No CAS","",INDEX('DEQ Pollutant List'!$C$7:$C$611,MATCH('5. Pollutant Emissions - MB'!C2668,'DEQ Pollutant List'!$B$7:$B$611,0))),"")</f>
        <v/>
      </c>
      <c r="E2668" s="115" t="str">
        <f>IFERROR(IF(OR($C2668="",$C2668="No CAS"),INDEX('DEQ Pollutant List'!$A$7:$A$611,MATCH($D2668,'DEQ Pollutant List'!$C$7:$C$611,0)),INDEX('DEQ Pollutant List'!$A$7:$A$611,MATCH($C2668,'DEQ Pollutant List'!$B$7:$B$611,0))),"")</f>
        <v/>
      </c>
      <c r="F2668" s="138"/>
      <c r="G2668" s="139"/>
      <c r="H2668" s="104"/>
      <c r="I2668" s="102"/>
      <c r="J2668" s="105"/>
      <c r="K2668" s="83"/>
      <c r="L2668" s="102"/>
      <c r="M2668" s="105"/>
      <c r="N2668" s="83"/>
    </row>
    <row r="2669" spans="1:14" x14ac:dyDescent="0.25">
      <c r="A2669" s="79"/>
      <c r="B2669" s="133"/>
      <c r="C2669" s="137"/>
      <c r="D2669" s="81" t="str">
        <f>IFERROR(IF(C2669="No CAS","",INDEX('DEQ Pollutant List'!$C$7:$C$611,MATCH('5. Pollutant Emissions - MB'!C2669,'DEQ Pollutant List'!$B$7:$B$611,0))),"")</f>
        <v/>
      </c>
      <c r="E2669" s="115" t="str">
        <f>IFERROR(IF(OR($C2669="",$C2669="No CAS"),INDEX('DEQ Pollutant List'!$A$7:$A$611,MATCH($D2669,'DEQ Pollutant List'!$C$7:$C$611,0)),INDEX('DEQ Pollutant List'!$A$7:$A$611,MATCH($C2669,'DEQ Pollutant List'!$B$7:$B$611,0))),"")</f>
        <v/>
      </c>
      <c r="F2669" s="138"/>
      <c r="G2669" s="139"/>
      <c r="H2669" s="104"/>
      <c r="I2669" s="102"/>
      <c r="J2669" s="105"/>
      <c r="K2669" s="83"/>
      <c r="L2669" s="102"/>
      <c r="M2669" s="105"/>
      <c r="N2669" s="83"/>
    </row>
    <row r="2670" spans="1:14" x14ac:dyDescent="0.25">
      <c r="A2670" s="79"/>
      <c r="B2670" s="133"/>
      <c r="C2670" s="137"/>
      <c r="D2670" s="81" t="str">
        <f>IFERROR(IF(C2670="No CAS","",INDEX('DEQ Pollutant List'!$C$7:$C$611,MATCH('5. Pollutant Emissions - MB'!C2670,'DEQ Pollutant List'!$B$7:$B$611,0))),"")</f>
        <v/>
      </c>
      <c r="E2670" s="115" t="str">
        <f>IFERROR(IF(OR($C2670="",$C2670="No CAS"),INDEX('DEQ Pollutant List'!$A$7:$A$611,MATCH($D2670,'DEQ Pollutant List'!$C$7:$C$611,0)),INDEX('DEQ Pollutant List'!$A$7:$A$611,MATCH($C2670,'DEQ Pollutant List'!$B$7:$B$611,0))),"")</f>
        <v/>
      </c>
      <c r="F2670" s="138"/>
      <c r="G2670" s="139"/>
      <c r="H2670" s="104"/>
      <c r="I2670" s="102"/>
      <c r="J2670" s="105"/>
      <c r="K2670" s="83"/>
      <c r="L2670" s="102"/>
      <c r="M2670" s="105"/>
      <c r="N2670" s="83"/>
    </row>
    <row r="2671" spans="1:14" x14ac:dyDescent="0.25">
      <c r="A2671" s="79"/>
      <c r="B2671" s="133"/>
      <c r="C2671" s="137"/>
      <c r="D2671" s="81" t="str">
        <f>IFERROR(IF(C2671="No CAS","",INDEX('DEQ Pollutant List'!$C$7:$C$611,MATCH('5. Pollutant Emissions - MB'!C2671,'DEQ Pollutant List'!$B$7:$B$611,0))),"")</f>
        <v/>
      </c>
      <c r="E2671" s="115" t="str">
        <f>IFERROR(IF(OR($C2671="",$C2671="No CAS"),INDEX('DEQ Pollutant List'!$A$7:$A$611,MATCH($D2671,'DEQ Pollutant List'!$C$7:$C$611,0)),INDEX('DEQ Pollutant List'!$A$7:$A$611,MATCH($C2671,'DEQ Pollutant List'!$B$7:$B$611,0))),"")</f>
        <v/>
      </c>
      <c r="F2671" s="138"/>
      <c r="G2671" s="139"/>
      <c r="H2671" s="104"/>
      <c r="I2671" s="102"/>
      <c r="J2671" s="105"/>
      <c r="K2671" s="83"/>
      <c r="L2671" s="102"/>
      <c r="M2671" s="105"/>
      <c r="N2671" s="83"/>
    </row>
    <row r="2672" spans="1:14" x14ac:dyDescent="0.25">
      <c r="A2672" s="79"/>
      <c r="B2672" s="133"/>
      <c r="C2672" s="137"/>
      <c r="D2672" s="81" t="str">
        <f>IFERROR(IF(C2672="No CAS","",INDEX('DEQ Pollutant List'!$C$7:$C$611,MATCH('5. Pollutant Emissions - MB'!C2672,'DEQ Pollutant List'!$B$7:$B$611,0))),"")</f>
        <v/>
      </c>
      <c r="E2672" s="115" t="str">
        <f>IFERROR(IF(OR($C2672="",$C2672="No CAS"),INDEX('DEQ Pollutant List'!$A$7:$A$611,MATCH($D2672,'DEQ Pollutant List'!$C$7:$C$611,0)),INDEX('DEQ Pollutant List'!$A$7:$A$611,MATCH($C2672,'DEQ Pollutant List'!$B$7:$B$611,0))),"")</f>
        <v/>
      </c>
      <c r="F2672" s="138"/>
      <c r="G2672" s="139"/>
      <c r="H2672" s="104"/>
      <c r="I2672" s="102"/>
      <c r="J2672" s="105"/>
      <c r="K2672" s="83"/>
      <c r="L2672" s="102"/>
      <c r="M2672" s="105"/>
      <c r="N2672" s="83"/>
    </row>
    <row r="2673" spans="1:14" x14ac:dyDescent="0.25">
      <c r="A2673" s="79"/>
      <c r="B2673" s="133"/>
      <c r="C2673" s="137"/>
      <c r="D2673" s="81" t="str">
        <f>IFERROR(IF(C2673="No CAS","",INDEX('DEQ Pollutant List'!$C$7:$C$611,MATCH('5. Pollutant Emissions - MB'!C2673,'DEQ Pollutant List'!$B$7:$B$611,0))),"")</f>
        <v/>
      </c>
      <c r="E2673" s="115" t="str">
        <f>IFERROR(IF(OR($C2673="",$C2673="No CAS"),INDEX('DEQ Pollutant List'!$A$7:$A$611,MATCH($D2673,'DEQ Pollutant List'!$C$7:$C$611,0)),INDEX('DEQ Pollutant List'!$A$7:$A$611,MATCH($C2673,'DEQ Pollutant List'!$B$7:$B$611,0))),"")</f>
        <v/>
      </c>
      <c r="F2673" s="138"/>
      <c r="G2673" s="139"/>
      <c r="H2673" s="104"/>
      <c r="I2673" s="102"/>
      <c r="J2673" s="105"/>
      <c r="K2673" s="83"/>
      <c r="L2673" s="102"/>
      <c r="M2673" s="105"/>
      <c r="N2673" s="83"/>
    </row>
    <row r="2674" spans="1:14" x14ac:dyDescent="0.25">
      <c r="A2674" s="79"/>
      <c r="B2674" s="133"/>
      <c r="C2674" s="137"/>
      <c r="D2674" s="81" t="str">
        <f>IFERROR(IF(C2674="No CAS","",INDEX('DEQ Pollutant List'!$C$7:$C$611,MATCH('5. Pollutant Emissions - MB'!C2674,'DEQ Pollutant List'!$B$7:$B$611,0))),"")</f>
        <v/>
      </c>
      <c r="E2674" s="115" t="str">
        <f>IFERROR(IF(OR($C2674="",$C2674="No CAS"),INDEX('DEQ Pollutant List'!$A$7:$A$611,MATCH($D2674,'DEQ Pollutant List'!$C$7:$C$611,0)),INDEX('DEQ Pollutant List'!$A$7:$A$611,MATCH($C2674,'DEQ Pollutant List'!$B$7:$B$611,0))),"")</f>
        <v/>
      </c>
      <c r="F2674" s="138"/>
      <c r="G2674" s="139"/>
      <c r="H2674" s="104"/>
      <c r="I2674" s="102"/>
      <c r="J2674" s="105"/>
      <c r="K2674" s="83"/>
      <c r="L2674" s="102"/>
      <c r="M2674" s="105"/>
      <c r="N2674" s="83"/>
    </row>
    <row r="2675" spans="1:14" x14ac:dyDescent="0.25">
      <c r="A2675" s="79"/>
      <c r="B2675" s="133"/>
      <c r="C2675" s="137"/>
      <c r="D2675" s="81" t="str">
        <f>IFERROR(IF(C2675="No CAS","",INDEX('DEQ Pollutant List'!$C$7:$C$611,MATCH('5. Pollutant Emissions - MB'!C2675,'DEQ Pollutant List'!$B$7:$B$611,0))),"")</f>
        <v/>
      </c>
      <c r="E2675" s="115" t="str">
        <f>IFERROR(IF(OR($C2675="",$C2675="No CAS"),INDEX('DEQ Pollutant List'!$A$7:$A$611,MATCH($D2675,'DEQ Pollutant List'!$C$7:$C$611,0)),INDEX('DEQ Pollutant List'!$A$7:$A$611,MATCH($C2675,'DEQ Pollutant List'!$B$7:$B$611,0))),"")</f>
        <v/>
      </c>
      <c r="F2675" s="138"/>
      <c r="G2675" s="139"/>
      <c r="H2675" s="104"/>
      <c r="I2675" s="102"/>
      <c r="J2675" s="105"/>
      <c r="K2675" s="83"/>
      <c r="L2675" s="102"/>
      <c r="M2675" s="105"/>
      <c r="N2675" s="83"/>
    </row>
    <row r="2676" spans="1:14" x14ac:dyDescent="0.25">
      <c r="A2676" s="79"/>
      <c r="B2676" s="133"/>
      <c r="C2676" s="137"/>
      <c r="D2676" s="81" t="str">
        <f>IFERROR(IF(C2676="No CAS","",INDEX('DEQ Pollutant List'!$C$7:$C$611,MATCH('5. Pollutant Emissions - MB'!C2676,'DEQ Pollutant List'!$B$7:$B$611,0))),"")</f>
        <v/>
      </c>
      <c r="E2676" s="115" t="str">
        <f>IFERROR(IF(OR($C2676="",$C2676="No CAS"),INDEX('DEQ Pollutant List'!$A$7:$A$611,MATCH($D2676,'DEQ Pollutant List'!$C$7:$C$611,0)),INDEX('DEQ Pollutant List'!$A$7:$A$611,MATCH($C2676,'DEQ Pollutant List'!$B$7:$B$611,0))),"")</f>
        <v/>
      </c>
      <c r="F2676" s="138"/>
      <c r="G2676" s="139"/>
      <c r="H2676" s="104"/>
      <c r="I2676" s="102"/>
      <c r="J2676" s="105"/>
      <c r="K2676" s="83"/>
      <c r="L2676" s="102"/>
      <c r="M2676" s="105"/>
      <c r="N2676" s="83"/>
    </row>
    <row r="2677" spans="1:14" x14ac:dyDescent="0.25">
      <c r="A2677" s="79"/>
      <c r="B2677" s="133"/>
      <c r="C2677" s="137"/>
      <c r="D2677" s="81" t="str">
        <f>IFERROR(IF(C2677="No CAS","",INDEX('DEQ Pollutant List'!$C$7:$C$611,MATCH('5. Pollutant Emissions - MB'!C2677,'DEQ Pollutant List'!$B$7:$B$611,0))),"")</f>
        <v/>
      </c>
      <c r="E2677" s="115" t="str">
        <f>IFERROR(IF(OR($C2677="",$C2677="No CAS"),INDEX('DEQ Pollutant List'!$A$7:$A$611,MATCH($D2677,'DEQ Pollutant List'!$C$7:$C$611,0)),INDEX('DEQ Pollutant List'!$A$7:$A$611,MATCH($C2677,'DEQ Pollutant List'!$B$7:$B$611,0))),"")</f>
        <v/>
      </c>
      <c r="F2677" s="138"/>
      <c r="G2677" s="139"/>
      <c r="H2677" s="104"/>
      <c r="I2677" s="102"/>
      <c r="J2677" s="105"/>
      <c r="K2677" s="83"/>
      <c r="L2677" s="102"/>
      <c r="M2677" s="105"/>
      <c r="N2677" s="83"/>
    </row>
    <row r="2678" spans="1:14" x14ac:dyDescent="0.25">
      <c r="A2678" s="79"/>
      <c r="B2678" s="133"/>
      <c r="C2678" s="137"/>
      <c r="D2678" s="81" t="str">
        <f>IFERROR(IF(C2678="No CAS","",INDEX('DEQ Pollutant List'!$C$7:$C$611,MATCH('5. Pollutant Emissions - MB'!C2678,'DEQ Pollutant List'!$B$7:$B$611,0))),"")</f>
        <v/>
      </c>
      <c r="E2678" s="115" t="str">
        <f>IFERROR(IF(OR($C2678="",$C2678="No CAS"),INDEX('DEQ Pollutant List'!$A$7:$A$611,MATCH($D2678,'DEQ Pollutant List'!$C$7:$C$611,0)),INDEX('DEQ Pollutant List'!$A$7:$A$611,MATCH($C2678,'DEQ Pollutant List'!$B$7:$B$611,0))),"")</f>
        <v/>
      </c>
      <c r="F2678" s="138"/>
      <c r="G2678" s="139"/>
      <c r="H2678" s="104"/>
      <c r="I2678" s="102"/>
      <c r="J2678" s="105"/>
      <c r="K2678" s="83"/>
      <c r="L2678" s="102"/>
      <c r="M2678" s="105"/>
      <c r="N2678" s="83"/>
    </row>
    <row r="2679" spans="1:14" x14ac:dyDescent="0.25">
      <c r="A2679" s="79"/>
      <c r="B2679" s="133"/>
      <c r="C2679" s="137"/>
      <c r="D2679" s="81" t="str">
        <f>IFERROR(IF(C2679="No CAS","",INDEX('DEQ Pollutant List'!$C$7:$C$611,MATCH('5. Pollutant Emissions - MB'!C2679,'DEQ Pollutant List'!$B$7:$B$611,0))),"")</f>
        <v/>
      </c>
      <c r="E2679" s="115" t="str">
        <f>IFERROR(IF(OR($C2679="",$C2679="No CAS"),INDEX('DEQ Pollutant List'!$A$7:$A$611,MATCH($D2679,'DEQ Pollutant List'!$C$7:$C$611,0)),INDEX('DEQ Pollutant List'!$A$7:$A$611,MATCH($C2679,'DEQ Pollutant List'!$B$7:$B$611,0))),"")</f>
        <v/>
      </c>
      <c r="F2679" s="138"/>
      <c r="G2679" s="139"/>
      <c r="H2679" s="104"/>
      <c r="I2679" s="102"/>
      <c r="J2679" s="105"/>
      <c r="K2679" s="83"/>
      <c r="L2679" s="102"/>
      <c r="M2679" s="105"/>
      <c r="N2679" s="83"/>
    </row>
    <row r="2680" spans="1:14" x14ac:dyDescent="0.25">
      <c r="A2680" s="79"/>
      <c r="B2680" s="133"/>
      <c r="C2680" s="137"/>
      <c r="D2680" s="81" t="str">
        <f>IFERROR(IF(C2680="No CAS","",INDEX('DEQ Pollutant List'!$C$7:$C$611,MATCH('5. Pollutant Emissions - MB'!C2680,'DEQ Pollutant List'!$B$7:$B$611,0))),"")</f>
        <v/>
      </c>
      <c r="E2680" s="115" t="str">
        <f>IFERROR(IF(OR($C2680="",$C2680="No CAS"),INDEX('DEQ Pollutant List'!$A$7:$A$611,MATCH($D2680,'DEQ Pollutant List'!$C$7:$C$611,0)),INDEX('DEQ Pollutant List'!$A$7:$A$611,MATCH($C2680,'DEQ Pollutant List'!$B$7:$B$611,0))),"")</f>
        <v/>
      </c>
      <c r="F2680" s="138"/>
      <c r="G2680" s="139"/>
      <c r="H2680" s="104"/>
      <c r="I2680" s="102"/>
      <c r="J2680" s="105"/>
      <c r="K2680" s="83"/>
      <c r="L2680" s="102"/>
      <c r="M2680" s="105"/>
      <c r="N2680" s="83"/>
    </row>
    <row r="2681" spans="1:14" x14ac:dyDescent="0.25">
      <c r="A2681" s="79"/>
      <c r="B2681" s="133"/>
      <c r="C2681" s="137"/>
      <c r="D2681" s="81" t="str">
        <f>IFERROR(IF(C2681="No CAS","",INDEX('DEQ Pollutant List'!$C$7:$C$611,MATCH('5. Pollutant Emissions - MB'!C2681,'DEQ Pollutant List'!$B$7:$B$611,0))),"")</f>
        <v/>
      </c>
      <c r="E2681" s="115" t="str">
        <f>IFERROR(IF(OR($C2681="",$C2681="No CAS"),INDEX('DEQ Pollutant List'!$A$7:$A$611,MATCH($D2681,'DEQ Pollutant List'!$C$7:$C$611,0)),INDEX('DEQ Pollutant List'!$A$7:$A$611,MATCH($C2681,'DEQ Pollutant List'!$B$7:$B$611,0))),"")</f>
        <v/>
      </c>
      <c r="F2681" s="138"/>
      <c r="G2681" s="139"/>
      <c r="H2681" s="104"/>
      <c r="I2681" s="102"/>
      <c r="J2681" s="105"/>
      <c r="K2681" s="83"/>
      <c r="L2681" s="102"/>
      <c r="M2681" s="105"/>
      <c r="N2681" s="83"/>
    </row>
    <row r="2682" spans="1:14" x14ac:dyDescent="0.25">
      <c r="A2682" s="79"/>
      <c r="B2682" s="133"/>
      <c r="C2682" s="137"/>
      <c r="D2682" s="81" t="str">
        <f>IFERROR(IF(C2682="No CAS","",INDEX('DEQ Pollutant List'!$C$7:$C$611,MATCH('5. Pollutant Emissions - MB'!C2682,'DEQ Pollutant List'!$B$7:$B$611,0))),"")</f>
        <v/>
      </c>
      <c r="E2682" s="115" t="str">
        <f>IFERROR(IF(OR($C2682="",$C2682="No CAS"),INDEX('DEQ Pollutant List'!$A$7:$A$611,MATCH($D2682,'DEQ Pollutant List'!$C$7:$C$611,0)),INDEX('DEQ Pollutant List'!$A$7:$A$611,MATCH($C2682,'DEQ Pollutant List'!$B$7:$B$611,0))),"")</f>
        <v/>
      </c>
      <c r="F2682" s="138"/>
      <c r="G2682" s="139"/>
      <c r="H2682" s="104"/>
      <c r="I2682" s="102"/>
      <c r="J2682" s="105"/>
      <c r="K2682" s="83"/>
      <c r="L2682" s="102"/>
      <c r="M2682" s="105"/>
      <c r="N2682" s="83"/>
    </row>
    <row r="2683" spans="1:14" x14ac:dyDescent="0.25">
      <c r="A2683" s="79"/>
      <c r="B2683" s="133"/>
      <c r="C2683" s="137"/>
      <c r="D2683" s="81" t="str">
        <f>IFERROR(IF(C2683="No CAS","",INDEX('DEQ Pollutant List'!$C$7:$C$611,MATCH('5. Pollutant Emissions - MB'!C2683,'DEQ Pollutant List'!$B$7:$B$611,0))),"")</f>
        <v/>
      </c>
      <c r="E2683" s="115" t="str">
        <f>IFERROR(IF(OR($C2683="",$C2683="No CAS"),INDEX('DEQ Pollutant List'!$A$7:$A$611,MATCH($D2683,'DEQ Pollutant List'!$C$7:$C$611,0)),INDEX('DEQ Pollutant List'!$A$7:$A$611,MATCH($C2683,'DEQ Pollutant List'!$B$7:$B$611,0))),"")</f>
        <v/>
      </c>
      <c r="F2683" s="138"/>
      <c r="G2683" s="139"/>
      <c r="H2683" s="104"/>
      <c r="I2683" s="102"/>
      <c r="J2683" s="105"/>
      <c r="K2683" s="83"/>
      <c r="L2683" s="102"/>
      <c r="M2683" s="105"/>
      <c r="N2683" s="83"/>
    </row>
    <row r="2684" spans="1:14" x14ac:dyDescent="0.25">
      <c r="A2684" s="79"/>
      <c r="B2684" s="133"/>
      <c r="C2684" s="137"/>
      <c r="D2684" s="81" t="str">
        <f>IFERROR(IF(C2684="No CAS","",INDEX('DEQ Pollutant List'!$C$7:$C$611,MATCH('5. Pollutant Emissions - MB'!C2684,'DEQ Pollutant List'!$B$7:$B$611,0))),"")</f>
        <v/>
      </c>
      <c r="E2684" s="115" t="str">
        <f>IFERROR(IF(OR($C2684="",$C2684="No CAS"),INDEX('DEQ Pollutant List'!$A$7:$A$611,MATCH($D2684,'DEQ Pollutant List'!$C$7:$C$611,0)),INDEX('DEQ Pollutant List'!$A$7:$A$611,MATCH($C2684,'DEQ Pollutant List'!$B$7:$B$611,0))),"")</f>
        <v/>
      </c>
      <c r="F2684" s="138"/>
      <c r="G2684" s="139"/>
      <c r="H2684" s="104"/>
      <c r="I2684" s="102"/>
      <c r="J2684" s="105"/>
      <c r="K2684" s="83"/>
      <c r="L2684" s="102"/>
      <c r="M2684" s="105"/>
      <c r="N2684" s="83"/>
    </row>
    <row r="2685" spans="1:14" x14ac:dyDescent="0.25">
      <c r="A2685" s="79"/>
      <c r="B2685" s="133"/>
      <c r="C2685" s="137"/>
      <c r="D2685" s="81" t="str">
        <f>IFERROR(IF(C2685="No CAS","",INDEX('DEQ Pollutant List'!$C$7:$C$611,MATCH('5. Pollutant Emissions - MB'!C2685,'DEQ Pollutant List'!$B$7:$B$611,0))),"")</f>
        <v/>
      </c>
      <c r="E2685" s="115" t="str">
        <f>IFERROR(IF(OR($C2685="",$C2685="No CAS"),INDEX('DEQ Pollutant List'!$A$7:$A$611,MATCH($D2685,'DEQ Pollutant List'!$C$7:$C$611,0)),INDEX('DEQ Pollutant List'!$A$7:$A$611,MATCH($C2685,'DEQ Pollutant List'!$B$7:$B$611,0))),"")</f>
        <v/>
      </c>
      <c r="F2685" s="138"/>
      <c r="G2685" s="139"/>
      <c r="H2685" s="104"/>
      <c r="I2685" s="102"/>
      <c r="J2685" s="105"/>
      <c r="K2685" s="83"/>
      <c r="L2685" s="102"/>
      <c r="M2685" s="105"/>
      <c r="N2685" s="83"/>
    </row>
    <row r="2686" spans="1:14" x14ac:dyDescent="0.25">
      <c r="A2686" s="79"/>
      <c r="B2686" s="133"/>
      <c r="C2686" s="137"/>
      <c r="D2686" s="81" t="str">
        <f>IFERROR(IF(C2686="No CAS","",INDEX('DEQ Pollutant List'!$C$7:$C$611,MATCH('5. Pollutant Emissions - MB'!C2686,'DEQ Pollutant List'!$B$7:$B$611,0))),"")</f>
        <v/>
      </c>
      <c r="E2686" s="115" t="str">
        <f>IFERROR(IF(OR($C2686="",$C2686="No CAS"),INDEX('DEQ Pollutant List'!$A$7:$A$611,MATCH($D2686,'DEQ Pollutant List'!$C$7:$C$611,0)),INDEX('DEQ Pollutant List'!$A$7:$A$611,MATCH($C2686,'DEQ Pollutant List'!$B$7:$B$611,0))),"")</f>
        <v/>
      </c>
      <c r="F2686" s="138"/>
      <c r="G2686" s="139"/>
      <c r="H2686" s="104"/>
      <c r="I2686" s="102"/>
      <c r="J2686" s="105"/>
      <c r="K2686" s="83"/>
      <c r="L2686" s="102"/>
      <c r="M2686" s="105"/>
      <c r="N2686" s="83"/>
    </row>
    <row r="2687" spans="1:14" x14ac:dyDescent="0.25">
      <c r="A2687" s="79"/>
      <c r="B2687" s="133"/>
      <c r="C2687" s="137"/>
      <c r="D2687" s="81" t="str">
        <f>IFERROR(IF(C2687="No CAS","",INDEX('DEQ Pollutant List'!$C$7:$C$611,MATCH('5. Pollutant Emissions - MB'!C2687,'DEQ Pollutant List'!$B$7:$B$611,0))),"")</f>
        <v/>
      </c>
      <c r="E2687" s="115" t="str">
        <f>IFERROR(IF(OR($C2687="",$C2687="No CAS"),INDEX('DEQ Pollutant List'!$A$7:$A$611,MATCH($D2687,'DEQ Pollutant List'!$C$7:$C$611,0)),INDEX('DEQ Pollutant List'!$A$7:$A$611,MATCH($C2687,'DEQ Pollutant List'!$B$7:$B$611,0))),"")</f>
        <v/>
      </c>
      <c r="F2687" s="138"/>
      <c r="G2687" s="139"/>
      <c r="H2687" s="104"/>
      <c r="I2687" s="102"/>
      <c r="J2687" s="105"/>
      <c r="K2687" s="83"/>
      <c r="L2687" s="102"/>
      <c r="M2687" s="105"/>
      <c r="N2687" s="83"/>
    </row>
    <row r="2688" spans="1:14" x14ac:dyDescent="0.25">
      <c r="A2688" s="79"/>
      <c r="B2688" s="133"/>
      <c r="C2688" s="137"/>
      <c r="D2688" s="81" t="str">
        <f>IFERROR(IF(C2688="No CAS","",INDEX('DEQ Pollutant List'!$C$7:$C$611,MATCH('5. Pollutant Emissions - MB'!C2688,'DEQ Pollutant List'!$B$7:$B$611,0))),"")</f>
        <v/>
      </c>
      <c r="E2688" s="115" t="str">
        <f>IFERROR(IF(OR($C2688="",$C2688="No CAS"),INDEX('DEQ Pollutant List'!$A$7:$A$611,MATCH($D2688,'DEQ Pollutant List'!$C$7:$C$611,0)),INDEX('DEQ Pollutant List'!$A$7:$A$611,MATCH($C2688,'DEQ Pollutant List'!$B$7:$B$611,0))),"")</f>
        <v/>
      </c>
      <c r="F2688" s="138"/>
      <c r="G2688" s="139"/>
      <c r="H2688" s="104"/>
      <c r="I2688" s="102"/>
      <c r="J2688" s="105"/>
      <c r="K2688" s="83"/>
      <c r="L2688" s="102"/>
      <c r="M2688" s="105"/>
      <c r="N2688" s="83"/>
    </row>
    <row r="2689" spans="1:14" x14ac:dyDescent="0.25">
      <c r="A2689" s="79"/>
      <c r="B2689" s="133"/>
      <c r="C2689" s="137"/>
      <c r="D2689" s="81" t="str">
        <f>IFERROR(IF(C2689="No CAS","",INDEX('DEQ Pollutant List'!$C$7:$C$611,MATCH('5. Pollutant Emissions - MB'!C2689,'DEQ Pollutant List'!$B$7:$B$611,0))),"")</f>
        <v/>
      </c>
      <c r="E2689" s="115" t="str">
        <f>IFERROR(IF(OR($C2689="",$C2689="No CAS"),INDEX('DEQ Pollutant List'!$A$7:$A$611,MATCH($D2689,'DEQ Pollutant List'!$C$7:$C$611,0)),INDEX('DEQ Pollutant List'!$A$7:$A$611,MATCH($C2689,'DEQ Pollutant List'!$B$7:$B$611,0))),"")</f>
        <v/>
      </c>
      <c r="F2689" s="138"/>
      <c r="G2689" s="139"/>
      <c r="H2689" s="104"/>
      <c r="I2689" s="102"/>
      <c r="J2689" s="105"/>
      <c r="K2689" s="83"/>
      <c r="L2689" s="102"/>
      <c r="M2689" s="105"/>
      <c r="N2689" s="83"/>
    </row>
    <row r="2690" spans="1:14" x14ac:dyDescent="0.25">
      <c r="A2690" s="79"/>
      <c r="B2690" s="133"/>
      <c r="C2690" s="137"/>
      <c r="D2690" s="81" t="str">
        <f>IFERROR(IF(C2690="No CAS","",INDEX('DEQ Pollutant List'!$C$7:$C$611,MATCH('5. Pollutant Emissions - MB'!C2690,'DEQ Pollutant List'!$B$7:$B$611,0))),"")</f>
        <v/>
      </c>
      <c r="E2690" s="115" t="str">
        <f>IFERROR(IF(OR($C2690="",$C2690="No CAS"),INDEX('DEQ Pollutant List'!$A$7:$A$611,MATCH($D2690,'DEQ Pollutant List'!$C$7:$C$611,0)),INDEX('DEQ Pollutant List'!$A$7:$A$611,MATCH($C2690,'DEQ Pollutant List'!$B$7:$B$611,0))),"")</f>
        <v/>
      </c>
      <c r="F2690" s="138"/>
      <c r="G2690" s="139"/>
      <c r="H2690" s="104"/>
      <c r="I2690" s="102"/>
      <c r="J2690" s="105"/>
      <c r="K2690" s="83"/>
      <c r="L2690" s="102"/>
      <c r="M2690" s="105"/>
      <c r="N2690" s="83"/>
    </row>
    <row r="2691" spans="1:14" x14ac:dyDescent="0.25">
      <c r="A2691" s="79"/>
      <c r="B2691" s="133"/>
      <c r="C2691" s="137"/>
      <c r="D2691" s="81" t="str">
        <f>IFERROR(IF(C2691="No CAS","",INDEX('DEQ Pollutant List'!$C$7:$C$611,MATCH('5. Pollutant Emissions - MB'!C2691,'DEQ Pollutant List'!$B$7:$B$611,0))),"")</f>
        <v/>
      </c>
      <c r="E2691" s="115" t="str">
        <f>IFERROR(IF(OR($C2691="",$C2691="No CAS"),INDEX('DEQ Pollutant List'!$A$7:$A$611,MATCH($D2691,'DEQ Pollutant List'!$C$7:$C$611,0)),INDEX('DEQ Pollutant List'!$A$7:$A$611,MATCH($C2691,'DEQ Pollutant List'!$B$7:$B$611,0))),"")</f>
        <v/>
      </c>
      <c r="F2691" s="138"/>
      <c r="G2691" s="139"/>
      <c r="H2691" s="104"/>
      <c r="I2691" s="102"/>
      <c r="J2691" s="105"/>
      <c r="K2691" s="83"/>
      <c r="L2691" s="102"/>
      <c r="M2691" s="105"/>
      <c r="N2691" s="83"/>
    </row>
    <row r="2692" spans="1:14" x14ac:dyDescent="0.25">
      <c r="A2692" s="79"/>
      <c r="B2692" s="133"/>
      <c r="C2692" s="137"/>
      <c r="D2692" s="81" t="str">
        <f>IFERROR(IF(C2692="No CAS","",INDEX('DEQ Pollutant List'!$C$7:$C$611,MATCH('5. Pollutant Emissions - MB'!C2692,'DEQ Pollutant List'!$B$7:$B$611,0))),"")</f>
        <v/>
      </c>
      <c r="E2692" s="115" t="str">
        <f>IFERROR(IF(OR($C2692="",$C2692="No CAS"),INDEX('DEQ Pollutant List'!$A$7:$A$611,MATCH($D2692,'DEQ Pollutant List'!$C$7:$C$611,0)),INDEX('DEQ Pollutant List'!$A$7:$A$611,MATCH($C2692,'DEQ Pollutant List'!$B$7:$B$611,0))),"")</f>
        <v/>
      </c>
      <c r="F2692" s="138"/>
      <c r="G2692" s="139"/>
      <c r="H2692" s="104"/>
      <c r="I2692" s="102"/>
      <c r="J2692" s="105"/>
      <c r="K2692" s="83"/>
      <c r="L2692" s="102"/>
      <c r="M2692" s="105"/>
      <c r="N2692" s="83"/>
    </row>
    <row r="2693" spans="1:14" x14ac:dyDescent="0.25">
      <c r="A2693" s="79"/>
      <c r="B2693" s="133"/>
      <c r="C2693" s="137"/>
      <c r="D2693" s="81" t="str">
        <f>IFERROR(IF(C2693="No CAS","",INDEX('DEQ Pollutant List'!$C$7:$C$611,MATCH('5. Pollutant Emissions - MB'!C2693,'DEQ Pollutant List'!$B$7:$B$611,0))),"")</f>
        <v/>
      </c>
      <c r="E2693" s="115" t="str">
        <f>IFERROR(IF(OR($C2693="",$C2693="No CAS"),INDEX('DEQ Pollutant List'!$A$7:$A$611,MATCH($D2693,'DEQ Pollutant List'!$C$7:$C$611,0)),INDEX('DEQ Pollutant List'!$A$7:$A$611,MATCH($C2693,'DEQ Pollutant List'!$B$7:$B$611,0))),"")</f>
        <v/>
      </c>
      <c r="F2693" s="138"/>
      <c r="G2693" s="139"/>
      <c r="H2693" s="104"/>
      <c r="I2693" s="102"/>
      <c r="J2693" s="105"/>
      <c r="K2693" s="83"/>
      <c r="L2693" s="102"/>
      <c r="M2693" s="105"/>
      <c r="N2693" s="83"/>
    </row>
    <row r="2694" spans="1:14" x14ac:dyDescent="0.25">
      <c r="A2694" s="79"/>
      <c r="B2694" s="133"/>
      <c r="C2694" s="137"/>
      <c r="D2694" s="81" t="str">
        <f>IFERROR(IF(C2694="No CAS","",INDEX('DEQ Pollutant List'!$C$7:$C$611,MATCH('5. Pollutant Emissions - MB'!C2694,'DEQ Pollutant List'!$B$7:$B$611,0))),"")</f>
        <v/>
      </c>
      <c r="E2694" s="115" t="str">
        <f>IFERROR(IF(OR($C2694="",$C2694="No CAS"),INDEX('DEQ Pollutant List'!$A$7:$A$611,MATCH($D2694,'DEQ Pollutant List'!$C$7:$C$611,0)),INDEX('DEQ Pollutant List'!$A$7:$A$611,MATCH($C2694,'DEQ Pollutant List'!$B$7:$B$611,0))),"")</f>
        <v/>
      </c>
      <c r="F2694" s="138"/>
      <c r="G2694" s="139"/>
      <c r="H2694" s="104"/>
      <c r="I2694" s="102"/>
      <c r="J2694" s="105"/>
      <c r="K2694" s="83"/>
      <c r="L2694" s="102"/>
      <c r="M2694" s="105"/>
      <c r="N2694" s="83"/>
    </row>
    <row r="2695" spans="1:14" x14ac:dyDescent="0.25">
      <c r="A2695" s="79"/>
      <c r="B2695" s="133"/>
      <c r="C2695" s="137"/>
      <c r="D2695" s="81" t="str">
        <f>IFERROR(IF(C2695="No CAS","",INDEX('DEQ Pollutant List'!$C$7:$C$611,MATCH('5. Pollutant Emissions - MB'!C2695,'DEQ Pollutant List'!$B$7:$B$611,0))),"")</f>
        <v/>
      </c>
      <c r="E2695" s="115" t="str">
        <f>IFERROR(IF(OR($C2695="",$C2695="No CAS"),INDEX('DEQ Pollutant List'!$A$7:$A$611,MATCH($D2695,'DEQ Pollutant List'!$C$7:$C$611,0)),INDEX('DEQ Pollutant List'!$A$7:$A$611,MATCH($C2695,'DEQ Pollutant List'!$B$7:$B$611,0))),"")</f>
        <v/>
      </c>
      <c r="F2695" s="138"/>
      <c r="G2695" s="139"/>
      <c r="H2695" s="104"/>
      <c r="I2695" s="102"/>
      <c r="J2695" s="105"/>
      <c r="K2695" s="83"/>
      <c r="L2695" s="102"/>
      <c r="M2695" s="105"/>
      <c r="N2695" s="83"/>
    </row>
    <row r="2696" spans="1:14" x14ac:dyDescent="0.25">
      <c r="A2696" s="79"/>
      <c r="B2696" s="133"/>
      <c r="C2696" s="137"/>
      <c r="D2696" s="81" t="str">
        <f>IFERROR(IF(C2696="No CAS","",INDEX('DEQ Pollutant List'!$C$7:$C$611,MATCH('5. Pollutant Emissions - MB'!C2696,'DEQ Pollutant List'!$B$7:$B$611,0))),"")</f>
        <v/>
      </c>
      <c r="E2696" s="115" t="str">
        <f>IFERROR(IF(OR($C2696="",$C2696="No CAS"),INDEX('DEQ Pollutant List'!$A$7:$A$611,MATCH($D2696,'DEQ Pollutant List'!$C$7:$C$611,0)),INDEX('DEQ Pollutant List'!$A$7:$A$611,MATCH($C2696,'DEQ Pollutant List'!$B$7:$B$611,0))),"")</f>
        <v/>
      </c>
      <c r="F2696" s="138"/>
      <c r="G2696" s="139"/>
      <c r="H2696" s="104"/>
      <c r="I2696" s="102"/>
      <c r="J2696" s="105"/>
      <c r="K2696" s="83"/>
      <c r="L2696" s="102"/>
      <c r="M2696" s="105"/>
      <c r="N2696" s="83"/>
    </row>
    <row r="2697" spans="1:14" x14ac:dyDescent="0.25">
      <c r="A2697" s="79"/>
      <c r="B2697" s="133"/>
      <c r="C2697" s="137"/>
      <c r="D2697" s="81" t="str">
        <f>IFERROR(IF(C2697="No CAS","",INDEX('DEQ Pollutant List'!$C$7:$C$611,MATCH('5. Pollutant Emissions - MB'!C2697,'DEQ Pollutant List'!$B$7:$B$611,0))),"")</f>
        <v/>
      </c>
      <c r="E2697" s="115" t="str">
        <f>IFERROR(IF(OR($C2697="",$C2697="No CAS"),INDEX('DEQ Pollutant List'!$A$7:$A$611,MATCH($D2697,'DEQ Pollutant List'!$C$7:$C$611,0)),INDEX('DEQ Pollutant List'!$A$7:$A$611,MATCH($C2697,'DEQ Pollutant List'!$B$7:$B$611,0))),"")</f>
        <v/>
      </c>
      <c r="F2697" s="138"/>
      <c r="G2697" s="139"/>
      <c r="H2697" s="104"/>
      <c r="I2697" s="102"/>
      <c r="J2697" s="105"/>
      <c r="K2697" s="83"/>
      <c r="L2697" s="102"/>
      <c r="M2697" s="105"/>
      <c r="N2697" s="83"/>
    </row>
    <row r="2698" spans="1:14" x14ac:dyDescent="0.25">
      <c r="A2698" s="79"/>
      <c r="B2698" s="133"/>
      <c r="C2698" s="137"/>
      <c r="D2698" s="81" t="str">
        <f>IFERROR(IF(C2698="No CAS","",INDEX('DEQ Pollutant List'!$C$7:$C$611,MATCH('5. Pollutant Emissions - MB'!C2698,'DEQ Pollutant List'!$B$7:$B$611,0))),"")</f>
        <v/>
      </c>
      <c r="E2698" s="115" t="str">
        <f>IFERROR(IF(OR($C2698="",$C2698="No CAS"),INDEX('DEQ Pollutant List'!$A$7:$A$611,MATCH($D2698,'DEQ Pollutant List'!$C$7:$C$611,0)),INDEX('DEQ Pollutant List'!$A$7:$A$611,MATCH($C2698,'DEQ Pollutant List'!$B$7:$B$611,0))),"")</f>
        <v/>
      </c>
      <c r="F2698" s="138"/>
      <c r="G2698" s="139"/>
      <c r="H2698" s="104"/>
      <c r="I2698" s="102"/>
      <c r="J2698" s="105"/>
      <c r="K2698" s="83"/>
      <c r="L2698" s="102"/>
      <c r="M2698" s="105"/>
      <c r="N2698" s="83"/>
    </row>
    <row r="2699" spans="1:14" x14ac:dyDescent="0.25">
      <c r="A2699" s="79"/>
      <c r="B2699" s="133"/>
      <c r="C2699" s="137"/>
      <c r="D2699" s="81" t="str">
        <f>IFERROR(IF(C2699="No CAS","",INDEX('DEQ Pollutant List'!$C$7:$C$611,MATCH('5. Pollutant Emissions - MB'!C2699,'DEQ Pollutant List'!$B$7:$B$611,0))),"")</f>
        <v/>
      </c>
      <c r="E2699" s="115" t="str">
        <f>IFERROR(IF(OR($C2699="",$C2699="No CAS"),INDEX('DEQ Pollutant List'!$A$7:$A$611,MATCH($D2699,'DEQ Pollutant List'!$C$7:$C$611,0)),INDEX('DEQ Pollutant List'!$A$7:$A$611,MATCH($C2699,'DEQ Pollutant List'!$B$7:$B$611,0))),"")</f>
        <v/>
      </c>
      <c r="F2699" s="138"/>
      <c r="G2699" s="139"/>
      <c r="H2699" s="104"/>
      <c r="I2699" s="102"/>
      <c r="J2699" s="105"/>
      <c r="K2699" s="83"/>
      <c r="L2699" s="102"/>
      <c r="M2699" s="105"/>
      <c r="N2699" s="83"/>
    </row>
    <row r="2700" spans="1:14" x14ac:dyDescent="0.25">
      <c r="A2700" s="79"/>
      <c r="B2700" s="133"/>
      <c r="C2700" s="137"/>
      <c r="D2700" s="81" t="str">
        <f>IFERROR(IF(C2700="No CAS","",INDEX('DEQ Pollutant List'!$C$7:$C$611,MATCH('5. Pollutant Emissions - MB'!C2700,'DEQ Pollutant List'!$B$7:$B$611,0))),"")</f>
        <v/>
      </c>
      <c r="E2700" s="115" t="str">
        <f>IFERROR(IF(OR($C2700="",$C2700="No CAS"),INDEX('DEQ Pollutant List'!$A$7:$A$611,MATCH($D2700,'DEQ Pollutant List'!$C$7:$C$611,0)),INDEX('DEQ Pollutant List'!$A$7:$A$611,MATCH($C2700,'DEQ Pollutant List'!$B$7:$B$611,0))),"")</f>
        <v/>
      </c>
      <c r="F2700" s="138"/>
      <c r="G2700" s="139"/>
      <c r="H2700" s="104"/>
      <c r="I2700" s="102"/>
      <c r="J2700" s="105"/>
      <c r="K2700" s="83"/>
      <c r="L2700" s="102"/>
      <c r="M2700" s="105"/>
      <c r="N2700" s="83"/>
    </row>
    <row r="2701" spans="1:14" x14ac:dyDescent="0.25">
      <c r="A2701" s="79"/>
      <c r="B2701" s="133"/>
      <c r="C2701" s="137"/>
      <c r="D2701" s="81" t="str">
        <f>IFERROR(IF(C2701="No CAS","",INDEX('DEQ Pollutant List'!$C$7:$C$611,MATCH('5. Pollutant Emissions - MB'!C2701,'DEQ Pollutant List'!$B$7:$B$611,0))),"")</f>
        <v/>
      </c>
      <c r="E2701" s="115" t="str">
        <f>IFERROR(IF(OR($C2701="",$C2701="No CAS"),INDEX('DEQ Pollutant List'!$A$7:$A$611,MATCH($D2701,'DEQ Pollutant List'!$C$7:$C$611,0)),INDEX('DEQ Pollutant List'!$A$7:$A$611,MATCH($C2701,'DEQ Pollutant List'!$B$7:$B$611,0))),"")</f>
        <v/>
      </c>
      <c r="F2701" s="138"/>
      <c r="G2701" s="139"/>
      <c r="H2701" s="104"/>
      <c r="I2701" s="102"/>
      <c r="J2701" s="105"/>
      <c r="K2701" s="83"/>
      <c r="L2701" s="102"/>
      <c r="M2701" s="105"/>
      <c r="N2701" s="83"/>
    </row>
    <row r="2702" spans="1:14" x14ac:dyDescent="0.25">
      <c r="A2702" s="79"/>
      <c r="B2702" s="133"/>
      <c r="C2702" s="137"/>
      <c r="D2702" s="81" t="str">
        <f>IFERROR(IF(C2702="No CAS","",INDEX('DEQ Pollutant List'!$C$7:$C$611,MATCH('5. Pollutant Emissions - MB'!C2702,'DEQ Pollutant List'!$B$7:$B$611,0))),"")</f>
        <v/>
      </c>
      <c r="E2702" s="115" t="str">
        <f>IFERROR(IF(OR($C2702="",$C2702="No CAS"),INDEX('DEQ Pollutant List'!$A$7:$A$611,MATCH($D2702,'DEQ Pollutant List'!$C$7:$C$611,0)),INDEX('DEQ Pollutant List'!$A$7:$A$611,MATCH($C2702,'DEQ Pollutant List'!$B$7:$B$611,0))),"")</f>
        <v/>
      </c>
      <c r="F2702" s="138"/>
      <c r="G2702" s="139"/>
      <c r="H2702" s="104"/>
      <c r="I2702" s="102"/>
      <c r="J2702" s="105"/>
      <c r="K2702" s="83"/>
      <c r="L2702" s="102"/>
      <c r="M2702" s="105"/>
      <c r="N2702" s="83"/>
    </row>
    <row r="2703" spans="1:14" x14ac:dyDescent="0.25">
      <c r="A2703" s="79"/>
      <c r="B2703" s="133"/>
      <c r="C2703" s="137"/>
      <c r="D2703" s="81" t="str">
        <f>IFERROR(IF(C2703="No CAS","",INDEX('DEQ Pollutant List'!$C$7:$C$611,MATCH('5. Pollutant Emissions - MB'!C2703,'DEQ Pollutant List'!$B$7:$B$611,0))),"")</f>
        <v/>
      </c>
      <c r="E2703" s="115" t="str">
        <f>IFERROR(IF(OR($C2703="",$C2703="No CAS"),INDEX('DEQ Pollutant List'!$A$7:$A$611,MATCH($D2703,'DEQ Pollutant List'!$C$7:$C$611,0)),INDEX('DEQ Pollutant List'!$A$7:$A$611,MATCH($C2703,'DEQ Pollutant List'!$B$7:$B$611,0))),"")</f>
        <v/>
      </c>
      <c r="F2703" s="138"/>
      <c r="G2703" s="139"/>
      <c r="H2703" s="104"/>
      <c r="I2703" s="102"/>
      <c r="J2703" s="105"/>
      <c r="K2703" s="83"/>
      <c r="L2703" s="102"/>
      <c r="M2703" s="105"/>
      <c r="N2703" s="83"/>
    </row>
    <row r="2704" spans="1:14" x14ac:dyDescent="0.25">
      <c r="A2704" s="79"/>
      <c r="B2704" s="133"/>
      <c r="C2704" s="137"/>
      <c r="D2704" s="81" t="str">
        <f>IFERROR(IF(C2704="No CAS","",INDEX('DEQ Pollutant List'!$C$7:$C$611,MATCH('5. Pollutant Emissions - MB'!C2704,'DEQ Pollutant List'!$B$7:$B$611,0))),"")</f>
        <v/>
      </c>
      <c r="E2704" s="115" t="str">
        <f>IFERROR(IF(OR($C2704="",$C2704="No CAS"),INDEX('DEQ Pollutant List'!$A$7:$A$611,MATCH($D2704,'DEQ Pollutant List'!$C$7:$C$611,0)),INDEX('DEQ Pollutant List'!$A$7:$A$611,MATCH($C2704,'DEQ Pollutant List'!$B$7:$B$611,0))),"")</f>
        <v/>
      </c>
      <c r="F2704" s="138"/>
      <c r="G2704" s="139"/>
      <c r="H2704" s="104"/>
      <c r="I2704" s="102"/>
      <c r="J2704" s="105"/>
      <c r="K2704" s="83"/>
      <c r="L2704" s="102"/>
      <c r="M2704" s="105"/>
      <c r="N2704" s="83"/>
    </row>
    <row r="2705" spans="1:14" x14ac:dyDescent="0.25">
      <c r="A2705" s="79"/>
      <c r="B2705" s="133"/>
      <c r="C2705" s="137"/>
      <c r="D2705" s="81" t="str">
        <f>IFERROR(IF(C2705="No CAS","",INDEX('DEQ Pollutant List'!$C$7:$C$611,MATCH('5. Pollutant Emissions - MB'!C2705,'DEQ Pollutant List'!$B$7:$B$611,0))),"")</f>
        <v/>
      </c>
      <c r="E2705" s="115" t="str">
        <f>IFERROR(IF(OR($C2705="",$C2705="No CAS"),INDEX('DEQ Pollutant List'!$A$7:$A$611,MATCH($D2705,'DEQ Pollutant List'!$C$7:$C$611,0)),INDEX('DEQ Pollutant List'!$A$7:$A$611,MATCH($C2705,'DEQ Pollutant List'!$B$7:$B$611,0))),"")</f>
        <v/>
      </c>
      <c r="F2705" s="138"/>
      <c r="G2705" s="139"/>
      <c r="H2705" s="104"/>
      <c r="I2705" s="102"/>
      <c r="J2705" s="105"/>
      <c r="K2705" s="83"/>
      <c r="L2705" s="102"/>
      <c r="M2705" s="105"/>
      <c r="N2705" s="83"/>
    </row>
    <row r="2706" spans="1:14" x14ac:dyDescent="0.25">
      <c r="A2706" s="79"/>
      <c r="B2706" s="133"/>
      <c r="C2706" s="137"/>
      <c r="D2706" s="81" t="str">
        <f>IFERROR(IF(C2706="No CAS","",INDEX('DEQ Pollutant List'!$C$7:$C$611,MATCH('5. Pollutant Emissions - MB'!C2706,'DEQ Pollutant List'!$B$7:$B$611,0))),"")</f>
        <v/>
      </c>
      <c r="E2706" s="115" t="str">
        <f>IFERROR(IF(OR($C2706="",$C2706="No CAS"),INDEX('DEQ Pollutant List'!$A$7:$A$611,MATCH($D2706,'DEQ Pollutant List'!$C$7:$C$611,0)),INDEX('DEQ Pollutant List'!$A$7:$A$611,MATCH($C2706,'DEQ Pollutant List'!$B$7:$B$611,0))),"")</f>
        <v/>
      </c>
      <c r="F2706" s="138"/>
      <c r="G2706" s="139"/>
      <c r="H2706" s="104"/>
      <c r="I2706" s="102"/>
      <c r="J2706" s="105"/>
      <c r="K2706" s="83"/>
      <c r="L2706" s="102"/>
      <c r="M2706" s="105"/>
      <c r="N2706" s="83"/>
    </row>
    <row r="2707" spans="1:14" x14ac:dyDescent="0.25">
      <c r="A2707" s="79"/>
      <c r="B2707" s="133"/>
      <c r="C2707" s="137"/>
      <c r="D2707" s="81" t="str">
        <f>IFERROR(IF(C2707="No CAS","",INDEX('DEQ Pollutant List'!$C$7:$C$611,MATCH('5. Pollutant Emissions - MB'!C2707,'DEQ Pollutant List'!$B$7:$B$611,0))),"")</f>
        <v/>
      </c>
      <c r="E2707" s="115" t="str">
        <f>IFERROR(IF(OR($C2707="",$C2707="No CAS"),INDEX('DEQ Pollutant List'!$A$7:$A$611,MATCH($D2707,'DEQ Pollutant List'!$C$7:$C$611,0)),INDEX('DEQ Pollutant List'!$A$7:$A$611,MATCH($C2707,'DEQ Pollutant List'!$B$7:$B$611,0))),"")</f>
        <v/>
      </c>
      <c r="F2707" s="138"/>
      <c r="G2707" s="139"/>
      <c r="H2707" s="104"/>
      <c r="I2707" s="102"/>
      <c r="J2707" s="105"/>
      <c r="K2707" s="83"/>
      <c r="L2707" s="102"/>
      <c r="M2707" s="105"/>
      <c r="N2707" s="83"/>
    </row>
    <row r="2708" spans="1:14" x14ac:dyDescent="0.25">
      <c r="A2708" s="79"/>
      <c r="B2708" s="133"/>
      <c r="C2708" s="137"/>
      <c r="D2708" s="81" t="str">
        <f>IFERROR(IF(C2708="No CAS","",INDEX('DEQ Pollutant List'!$C$7:$C$611,MATCH('5. Pollutant Emissions - MB'!C2708,'DEQ Pollutant List'!$B$7:$B$611,0))),"")</f>
        <v/>
      </c>
      <c r="E2708" s="115" t="str">
        <f>IFERROR(IF(OR($C2708="",$C2708="No CAS"),INDEX('DEQ Pollutant List'!$A$7:$A$611,MATCH($D2708,'DEQ Pollutant List'!$C$7:$C$611,0)),INDEX('DEQ Pollutant List'!$A$7:$A$611,MATCH($C2708,'DEQ Pollutant List'!$B$7:$B$611,0))),"")</f>
        <v/>
      </c>
      <c r="F2708" s="138"/>
      <c r="G2708" s="139"/>
      <c r="H2708" s="104"/>
      <c r="I2708" s="102"/>
      <c r="J2708" s="105"/>
      <c r="K2708" s="83"/>
      <c r="L2708" s="102"/>
      <c r="M2708" s="105"/>
      <c r="N2708" s="83"/>
    </row>
    <row r="2709" spans="1:14" x14ac:dyDescent="0.25">
      <c r="A2709" s="79"/>
      <c r="B2709" s="133"/>
      <c r="C2709" s="137"/>
      <c r="D2709" s="81" t="str">
        <f>IFERROR(IF(C2709="No CAS","",INDEX('DEQ Pollutant List'!$C$7:$C$611,MATCH('5. Pollutant Emissions - MB'!C2709,'DEQ Pollutant List'!$B$7:$B$611,0))),"")</f>
        <v/>
      </c>
      <c r="E2709" s="115" t="str">
        <f>IFERROR(IF(OR($C2709="",$C2709="No CAS"),INDEX('DEQ Pollutant List'!$A$7:$A$611,MATCH($D2709,'DEQ Pollutant List'!$C$7:$C$611,0)),INDEX('DEQ Pollutant List'!$A$7:$A$611,MATCH($C2709,'DEQ Pollutant List'!$B$7:$B$611,0))),"")</f>
        <v/>
      </c>
      <c r="F2709" s="138"/>
      <c r="G2709" s="139"/>
      <c r="H2709" s="104"/>
      <c r="I2709" s="102"/>
      <c r="J2709" s="105"/>
      <c r="K2709" s="83"/>
      <c r="L2709" s="102"/>
      <c r="M2709" s="105"/>
      <c r="N2709" s="83"/>
    </row>
    <row r="2710" spans="1:14" x14ac:dyDescent="0.25">
      <c r="A2710" s="79"/>
      <c r="B2710" s="133"/>
      <c r="C2710" s="137"/>
      <c r="D2710" s="81" t="str">
        <f>IFERROR(IF(C2710="No CAS","",INDEX('DEQ Pollutant List'!$C$7:$C$611,MATCH('5. Pollutant Emissions - MB'!C2710,'DEQ Pollutant List'!$B$7:$B$611,0))),"")</f>
        <v/>
      </c>
      <c r="E2710" s="115" t="str">
        <f>IFERROR(IF(OR($C2710="",$C2710="No CAS"),INDEX('DEQ Pollutant List'!$A$7:$A$611,MATCH($D2710,'DEQ Pollutant List'!$C$7:$C$611,0)),INDEX('DEQ Pollutant List'!$A$7:$A$611,MATCH($C2710,'DEQ Pollutant List'!$B$7:$B$611,0))),"")</f>
        <v/>
      </c>
      <c r="F2710" s="138"/>
      <c r="G2710" s="139"/>
      <c r="H2710" s="104"/>
      <c r="I2710" s="102"/>
      <c r="J2710" s="105"/>
      <c r="K2710" s="83"/>
      <c r="L2710" s="102"/>
      <c r="M2710" s="105"/>
      <c r="N2710" s="83"/>
    </row>
    <row r="2711" spans="1:14" x14ac:dyDescent="0.25">
      <c r="A2711" s="79"/>
      <c r="B2711" s="133"/>
      <c r="C2711" s="137"/>
      <c r="D2711" s="81" t="str">
        <f>IFERROR(IF(C2711="No CAS","",INDEX('DEQ Pollutant List'!$C$7:$C$611,MATCH('5. Pollutant Emissions - MB'!C2711,'DEQ Pollutant List'!$B$7:$B$611,0))),"")</f>
        <v/>
      </c>
      <c r="E2711" s="115" t="str">
        <f>IFERROR(IF(OR($C2711="",$C2711="No CAS"),INDEX('DEQ Pollutant List'!$A$7:$A$611,MATCH($D2711,'DEQ Pollutant List'!$C$7:$C$611,0)),INDEX('DEQ Pollutant List'!$A$7:$A$611,MATCH($C2711,'DEQ Pollutant List'!$B$7:$B$611,0))),"")</f>
        <v/>
      </c>
      <c r="F2711" s="138"/>
      <c r="G2711" s="139"/>
      <c r="H2711" s="104"/>
      <c r="I2711" s="102"/>
      <c r="J2711" s="105"/>
      <c r="K2711" s="83"/>
      <c r="L2711" s="102"/>
      <c r="M2711" s="105"/>
      <c r="N2711" s="83"/>
    </row>
    <row r="2712" spans="1:14" x14ac:dyDescent="0.25">
      <c r="A2712" s="79"/>
      <c r="B2712" s="133"/>
      <c r="C2712" s="137"/>
      <c r="D2712" s="81" t="str">
        <f>IFERROR(IF(C2712="No CAS","",INDEX('DEQ Pollutant List'!$C$7:$C$611,MATCH('5. Pollutant Emissions - MB'!C2712,'DEQ Pollutant List'!$B$7:$B$611,0))),"")</f>
        <v/>
      </c>
      <c r="E2712" s="115" t="str">
        <f>IFERROR(IF(OR($C2712="",$C2712="No CAS"),INDEX('DEQ Pollutant List'!$A$7:$A$611,MATCH($D2712,'DEQ Pollutant List'!$C$7:$C$611,0)),INDEX('DEQ Pollutant List'!$A$7:$A$611,MATCH($C2712,'DEQ Pollutant List'!$B$7:$B$611,0))),"")</f>
        <v/>
      </c>
      <c r="F2712" s="138"/>
      <c r="G2712" s="139"/>
      <c r="H2712" s="104"/>
      <c r="I2712" s="102"/>
      <c r="J2712" s="105"/>
      <c r="K2712" s="83"/>
      <c r="L2712" s="102"/>
      <c r="M2712" s="105"/>
      <c r="N2712" s="83"/>
    </row>
    <row r="2713" spans="1:14" x14ac:dyDescent="0.25">
      <c r="A2713" s="79"/>
      <c r="B2713" s="133"/>
      <c r="C2713" s="137"/>
      <c r="D2713" s="81" t="str">
        <f>IFERROR(IF(C2713="No CAS","",INDEX('DEQ Pollutant List'!$C$7:$C$611,MATCH('5. Pollutant Emissions - MB'!C2713,'DEQ Pollutant List'!$B$7:$B$611,0))),"")</f>
        <v/>
      </c>
      <c r="E2713" s="115" t="str">
        <f>IFERROR(IF(OR($C2713="",$C2713="No CAS"),INDEX('DEQ Pollutant List'!$A$7:$A$611,MATCH($D2713,'DEQ Pollutant List'!$C$7:$C$611,0)),INDEX('DEQ Pollutant List'!$A$7:$A$611,MATCH($C2713,'DEQ Pollutant List'!$B$7:$B$611,0))),"")</f>
        <v/>
      </c>
      <c r="F2713" s="138"/>
      <c r="G2713" s="139"/>
      <c r="H2713" s="104"/>
      <c r="I2713" s="102"/>
      <c r="J2713" s="105"/>
      <c r="K2713" s="83"/>
      <c r="L2713" s="102"/>
      <c r="M2713" s="105"/>
      <c r="N2713" s="83"/>
    </row>
    <row r="2714" spans="1:14" x14ac:dyDescent="0.25">
      <c r="A2714" s="79"/>
      <c r="B2714" s="133"/>
      <c r="C2714" s="137"/>
      <c r="D2714" s="81" t="str">
        <f>IFERROR(IF(C2714="No CAS","",INDEX('DEQ Pollutant List'!$C$7:$C$611,MATCH('5. Pollutant Emissions - MB'!C2714,'DEQ Pollutant List'!$B$7:$B$611,0))),"")</f>
        <v/>
      </c>
      <c r="E2714" s="115" t="str">
        <f>IFERROR(IF(OR($C2714="",$C2714="No CAS"),INDEX('DEQ Pollutant List'!$A$7:$A$611,MATCH($D2714,'DEQ Pollutant List'!$C$7:$C$611,0)),INDEX('DEQ Pollutant List'!$A$7:$A$611,MATCH($C2714,'DEQ Pollutant List'!$B$7:$B$611,0))),"")</f>
        <v/>
      </c>
      <c r="F2714" s="138"/>
      <c r="G2714" s="139"/>
      <c r="H2714" s="104"/>
      <c r="I2714" s="102"/>
      <c r="J2714" s="105"/>
      <c r="K2714" s="83"/>
      <c r="L2714" s="102"/>
      <c r="M2714" s="105"/>
      <c r="N2714" s="83"/>
    </row>
    <row r="2715" spans="1:14" x14ac:dyDescent="0.25">
      <c r="A2715" s="79"/>
      <c r="B2715" s="133"/>
      <c r="C2715" s="137"/>
      <c r="D2715" s="81" t="str">
        <f>IFERROR(IF(C2715="No CAS","",INDEX('DEQ Pollutant List'!$C$7:$C$611,MATCH('5. Pollutant Emissions - MB'!C2715,'DEQ Pollutant List'!$B$7:$B$611,0))),"")</f>
        <v/>
      </c>
      <c r="E2715" s="115" t="str">
        <f>IFERROR(IF(OR($C2715="",$C2715="No CAS"),INDEX('DEQ Pollutant List'!$A$7:$A$611,MATCH($D2715,'DEQ Pollutant List'!$C$7:$C$611,0)),INDEX('DEQ Pollutant List'!$A$7:$A$611,MATCH($C2715,'DEQ Pollutant List'!$B$7:$B$611,0))),"")</f>
        <v/>
      </c>
      <c r="F2715" s="138"/>
      <c r="G2715" s="139"/>
      <c r="H2715" s="104"/>
      <c r="I2715" s="102"/>
      <c r="J2715" s="105"/>
      <c r="K2715" s="83"/>
      <c r="L2715" s="102"/>
      <c r="M2715" s="105"/>
      <c r="N2715" s="83"/>
    </row>
    <row r="2716" spans="1:14" x14ac:dyDescent="0.25">
      <c r="A2716" s="79"/>
      <c r="B2716" s="133"/>
      <c r="C2716" s="137"/>
      <c r="D2716" s="81" t="str">
        <f>IFERROR(IF(C2716="No CAS","",INDEX('DEQ Pollutant List'!$C$7:$C$611,MATCH('5. Pollutant Emissions - MB'!C2716,'DEQ Pollutant List'!$B$7:$B$611,0))),"")</f>
        <v/>
      </c>
      <c r="E2716" s="115" t="str">
        <f>IFERROR(IF(OR($C2716="",$C2716="No CAS"),INDEX('DEQ Pollutant List'!$A$7:$A$611,MATCH($D2716,'DEQ Pollutant List'!$C$7:$C$611,0)),INDEX('DEQ Pollutant List'!$A$7:$A$611,MATCH($C2716,'DEQ Pollutant List'!$B$7:$B$611,0))),"")</f>
        <v/>
      </c>
      <c r="F2716" s="138"/>
      <c r="G2716" s="139"/>
      <c r="H2716" s="104"/>
      <c r="I2716" s="102"/>
      <c r="J2716" s="105"/>
      <c r="K2716" s="83"/>
      <c r="L2716" s="102"/>
      <c r="M2716" s="105"/>
      <c r="N2716" s="83"/>
    </row>
    <row r="2717" spans="1:14" x14ac:dyDescent="0.25">
      <c r="A2717" s="79"/>
      <c r="B2717" s="133"/>
      <c r="C2717" s="137"/>
      <c r="D2717" s="81" t="str">
        <f>IFERROR(IF(C2717="No CAS","",INDEX('DEQ Pollutant List'!$C$7:$C$611,MATCH('5. Pollutant Emissions - MB'!C2717,'DEQ Pollutant List'!$B$7:$B$611,0))),"")</f>
        <v/>
      </c>
      <c r="E2717" s="115" t="str">
        <f>IFERROR(IF(OR($C2717="",$C2717="No CAS"),INDEX('DEQ Pollutant List'!$A$7:$A$611,MATCH($D2717,'DEQ Pollutant List'!$C$7:$C$611,0)),INDEX('DEQ Pollutant List'!$A$7:$A$611,MATCH($C2717,'DEQ Pollutant List'!$B$7:$B$611,0))),"")</f>
        <v/>
      </c>
      <c r="F2717" s="138"/>
      <c r="G2717" s="139"/>
      <c r="H2717" s="104"/>
      <c r="I2717" s="102"/>
      <c r="J2717" s="105"/>
      <c r="K2717" s="83"/>
      <c r="L2717" s="102"/>
      <c r="M2717" s="105"/>
      <c r="N2717" s="83"/>
    </row>
    <row r="2718" spans="1:14" x14ac:dyDescent="0.25">
      <c r="A2718" s="79"/>
      <c r="B2718" s="133"/>
      <c r="C2718" s="137"/>
      <c r="D2718" s="81" t="str">
        <f>IFERROR(IF(C2718="No CAS","",INDEX('DEQ Pollutant List'!$C$7:$C$611,MATCH('5. Pollutant Emissions - MB'!C2718,'DEQ Pollutant List'!$B$7:$B$611,0))),"")</f>
        <v/>
      </c>
      <c r="E2718" s="115" t="str">
        <f>IFERROR(IF(OR($C2718="",$C2718="No CAS"),INDEX('DEQ Pollutant List'!$A$7:$A$611,MATCH($D2718,'DEQ Pollutant List'!$C$7:$C$611,0)),INDEX('DEQ Pollutant List'!$A$7:$A$611,MATCH($C2718,'DEQ Pollutant List'!$B$7:$B$611,0))),"")</f>
        <v/>
      </c>
      <c r="F2718" s="138"/>
      <c r="G2718" s="139"/>
      <c r="H2718" s="104"/>
      <c r="I2718" s="102"/>
      <c r="J2718" s="105"/>
      <c r="K2718" s="83"/>
      <c r="L2718" s="102"/>
      <c r="M2718" s="105"/>
      <c r="N2718" s="83"/>
    </row>
    <row r="2719" spans="1:14" x14ac:dyDescent="0.25">
      <c r="A2719" s="79"/>
      <c r="B2719" s="133"/>
      <c r="C2719" s="137"/>
      <c r="D2719" s="81" t="str">
        <f>IFERROR(IF(C2719="No CAS","",INDEX('DEQ Pollutant List'!$C$7:$C$611,MATCH('5. Pollutant Emissions - MB'!C2719,'DEQ Pollutant List'!$B$7:$B$611,0))),"")</f>
        <v/>
      </c>
      <c r="E2719" s="115" t="str">
        <f>IFERROR(IF(OR($C2719="",$C2719="No CAS"),INDEX('DEQ Pollutant List'!$A$7:$A$611,MATCH($D2719,'DEQ Pollutant List'!$C$7:$C$611,0)),INDEX('DEQ Pollutant List'!$A$7:$A$611,MATCH($C2719,'DEQ Pollutant List'!$B$7:$B$611,0))),"")</f>
        <v/>
      </c>
      <c r="F2719" s="138"/>
      <c r="G2719" s="139"/>
      <c r="H2719" s="104"/>
      <c r="I2719" s="102"/>
      <c r="J2719" s="105"/>
      <c r="K2719" s="83"/>
      <c r="L2719" s="102"/>
      <c r="M2719" s="105"/>
      <c r="N2719" s="83"/>
    </row>
    <row r="2720" spans="1:14" x14ac:dyDescent="0.25">
      <c r="A2720" s="79"/>
      <c r="B2720" s="133"/>
      <c r="C2720" s="137"/>
      <c r="D2720" s="81" t="str">
        <f>IFERROR(IF(C2720="No CAS","",INDEX('DEQ Pollutant List'!$C$7:$C$611,MATCH('5. Pollutant Emissions - MB'!C2720,'DEQ Pollutant List'!$B$7:$B$611,0))),"")</f>
        <v/>
      </c>
      <c r="E2720" s="115" t="str">
        <f>IFERROR(IF(OR($C2720="",$C2720="No CAS"),INDEX('DEQ Pollutant List'!$A$7:$A$611,MATCH($D2720,'DEQ Pollutant List'!$C$7:$C$611,0)),INDEX('DEQ Pollutant List'!$A$7:$A$611,MATCH($C2720,'DEQ Pollutant List'!$B$7:$B$611,0))),"")</f>
        <v/>
      </c>
      <c r="F2720" s="138"/>
      <c r="G2720" s="139"/>
      <c r="H2720" s="104"/>
      <c r="I2720" s="102"/>
      <c r="J2720" s="105"/>
      <c r="K2720" s="83"/>
      <c r="L2720" s="102"/>
      <c r="M2720" s="105"/>
      <c r="N2720" s="83"/>
    </row>
    <row r="2721" spans="1:14" x14ac:dyDescent="0.25">
      <c r="A2721" s="79"/>
      <c r="B2721" s="133"/>
      <c r="C2721" s="137"/>
      <c r="D2721" s="81" t="str">
        <f>IFERROR(IF(C2721="No CAS","",INDEX('DEQ Pollutant List'!$C$7:$C$611,MATCH('5. Pollutant Emissions - MB'!C2721,'DEQ Pollutant List'!$B$7:$B$611,0))),"")</f>
        <v/>
      </c>
      <c r="E2721" s="115" t="str">
        <f>IFERROR(IF(OR($C2721="",$C2721="No CAS"),INDEX('DEQ Pollutant List'!$A$7:$A$611,MATCH($D2721,'DEQ Pollutant List'!$C$7:$C$611,0)),INDEX('DEQ Pollutant List'!$A$7:$A$611,MATCH($C2721,'DEQ Pollutant List'!$B$7:$B$611,0))),"")</f>
        <v/>
      </c>
      <c r="F2721" s="138"/>
      <c r="G2721" s="139"/>
      <c r="H2721" s="104"/>
      <c r="I2721" s="102"/>
      <c r="J2721" s="105"/>
      <c r="K2721" s="83"/>
      <c r="L2721" s="102"/>
      <c r="M2721" s="105"/>
      <c r="N2721" s="83"/>
    </row>
    <row r="2722" spans="1:14" x14ac:dyDescent="0.25">
      <c r="A2722" s="79"/>
      <c r="B2722" s="133"/>
      <c r="C2722" s="137"/>
      <c r="D2722" s="81" t="str">
        <f>IFERROR(IF(C2722="No CAS","",INDEX('DEQ Pollutant List'!$C$7:$C$611,MATCH('5. Pollutant Emissions - MB'!C2722,'DEQ Pollutant List'!$B$7:$B$611,0))),"")</f>
        <v/>
      </c>
      <c r="E2722" s="115" t="str">
        <f>IFERROR(IF(OR($C2722="",$C2722="No CAS"),INDEX('DEQ Pollutant List'!$A$7:$A$611,MATCH($D2722,'DEQ Pollutant List'!$C$7:$C$611,0)),INDEX('DEQ Pollutant List'!$A$7:$A$611,MATCH($C2722,'DEQ Pollutant List'!$B$7:$B$611,0))),"")</f>
        <v/>
      </c>
      <c r="F2722" s="138"/>
      <c r="G2722" s="139"/>
      <c r="H2722" s="104"/>
      <c r="I2722" s="102"/>
      <c r="J2722" s="105"/>
      <c r="K2722" s="83"/>
      <c r="L2722" s="102"/>
      <c r="M2722" s="105"/>
      <c r="N2722" s="83"/>
    </row>
    <row r="2723" spans="1:14" x14ac:dyDescent="0.25">
      <c r="A2723" s="79"/>
      <c r="B2723" s="133"/>
      <c r="C2723" s="137"/>
      <c r="D2723" s="81" t="str">
        <f>IFERROR(IF(C2723="No CAS","",INDEX('DEQ Pollutant List'!$C$7:$C$611,MATCH('5. Pollutant Emissions - MB'!C2723,'DEQ Pollutant List'!$B$7:$B$611,0))),"")</f>
        <v/>
      </c>
      <c r="E2723" s="115" t="str">
        <f>IFERROR(IF(OR($C2723="",$C2723="No CAS"),INDEX('DEQ Pollutant List'!$A$7:$A$611,MATCH($D2723,'DEQ Pollutant List'!$C$7:$C$611,0)),INDEX('DEQ Pollutant List'!$A$7:$A$611,MATCH($C2723,'DEQ Pollutant List'!$B$7:$B$611,0))),"")</f>
        <v/>
      </c>
      <c r="F2723" s="138"/>
      <c r="G2723" s="139"/>
      <c r="H2723" s="104"/>
      <c r="I2723" s="102"/>
      <c r="J2723" s="105"/>
      <c r="K2723" s="83"/>
      <c r="L2723" s="102"/>
      <c r="M2723" s="105"/>
      <c r="N2723" s="83"/>
    </row>
    <row r="2724" spans="1:14" x14ac:dyDescent="0.25">
      <c r="A2724" s="79"/>
      <c r="B2724" s="133"/>
      <c r="C2724" s="137"/>
      <c r="D2724" s="81" t="str">
        <f>IFERROR(IF(C2724="No CAS","",INDEX('DEQ Pollutant List'!$C$7:$C$611,MATCH('5. Pollutant Emissions - MB'!C2724,'DEQ Pollutant List'!$B$7:$B$611,0))),"")</f>
        <v/>
      </c>
      <c r="E2724" s="115" t="str">
        <f>IFERROR(IF(OR($C2724="",$C2724="No CAS"),INDEX('DEQ Pollutant List'!$A$7:$A$611,MATCH($D2724,'DEQ Pollutant List'!$C$7:$C$611,0)),INDEX('DEQ Pollutant List'!$A$7:$A$611,MATCH($C2724,'DEQ Pollutant List'!$B$7:$B$611,0))),"")</f>
        <v/>
      </c>
      <c r="F2724" s="138"/>
      <c r="G2724" s="139"/>
      <c r="H2724" s="104"/>
      <c r="I2724" s="102"/>
      <c r="J2724" s="105"/>
      <c r="K2724" s="83"/>
      <c r="L2724" s="102"/>
      <c r="M2724" s="105"/>
      <c r="N2724" s="83"/>
    </row>
    <row r="2725" spans="1:14" x14ac:dyDescent="0.25">
      <c r="A2725" s="79"/>
      <c r="B2725" s="133"/>
      <c r="C2725" s="137"/>
      <c r="D2725" s="81" t="str">
        <f>IFERROR(IF(C2725="No CAS","",INDEX('DEQ Pollutant List'!$C$7:$C$611,MATCH('5. Pollutant Emissions - MB'!C2725,'DEQ Pollutant List'!$B$7:$B$611,0))),"")</f>
        <v/>
      </c>
      <c r="E2725" s="115" t="str">
        <f>IFERROR(IF(OR($C2725="",$C2725="No CAS"),INDEX('DEQ Pollutant List'!$A$7:$A$611,MATCH($D2725,'DEQ Pollutant List'!$C$7:$C$611,0)),INDEX('DEQ Pollutant List'!$A$7:$A$611,MATCH($C2725,'DEQ Pollutant List'!$B$7:$B$611,0))),"")</f>
        <v/>
      </c>
      <c r="F2725" s="138"/>
      <c r="G2725" s="139"/>
      <c r="H2725" s="104"/>
      <c r="I2725" s="102"/>
      <c r="J2725" s="105"/>
      <c r="K2725" s="83"/>
      <c r="L2725" s="102"/>
      <c r="M2725" s="105"/>
      <c r="N2725" s="83"/>
    </row>
    <row r="2726" spans="1:14" x14ac:dyDescent="0.25">
      <c r="A2726" s="79"/>
      <c r="B2726" s="133"/>
      <c r="C2726" s="137"/>
      <c r="D2726" s="81" t="str">
        <f>IFERROR(IF(C2726="No CAS","",INDEX('DEQ Pollutant List'!$C$7:$C$611,MATCH('5. Pollutant Emissions - MB'!C2726,'DEQ Pollutant List'!$B$7:$B$611,0))),"")</f>
        <v/>
      </c>
      <c r="E2726" s="115" t="str">
        <f>IFERROR(IF(OR($C2726="",$C2726="No CAS"),INDEX('DEQ Pollutant List'!$A$7:$A$611,MATCH($D2726,'DEQ Pollutant List'!$C$7:$C$611,0)),INDEX('DEQ Pollutant List'!$A$7:$A$611,MATCH($C2726,'DEQ Pollutant List'!$B$7:$B$611,0))),"")</f>
        <v/>
      </c>
      <c r="F2726" s="138"/>
      <c r="G2726" s="139"/>
      <c r="H2726" s="104"/>
      <c r="I2726" s="102"/>
      <c r="J2726" s="105"/>
      <c r="K2726" s="83"/>
      <c r="L2726" s="102"/>
      <c r="M2726" s="105"/>
      <c r="N2726" s="83"/>
    </row>
    <row r="2727" spans="1:14" x14ac:dyDescent="0.25">
      <c r="A2727" s="79"/>
      <c r="B2727" s="133"/>
      <c r="C2727" s="137"/>
      <c r="D2727" s="81" t="str">
        <f>IFERROR(IF(C2727="No CAS","",INDEX('DEQ Pollutant List'!$C$7:$C$611,MATCH('5. Pollutant Emissions - MB'!C2727,'DEQ Pollutant List'!$B$7:$B$611,0))),"")</f>
        <v/>
      </c>
      <c r="E2727" s="115" t="str">
        <f>IFERROR(IF(OR($C2727="",$C2727="No CAS"),INDEX('DEQ Pollutant List'!$A$7:$A$611,MATCH($D2727,'DEQ Pollutant List'!$C$7:$C$611,0)),INDEX('DEQ Pollutant List'!$A$7:$A$611,MATCH($C2727,'DEQ Pollutant List'!$B$7:$B$611,0))),"")</f>
        <v/>
      </c>
      <c r="F2727" s="138"/>
      <c r="G2727" s="139"/>
      <c r="H2727" s="104"/>
      <c r="I2727" s="102"/>
      <c r="J2727" s="105"/>
      <c r="K2727" s="83"/>
      <c r="L2727" s="102"/>
      <c r="M2727" s="105"/>
      <c r="N2727" s="83"/>
    </row>
    <row r="2728" spans="1:14" x14ac:dyDescent="0.25">
      <c r="A2728" s="79"/>
      <c r="B2728" s="133"/>
      <c r="C2728" s="137"/>
      <c r="D2728" s="81" t="str">
        <f>IFERROR(IF(C2728="No CAS","",INDEX('DEQ Pollutant List'!$C$7:$C$611,MATCH('5. Pollutant Emissions - MB'!C2728,'DEQ Pollutant List'!$B$7:$B$611,0))),"")</f>
        <v/>
      </c>
      <c r="E2728" s="115" t="str">
        <f>IFERROR(IF(OR($C2728="",$C2728="No CAS"),INDEX('DEQ Pollutant List'!$A$7:$A$611,MATCH($D2728,'DEQ Pollutant List'!$C$7:$C$611,0)),INDEX('DEQ Pollutant List'!$A$7:$A$611,MATCH($C2728,'DEQ Pollutant List'!$B$7:$B$611,0))),"")</f>
        <v/>
      </c>
      <c r="F2728" s="138"/>
      <c r="G2728" s="139"/>
      <c r="H2728" s="104"/>
      <c r="I2728" s="102"/>
      <c r="J2728" s="105"/>
      <c r="K2728" s="83"/>
      <c r="L2728" s="102"/>
      <c r="M2728" s="105"/>
      <c r="N2728" s="83"/>
    </row>
    <row r="2729" spans="1:14" x14ac:dyDescent="0.25">
      <c r="A2729" s="79"/>
      <c r="B2729" s="133"/>
      <c r="C2729" s="137"/>
      <c r="D2729" s="81" t="str">
        <f>IFERROR(IF(C2729="No CAS","",INDEX('DEQ Pollutant List'!$C$7:$C$611,MATCH('5. Pollutant Emissions - MB'!C2729,'DEQ Pollutant List'!$B$7:$B$611,0))),"")</f>
        <v/>
      </c>
      <c r="E2729" s="115" t="str">
        <f>IFERROR(IF(OR($C2729="",$C2729="No CAS"),INDEX('DEQ Pollutant List'!$A$7:$A$611,MATCH($D2729,'DEQ Pollutant List'!$C$7:$C$611,0)),INDEX('DEQ Pollutant List'!$A$7:$A$611,MATCH($C2729,'DEQ Pollutant List'!$B$7:$B$611,0))),"")</f>
        <v/>
      </c>
      <c r="F2729" s="138"/>
      <c r="G2729" s="139"/>
      <c r="H2729" s="104"/>
      <c r="I2729" s="102"/>
      <c r="J2729" s="105"/>
      <c r="K2729" s="83"/>
      <c r="L2729" s="102"/>
      <c r="M2729" s="105"/>
      <c r="N2729" s="83"/>
    </row>
    <row r="2730" spans="1:14" x14ac:dyDescent="0.25">
      <c r="A2730" s="79"/>
      <c r="B2730" s="133"/>
      <c r="C2730" s="137"/>
      <c r="D2730" s="81" t="str">
        <f>IFERROR(IF(C2730="No CAS","",INDEX('DEQ Pollutant List'!$C$7:$C$611,MATCH('5. Pollutant Emissions - MB'!C2730,'DEQ Pollutant List'!$B$7:$B$611,0))),"")</f>
        <v/>
      </c>
      <c r="E2730" s="115" t="str">
        <f>IFERROR(IF(OR($C2730="",$C2730="No CAS"),INDEX('DEQ Pollutant List'!$A$7:$A$611,MATCH($D2730,'DEQ Pollutant List'!$C$7:$C$611,0)),INDEX('DEQ Pollutant List'!$A$7:$A$611,MATCH($C2730,'DEQ Pollutant List'!$B$7:$B$611,0))),"")</f>
        <v/>
      </c>
      <c r="F2730" s="138"/>
      <c r="G2730" s="139"/>
      <c r="H2730" s="104"/>
      <c r="I2730" s="102"/>
      <c r="J2730" s="105"/>
      <c r="K2730" s="83"/>
      <c r="L2730" s="102"/>
      <c r="M2730" s="105"/>
      <c r="N2730" s="83"/>
    </row>
    <row r="2731" spans="1:14" x14ac:dyDescent="0.25">
      <c r="A2731" s="79"/>
      <c r="B2731" s="133"/>
      <c r="C2731" s="137"/>
      <c r="D2731" s="81" t="str">
        <f>IFERROR(IF(C2731="No CAS","",INDEX('DEQ Pollutant List'!$C$7:$C$611,MATCH('5. Pollutant Emissions - MB'!C2731,'DEQ Pollutant List'!$B$7:$B$611,0))),"")</f>
        <v/>
      </c>
      <c r="E2731" s="115" t="str">
        <f>IFERROR(IF(OR($C2731="",$C2731="No CAS"),INDEX('DEQ Pollutant List'!$A$7:$A$611,MATCH($D2731,'DEQ Pollutant List'!$C$7:$C$611,0)),INDEX('DEQ Pollutant List'!$A$7:$A$611,MATCH($C2731,'DEQ Pollutant List'!$B$7:$B$611,0))),"")</f>
        <v/>
      </c>
      <c r="F2731" s="138"/>
      <c r="G2731" s="139"/>
      <c r="H2731" s="104"/>
      <c r="I2731" s="102"/>
      <c r="J2731" s="105"/>
      <c r="K2731" s="83"/>
      <c r="L2731" s="102"/>
      <c r="M2731" s="105"/>
      <c r="N2731" s="83"/>
    </row>
    <row r="2732" spans="1:14" x14ac:dyDescent="0.25">
      <c r="A2732" s="79"/>
      <c r="B2732" s="133"/>
      <c r="C2732" s="137"/>
      <c r="D2732" s="81" t="str">
        <f>IFERROR(IF(C2732="No CAS","",INDEX('DEQ Pollutant List'!$C$7:$C$611,MATCH('5. Pollutant Emissions - MB'!C2732,'DEQ Pollutant List'!$B$7:$B$611,0))),"")</f>
        <v/>
      </c>
      <c r="E2732" s="115" t="str">
        <f>IFERROR(IF(OR($C2732="",$C2732="No CAS"),INDEX('DEQ Pollutant List'!$A$7:$A$611,MATCH($D2732,'DEQ Pollutant List'!$C$7:$C$611,0)),INDEX('DEQ Pollutant List'!$A$7:$A$611,MATCH($C2732,'DEQ Pollutant List'!$B$7:$B$611,0))),"")</f>
        <v/>
      </c>
      <c r="F2732" s="138"/>
      <c r="G2732" s="139"/>
      <c r="H2732" s="104"/>
      <c r="I2732" s="102"/>
      <c r="J2732" s="105"/>
      <c r="K2732" s="83"/>
      <c r="L2732" s="102"/>
      <c r="M2732" s="105"/>
      <c r="N2732" s="83"/>
    </row>
    <row r="2733" spans="1:14" x14ac:dyDescent="0.25">
      <c r="A2733" s="79"/>
      <c r="B2733" s="133"/>
      <c r="C2733" s="137"/>
      <c r="D2733" s="81" t="str">
        <f>IFERROR(IF(C2733="No CAS","",INDEX('DEQ Pollutant List'!$C$7:$C$611,MATCH('5. Pollutant Emissions - MB'!C2733,'DEQ Pollutant List'!$B$7:$B$611,0))),"")</f>
        <v/>
      </c>
      <c r="E2733" s="115" t="str">
        <f>IFERROR(IF(OR($C2733="",$C2733="No CAS"),INDEX('DEQ Pollutant List'!$A$7:$A$611,MATCH($D2733,'DEQ Pollutant List'!$C$7:$C$611,0)),INDEX('DEQ Pollutant List'!$A$7:$A$611,MATCH($C2733,'DEQ Pollutant List'!$B$7:$B$611,0))),"")</f>
        <v/>
      </c>
      <c r="F2733" s="138"/>
      <c r="G2733" s="139"/>
      <c r="H2733" s="104"/>
      <c r="I2733" s="102"/>
      <c r="J2733" s="105"/>
      <c r="K2733" s="83"/>
      <c r="L2733" s="102"/>
      <c r="M2733" s="105"/>
      <c r="N2733" s="83"/>
    </row>
    <row r="2734" spans="1:14" x14ac:dyDescent="0.25">
      <c r="A2734" s="79"/>
      <c r="B2734" s="133"/>
      <c r="C2734" s="137"/>
      <c r="D2734" s="81" t="str">
        <f>IFERROR(IF(C2734="No CAS","",INDEX('DEQ Pollutant List'!$C$7:$C$611,MATCH('5. Pollutant Emissions - MB'!C2734,'DEQ Pollutant List'!$B$7:$B$611,0))),"")</f>
        <v/>
      </c>
      <c r="E2734" s="115" t="str">
        <f>IFERROR(IF(OR($C2734="",$C2734="No CAS"),INDEX('DEQ Pollutant List'!$A$7:$A$611,MATCH($D2734,'DEQ Pollutant List'!$C$7:$C$611,0)),INDEX('DEQ Pollutant List'!$A$7:$A$611,MATCH($C2734,'DEQ Pollutant List'!$B$7:$B$611,0))),"")</f>
        <v/>
      </c>
      <c r="F2734" s="138"/>
      <c r="G2734" s="139"/>
      <c r="H2734" s="104"/>
      <c r="I2734" s="102"/>
      <c r="J2734" s="105"/>
      <c r="K2734" s="83"/>
      <c r="L2734" s="102"/>
      <c r="M2734" s="105"/>
      <c r="N2734" s="83"/>
    </row>
    <row r="2735" spans="1:14" x14ac:dyDescent="0.25">
      <c r="A2735" s="79"/>
      <c r="B2735" s="133"/>
      <c r="C2735" s="137"/>
      <c r="D2735" s="81" t="str">
        <f>IFERROR(IF(C2735="No CAS","",INDEX('DEQ Pollutant List'!$C$7:$C$611,MATCH('5. Pollutant Emissions - MB'!C2735,'DEQ Pollutant List'!$B$7:$B$611,0))),"")</f>
        <v/>
      </c>
      <c r="E2735" s="115" t="str">
        <f>IFERROR(IF(OR($C2735="",$C2735="No CAS"),INDEX('DEQ Pollutant List'!$A$7:$A$611,MATCH($D2735,'DEQ Pollutant List'!$C$7:$C$611,0)),INDEX('DEQ Pollutant List'!$A$7:$A$611,MATCH($C2735,'DEQ Pollutant List'!$B$7:$B$611,0))),"")</f>
        <v/>
      </c>
      <c r="F2735" s="138"/>
      <c r="G2735" s="139"/>
      <c r="H2735" s="104"/>
      <c r="I2735" s="102"/>
      <c r="J2735" s="105"/>
      <c r="K2735" s="83"/>
      <c r="L2735" s="102"/>
      <c r="M2735" s="105"/>
      <c r="N2735" s="83"/>
    </row>
    <row r="2736" spans="1:14" x14ac:dyDescent="0.25">
      <c r="A2736" s="79"/>
      <c r="B2736" s="133"/>
      <c r="C2736" s="137"/>
      <c r="D2736" s="81" t="str">
        <f>IFERROR(IF(C2736="No CAS","",INDEX('DEQ Pollutant List'!$C$7:$C$611,MATCH('5. Pollutant Emissions - MB'!C2736,'DEQ Pollutant List'!$B$7:$B$611,0))),"")</f>
        <v/>
      </c>
      <c r="E2736" s="115" t="str">
        <f>IFERROR(IF(OR($C2736="",$C2736="No CAS"),INDEX('DEQ Pollutant List'!$A$7:$A$611,MATCH($D2736,'DEQ Pollutant List'!$C$7:$C$611,0)),INDEX('DEQ Pollutant List'!$A$7:$A$611,MATCH($C2736,'DEQ Pollutant List'!$B$7:$B$611,0))),"")</f>
        <v/>
      </c>
      <c r="F2736" s="138"/>
      <c r="G2736" s="139"/>
      <c r="H2736" s="104"/>
      <c r="I2736" s="102"/>
      <c r="J2736" s="105"/>
      <c r="K2736" s="83"/>
      <c r="L2736" s="102"/>
      <c r="M2736" s="105"/>
      <c r="N2736" s="83"/>
    </row>
    <row r="2737" spans="1:14" x14ac:dyDescent="0.25">
      <c r="A2737" s="79"/>
      <c r="B2737" s="133"/>
      <c r="C2737" s="137"/>
      <c r="D2737" s="81" t="str">
        <f>IFERROR(IF(C2737="No CAS","",INDEX('DEQ Pollutant List'!$C$7:$C$611,MATCH('5. Pollutant Emissions - MB'!C2737,'DEQ Pollutant List'!$B$7:$B$611,0))),"")</f>
        <v/>
      </c>
      <c r="E2737" s="115" t="str">
        <f>IFERROR(IF(OR($C2737="",$C2737="No CAS"),INDEX('DEQ Pollutant List'!$A$7:$A$611,MATCH($D2737,'DEQ Pollutant List'!$C$7:$C$611,0)),INDEX('DEQ Pollutant List'!$A$7:$A$611,MATCH($C2737,'DEQ Pollutant List'!$B$7:$B$611,0))),"")</f>
        <v/>
      </c>
      <c r="F2737" s="138"/>
      <c r="G2737" s="139"/>
      <c r="H2737" s="104"/>
      <c r="I2737" s="102"/>
      <c r="J2737" s="105"/>
      <c r="K2737" s="83"/>
      <c r="L2737" s="102"/>
      <c r="M2737" s="105"/>
      <c r="N2737" s="83"/>
    </row>
    <row r="2738" spans="1:14" x14ac:dyDescent="0.25">
      <c r="A2738" s="79"/>
      <c r="B2738" s="133"/>
      <c r="C2738" s="137"/>
      <c r="D2738" s="81" t="str">
        <f>IFERROR(IF(C2738="No CAS","",INDEX('DEQ Pollutant List'!$C$7:$C$611,MATCH('5. Pollutant Emissions - MB'!C2738,'DEQ Pollutant List'!$B$7:$B$611,0))),"")</f>
        <v/>
      </c>
      <c r="E2738" s="115" t="str">
        <f>IFERROR(IF(OR($C2738="",$C2738="No CAS"),INDEX('DEQ Pollutant List'!$A$7:$A$611,MATCH($D2738,'DEQ Pollutant List'!$C$7:$C$611,0)),INDEX('DEQ Pollutant List'!$A$7:$A$611,MATCH($C2738,'DEQ Pollutant List'!$B$7:$B$611,0))),"")</f>
        <v/>
      </c>
      <c r="F2738" s="138"/>
      <c r="G2738" s="139"/>
      <c r="H2738" s="104"/>
      <c r="I2738" s="102"/>
      <c r="J2738" s="105"/>
      <c r="K2738" s="83"/>
      <c r="L2738" s="102"/>
      <c r="M2738" s="105"/>
      <c r="N2738" s="83"/>
    </row>
    <row r="2739" spans="1:14" x14ac:dyDescent="0.25">
      <c r="A2739" s="79"/>
      <c r="B2739" s="133"/>
      <c r="C2739" s="137"/>
      <c r="D2739" s="81" t="str">
        <f>IFERROR(IF(C2739="No CAS","",INDEX('DEQ Pollutant List'!$C$7:$C$611,MATCH('5. Pollutant Emissions - MB'!C2739,'DEQ Pollutant List'!$B$7:$B$611,0))),"")</f>
        <v/>
      </c>
      <c r="E2739" s="115" t="str">
        <f>IFERROR(IF(OR($C2739="",$C2739="No CAS"),INDEX('DEQ Pollutant List'!$A$7:$A$611,MATCH($D2739,'DEQ Pollutant List'!$C$7:$C$611,0)),INDEX('DEQ Pollutant List'!$A$7:$A$611,MATCH($C2739,'DEQ Pollutant List'!$B$7:$B$611,0))),"")</f>
        <v/>
      </c>
      <c r="F2739" s="138"/>
      <c r="G2739" s="139"/>
      <c r="H2739" s="104"/>
      <c r="I2739" s="102"/>
      <c r="J2739" s="105"/>
      <c r="K2739" s="83"/>
      <c r="L2739" s="102"/>
      <c r="M2739" s="105"/>
      <c r="N2739" s="83"/>
    </row>
    <row r="2740" spans="1:14" x14ac:dyDescent="0.25">
      <c r="A2740" s="79"/>
      <c r="B2740" s="133"/>
      <c r="C2740" s="137"/>
      <c r="D2740" s="81" t="str">
        <f>IFERROR(IF(C2740="No CAS","",INDEX('DEQ Pollutant List'!$C$7:$C$611,MATCH('5. Pollutant Emissions - MB'!C2740,'DEQ Pollutant List'!$B$7:$B$611,0))),"")</f>
        <v/>
      </c>
      <c r="E2740" s="115" t="str">
        <f>IFERROR(IF(OR($C2740="",$C2740="No CAS"),INDEX('DEQ Pollutant List'!$A$7:$A$611,MATCH($D2740,'DEQ Pollutant List'!$C$7:$C$611,0)),INDEX('DEQ Pollutant List'!$A$7:$A$611,MATCH($C2740,'DEQ Pollutant List'!$B$7:$B$611,0))),"")</f>
        <v/>
      </c>
      <c r="F2740" s="138"/>
      <c r="G2740" s="139"/>
      <c r="H2740" s="104"/>
      <c r="I2740" s="102"/>
      <c r="J2740" s="105"/>
      <c r="K2740" s="83"/>
      <c r="L2740" s="102"/>
      <c r="M2740" s="105"/>
      <c r="N2740" s="83"/>
    </row>
    <row r="2741" spans="1:14" x14ac:dyDescent="0.25">
      <c r="A2741" s="79"/>
      <c r="B2741" s="133"/>
      <c r="C2741" s="137"/>
      <c r="D2741" s="81" t="str">
        <f>IFERROR(IF(C2741="No CAS","",INDEX('DEQ Pollutant List'!$C$7:$C$611,MATCH('5. Pollutant Emissions - MB'!C2741,'DEQ Pollutant List'!$B$7:$B$611,0))),"")</f>
        <v/>
      </c>
      <c r="E2741" s="115" t="str">
        <f>IFERROR(IF(OR($C2741="",$C2741="No CAS"),INDEX('DEQ Pollutant List'!$A$7:$A$611,MATCH($D2741,'DEQ Pollutant List'!$C$7:$C$611,0)),INDEX('DEQ Pollutant List'!$A$7:$A$611,MATCH($C2741,'DEQ Pollutant List'!$B$7:$B$611,0))),"")</f>
        <v/>
      </c>
      <c r="F2741" s="138"/>
      <c r="G2741" s="139"/>
      <c r="H2741" s="104"/>
      <c r="I2741" s="102"/>
      <c r="J2741" s="105"/>
      <c r="K2741" s="83"/>
      <c r="L2741" s="102"/>
      <c r="M2741" s="105"/>
      <c r="N2741" s="83"/>
    </row>
    <row r="2742" spans="1:14" x14ac:dyDescent="0.25">
      <c r="A2742" s="79"/>
      <c r="B2742" s="133"/>
      <c r="C2742" s="137"/>
      <c r="D2742" s="81" t="str">
        <f>IFERROR(IF(C2742="No CAS","",INDEX('DEQ Pollutant List'!$C$7:$C$611,MATCH('5. Pollutant Emissions - MB'!C2742,'DEQ Pollutant List'!$B$7:$B$611,0))),"")</f>
        <v/>
      </c>
      <c r="E2742" s="115" t="str">
        <f>IFERROR(IF(OR($C2742="",$C2742="No CAS"),INDEX('DEQ Pollutant List'!$A$7:$A$611,MATCH($D2742,'DEQ Pollutant List'!$C$7:$C$611,0)),INDEX('DEQ Pollutant List'!$A$7:$A$611,MATCH($C2742,'DEQ Pollutant List'!$B$7:$B$611,0))),"")</f>
        <v/>
      </c>
      <c r="F2742" s="138"/>
      <c r="G2742" s="139"/>
      <c r="H2742" s="104"/>
      <c r="I2742" s="102"/>
      <c r="J2742" s="105"/>
      <c r="K2742" s="83"/>
      <c r="L2742" s="102"/>
      <c r="M2742" s="105"/>
      <c r="N2742" s="83"/>
    </row>
    <row r="2743" spans="1:14" x14ac:dyDescent="0.25">
      <c r="A2743" s="79"/>
      <c r="B2743" s="133"/>
      <c r="C2743" s="137"/>
      <c r="D2743" s="81" t="str">
        <f>IFERROR(IF(C2743="No CAS","",INDEX('DEQ Pollutant List'!$C$7:$C$611,MATCH('5. Pollutant Emissions - MB'!C2743,'DEQ Pollutant List'!$B$7:$B$611,0))),"")</f>
        <v/>
      </c>
      <c r="E2743" s="115" t="str">
        <f>IFERROR(IF(OR($C2743="",$C2743="No CAS"),INDEX('DEQ Pollutant List'!$A$7:$A$611,MATCH($D2743,'DEQ Pollutant List'!$C$7:$C$611,0)),INDEX('DEQ Pollutant List'!$A$7:$A$611,MATCH($C2743,'DEQ Pollutant List'!$B$7:$B$611,0))),"")</f>
        <v/>
      </c>
      <c r="F2743" s="138"/>
      <c r="G2743" s="139"/>
      <c r="H2743" s="104"/>
      <c r="I2743" s="102"/>
      <c r="J2743" s="105"/>
      <c r="K2743" s="83"/>
      <c r="L2743" s="102"/>
      <c r="M2743" s="105"/>
      <c r="N2743" s="83"/>
    </row>
    <row r="2744" spans="1:14" x14ac:dyDescent="0.25">
      <c r="A2744" s="79"/>
      <c r="B2744" s="133"/>
      <c r="C2744" s="137"/>
      <c r="D2744" s="81" t="str">
        <f>IFERROR(IF(C2744="No CAS","",INDEX('DEQ Pollutant List'!$C$7:$C$611,MATCH('5. Pollutant Emissions - MB'!C2744,'DEQ Pollutant List'!$B$7:$B$611,0))),"")</f>
        <v/>
      </c>
      <c r="E2744" s="115" t="str">
        <f>IFERROR(IF(OR($C2744="",$C2744="No CAS"),INDEX('DEQ Pollutant List'!$A$7:$A$611,MATCH($D2744,'DEQ Pollutant List'!$C$7:$C$611,0)),INDEX('DEQ Pollutant List'!$A$7:$A$611,MATCH($C2744,'DEQ Pollutant List'!$B$7:$B$611,0))),"")</f>
        <v/>
      </c>
      <c r="F2744" s="138"/>
      <c r="G2744" s="139"/>
      <c r="H2744" s="104"/>
      <c r="I2744" s="102"/>
      <c r="J2744" s="105"/>
      <c r="K2744" s="83"/>
      <c r="L2744" s="102"/>
      <c r="M2744" s="105"/>
      <c r="N2744" s="83"/>
    </row>
    <row r="2745" spans="1:14" x14ac:dyDescent="0.25">
      <c r="A2745" s="79"/>
      <c r="B2745" s="133"/>
      <c r="C2745" s="137"/>
      <c r="D2745" s="81" t="str">
        <f>IFERROR(IF(C2745="No CAS","",INDEX('DEQ Pollutant List'!$C$7:$C$611,MATCH('5. Pollutant Emissions - MB'!C2745,'DEQ Pollutant List'!$B$7:$B$611,0))),"")</f>
        <v/>
      </c>
      <c r="E2745" s="115" t="str">
        <f>IFERROR(IF(OR($C2745="",$C2745="No CAS"),INDEX('DEQ Pollutant List'!$A$7:$A$611,MATCH($D2745,'DEQ Pollutant List'!$C$7:$C$611,0)),INDEX('DEQ Pollutant List'!$A$7:$A$611,MATCH($C2745,'DEQ Pollutant List'!$B$7:$B$611,0))),"")</f>
        <v/>
      </c>
      <c r="F2745" s="138"/>
      <c r="G2745" s="139"/>
      <c r="H2745" s="104"/>
      <c r="I2745" s="102"/>
      <c r="J2745" s="105"/>
      <c r="K2745" s="83"/>
      <c r="L2745" s="102"/>
      <c r="M2745" s="105"/>
      <c r="N2745" s="83"/>
    </row>
    <row r="2746" spans="1:14" x14ac:dyDescent="0.25">
      <c r="A2746" s="79"/>
      <c r="B2746" s="133"/>
      <c r="C2746" s="137"/>
      <c r="D2746" s="81" t="str">
        <f>IFERROR(IF(C2746="No CAS","",INDEX('DEQ Pollutant List'!$C$7:$C$611,MATCH('5. Pollutant Emissions - MB'!C2746,'DEQ Pollutant List'!$B$7:$B$611,0))),"")</f>
        <v/>
      </c>
      <c r="E2746" s="115" t="str">
        <f>IFERROR(IF(OR($C2746="",$C2746="No CAS"),INDEX('DEQ Pollutant List'!$A$7:$A$611,MATCH($D2746,'DEQ Pollutant List'!$C$7:$C$611,0)),INDEX('DEQ Pollutant List'!$A$7:$A$611,MATCH($C2746,'DEQ Pollutant List'!$B$7:$B$611,0))),"")</f>
        <v/>
      </c>
      <c r="F2746" s="138"/>
      <c r="G2746" s="139"/>
      <c r="H2746" s="104"/>
      <c r="I2746" s="102"/>
      <c r="J2746" s="105"/>
      <c r="K2746" s="83"/>
      <c r="L2746" s="102"/>
      <c r="M2746" s="105"/>
      <c r="N2746" s="83"/>
    </row>
    <row r="2747" spans="1:14" x14ac:dyDescent="0.25">
      <c r="A2747" s="79"/>
      <c r="B2747" s="133"/>
      <c r="C2747" s="137"/>
      <c r="D2747" s="81" t="str">
        <f>IFERROR(IF(C2747="No CAS","",INDEX('DEQ Pollutant List'!$C$7:$C$611,MATCH('5. Pollutant Emissions - MB'!C2747,'DEQ Pollutant List'!$B$7:$B$611,0))),"")</f>
        <v/>
      </c>
      <c r="E2747" s="115" t="str">
        <f>IFERROR(IF(OR($C2747="",$C2747="No CAS"),INDEX('DEQ Pollutant List'!$A$7:$A$611,MATCH($D2747,'DEQ Pollutant List'!$C$7:$C$611,0)),INDEX('DEQ Pollutant List'!$A$7:$A$611,MATCH($C2747,'DEQ Pollutant List'!$B$7:$B$611,0))),"")</f>
        <v/>
      </c>
      <c r="F2747" s="138"/>
      <c r="G2747" s="139"/>
      <c r="H2747" s="104"/>
      <c r="I2747" s="102"/>
      <c r="J2747" s="105"/>
      <c r="K2747" s="83"/>
      <c r="L2747" s="102"/>
      <c r="M2747" s="105"/>
      <c r="N2747" s="83"/>
    </row>
    <row r="2748" spans="1:14" x14ac:dyDescent="0.25">
      <c r="A2748" s="79"/>
      <c r="B2748" s="133"/>
      <c r="C2748" s="137"/>
      <c r="D2748" s="81" t="str">
        <f>IFERROR(IF(C2748="No CAS","",INDEX('DEQ Pollutant List'!$C$7:$C$611,MATCH('5. Pollutant Emissions - MB'!C2748,'DEQ Pollutant List'!$B$7:$B$611,0))),"")</f>
        <v/>
      </c>
      <c r="E2748" s="115" t="str">
        <f>IFERROR(IF(OR($C2748="",$C2748="No CAS"),INDEX('DEQ Pollutant List'!$A$7:$A$611,MATCH($D2748,'DEQ Pollutant List'!$C$7:$C$611,0)),INDEX('DEQ Pollutant List'!$A$7:$A$611,MATCH($C2748,'DEQ Pollutant List'!$B$7:$B$611,0))),"")</f>
        <v/>
      </c>
      <c r="F2748" s="138"/>
      <c r="G2748" s="139"/>
      <c r="H2748" s="104"/>
      <c r="I2748" s="102"/>
      <c r="J2748" s="105"/>
      <c r="K2748" s="83"/>
      <c r="L2748" s="102"/>
      <c r="M2748" s="105"/>
      <c r="N2748" s="83"/>
    </row>
    <row r="2749" spans="1:14" x14ac:dyDescent="0.25">
      <c r="A2749" s="79"/>
      <c r="B2749" s="133"/>
      <c r="C2749" s="137"/>
      <c r="D2749" s="81" t="str">
        <f>IFERROR(IF(C2749="No CAS","",INDEX('DEQ Pollutant List'!$C$7:$C$611,MATCH('5. Pollutant Emissions - MB'!C2749,'DEQ Pollutant List'!$B$7:$B$611,0))),"")</f>
        <v/>
      </c>
      <c r="E2749" s="115" t="str">
        <f>IFERROR(IF(OR($C2749="",$C2749="No CAS"),INDEX('DEQ Pollutant List'!$A$7:$A$611,MATCH($D2749,'DEQ Pollutant List'!$C$7:$C$611,0)),INDEX('DEQ Pollutant List'!$A$7:$A$611,MATCH($C2749,'DEQ Pollutant List'!$B$7:$B$611,0))),"")</f>
        <v/>
      </c>
      <c r="F2749" s="138"/>
      <c r="G2749" s="139"/>
      <c r="H2749" s="104"/>
      <c r="I2749" s="102"/>
      <c r="J2749" s="105"/>
      <c r="K2749" s="83"/>
      <c r="L2749" s="102"/>
      <c r="M2749" s="105"/>
      <c r="N2749" s="83"/>
    </row>
    <row r="2750" spans="1:14" x14ac:dyDescent="0.25">
      <c r="A2750" s="79"/>
      <c r="B2750" s="133"/>
      <c r="C2750" s="137"/>
      <c r="D2750" s="81" t="str">
        <f>IFERROR(IF(C2750="No CAS","",INDEX('DEQ Pollutant List'!$C$7:$C$611,MATCH('5. Pollutant Emissions - MB'!C2750,'DEQ Pollutant List'!$B$7:$B$611,0))),"")</f>
        <v/>
      </c>
      <c r="E2750" s="115" t="str">
        <f>IFERROR(IF(OR($C2750="",$C2750="No CAS"),INDEX('DEQ Pollutant List'!$A$7:$A$611,MATCH($D2750,'DEQ Pollutant List'!$C$7:$C$611,0)),INDEX('DEQ Pollutant List'!$A$7:$A$611,MATCH($C2750,'DEQ Pollutant List'!$B$7:$B$611,0))),"")</f>
        <v/>
      </c>
      <c r="F2750" s="138"/>
      <c r="G2750" s="139"/>
      <c r="H2750" s="104"/>
      <c r="I2750" s="102"/>
      <c r="J2750" s="105"/>
      <c r="K2750" s="83"/>
      <c r="L2750" s="102"/>
      <c r="M2750" s="105"/>
      <c r="N2750" s="83"/>
    </row>
    <row r="2751" spans="1:14" x14ac:dyDescent="0.25">
      <c r="A2751" s="79"/>
      <c r="B2751" s="133"/>
      <c r="C2751" s="137"/>
      <c r="D2751" s="81" t="str">
        <f>IFERROR(IF(C2751="No CAS","",INDEX('DEQ Pollutant List'!$C$7:$C$611,MATCH('5. Pollutant Emissions - MB'!C2751,'DEQ Pollutant List'!$B$7:$B$611,0))),"")</f>
        <v/>
      </c>
      <c r="E2751" s="115" t="str">
        <f>IFERROR(IF(OR($C2751="",$C2751="No CAS"),INDEX('DEQ Pollutant List'!$A$7:$A$611,MATCH($D2751,'DEQ Pollutant List'!$C$7:$C$611,0)),INDEX('DEQ Pollutant List'!$A$7:$A$611,MATCH($C2751,'DEQ Pollutant List'!$B$7:$B$611,0))),"")</f>
        <v/>
      </c>
      <c r="F2751" s="138"/>
      <c r="G2751" s="139"/>
      <c r="H2751" s="104"/>
      <c r="I2751" s="102"/>
      <c r="J2751" s="105"/>
      <c r="K2751" s="83"/>
      <c r="L2751" s="102"/>
      <c r="M2751" s="105"/>
      <c r="N2751" s="83"/>
    </row>
    <row r="2752" spans="1:14" x14ac:dyDescent="0.25">
      <c r="A2752" s="79"/>
      <c r="B2752" s="133"/>
      <c r="C2752" s="137"/>
      <c r="D2752" s="81" t="str">
        <f>IFERROR(IF(C2752="No CAS","",INDEX('DEQ Pollutant List'!$C$7:$C$611,MATCH('5. Pollutant Emissions - MB'!C2752,'DEQ Pollutant List'!$B$7:$B$611,0))),"")</f>
        <v/>
      </c>
      <c r="E2752" s="115" t="str">
        <f>IFERROR(IF(OR($C2752="",$C2752="No CAS"),INDEX('DEQ Pollutant List'!$A$7:$A$611,MATCH($D2752,'DEQ Pollutant List'!$C$7:$C$611,0)),INDEX('DEQ Pollutant List'!$A$7:$A$611,MATCH($C2752,'DEQ Pollutant List'!$B$7:$B$611,0))),"")</f>
        <v/>
      </c>
      <c r="F2752" s="138"/>
      <c r="G2752" s="139"/>
      <c r="H2752" s="104"/>
      <c r="I2752" s="102"/>
      <c r="J2752" s="105"/>
      <c r="K2752" s="83"/>
      <c r="L2752" s="102"/>
      <c r="M2752" s="105"/>
      <c r="N2752" s="83"/>
    </row>
    <row r="2753" spans="1:14" x14ac:dyDescent="0.25">
      <c r="A2753" s="79"/>
      <c r="B2753" s="133"/>
      <c r="C2753" s="137"/>
      <c r="D2753" s="81" t="str">
        <f>IFERROR(IF(C2753="No CAS","",INDEX('DEQ Pollutant List'!$C$7:$C$611,MATCH('5. Pollutant Emissions - MB'!C2753,'DEQ Pollutant List'!$B$7:$B$611,0))),"")</f>
        <v/>
      </c>
      <c r="E2753" s="115" t="str">
        <f>IFERROR(IF(OR($C2753="",$C2753="No CAS"),INDEX('DEQ Pollutant List'!$A$7:$A$611,MATCH($D2753,'DEQ Pollutant List'!$C$7:$C$611,0)),INDEX('DEQ Pollutant List'!$A$7:$A$611,MATCH($C2753,'DEQ Pollutant List'!$B$7:$B$611,0))),"")</f>
        <v/>
      </c>
      <c r="F2753" s="138"/>
      <c r="G2753" s="139"/>
      <c r="H2753" s="104"/>
      <c r="I2753" s="102"/>
      <c r="J2753" s="105"/>
      <c r="K2753" s="83"/>
      <c r="L2753" s="102"/>
      <c r="M2753" s="105"/>
      <c r="N2753" s="83"/>
    </row>
    <row r="2754" spans="1:14" x14ac:dyDescent="0.25">
      <c r="A2754" s="79"/>
      <c r="B2754" s="133"/>
      <c r="C2754" s="137"/>
      <c r="D2754" s="81" t="str">
        <f>IFERROR(IF(C2754="No CAS","",INDEX('DEQ Pollutant List'!$C$7:$C$611,MATCH('5. Pollutant Emissions - MB'!C2754,'DEQ Pollutant List'!$B$7:$B$611,0))),"")</f>
        <v/>
      </c>
      <c r="E2754" s="115" t="str">
        <f>IFERROR(IF(OR($C2754="",$C2754="No CAS"),INDEX('DEQ Pollutant List'!$A$7:$A$611,MATCH($D2754,'DEQ Pollutant List'!$C$7:$C$611,0)),INDEX('DEQ Pollutant List'!$A$7:$A$611,MATCH($C2754,'DEQ Pollutant List'!$B$7:$B$611,0))),"")</f>
        <v/>
      </c>
      <c r="F2754" s="138"/>
      <c r="G2754" s="139"/>
      <c r="H2754" s="104"/>
      <c r="I2754" s="102"/>
      <c r="J2754" s="105"/>
      <c r="K2754" s="83"/>
      <c r="L2754" s="102"/>
      <c r="M2754" s="105"/>
      <c r="N2754" s="83"/>
    </row>
    <row r="2755" spans="1:14" x14ac:dyDescent="0.25">
      <c r="A2755" s="79"/>
      <c r="B2755" s="133"/>
      <c r="C2755" s="137"/>
      <c r="D2755" s="81" t="str">
        <f>IFERROR(IF(C2755="No CAS","",INDEX('DEQ Pollutant List'!$C$7:$C$611,MATCH('5. Pollutant Emissions - MB'!C2755,'DEQ Pollutant List'!$B$7:$B$611,0))),"")</f>
        <v/>
      </c>
      <c r="E2755" s="115" t="str">
        <f>IFERROR(IF(OR($C2755="",$C2755="No CAS"),INDEX('DEQ Pollutant List'!$A$7:$A$611,MATCH($D2755,'DEQ Pollutant List'!$C$7:$C$611,0)),INDEX('DEQ Pollutant List'!$A$7:$A$611,MATCH($C2755,'DEQ Pollutant List'!$B$7:$B$611,0))),"")</f>
        <v/>
      </c>
      <c r="F2755" s="138"/>
      <c r="G2755" s="139"/>
      <c r="H2755" s="104"/>
      <c r="I2755" s="102"/>
      <c r="J2755" s="105"/>
      <c r="K2755" s="83"/>
      <c r="L2755" s="102"/>
      <c r="M2755" s="105"/>
      <c r="N2755" s="83"/>
    </row>
    <row r="2756" spans="1:14" x14ac:dyDescent="0.25">
      <c r="A2756" s="79"/>
      <c r="B2756" s="133"/>
      <c r="C2756" s="137"/>
      <c r="D2756" s="81" t="str">
        <f>IFERROR(IF(C2756="No CAS","",INDEX('DEQ Pollutant List'!$C$7:$C$611,MATCH('5. Pollutant Emissions - MB'!C2756,'DEQ Pollutant List'!$B$7:$B$611,0))),"")</f>
        <v/>
      </c>
      <c r="E2756" s="115" t="str">
        <f>IFERROR(IF(OR($C2756="",$C2756="No CAS"),INDEX('DEQ Pollutant List'!$A$7:$A$611,MATCH($D2756,'DEQ Pollutant List'!$C$7:$C$611,0)),INDEX('DEQ Pollutant List'!$A$7:$A$611,MATCH($C2756,'DEQ Pollutant List'!$B$7:$B$611,0))),"")</f>
        <v/>
      </c>
      <c r="F2756" s="138"/>
      <c r="G2756" s="139"/>
      <c r="H2756" s="104"/>
      <c r="I2756" s="102"/>
      <c r="J2756" s="105"/>
      <c r="K2756" s="83"/>
      <c r="L2756" s="102"/>
      <c r="M2756" s="105"/>
      <c r="N2756" s="83"/>
    </row>
    <row r="2757" spans="1:14" x14ac:dyDescent="0.25">
      <c r="A2757" s="79"/>
      <c r="B2757" s="133"/>
      <c r="C2757" s="137"/>
      <c r="D2757" s="81" t="str">
        <f>IFERROR(IF(C2757="No CAS","",INDEX('DEQ Pollutant List'!$C$7:$C$611,MATCH('5. Pollutant Emissions - MB'!C2757,'DEQ Pollutant List'!$B$7:$B$611,0))),"")</f>
        <v/>
      </c>
      <c r="E2757" s="115" t="str">
        <f>IFERROR(IF(OR($C2757="",$C2757="No CAS"),INDEX('DEQ Pollutant List'!$A$7:$A$611,MATCH($D2757,'DEQ Pollutant List'!$C$7:$C$611,0)),INDEX('DEQ Pollutant List'!$A$7:$A$611,MATCH($C2757,'DEQ Pollutant List'!$B$7:$B$611,0))),"")</f>
        <v/>
      </c>
      <c r="F2757" s="138"/>
      <c r="G2757" s="139"/>
      <c r="H2757" s="104"/>
      <c r="I2757" s="102"/>
      <c r="J2757" s="105"/>
      <c r="K2757" s="83"/>
      <c r="L2757" s="102"/>
      <c r="M2757" s="105"/>
      <c r="N2757" s="83"/>
    </row>
    <row r="2758" spans="1:14" x14ac:dyDescent="0.25">
      <c r="A2758" s="79"/>
      <c r="B2758" s="133"/>
      <c r="C2758" s="137"/>
      <c r="D2758" s="81" t="str">
        <f>IFERROR(IF(C2758="No CAS","",INDEX('DEQ Pollutant List'!$C$7:$C$611,MATCH('5. Pollutant Emissions - MB'!C2758,'DEQ Pollutant List'!$B$7:$B$611,0))),"")</f>
        <v/>
      </c>
      <c r="E2758" s="115" t="str">
        <f>IFERROR(IF(OR($C2758="",$C2758="No CAS"),INDEX('DEQ Pollutant List'!$A$7:$A$611,MATCH($D2758,'DEQ Pollutant List'!$C$7:$C$611,0)),INDEX('DEQ Pollutant List'!$A$7:$A$611,MATCH($C2758,'DEQ Pollutant List'!$B$7:$B$611,0))),"")</f>
        <v/>
      </c>
      <c r="F2758" s="138"/>
      <c r="G2758" s="139"/>
      <c r="H2758" s="104"/>
      <c r="I2758" s="102"/>
      <c r="J2758" s="105"/>
      <c r="K2758" s="83"/>
      <c r="L2758" s="102"/>
      <c r="M2758" s="105"/>
      <c r="N2758" s="83"/>
    </row>
    <row r="2759" spans="1:14" x14ac:dyDescent="0.25">
      <c r="A2759" s="79"/>
      <c r="B2759" s="133"/>
      <c r="C2759" s="137"/>
      <c r="D2759" s="81" t="str">
        <f>IFERROR(IF(C2759="No CAS","",INDEX('DEQ Pollutant List'!$C$7:$C$611,MATCH('5. Pollutant Emissions - MB'!C2759,'DEQ Pollutant List'!$B$7:$B$611,0))),"")</f>
        <v/>
      </c>
      <c r="E2759" s="115" t="str">
        <f>IFERROR(IF(OR($C2759="",$C2759="No CAS"),INDEX('DEQ Pollutant List'!$A$7:$A$611,MATCH($D2759,'DEQ Pollutant List'!$C$7:$C$611,0)),INDEX('DEQ Pollutant List'!$A$7:$A$611,MATCH($C2759,'DEQ Pollutant List'!$B$7:$B$611,0))),"")</f>
        <v/>
      </c>
      <c r="F2759" s="138"/>
      <c r="G2759" s="139"/>
      <c r="H2759" s="104"/>
      <c r="I2759" s="102"/>
      <c r="J2759" s="105"/>
      <c r="K2759" s="83"/>
      <c r="L2759" s="102"/>
      <c r="M2759" s="105"/>
      <c r="N2759" s="83"/>
    </row>
    <row r="2760" spans="1:14" x14ac:dyDescent="0.25">
      <c r="A2760" s="79"/>
      <c r="B2760" s="133"/>
      <c r="C2760" s="137"/>
      <c r="D2760" s="81" t="str">
        <f>IFERROR(IF(C2760="No CAS","",INDEX('DEQ Pollutant List'!$C$7:$C$611,MATCH('5. Pollutant Emissions - MB'!C2760,'DEQ Pollutant List'!$B$7:$B$611,0))),"")</f>
        <v/>
      </c>
      <c r="E2760" s="115" t="str">
        <f>IFERROR(IF(OR($C2760="",$C2760="No CAS"),INDEX('DEQ Pollutant List'!$A$7:$A$611,MATCH($D2760,'DEQ Pollutant List'!$C$7:$C$611,0)),INDEX('DEQ Pollutant List'!$A$7:$A$611,MATCH($C2760,'DEQ Pollutant List'!$B$7:$B$611,0))),"")</f>
        <v/>
      </c>
      <c r="F2760" s="138"/>
      <c r="G2760" s="139"/>
      <c r="H2760" s="104"/>
      <c r="I2760" s="102"/>
      <c r="J2760" s="105"/>
      <c r="K2760" s="83"/>
      <c r="L2760" s="102"/>
      <c r="M2760" s="105"/>
      <c r="N2760" s="83"/>
    </row>
    <row r="2761" spans="1:14" x14ac:dyDescent="0.25">
      <c r="A2761" s="79"/>
      <c r="B2761" s="133"/>
      <c r="C2761" s="137"/>
      <c r="D2761" s="81" t="str">
        <f>IFERROR(IF(C2761="No CAS","",INDEX('DEQ Pollutant List'!$C$7:$C$611,MATCH('5. Pollutant Emissions - MB'!C2761,'DEQ Pollutant List'!$B$7:$B$611,0))),"")</f>
        <v/>
      </c>
      <c r="E2761" s="115" t="str">
        <f>IFERROR(IF(OR($C2761="",$C2761="No CAS"),INDEX('DEQ Pollutant List'!$A$7:$A$611,MATCH($D2761,'DEQ Pollutant List'!$C$7:$C$611,0)),INDEX('DEQ Pollutant List'!$A$7:$A$611,MATCH($C2761,'DEQ Pollutant List'!$B$7:$B$611,0))),"")</f>
        <v/>
      </c>
      <c r="F2761" s="138"/>
      <c r="G2761" s="139"/>
      <c r="H2761" s="104"/>
      <c r="I2761" s="102"/>
      <c r="J2761" s="105"/>
      <c r="K2761" s="83"/>
      <c r="L2761" s="102"/>
      <c r="M2761" s="105"/>
      <c r="N2761" s="83"/>
    </row>
    <row r="2762" spans="1:14" x14ac:dyDescent="0.25">
      <c r="A2762" s="79"/>
      <c r="B2762" s="133"/>
      <c r="C2762" s="137"/>
      <c r="D2762" s="81" t="str">
        <f>IFERROR(IF(C2762="No CAS","",INDEX('DEQ Pollutant List'!$C$7:$C$611,MATCH('5. Pollutant Emissions - MB'!C2762,'DEQ Pollutant List'!$B$7:$B$611,0))),"")</f>
        <v/>
      </c>
      <c r="E2762" s="115" t="str">
        <f>IFERROR(IF(OR($C2762="",$C2762="No CAS"),INDEX('DEQ Pollutant List'!$A$7:$A$611,MATCH($D2762,'DEQ Pollutant List'!$C$7:$C$611,0)),INDEX('DEQ Pollutant List'!$A$7:$A$611,MATCH($C2762,'DEQ Pollutant List'!$B$7:$B$611,0))),"")</f>
        <v/>
      </c>
      <c r="F2762" s="138"/>
      <c r="G2762" s="139"/>
      <c r="H2762" s="104"/>
      <c r="I2762" s="102"/>
      <c r="J2762" s="105"/>
      <c r="K2762" s="83"/>
      <c r="L2762" s="102"/>
      <c r="M2762" s="105"/>
      <c r="N2762" s="83"/>
    </row>
    <row r="2763" spans="1:14" x14ac:dyDescent="0.25">
      <c r="A2763" s="79"/>
      <c r="B2763" s="133"/>
      <c r="C2763" s="137"/>
      <c r="D2763" s="81" t="str">
        <f>IFERROR(IF(C2763="No CAS","",INDEX('DEQ Pollutant List'!$C$7:$C$611,MATCH('5. Pollutant Emissions - MB'!C2763,'DEQ Pollutant List'!$B$7:$B$611,0))),"")</f>
        <v/>
      </c>
      <c r="E2763" s="115" t="str">
        <f>IFERROR(IF(OR($C2763="",$C2763="No CAS"),INDEX('DEQ Pollutant List'!$A$7:$A$611,MATCH($D2763,'DEQ Pollutant List'!$C$7:$C$611,0)),INDEX('DEQ Pollutant List'!$A$7:$A$611,MATCH($C2763,'DEQ Pollutant List'!$B$7:$B$611,0))),"")</f>
        <v/>
      </c>
      <c r="F2763" s="138"/>
      <c r="G2763" s="139"/>
      <c r="H2763" s="104"/>
      <c r="I2763" s="102"/>
      <c r="J2763" s="105"/>
      <c r="K2763" s="83"/>
      <c r="L2763" s="102"/>
      <c r="M2763" s="105"/>
      <c r="N2763" s="83"/>
    </row>
    <row r="2764" spans="1:14" x14ac:dyDescent="0.25">
      <c r="A2764" s="79"/>
      <c r="B2764" s="133"/>
      <c r="C2764" s="137"/>
      <c r="D2764" s="81" t="str">
        <f>IFERROR(IF(C2764="No CAS","",INDEX('DEQ Pollutant List'!$C$7:$C$611,MATCH('5. Pollutant Emissions - MB'!C2764,'DEQ Pollutant List'!$B$7:$B$611,0))),"")</f>
        <v/>
      </c>
      <c r="E2764" s="115" t="str">
        <f>IFERROR(IF(OR($C2764="",$C2764="No CAS"),INDEX('DEQ Pollutant List'!$A$7:$A$611,MATCH($D2764,'DEQ Pollutant List'!$C$7:$C$611,0)),INDEX('DEQ Pollutant List'!$A$7:$A$611,MATCH($C2764,'DEQ Pollutant List'!$B$7:$B$611,0))),"")</f>
        <v/>
      </c>
      <c r="F2764" s="138"/>
      <c r="G2764" s="139"/>
      <c r="H2764" s="104"/>
      <c r="I2764" s="102"/>
      <c r="J2764" s="105"/>
      <c r="K2764" s="83"/>
      <c r="L2764" s="102"/>
      <c r="M2764" s="105"/>
      <c r="N2764" s="83"/>
    </row>
    <row r="2765" spans="1:14" x14ac:dyDescent="0.25">
      <c r="A2765" s="79"/>
      <c r="B2765" s="133"/>
      <c r="C2765" s="137"/>
      <c r="D2765" s="81" t="str">
        <f>IFERROR(IF(C2765="No CAS","",INDEX('DEQ Pollutant List'!$C$7:$C$611,MATCH('5. Pollutant Emissions - MB'!C2765,'DEQ Pollutant List'!$B$7:$B$611,0))),"")</f>
        <v/>
      </c>
      <c r="E2765" s="115" t="str">
        <f>IFERROR(IF(OR($C2765="",$C2765="No CAS"),INDEX('DEQ Pollutant List'!$A$7:$A$611,MATCH($D2765,'DEQ Pollutant List'!$C$7:$C$611,0)),INDEX('DEQ Pollutant List'!$A$7:$A$611,MATCH($C2765,'DEQ Pollutant List'!$B$7:$B$611,0))),"")</f>
        <v/>
      </c>
      <c r="F2765" s="138"/>
      <c r="G2765" s="139"/>
      <c r="H2765" s="104"/>
      <c r="I2765" s="102"/>
      <c r="J2765" s="105"/>
      <c r="K2765" s="83"/>
      <c r="L2765" s="102"/>
      <c r="M2765" s="105"/>
      <c r="N2765" s="83"/>
    </row>
    <row r="2766" spans="1:14" x14ac:dyDescent="0.25">
      <c r="A2766" s="79"/>
      <c r="B2766" s="133"/>
      <c r="C2766" s="137"/>
      <c r="D2766" s="81" t="str">
        <f>IFERROR(IF(C2766="No CAS","",INDEX('DEQ Pollutant List'!$C$7:$C$611,MATCH('5. Pollutant Emissions - MB'!C2766,'DEQ Pollutant List'!$B$7:$B$611,0))),"")</f>
        <v/>
      </c>
      <c r="E2766" s="115" t="str">
        <f>IFERROR(IF(OR($C2766="",$C2766="No CAS"),INDEX('DEQ Pollutant List'!$A$7:$A$611,MATCH($D2766,'DEQ Pollutant List'!$C$7:$C$611,0)),INDEX('DEQ Pollutant List'!$A$7:$A$611,MATCH($C2766,'DEQ Pollutant List'!$B$7:$B$611,0))),"")</f>
        <v/>
      </c>
      <c r="F2766" s="138"/>
      <c r="G2766" s="139"/>
      <c r="H2766" s="104"/>
      <c r="I2766" s="102"/>
      <c r="J2766" s="105"/>
      <c r="K2766" s="83"/>
      <c r="L2766" s="102"/>
      <c r="M2766" s="105"/>
      <c r="N2766" s="83"/>
    </row>
    <row r="2767" spans="1:14" x14ac:dyDescent="0.25">
      <c r="A2767" s="79"/>
      <c r="B2767" s="133"/>
      <c r="C2767" s="137"/>
      <c r="D2767" s="81" t="str">
        <f>IFERROR(IF(C2767="No CAS","",INDEX('DEQ Pollutant List'!$C$7:$C$611,MATCH('5. Pollutant Emissions - MB'!C2767,'DEQ Pollutant List'!$B$7:$B$611,0))),"")</f>
        <v/>
      </c>
      <c r="E2767" s="115" t="str">
        <f>IFERROR(IF(OR($C2767="",$C2767="No CAS"),INDEX('DEQ Pollutant List'!$A$7:$A$611,MATCH($D2767,'DEQ Pollutant List'!$C$7:$C$611,0)),INDEX('DEQ Pollutant List'!$A$7:$A$611,MATCH($C2767,'DEQ Pollutant List'!$B$7:$B$611,0))),"")</f>
        <v/>
      </c>
      <c r="F2767" s="138"/>
      <c r="G2767" s="139"/>
      <c r="H2767" s="104"/>
      <c r="I2767" s="102"/>
      <c r="J2767" s="105"/>
      <c r="K2767" s="83"/>
      <c r="L2767" s="102"/>
      <c r="M2767" s="105"/>
      <c r="N2767" s="83"/>
    </row>
    <row r="2768" spans="1:14" x14ac:dyDescent="0.25">
      <c r="A2768" s="79"/>
      <c r="B2768" s="133"/>
      <c r="C2768" s="137"/>
      <c r="D2768" s="81" t="str">
        <f>IFERROR(IF(C2768="No CAS","",INDEX('DEQ Pollutant List'!$C$7:$C$611,MATCH('5. Pollutant Emissions - MB'!C2768,'DEQ Pollutant List'!$B$7:$B$611,0))),"")</f>
        <v/>
      </c>
      <c r="E2768" s="115" t="str">
        <f>IFERROR(IF(OR($C2768="",$C2768="No CAS"),INDEX('DEQ Pollutant List'!$A$7:$A$611,MATCH($D2768,'DEQ Pollutant List'!$C$7:$C$611,0)),INDEX('DEQ Pollutant List'!$A$7:$A$611,MATCH($C2768,'DEQ Pollutant List'!$B$7:$B$611,0))),"")</f>
        <v/>
      </c>
      <c r="F2768" s="138"/>
      <c r="G2768" s="139"/>
      <c r="H2768" s="104"/>
      <c r="I2768" s="102"/>
      <c r="J2768" s="105"/>
      <c r="K2768" s="83"/>
      <c r="L2768" s="102"/>
      <c r="M2768" s="105"/>
      <c r="N2768" s="83"/>
    </row>
    <row r="2769" spans="1:14" x14ac:dyDescent="0.25">
      <c r="A2769" s="79"/>
      <c r="B2769" s="133"/>
      <c r="C2769" s="137"/>
      <c r="D2769" s="81" t="str">
        <f>IFERROR(IF(C2769="No CAS","",INDEX('DEQ Pollutant List'!$C$7:$C$611,MATCH('5. Pollutant Emissions - MB'!C2769,'DEQ Pollutant List'!$B$7:$B$611,0))),"")</f>
        <v/>
      </c>
      <c r="E2769" s="115" t="str">
        <f>IFERROR(IF(OR($C2769="",$C2769="No CAS"),INDEX('DEQ Pollutant List'!$A$7:$A$611,MATCH($D2769,'DEQ Pollutant List'!$C$7:$C$611,0)),INDEX('DEQ Pollutant List'!$A$7:$A$611,MATCH($C2769,'DEQ Pollutant List'!$B$7:$B$611,0))),"")</f>
        <v/>
      </c>
      <c r="F2769" s="138"/>
      <c r="G2769" s="139"/>
      <c r="H2769" s="104"/>
      <c r="I2769" s="102"/>
      <c r="J2769" s="105"/>
      <c r="K2769" s="83"/>
      <c r="L2769" s="102"/>
      <c r="M2769" s="105"/>
      <c r="N2769" s="83"/>
    </row>
    <row r="2770" spans="1:14" x14ac:dyDescent="0.25">
      <c r="A2770" s="79"/>
      <c r="B2770" s="133"/>
      <c r="C2770" s="137"/>
      <c r="D2770" s="81" t="str">
        <f>IFERROR(IF(C2770="No CAS","",INDEX('DEQ Pollutant List'!$C$7:$C$611,MATCH('5. Pollutant Emissions - MB'!C2770,'DEQ Pollutant List'!$B$7:$B$611,0))),"")</f>
        <v/>
      </c>
      <c r="E2770" s="115" t="str">
        <f>IFERROR(IF(OR($C2770="",$C2770="No CAS"),INDEX('DEQ Pollutant List'!$A$7:$A$611,MATCH($D2770,'DEQ Pollutant List'!$C$7:$C$611,0)),INDEX('DEQ Pollutant List'!$A$7:$A$611,MATCH($C2770,'DEQ Pollutant List'!$B$7:$B$611,0))),"")</f>
        <v/>
      </c>
      <c r="F2770" s="138"/>
      <c r="G2770" s="139"/>
      <c r="H2770" s="104"/>
      <c r="I2770" s="102"/>
      <c r="J2770" s="105"/>
      <c r="K2770" s="83"/>
      <c r="L2770" s="102"/>
      <c r="M2770" s="105"/>
      <c r="N2770" s="83"/>
    </row>
    <row r="2771" spans="1:14" x14ac:dyDescent="0.25">
      <c r="A2771" s="79"/>
      <c r="B2771" s="133"/>
      <c r="C2771" s="137"/>
      <c r="D2771" s="81" t="str">
        <f>IFERROR(IF(C2771="No CAS","",INDEX('DEQ Pollutant List'!$C$7:$C$611,MATCH('5. Pollutant Emissions - MB'!C2771,'DEQ Pollutant List'!$B$7:$B$611,0))),"")</f>
        <v/>
      </c>
      <c r="E2771" s="115" t="str">
        <f>IFERROR(IF(OR($C2771="",$C2771="No CAS"),INDEX('DEQ Pollutant List'!$A$7:$A$611,MATCH($D2771,'DEQ Pollutant List'!$C$7:$C$611,0)),INDEX('DEQ Pollutant List'!$A$7:$A$611,MATCH($C2771,'DEQ Pollutant List'!$B$7:$B$611,0))),"")</f>
        <v/>
      </c>
      <c r="F2771" s="138"/>
      <c r="G2771" s="139"/>
      <c r="H2771" s="104"/>
      <c r="I2771" s="102"/>
      <c r="J2771" s="105"/>
      <c r="K2771" s="83"/>
      <c r="L2771" s="102"/>
      <c r="M2771" s="105"/>
      <c r="N2771" s="83"/>
    </row>
    <row r="2772" spans="1:14" x14ac:dyDescent="0.25">
      <c r="A2772" s="79"/>
      <c r="B2772" s="133"/>
      <c r="C2772" s="137"/>
      <c r="D2772" s="81" t="str">
        <f>IFERROR(IF(C2772="No CAS","",INDEX('DEQ Pollutant List'!$C$7:$C$611,MATCH('5. Pollutant Emissions - MB'!C2772,'DEQ Pollutant List'!$B$7:$B$611,0))),"")</f>
        <v/>
      </c>
      <c r="E2772" s="115" t="str">
        <f>IFERROR(IF(OR($C2772="",$C2772="No CAS"),INDEX('DEQ Pollutant List'!$A$7:$A$611,MATCH($D2772,'DEQ Pollutant List'!$C$7:$C$611,0)),INDEX('DEQ Pollutant List'!$A$7:$A$611,MATCH($C2772,'DEQ Pollutant List'!$B$7:$B$611,0))),"")</f>
        <v/>
      </c>
      <c r="F2772" s="138"/>
      <c r="G2772" s="139"/>
      <c r="H2772" s="104"/>
      <c r="I2772" s="102"/>
      <c r="J2772" s="105"/>
      <c r="K2772" s="83"/>
      <c r="L2772" s="102"/>
      <c r="M2772" s="105"/>
      <c r="N2772" s="83"/>
    </row>
    <row r="2773" spans="1:14" x14ac:dyDescent="0.25">
      <c r="A2773" s="79"/>
      <c r="B2773" s="133"/>
      <c r="C2773" s="137"/>
      <c r="D2773" s="81" t="str">
        <f>IFERROR(IF(C2773="No CAS","",INDEX('DEQ Pollutant List'!$C$7:$C$611,MATCH('5. Pollutant Emissions - MB'!C2773,'DEQ Pollutant List'!$B$7:$B$611,0))),"")</f>
        <v/>
      </c>
      <c r="E2773" s="115" t="str">
        <f>IFERROR(IF(OR($C2773="",$C2773="No CAS"),INDEX('DEQ Pollutant List'!$A$7:$A$611,MATCH($D2773,'DEQ Pollutant List'!$C$7:$C$611,0)),INDEX('DEQ Pollutant List'!$A$7:$A$611,MATCH($C2773,'DEQ Pollutant List'!$B$7:$B$611,0))),"")</f>
        <v/>
      </c>
      <c r="F2773" s="138"/>
      <c r="G2773" s="139"/>
      <c r="H2773" s="104"/>
      <c r="I2773" s="102"/>
      <c r="J2773" s="105"/>
      <c r="K2773" s="83"/>
      <c r="L2773" s="102"/>
      <c r="M2773" s="105"/>
      <c r="N2773" s="83"/>
    </row>
    <row r="2774" spans="1:14" x14ac:dyDescent="0.25">
      <c r="A2774" s="79"/>
      <c r="B2774" s="133"/>
      <c r="C2774" s="137"/>
      <c r="D2774" s="81" t="str">
        <f>IFERROR(IF(C2774="No CAS","",INDEX('DEQ Pollutant List'!$C$7:$C$611,MATCH('5. Pollutant Emissions - MB'!C2774,'DEQ Pollutant List'!$B$7:$B$611,0))),"")</f>
        <v/>
      </c>
      <c r="E2774" s="115" t="str">
        <f>IFERROR(IF(OR($C2774="",$C2774="No CAS"),INDEX('DEQ Pollutant List'!$A$7:$A$611,MATCH($D2774,'DEQ Pollutant List'!$C$7:$C$611,0)),INDEX('DEQ Pollutant List'!$A$7:$A$611,MATCH($C2774,'DEQ Pollutant List'!$B$7:$B$611,0))),"")</f>
        <v/>
      </c>
      <c r="F2774" s="138"/>
      <c r="G2774" s="139"/>
      <c r="H2774" s="104"/>
      <c r="I2774" s="102"/>
      <c r="J2774" s="105"/>
      <c r="K2774" s="83"/>
      <c r="L2774" s="102"/>
      <c r="M2774" s="105"/>
      <c r="N2774" s="83"/>
    </row>
    <row r="2775" spans="1:14" x14ac:dyDescent="0.25">
      <c r="A2775" s="79"/>
      <c r="B2775" s="133"/>
      <c r="C2775" s="137"/>
      <c r="D2775" s="81" t="str">
        <f>IFERROR(IF(C2775="No CAS","",INDEX('DEQ Pollutant List'!$C$7:$C$611,MATCH('5. Pollutant Emissions - MB'!C2775,'DEQ Pollutant List'!$B$7:$B$611,0))),"")</f>
        <v/>
      </c>
      <c r="E2775" s="115" t="str">
        <f>IFERROR(IF(OR($C2775="",$C2775="No CAS"),INDEX('DEQ Pollutant List'!$A$7:$A$611,MATCH($D2775,'DEQ Pollutant List'!$C$7:$C$611,0)),INDEX('DEQ Pollutant List'!$A$7:$A$611,MATCH($C2775,'DEQ Pollutant List'!$B$7:$B$611,0))),"")</f>
        <v/>
      </c>
      <c r="F2775" s="138"/>
      <c r="G2775" s="139"/>
      <c r="H2775" s="104"/>
      <c r="I2775" s="102"/>
      <c r="J2775" s="105"/>
      <c r="K2775" s="83"/>
      <c r="L2775" s="102"/>
      <c r="M2775" s="105"/>
      <c r="N2775" s="83"/>
    </row>
    <row r="2776" spans="1:14" x14ac:dyDescent="0.25">
      <c r="A2776" s="79"/>
      <c r="B2776" s="133"/>
      <c r="C2776" s="137"/>
      <c r="D2776" s="81" t="str">
        <f>IFERROR(IF(C2776="No CAS","",INDEX('DEQ Pollutant List'!$C$7:$C$611,MATCH('5. Pollutant Emissions - MB'!C2776,'DEQ Pollutant List'!$B$7:$B$611,0))),"")</f>
        <v/>
      </c>
      <c r="E2776" s="115" t="str">
        <f>IFERROR(IF(OR($C2776="",$C2776="No CAS"),INDEX('DEQ Pollutant List'!$A$7:$A$611,MATCH($D2776,'DEQ Pollutant List'!$C$7:$C$611,0)),INDEX('DEQ Pollutant List'!$A$7:$A$611,MATCH($C2776,'DEQ Pollutant List'!$B$7:$B$611,0))),"")</f>
        <v/>
      </c>
      <c r="F2776" s="138"/>
      <c r="G2776" s="139"/>
      <c r="H2776" s="104"/>
      <c r="I2776" s="102"/>
      <c r="J2776" s="105"/>
      <c r="K2776" s="83"/>
      <c r="L2776" s="102"/>
      <c r="M2776" s="105"/>
      <c r="N2776" s="83"/>
    </row>
    <row r="2777" spans="1:14" x14ac:dyDescent="0.25">
      <c r="A2777" s="79"/>
      <c r="B2777" s="133"/>
      <c r="C2777" s="137"/>
      <c r="D2777" s="81" t="str">
        <f>IFERROR(IF(C2777="No CAS","",INDEX('DEQ Pollutant List'!$C$7:$C$611,MATCH('5. Pollutant Emissions - MB'!C2777,'DEQ Pollutant List'!$B$7:$B$611,0))),"")</f>
        <v/>
      </c>
      <c r="E2777" s="115" t="str">
        <f>IFERROR(IF(OR($C2777="",$C2777="No CAS"),INDEX('DEQ Pollutant List'!$A$7:$A$611,MATCH($D2777,'DEQ Pollutant List'!$C$7:$C$611,0)),INDEX('DEQ Pollutant List'!$A$7:$A$611,MATCH($C2777,'DEQ Pollutant List'!$B$7:$B$611,0))),"")</f>
        <v/>
      </c>
      <c r="F2777" s="138"/>
      <c r="G2777" s="139"/>
      <c r="H2777" s="104"/>
      <c r="I2777" s="102"/>
      <c r="J2777" s="105"/>
      <c r="K2777" s="83"/>
      <c r="L2777" s="102"/>
      <c r="M2777" s="105"/>
      <c r="N2777" s="83"/>
    </row>
    <row r="2778" spans="1:14" x14ac:dyDescent="0.25">
      <c r="A2778" s="79"/>
      <c r="B2778" s="133"/>
      <c r="C2778" s="137"/>
      <c r="D2778" s="81" t="str">
        <f>IFERROR(IF(C2778="No CAS","",INDEX('DEQ Pollutant List'!$C$7:$C$611,MATCH('5. Pollutant Emissions - MB'!C2778,'DEQ Pollutant List'!$B$7:$B$611,0))),"")</f>
        <v/>
      </c>
      <c r="E2778" s="115" t="str">
        <f>IFERROR(IF(OR($C2778="",$C2778="No CAS"),INDEX('DEQ Pollutant List'!$A$7:$A$611,MATCH($D2778,'DEQ Pollutant List'!$C$7:$C$611,0)),INDEX('DEQ Pollutant List'!$A$7:$A$611,MATCH($C2778,'DEQ Pollutant List'!$B$7:$B$611,0))),"")</f>
        <v/>
      </c>
      <c r="F2778" s="138"/>
      <c r="G2778" s="139"/>
      <c r="H2778" s="104"/>
      <c r="I2778" s="102"/>
      <c r="J2778" s="105"/>
      <c r="K2778" s="83"/>
      <c r="L2778" s="102"/>
      <c r="M2778" s="105"/>
      <c r="N2778" s="83"/>
    </row>
    <row r="2779" spans="1:14" x14ac:dyDescent="0.25">
      <c r="A2779" s="79"/>
      <c r="B2779" s="133"/>
      <c r="C2779" s="137"/>
      <c r="D2779" s="81" t="str">
        <f>IFERROR(IF(C2779="No CAS","",INDEX('DEQ Pollutant List'!$C$7:$C$611,MATCH('5. Pollutant Emissions - MB'!C2779,'DEQ Pollutant List'!$B$7:$B$611,0))),"")</f>
        <v/>
      </c>
      <c r="E2779" s="115" t="str">
        <f>IFERROR(IF(OR($C2779="",$C2779="No CAS"),INDEX('DEQ Pollutant List'!$A$7:$A$611,MATCH($D2779,'DEQ Pollutant List'!$C$7:$C$611,0)),INDEX('DEQ Pollutant List'!$A$7:$A$611,MATCH($C2779,'DEQ Pollutant List'!$B$7:$B$611,0))),"")</f>
        <v/>
      </c>
      <c r="F2779" s="138"/>
      <c r="G2779" s="139"/>
      <c r="H2779" s="104"/>
      <c r="I2779" s="102"/>
      <c r="J2779" s="105"/>
      <c r="K2779" s="83"/>
      <c r="L2779" s="102"/>
      <c r="M2779" s="105"/>
      <c r="N2779" s="83"/>
    </row>
    <row r="2780" spans="1:14" x14ac:dyDescent="0.25">
      <c r="A2780" s="79"/>
      <c r="B2780" s="133"/>
      <c r="C2780" s="137"/>
      <c r="D2780" s="81" t="str">
        <f>IFERROR(IF(C2780="No CAS","",INDEX('DEQ Pollutant List'!$C$7:$C$611,MATCH('5. Pollutant Emissions - MB'!C2780,'DEQ Pollutant List'!$B$7:$B$611,0))),"")</f>
        <v/>
      </c>
      <c r="E2780" s="115" t="str">
        <f>IFERROR(IF(OR($C2780="",$C2780="No CAS"),INDEX('DEQ Pollutant List'!$A$7:$A$611,MATCH($D2780,'DEQ Pollutant List'!$C$7:$C$611,0)),INDEX('DEQ Pollutant List'!$A$7:$A$611,MATCH($C2780,'DEQ Pollutant List'!$B$7:$B$611,0))),"")</f>
        <v/>
      </c>
      <c r="F2780" s="138"/>
      <c r="G2780" s="139"/>
      <c r="H2780" s="104"/>
      <c r="I2780" s="102"/>
      <c r="J2780" s="105"/>
      <c r="K2780" s="83"/>
      <c r="L2780" s="102"/>
      <c r="M2780" s="105"/>
      <c r="N2780" s="83"/>
    </row>
    <row r="2781" spans="1:14" x14ac:dyDescent="0.25">
      <c r="A2781" s="79"/>
      <c r="B2781" s="133"/>
      <c r="C2781" s="137"/>
      <c r="D2781" s="81" t="str">
        <f>IFERROR(IF(C2781="No CAS","",INDEX('DEQ Pollutant List'!$C$7:$C$611,MATCH('5. Pollutant Emissions - MB'!C2781,'DEQ Pollutant List'!$B$7:$B$611,0))),"")</f>
        <v/>
      </c>
      <c r="E2781" s="115" t="str">
        <f>IFERROR(IF(OR($C2781="",$C2781="No CAS"),INDEX('DEQ Pollutant List'!$A$7:$A$611,MATCH($D2781,'DEQ Pollutant List'!$C$7:$C$611,0)),INDEX('DEQ Pollutant List'!$A$7:$A$611,MATCH($C2781,'DEQ Pollutant List'!$B$7:$B$611,0))),"")</f>
        <v/>
      </c>
      <c r="F2781" s="138"/>
      <c r="G2781" s="139"/>
      <c r="H2781" s="104"/>
      <c r="I2781" s="102"/>
      <c r="J2781" s="105"/>
      <c r="K2781" s="83"/>
      <c r="L2781" s="102"/>
      <c r="M2781" s="105"/>
      <c r="N2781" s="83"/>
    </row>
    <row r="2782" spans="1:14" x14ac:dyDescent="0.25">
      <c r="A2782" s="79"/>
      <c r="B2782" s="133"/>
      <c r="C2782" s="137"/>
      <c r="D2782" s="81" t="str">
        <f>IFERROR(IF(C2782="No CAS","",INDEX('DEQ Pollutant List'!$C$7:$C$611,MATCH('5. Pollutant Emissions - MB'!C2782,'DEQ Pollutant List'!$B$7:$B$611,0))),"")</f>
        <v/>
      </c>
      <c r="E2782" s="115" t="str">
        <f>IFERROR(IF(OR($C2782="",$C2782="No CAS"),INDEX('DEQ Pollutant List'!$A$7:$A$611,MATCH($D2782,'DEQ Pollutant List'!$C$7:$C$611,0)),INDEX('DEQ Pollutant List'!$A$7:$A$611,MATCH($C2782,'DEQ Pollutant List'!$B$7:$B$611,0))),"")</f>
        <v/>
      </c>
      <c r="F2782" s="138"/>
      <c r="G2782" s="139"/>
      <c r="H2782" s="104"/>
      <c r="I2782" s="102"/>
      <c r="J2782" s="105"/>
      <c r="K2782" s="83"/>
      <c r="L2782" s="102"/>
      <c r="M2782" s="105"/>
      <c r="N2782" s="83"/>
    </row>
    <row r="2783" spans="1:14" x14ac:dyDescent="0.25">
      <c r="A2783" s="79"/>
      <c r="B2783" s="133"/>
      <c r="C2783" s="137"/>
      <c r="D2783" s="81" t="str">
        <f>IFERROR(IF(C2783="No CAS","",INDEX('DEQ Pollutant List'!$C$7:$C$611,MATCH('5. Pollutant Emissions - MB'!C2783,'DEQ Pollutant List'!$B$7:$B$611,0))),"")</f>
        <v/>
      </c>
      <c r="E2783" s="115" t="str">
        <f>IFERROR(IF(OR($C2783="",$C2783="No CAS"),INDEX('DEQ Pollutant List'!$A$7:$A$611,MATCH($D2783,'DEQ Pollutant List'!$C$7:$C$611,0)),INDEX('DEQ Pollutant List'!$A$7:$A$611,MATCH($C2783,'DEQ Pollutant List'!$B$7:$B$611,0))),"")</f>
        <v/>
      </c>
      <c r="F2783" s="138"/>
      <c r="G2783" s="139"/>
      <c r="H2783" s="104"/>
      <c r="I2783" s="102"/>
      <c r="J2783" s="105"/>
      <c r="K2783" s="83"/>
      <c r="L2783" s="102"/>
      <c r="M2783" s="105"/>
      <c r="N2783" s="83"/>
    </row>
    <row r="2784" spans="1:14" x14ac:dyDescent="0.25">
      <c r="A2784" s="79"/>
      <c r="B2784" s="133"/>
      <c r="C2784" s="137"/>
      <c r="D2784" s="81" t="str">
        <f>IFERROR(IF(C2784="No CAS","",INDEX('DEQ Pollutant List'!$C$7:$C$611,MATCH('5. Pollutant Emissions - MB'!C2784,'DEQ Pollutant List'!$B$7:$B$611,0))),"")</f>
        <v/>
      </c>
      <c r="E2784" s="115" t="str">
        <f>IFERROR(IF(OR($C2784="",$C2784="No CAS"),INDEX('DEQ Pollutant List'!$A$7:$A$611,MATCH($D2784,'DEQ Pollutant List'!$C$7:$C$611,0)),INDEX('DEQ Pollutant List'!$A$7:$A$611,MATCH($C2784,'DEQ Pollutant List'!$B$7:$B$611,0))),"")</f>
        <v/>
      </c>
      <c r="F2784" s="138"/>
      <c r="G2784" s="139"/>
      <c r="H2784" s="104"/>
      <c r="I2784" s="102"/>
      <c r="J2784" s="105"/>
      <c r="K2784" s="83"/>
      <c r="L2784" s="102"/>
      <c r="M2784" s="105"/>
      <c r="N2784" s="83"/>
    </row>
    <row r="2785" spans="1:14" x14ac:dyDescent="0.25">
      <c r="A2785" s="79"/>
      <c r="B2785" s="133"/>
      <c r="C2785" s="137"/>
      <c r="D2785" s="81" t="str">
        <f>IFERROR(IF(C2785="No CAS","",INDEX('DEQ Pollutant List'!$C$7:$C$611,MATCH('5. Pollutant Emissions - MB'!C2785,'DEQ Pollutant List'!$B$7:$B$611,0))),"")</f>
        <v/>
      </c>
      <c r="E2785" s="115" t="str">
        <f>IFERROR(IF(OR($C2785="",$C2785="No CAS"),INDEX('DEQ Pollutant List'!$A$7:$A$611,MATCH($D2785,'DEQ Pollutant List'!$C$7:$C$611,0)),INDEX('DEQ Pollutant List'!$A$7:$A$611,MATCH($C2785,'DEQ Pollutant List'!$B$7:$B$611,0))),"")</f>
        <v/>
      </c>
      <c r="F2785" s="138"/>
      <c r="G2785" s="139"/>
      <c r="H2785" s="104"/>
      <c r="I2785" s="102"/>
      <c r="J2785" s="105"/>
      <c r="K2785" s="83"/>
      <c r="L2785" s="102"/>
      <c r="M2785" s="105"/>
      <c r="N2785" s="83"/>
    </row>
    <row r="2786" spans="1:14" x14ac:dyDescent="0.25">
      <c r="A2786" s="79"/>
      <c r="B2786" s="133"/>
      <c r="C2786" s="137"/>
      <c r="D2786" s="81" t="str">
        <f>IFERROR(IF(C2786="No CAS","",INDEX('DEQ Pollutant List'!$C$7:$C$611,MATCH('5. Pollutant Emissions - MB'!C2786,'DEQ Pollutant List'!$B$7:$B$611,0))),"")</f>
        <v/>
      </c>
      <c r="E2786" s="115" t="str">
        <f>IFERROR(IF(OR($C2786="",$C2786="No CAS"),INDEX('DEQ Pollutant List'!$A$7:$A$611,MATCH($D2786,'DEQ Pollutant List'!$C$7:$C$611,0)),INDEX('DEQ Pollutant List'!$A$7:$A$611,MATCH($C2786,'DEQ Pollutant List'!$B$7:$B$611,0))),"")</f>
        <v/>
      </c>
      <c r="F2786" s="138"/>
      <c r="G2786" s="139"/>
      <c r="H2786" s="104"/>
      <c r="I2786" s="102"/>
      <c r="J2786" s="105"/>
      <c r="K2786" s="83"/>
      <c r="L2786" s="102"/>
      <c r="M2786" s="105"/>
      <c r="N2786" s="83"/>
    </row>
    <row r="2787" spans="1:14" x14ac:dyDescent="0.25">
      <c r="A2787" s="79"/>
      <c r="B2787" s="133"/>
      <c r="C2787" s="137"/>
      <c r="D2787" s="81" t="str">
        <f>IFERROR(IF(C2787="No CAS","",INDEX('DEQ Pollutant List'!$C$7:$C$611,MATCH('5. Pollutant Emissions - MB'!C2787,'DEQ Pollutant List'!$B$7:$B$611,0))),"")</f>
        <v/>
      </c>
      <c r="E2787" s="115" t="str">
        <f>IFERROR(IF(OR($C2787="",$C2787="No CAS"),INDEX('DEQ Pollutant List'!$A$7:$A$611,MATCH($D2787,'DEQ Pollutant List'!$C$7:$C$611,0)),INDEX('DEQ Pollutant List'!$A$7:$A$611,MATCH($C2787,'DEQ Pollutant List'!$B$7:$B$611,0))),"")</f>
        <v/>
      </c>
      <c r="F2787" s="138"/>
      <c r="G2787" s="139"/>
      <c r="H2787" s="104"/>
      <c r="I2787" s="102"/>
      <c r="J2787" s="105"/>
      <c r="K2787" s="83"/>
      <c r="L2787" s="102"/>
      <c r="M2787" s="105"/>
      <c r="N2787" s="83"/>
    </row>
    <row r="2788" spans="1:14" x14ac:dyDescent="0.25">
      <c r="A2788" s="79"/>
      <c r="B2788" s="133"/>
      <c r="C2788" s="137"/>
      <c r="D2788" s="81" t="str">
        <f>IFERROR(IF(C2788="No CAS","",INDEX('DEQ Pollutant List'!$C$7:$C$611,MATCH('5. Pollutant Emissions - MB'!C2788,'DEQ Pollutant List'!$B$7:$B$611,0))),"")</f>
        <v/>
      </c>
      <c r="E2788" s="115" t="str">
        <f>IFERROR(IF(OR($C2788="",$C2788="No CAS"),INDEX('DEQ Pollutant List'!$A$7:$A$611,MATCH($D2788,'DEQ Pollutant List'!$C$7:$C$611,0)),INDEX('DEQ Pollutant List'!$A$7:$A$611,MATCH($C2788,'DEQ Pollutant List'!$B$7:$B$611,0))),"")</f>
        <v/>
      </c>
      <c r="F2788" s="138"/>
      <c r="G2788" s="139"/>
      <c r="H2788" s="104"/>
      <c r="I2788" s="102"/>
      <c r="J2788" s="105"/>
      <c r="K2788" s="83"/>
      <c r="L2788" s="102"/>
      <c r="M2788" s="105"/>
      <c r="N2788" s="83"/>
    </row>
    <row r="2789" spans="1:14" x14ac:dyDescent="0.25">
      <c r="A2789" s="79"/>
      <c r="B2789" s="133"/>
      <c r="C2789" s="137"/>
      <c r="D2789" s="81" t="str">
        <f>IFERROR(IF(C2789="No CAS","",INDEX('DEQ Pollutant List'!$C$7:$C$611,MATCH('5. Pollutant Emissions - MB'!C2789,'DEQ Pollutant List'!$B$7:$B$611,0))),"")</f>
        <v/>
      </c>
      <c r="E2789" s="115" t="str">
        <f>IFERROR(IF(OR($C2789="",$C2789="No CAS"),INDEX('DEQ Pollutant List'!$A$7:$A$611,MATCH($D2789,'DEQ Pollutant List'!$C$7:$C$611,0)),INDEX('DEQ Pollutant List'!$A$7:$A$611,MATCH($C2789,'DEQ Pollutant List'!$B$7:$B$611,0))),"")</f>
        <v/>
      </c>
      <c r="F2789" s="138"/>
      <c r="G2789" s="139"/>
      <c r="H2789" s="104"/>
      <c r="I2789" s="102"/>
      <c r="J2789" s="105"/>
      <c r="K2789" s="83"/>
      <c r="L2789" s="102"/>
      <c r="M2789" s="105"/>
      <c r="N2789" s="83"/>
    </row>
    <row r="2790" spans="1:14" x14ac:dyDescent="0.25">
      <c r="A2790" s="79"/>
      <c r="B2790" s="133"/>
      <c r="C2790" s="137"/>
      <c r="D2790" s="81" t="str">
        <f>IFERROR(IF(C2790="No CAS","",INDEX('DEQ Pollutant List'!$C$7:$C$611,MATCH('5. Pollutant Emissions - MB'!C2790,'DEQ Pollutant List'!$B$7:$B$611,0))),"")</f>
        <v/>
      </c>
      <c r="E2790" s="115" t="str">
        <f>IFERROR(IF(OR($C2790="",$C2790="No CAS"),INDEX('DEQ Pollutant List'!$A$7:$A$611,MATCH($D2790,'DEQ Pollutant List'!$C$7:$C$611,0)),INDEX('DEQ Pollutant List'!$A$7:$A$611,MATCH($C2790,'DEQ Pollutant List'!$B$7:$B$611,0))),"")</f>
        <v/>
      </c>
      <c r="F2790" s="138"/>
      <c r="G2790" s="139"/>
      <c r="H2790" s="104"/>
      <c r="I2790" s="102"/>
      <c r="J2790" s="105"/>
      <c r="K2790" s="83"/>
      <c r="L2790" s="102"/>
      <c r="M2790" s="105"/>
      <c r="N2790" s="83"/>
    </row>
    <row r="2791" spans="1:14" x14ac:dyDescent="0.25">
      <c r="A2791" s="79"/>
      <c r="B2791" s="133"/>
      <c r="C2791" s="137"/>
      <c r="D2791" s="81" t="str">
        <f>IFERROR(IF(C2791="No CAS","",INDEX('DEQ Pollutant List'!$C$7:$C$611,MATCH('5. Pollutant Emissions - MB'!C2791,'DEQ Pollutant List'!$B$7:$B$611,0))),"")</f>
        <v/>
      </c>
      <c r="E2791" s="115" t="str">
        <f>IFERROR(IF(OR($C2791="",$C2791="No CAS"),INDEX('DEQ Pollutant List'!$A$7:$A$611,MATCH($D2791,'DEQ Pollutant List'!$C$7:$C$611,0)),INDEX('DEQ Pollutant List'!$A$7:$A$611,MATCH($C2791,'DEQ Pollutant List'!$B$7:$B$611,0))),"")</f>
        <v/>
      </c>
      <c r="F2791" s="138"/>
      <c r="G2791" s="139"/>
      <c r="H2791" s="104"/>
      <c r="I2791" s="102"/>
      <c r="J2791" s="105"/>
      <c r="K2791" s="83"/>
      <c r="L2791" s="102"/>
      <c r="M2791" s="105"/>
      <c r="N2791" s="83"/>
    </row>
    <row r="2792" spans="1:14" x14ac:dyDescent="0.25">
      <c r="A2792" s="79"/>
      <c r="B2792" s="133"/>
      <c r="C2792" s="137"/>
      <c r="D2792" s="81" t="str">
        <f>IFERROR(IF(C2792="No CAS","",INDEX('DEQ Pollutant List'!$C$7:$C$611,MATCH('5. Pollutant Emissions - MB'!C2792,'DEQ Pollutant List'!$B$7:$B$611,0))),"")</f>
        <v/>
      </c>
      <c r="E2792" s="115" t="str">
        <f>IFERROR(IF(OR($C2792="",$C2792="No CAS"),INDEX('DEQ Pollutant List'!$A$7:$A$611,MATCH($D2792,'DEQ Pollutant List'!$C$7:$C$611,0)),INDEX('DEQ Pollutant List'!$A$7:$A$611,MATCH($C2792,'DEQ Pollutant List'!$B$7:$B$611,0))),"")</f>
        <v/>
      </c>
      <c r="F2792" s="138"/>
      <c r="G2792" s="139"/>
      <c r="H2792" s="104"/>
      <c r="I2792" s="102"/>
      <c r="J2792" s="105"/>
      <c r="K2792" s="83"/>
      <c r="L2792" s="102"/>
      <c r="M2792" s="105"/>
      <c r="N2792" s="83"/>
    </row>
    <row r="2793" spans="1:14" x14ac:dyDescent="0.25">
      <c r="A2793" s="79"/>
      <c r="B2793" s="133"/>
      <c r="C2793" s="137"/>
      <c r="D2793" s="81" t="str">
        <f>IFERROR(IF(C2793="No CAS","",INDEX('DEQ Pollutant List'!$C$7:$C$611,MATCH('5. Pollutant Emissions - MB'!C2793,'DEQ Pollutant List'!$B$7:$B$611,0))),"")</f>
        <v/>
      </c>
      <c r="E2793" s="115" t="str">
        <f>IFERROR(IF(OR($C2793="",$C2793="No CAS"),INDEX('DEQ Pollutant List'!$A$7:$A$611,MATCH($D2793,'DEQ Pollutant List'!$C$7:$C$611,0)),INDEX('DEQ Pollutant List'!$A$7:$A$611,MATCH($C2793,'DEQ Pollutant List'!$B$7:$B$611,0))),"")</f>
        <v/>
      </c>
      <c r="F2793" s="138"/>
      <c r="G2793" s="139"/>
      <c r="H2793" s="104"/>
      <c r="I2793" s="102"/>
      <c r="J2793" s="105"/>
      <c r="K2793" s="83"/>
      <c r="L2793" s="102"/>
      <c r="M2793" s="105"/>
      <c r="N2793" s="83"/>
    </row>
    <row r="2794" spans="1:14" x14ac:dyDescent="0.25">
      <c r="A2794" s="79"/>
      <c r="B2794" s="133"/>
      <c r="C2794" s="137"/>
      <c r="D2794" s="81" t="str">
        <f>IFERROR(IF(C2794="No CAS","",INDEX('DEQ Pollutant List'!$C$7:$C$611,MATCH('5. Pollutant Emissions - MB'!C2794,'DEQ Pollutant List'!$B$7:$B$611,0))),"")</f>
        <v/>
      </c>
      <c r="E2794" s="115" t="str">
        <f>IFERROR(IF(OR($C2794="",$C2794="No CAS"),INDEX('DEQ Pollutant List'!$A$7:$A$611,MATCH($D2794,'DEQ Pollutant List'!$C$7:$C$611,0)),INDEX('DEQ Pollutant List'!$A$7:$A$611,MATCH($C2794,'DEQ Pollutant List'!$B$7:$B$611,0))),"")</f>
        <v/>
      </c>
      <c r="F2794" s="138"/>
      <c r="G2794" s="139"/>
      <c r="H2794" s="104"/>
      <c r="I2794" s="102"/>
      <c r="J2794" s="105"/>
      <c r="K2794" s="83"/>
      <c r="L2794" s="102"/>
      <c r="M2794" s="105"/>
      <c r="N2794" s="83"/>
    </row>
    <row r="2795" spans="1:14" x14ac:dyDescent="0.25">
      <c r="A2795" s="79"/>
      <c r="B2795" s="133"/>
      <c r="C2795" s="137"/>
      <c r="D2795" s="81" t="str">
        <f>IFERROR(IF(C2795="No CAS","",INDEX('DEQ Pollutant List'!$C$7:$C$611,MATCH('5. Pollutant Emissions - MB'!C2795,'DEQ Pollutant List'!$B$7:$B$611,0))),"")</f>
        <v/>
      </c>
      <c r="E2795" s="115" t="str">
        <f>IFERROR(IF(OR($C2795="",$C2795="No CAS"),INDEX('DEQ Pollutant List'!$A$7:$A$611,MATCH($D2795,'DEQ Pollutant List'!$C$7:$C$611,0)),INDEX('DEQ Pollutant List'!$A$7:$A$611,MATCH($C2795,'DEQ Pollutant List'!$B$7:$B$611,0))),"")</f>
        <v/>
      </c>
      <c r="F2795" s="138"/>
      <c r="G2795" s="139"/>
      <c r="H2795" s="104"/>
      <c r="I2795" s="102"/>
      <c r="J2795" s="105"/>
      <c r="K2795" s="83"/>
      <c r="L2795" s="102"/>
      <c r="M2795" s="105"/>
      <c r="N2795" s="83"/>
    </row>
    <row r="2796" spans="1:14" x14ac:dyDescent="0.25">
      <c r="A2796" s="79"/>
      <c r="B2796" s="133"/>
      <c r="C2796" s="137"/>
      <c r="D2796" s="81" t="str">
        <f>IFERROR(IF(C2796="No CAS","",INDEX('DEQ Pollutant List'!$C$7:$C$611,MATCH('5. Pollutant Emissions - MB'!C2796,'DEQ Pollutant List'!$B$7:$B$611,0))),"")</f>
        <v/>
      </c>
      <c r="E2796" s="115" t="str">
        <f>IFERROR(IF(OR($C2796="",$C2796="No CAS"),INDEX('DEQ Pollutant List'!$A$7:$A$611,MATCH($D2796,'DEQ Pollutant List'!$C$7:$C$611,0)),INDEX('DEQ Pollutant List'!$A$7:$A$611,MATCH($C2796,'DEQ Pollutant List'!$B$7:$B$611,0))),"")</f>
        <v/>
      </c>
      <c r="F2796" s="138"/>
      <c r="G2796" s="139"/>
      <c r="H2796" s="104"/>
      <c r="I2796" s="102"/>
      <c r="J2796" s="105"/>
      <c r="K2796" s="83"/>
      <c r="L2796" s="102"/>
      <c r="M2796" s="105"/>
      <c r="N2796" s="83"/>
    </row>
    <row r="2797" spans="1:14" x14ac:dyDescent="0.25">
      <c r="A2797" s="79"/>
      <c r="B2797" s="133"/>
      <c r="C2797" s="137"/>
      <c r="D2797" s="81" t="str">
        <f>IFERROR(IF(C2797="No CAS","",INDEX('DEQ Pollutant List'!$C$7:$C$611,MATCH('5. Pollutant Emissions - MB'!C2797,'DEQ Pollutant List'!$B$7:$B$611,0))),"")</f>
        <v/>
      </c>
      <c r="E2797" s="115" t="str">
        <f>IFERROR(IF(OR($C2797="",$C2797="No CAS"),INDEX('DEQ Pollutant List'!$A$7:$A$611,MATCH($D2797,'DEQ Pollutant List'!$C$7:$C$611,0)),INDEX('DEQ Pollutant List'!$A$7:$A$611,MATCH($C2797,'DEQ Pollutant List'!$B$7:$B$611,0))),"")</f>
        <v/>
      </c>
      <c r="F2797" s="138"/>
      <c r="G2797" s="139"/>
      <c r="H2797" s="104"/>
      <c r="I2797" s="102"/>
      <c r="J2797" s="105"/>
      <c r="K2797" s="83"/>
      <c r="L2797" s="102"/>
      <c r="M2797" s="105"/>
      <c r="N2797" s="83"/>
    </row>
    <row r="2798" spans="1:14" x14ac:dyDescent="0.25">
      <c r="A2798" s="79"/>
      <c r="B2798" s="133"/>
      <c r="C2798" s="137"/>
      <c r="D2798" s="81" t="str">
        <f>IFERROR(IF(C2798="No CAS","",INDEX('DEQ Pollutant List'!$C$7:$C$611,MATCH('5. Pollutant Emissions - MB'!C2798,'DEQ Pollutant List'!$B$7:$B$611,0))),"")</f>
        <v/>
      </c>
      <c r="E2798" s="115" t="str">
        <f>IFERROR(IF(OR($C2798="",$C2798="No CAS"),INDEX('DEQ Pollutant List'!$A$7:$A$611,MATCH($D2798,'DEQ Pollutant List'!$C$7:$C$611,0)),INDEX('DEQ Pollutant List'!$A$7:$A$611,MATCH($C2798,'DEQ Pollutant List'!$B$7:$B$611,0))),"")</f>
        <v/>
      </c>
      <c r="F2798" s="138"/>
      <c r="G2798" s="139"/>
      <c r="H2798" s="104"/>
      <c r="I2798" s="102"/>
      <c r="J2798" s="105"/>
      <c r="K2798" s="83"/>
      <c r="L2798" s="102"/>
      <c r="M2798" s="105"/>
      <c r="N2798" s="83"/>
    </row>
    <row r="2799" spans="1:14" x14ac:dyDescent="0.25">
      <c r="A2799" s="79"/>
      <c r="B2799" s="133"/>
      <c r="C2799" s="137"/>
      <c r="D2799" s="81" t="str">
        <f>IFERROR(IF(C2799="No CAS","",INDEX('DEQ Pollutant List'!$C$7:$C$611,MATCH('5. Pollutant Emissions - MB'!C2799,'DEQ Pollutant List'!$B$7:$B$611,0))),"")</f>
        <v/>
      </c>
      <c r="E2799" s="115" t="str">
        <f>IFERROR(IF(OR($C2799="",$C2799="No CAS"),INDEX('DEQ Pollutant List'!$A$7:$A$611,MATCH($D2799,'DEQ Pollutant List'!$C$7:$C$611,0)),INDEX('DEQ Pollutant List'!$A$7:$A$611,MATCH($C2799,'DEQ Pollutant List'!$B$7:$B$611,0))),"")</f>
        <v/>
      </c>
      <c r="F2799" s="138"/>
      <c r="G2799" s="139"/>
      <c r="H2799" s="104"/>
      <c r="I2799" s="102"/>
      <c r="J2799" s="105"/>
      <c r="K2799" s="83"/>
      <c r="L2799" s="102"/>
      <c r="M2799" s="105"/>
      <c r="N2799" s="83"/>
    </row>
    <row r="2800" spans="1:14" x14ac:dyDescent="0.25">
      <c r="A2800" s="79"/>
      <c r="B2800" s="133"/>
      <c r="C2800" s="137"/>
      <c r="D2800" s="81" t="str">
        <f>IFERROR(IF(C2800="No CAS","",INDEX('DEQ Pollutant List'!$C$7:$C$611,MATCH('5. Pollutant Emissions - MB'!C2800,'DEQ Pollutant List'!$B$7:$B$611,0))),"")</f>
        <v/>
      </c>
      <c r="E2800" s="115" t="str">
        <f>IFERROR(IF(OR($C2800="",$C2800="No CAS"),INDEX('DEQ Pollutant List'!$A$7:$A$611,MATCH($D2800,'DEQ Pollutant List'!$C$7:$C$611,0)),INDEX('DEQ Pollutant List'!$A$7:$A$611,MATCH($C2800,'DEQ Pollutant List'!$B$7:$B$611,0))),"")</f>
        <v/>
      </c>
      <c r="F2800" s="138"/>
      <c r="G2800" s="139"/>
      <c r="H2800" s="104"/>
      <c r="I2800" s="102"/>
      <c r="J2800" s="105"/>
      <c r="K2800" s="83"/>
      <c r="L2800" s="102"/>
      <c r="M2800" s="105"/>
      <c r="N2800" s="83"/>
    </row>
    <row r="2801" spans="1:14" x14ac:dyDescent="0.25">
      <c r="A2801" s="79"/>
      <c r="B2801" s="133"/>
      <c r="C2801" s="137"/>
      <c r="D2801" s="81" t="str">
        <f>IFERROR(IF(C2801="No CAS","",INDEX('DEQ Pollutant List'!$C$7:$C$611,MATCH('5. Pollutant Emissions - MB'!C2801,'DEQ Pollutant List'!$B$7:$B$611,0))),"")</f>
        <v/>
      </c>
      <c r="E2801" s="115" t="str">
        <f>IFERROR(IF(OR($C2801="",$C2801="No CAS"),INDEX('DEQ Pollutant List'!$A$7:$A$611,MATCH($D2801,'DEQ Pollutant List'!$C$7:$C$611,0)),INDEX('DEQ Pollutant List'!$A$7:$A$611,MATCH($C2801,'DEQ Pollutant List'!$B$7:$B$611,0))),"")</f>
        <v/>
      </c>
      <c r="F2801" s="138"/>
      <c r="G2801" s="139"/>
      <c r="H2801" s="104"/>
      <c r="I2801" s="102"/>
      <c r="J2801" s="105"/>
      <c r="K2801" s="83"/>
      <c r="L2801" s="102"/>
      <c r="M2801" s="105"/>
      <c r="N2801" s="83"/>
    </row>
    <row r="2802" spans="1:14" x14ac:dyDescent="0.25">
      <c r="A2802" s="79"/>
      <c r="B2802" s="133"/>
      <c r="C2802" s="137"/>
      <c r="D2802" s="81" t="str">
        <f>IFERROR(IF(C2802="No CAS","",INDEX('DEQ Pollutant List'!$C$7:$C$611,MATCH('5. Pollutant Emissions - MB'!C2802,'DEQ Pollutant List'!$B$7:$B$611,0))),"")</f>
        <v/>
      </c>
      <c r="E2802" s="115" t="str">
        <f>IFERROR(IF(OR($C2802="",$C2802="No CAS"),INDEX('DEQ Pollutant List'!$A$7:$A$611,MATCH($D2802,'DEQ Pollutant List'!$C$7:$C$611,0)),INDEX('DEQ Pollutant List'!$A$7:$A$611,MATCH($C2802,'DEQ Pollutant List'!$B$7:$B$611,0))),"")</f>
        <v/>
      </c>
      <c r="F2802" s="138"/>
      <c r="G2802" s="139"/>
      <c r="H2802" s="104"/>
      <c r="I2802" s="102"/>
      <c r="J2802" s="105"/>
      <c r="K2802" s="83"/>
      <c r="L2802" s="102"/>
      <c r="M2802" s="105"/>
      <c r="N2802" s="83"/>
    </row>
    <row r="2803" spans="1:14" x14ac:dyDescent="0.25">
      <c r="A2803" s="79"/>
      <c r="B2803" s="133"/>
      <c r="C2803" s="137"/>
      <c r="D2803" s="81" t="str">
        <f>IFERROR(IF(C2803="No CAS","",INDEX('DEQ Pollutant List'!$C$7:$C$611,MATCH('5. Pollutant Emissions - MB'!C2803,'DEQ Pollutant List'!$B$7:$B$611,0))),"")</f>
        <v/>
      </c>
      <c r="E2803" s="115" t="str">
        <f>IFERROR(IF(OR($C2803="",$C2803="No CAS"),INDEX('DEQ Pollutant List'!$A$7:$A$611,MATCH($D2803,'DEQ Pollutant List'!$C$7:$C$611,0)),INDEX('DEQ Pollutant List'!$A$7:$A$611,MATCH($C2803,'DEQ Pollutant List'!$B$7:$B$611,0))),"")</f>
        <v/>
      </c>
      <c r="F2803" s="138"/>
      <c r="G2803" s="139"/>
      <c r="H2803" s="104"/>
      <c r="I2803" s="102"/>
      <c r="J2803" s="105"/>
      <c r="K2803" s="83"/>
      <c r="L2803" s="102"/>
      <c r="M2803" s="105"/>
      <c r="N2803" s="83"/>
    </row>
    <row r="2804" spans="1:14" x14ac:dyDescent="0.25">
      <c r="A2804" s="79"/>
      <c r="B2804" s="133"/>
      <c r="C2804" s="137"/>
      <c r="D2804" s="81" t="str">
        <f>IFERROR(IF(C2804="No CAS","",INDEX('DEQ Pollutant List'!$C$7:$C$611,MATCH('5. Pollutant Emissions - MB'!C2804,'DEQ Pollutant List'!$B$7:$B$611,0))),"")</f>
        <v/>
      </c>
      <c r="E2804" s="115" t="str">
        <f>IFERROR(IF(OR($C2804="",$C2804="No CAS"),INDEX('DEQ Pollutant List'!$A$7:$A$611,MATCH($D2804,'DEQ Pollutant List'!$C$7:$C$611,0)),INDEX('DEQ Pollutant List'!$A$7:$A$611,MATCH($C2804,'DEQ Pollutant List'!$B$7:$B$611,0))),"")</f>
        <v/>
      </c>
      <c r="F2804" s="138"/>
      <c r="G2804" s="139"/>
      <c r="H2804" s="104"/>
      <c r="I2804" s="102"/>
      <c r="J2804" s="105"/>
      <c r="K2804" s="83"/>
      <c r="L2804" s="102"/>
      <c r="M2804" s="105"/>
      <c r="N2804" s="83"/>
    </row>
    <row r="2805" spans="1:14" x14ac:dyDescent="0.25">
      <c r="A2805" s="79"/>
      <c r="B2805" s="133"/>
      <c r="C2805" s="137"/>
      <c r="D2805" s="81" t="str">
        <f>IFERROR(IF(C2805="No CAS","",INDEX('DEQ Pollutant List'!$C$7:$C$611,MATCH('5. Pollutant Emissions - MB'!C2805,'DEQ Pollutant List'!$B$7:$B$611,0))),"")</f>
        <v/>
      </c>
      <c r="E2805" s="115" t="str">
        <f>IFERROR(IF(OR($C2805="",$C2805="No CAS"),INDEX('DEQ Pollutant List'!$A$7:$A$611,MATCH($D2805,'DEQ Pollutant List'!$C$7:$C$611,0)),INDEX('DEQ Pollutant List'!$A$7:$A$611,MATCH($C2805,'DEQ Pollutant List'!$B$7:$B$611,0))),"")</f>
        <v/>
      </c>
      <c r="F2805" s="138"/>
      <c r="G2805" s="139"/>
      <c r="H2805" s="104"/>
      <c r="I2805" s="102"/>
      <c r="J2805" s="105"/>
      <c r="K2805" s="83"/>
      <c r="L2805" s="102"/>
      <c r="M2805" s="105"/>
      <c r="N2805" s="83"/>
    </row>
    <row r="2806" spans="1:14" x14ac:dyDescent="0.25">
      <c r="A2806" s="79"/>
      <c r="B2806" s="133"/>
      <c r="C2806" s="137"/>
      <c r="D2806" s="81" t="str">
        <f>IFERROR(IF(C2806="No CAS","",INDEX('DEQ Pollutant List'!$C$7:$C$611,MATCH('5. Pollutant Emissions - MB'!C2806,'DEQ Pollutant List'!$B$7:$B$611,0))),"")</f>
        <v/>
      </c>
      <c r="E2806" s="115" t="str">
        <f>IFERROR(IF(OR($C2806="",$C2806="No CAS"),INDEX('DEQ Pollutant List'!$A$7:$A$611,MATCH($D2806,'DEQ Pollutant List'!$C$7:$C$611,0)),INDEX('DEQ Pollutant List'!$A$7:$A$611,MATCH($C2806,'DEQ Pollutant List'!$B$7:$B$611,0))),"")</f>
        <v/>
      </c>
      <c r="F2806" s="138"/>
      <c r="G2806" s="139"/>
      <c r="H2806" s="104"/>
      <c r="I2806" s="102"/>
      <c r="J2806" s="105"/>
      <c r="K2806" s="83"/>
      <c r="L2806" s="102"/>
      <c r="M2806" s="105"/>
      <c r="N2806" s="83"/>
    </row>
    <row r="2807" spans="1:14" x14ac:dyDescent="0.25">
      <c r="A2807" s="79"/>
      <c r="B2807" s="133"/>
      <c r="C2807" s="137"/>
      <c r="D2807" s="81" t="str">
        <f>IFERROR(IF(C2807="No CAS","",INDEX('DEQ Pollutant List'!$C$7:$C$611,MATCH('5. Pollutant Emissions - MB'!C2807,'DEQ Pollutant List'!$B$7:$B$611,0))),"")</f>
        <v/>
      </c>
      <c r="E2807" s="115" t="str">
        <f>IFERROR(IF(OR($C2807="",$C2807="No CAS"),INDEX('DEQ Pollutant List'!$A$7:$A$611,MATCH($D2807,'DEQ Pollutant List'!$C$7:$C$611,0)),INDEX('DEQ Pollutant List'!$A$7:$A$611,MATCH($C2807,'DEQ Pollutant List'!$B$7:$B$611,0))),"")</f>
        <v/>
      </c>
      <c r="F2807" s="138"/>
      <c r="G2807" s="139"/>
      <c r="H2807" s="104"/>
      <c r="I2807" s="102"/>
      <c r="J2807" s="105"/>
      <c r="K2807" s="83"/>
      <c r="L2807" s="102"/>
      <c r="M2807" s="105"/>
      <c r="N2807" s="83"/>
    </row>
    <row r="2808" spans="1:14" x14ac:dyDescent="0.25">
      <c r="A2808" s="79"/>
      <c r="B2808" s="133"/>
      <c r="C2808" s="137"/>
      <c r="D2808" s="81" t="str">
        <f>IFERROR(IF(C2808="No CAS","",INDEX('DEQ Pollutant List'!$C$7:$C$611,MATCH('5. Pollutant Emissions - MB'!C2808,'DEQ Pollutant List'!$B$7:$B$611,0))),"")</f>
        <v/>
      </c>
      <c r="E2808" s="115" t="str">
        <f>IFERROR(IF(OR($C2808="",$C2808="No CAS"),INDEX('DEQ Pollutant List'!$A$7:$A$611,MATCH($D2808,'DEQ Pollutant List'!$C$7:$C$611,0)),INDEX('DEQ Pollutant List'!$A$7:$A$611,MATCH($C2808,'DEQ Pollutant List'!$B$7:$B$611,0))),"")</f>
        <v/>
      </c>
      <c r="F2808" s="138"/>
      <c r="G2808" s="139"/>
      <c r="H2808" s="104"/>
      <c r="I2808" s="102"/>
      <c r="J2808" s="105"/>
      <c r="K2808" s="83"/>
      <c r="L2808" s="102"/>
      <c r="M2808" s="105"/>
      <c r="N2808" s="83"/>
    </row>
    <row r="2809" spans="1:14" x14ac:dyDescent="0.25">
      <c r="A2809" s="79"/>
      <c r="B2809" s="133"/>
      <c r="C2809" s="137"/>
      <c r="D2809" s="81" t="str">
        <f>IFERROR(IF(C2809="No CAS","",INDEX('DEQ Pollutant List'!$C$7:$C$611,MATCH('5. Pollutant Emissions - MB'!C2809,'DEQ Pollutant List'!$B$7:$B$611,0))),"")</f>
        <v/>
      </c>
      <c r="E2809" s="115" t="str">
        <f>IFERROR(IF(OR($C2809="",$C2809="No CAS"),INDEX('DEQ Pollutant List'!$A$7:$A$611,MATCH($D2809,'DEQ Pollutant List'!$C$7:$C$611,0)),INDEX('DEQ Pollutant List'!$A$7:$A$611,MATCH($C2809,'DEQ Pollutant List'!$B$7:$B$611,0))),"")</f>
        <v/>
      </c>
      <c r="F2809" s="138"/>
      <c r="G2809" s="139"/>
      <c r="H2809" s="104"/>
      <c r="I2809" s="102"/>
      <c r="J2809" s="105"/>
      <c r="K2809" s="83"/>
      <c r="L2809" s="102"/>
      <c r="M2809" s="105"/>
      <c r="N2809" s="83"/>
    </row>
    <row r="2810" spans="1:14" x14ac:dyDescent="0.25">
      <c r="A2810" s="79"/>
      <c r="B2810" s="133"/>
      <c r="C2810" s="137"/>
      <c r="D2810" s="81" t="str">
        <f>IFERROR(IF(C2810="No CAS","",INDEX('DEQ Pollutant List'!$C$7:$C$611,MATCH('5. Pollutant Emissions - MB'!C2810,'DEQ Pollutant List'!$B$7:$B$611,0))),"")</f>
        <v/>
      </c>
      <c r="E2810" s="115" t="str">
        <f>IFERROR(IF(OR($C2810="",$C2810="No CAS"),INDEX('DEQ Pollutant List'!$A$7:$A$611,MATCH($D2810,'DEQ Pollutant List'!$C$7:$C$611,0)),INDEX('DEQ Pollutant List'!$A$7:$A$611,MATCH($C2810,'DEQ Pollutant List'!$B$7:$B$611,0))),"")</f>
        <v/>
      </c>
      <c r="F2810" s="138"/>
      <c r="G2810" s="139"/>
      <c r="H2810" s="104"/>
      <c r="I2810" s="102"/>
      <c r="J2810" s="105"/>
      <c r="K2810" s="83"/>
      <c r="L2810" s="102"/>
      <c r="M2810" s="105"/>
      <c r="N2810" s="83"/>
    </row>
    <row r="2811" spans="1:14" x14ac:dyDescent="0.25">
      <c r="A2811" s="79"/>
      <c r="B2811" s="133"/>
      <c r="C2811" s="137"/>
      <c r="D2811" s="81" t="str">
        <f>IFERROR(IF(C2811="No CAS","",INDEX('DEQ Pollutant List'!$C$7:$C$611,MATCH('5. Pollutant Emissions - MB'!C2811,'DEQ Pollutant List'!$B$7:$B$611,0))),"")</f>
        <v/>
      </c>
      <c r="E2811" s="115" t="str">
        <f>IFERROR(IF(OR($C2811="",$C2811="No CAS"),INDEX('DEQ Pollutant List'!$A$7:$A$611,MATCH($D2811,'DEQ Pollutant List'!$C$7:$C$611,0)),INDEX('DEQ Pollutant List'!$A$7:$A$611,MATCH($C2811,'DEQ Pollutant List'!$B$7:$B$611,0))),"")</f>
        <v/>
      </c>
      <c r="F2811" s="138"/>
      <c r="G2811" s="139"/>
      <c r="H2811" s="104"/>
      <c r="I2811" s="102"/>
      <c r="J2811" s="105"/>
      <c r="K2811" s="83"/>
      <c r="L2811" s="102"/>
      <c r="M2811" s="105"/>
      <c r="N2811" s="83"/>
    </row>
    <row r="2812" spans="1:14" x14ac:dyDescent="0.25">
      <c r="A2812" s="79"/>
      <c r="B2812" s="133"/>
      <c r="C2812" s="137"/>
      <c r="D2812" s="81" t="str">
        <f>IFERROR(IF(C2812="No CAS","",INDEX('DEQ Pollutant List'!$C$7:$C$611,MATCH('5. Pollutant Emissions - MB'!C2812,'DEQ Pollutant List'!$B$7:$B$611,0))),"")</f>
        <v/>
      </c>
      <c r="E2812" s="115" t="str">
        <f>IFERROR(IF(OR($C2812="",$C2812="No CAS"),INDEX('DEQ Pollutant List'!$A$7:$A$611,MATCH($D2812,'DEQ Pollutant List'!$C$7:$C$611,0)),INDEX('DEQ Pollutant List'!$A$7:$A$611,MATCH($C2812,'DEQ Pollutant List'!$B$7:$B$611,0))),"")</f>
        <v/>
      </c>
      <c r="F2812" s="138"/>
      <c r="G2812" s="139"/>
      <c r="H2812" s="104"/>
      <c r="I2812" s="102"/>
      <c r="J2812" s="105"/>
      <c r="K2812" s="83"/>
      <c r="L2812" s="102"/>
      <c r="M2812" s="105"/>
      <c r="N2812" s="83"/>
    </row>
    <row r="2813" spans="1:14" x14ac:dyDescent="0.25">
      <c r="A2813" s="79"/>
      <c r="B2813" s="133"/>
      <c r="C2813" s="137"/>
      <c r="D2813" s="81" t="str">
        <f>IFERROR(IF(C2813="No CAS","",INDEX('DEQ Pollutant List'!$C$7:$C$611,MATCH('5. Pollutant Emissions - MB'!C2813,'DEQ Pollutant List'!$B$7:$B$611,0))),"")</f>
        <v/>
      </c>
      <c r="E2813" s="115" t="str">
        <f>IFERROR(IF(OR($C2813="",$C2813="No CAS"),INDEX('DEQ Pollutant List'!$A$7:$A$611,MATCH($D2813,'DEQ Pollutant List'!$C$7:$C$611,0)),INDEX('DEQ Pollutant List'!$A$7:$A$611,MATCH($C2813,'DEQ Pollutant List'!$B$7:$B$611,0))),"")</f>
        <v/>
      </c>
      <c r="F2813" s="138"/>
      <c r="G2813" s="139"/>
      <c r="H2813" s="104"/>
      <c r="I2813" s="102"/>
      <c r="J2813" s="105"/>
      <c r="K2813" s="83"/>
      <c r="L2813" s="102"/>
      <c r="M2813" s="105"/>
      <c r="N2813" s="83"/>
    </row>
    <row r="2814" spans="1:14" x14ac:dyDescent="0.25">
      <c r="A2814" s="79"/>
      <c r="B2814" s="133"/>
      <c r="C2814" s="137"/>
      <c r="D2814" s="81" t="str">
        <f>IFERROR(IF(C2814="No CAS","",INDEX('DEQ Pollutant List'!$C$7:$C$611,MATCH('5. Pollutant Emissions - MB'!C2814,'DEQ Pollutant List'!$B$7:$B$611,0))),"")</f>
        <v/>
      </c>
      <c r="E2814" s="115" t="str">
        <f>IFERROR(IF(OR($C2814="",$C2814="No CAS"),INDEX('DEQ Pollutant List'!$A$7:$A$611,MATCH($D2814,'DEQ Pollutant List'!$C$7:$C$611,0)),INDEX('DEQ Pollutant List'!$A$7:$A$611,MATCH($C2814,'DEQ Pollutant List'!$B$7:$B$611,0))),"")</f>
        <v/>
      </c>
      <c r="F2814" s="138"/>
      <c r="G2814" s="139"/>
      <c r="H2814" s="104"/>
      <c r="I2814" s="102"/>
      <c r="J2814" s="105"/>
      <c r="K2814" s="83"/>
      <c r="L2814" s="102"/>
      <c r="M2814" s="105"/>
      <c r="N2814" s="83"/>
    </row>
    <row r="2815" spans="1:14" x14ac:dyDescent="0.25">
      <c r="A2815" s="79"/>
      <c r="B2815" s="133"/>
      <c r="C2815" s="137"/>
      <c r="D2815" s="81" t="str">
        <f>IFERROR(IF(C2815="No CAS","",INDEX('DEQ Pollutant List'!$C$7:$C$611,MATCH('5. Pollutant Emissions - MB'!C2815,'DEQ Pollutant List'!$B$7:$B$611,0))),"")</f>
        <v/>
      </c>
      <c r="E2815" s="115" t="str">
        <f>IFERROR(IF(OR($C2815="",$C2815="No CAS"),INDEX('DEQ Pollutant List'!$A$7:$A$611,MATCH($D2815,'DEQ Pollutant List'!$C$7:$C$611,0)),INDEX('DEQ Pollutant List'!$A$7:$A$611,MATCH($C2815,'DEQ Pollutant List'!$B$7:$B$611,0))),"")</f>
        <v/>
      </c>
      <c r="F2815" s="138"/>
      <c r="G2815" s="139"/>
      <c r="H2815" s="104"/>
      <c r="I2815" s="102"/>
      <c r="J2815" s="105"/>
      <c r="K2815" s="83"/>
      <c r="L2815" s="102"/>
      <c r="M2815" s="105"/>
      <c r="N2815" s="83"/>
    </row>
    <row r="2816" spans="1:14" x14ac:dyDescent="0.25">
      <c r="A2816" s="79"/>
      <c r="B2816" s="133"/>
      <c r="C2816" s="137"/>
      <c r="D2816" s="81" t="str">
        <f>IFERROR(IF(C2816="No CAS","",INDEX('DEQ Pollutant List'!$C$7:$C$611,MATCH('5. Pollutant Emissions - MB'!C2816,'DEQ Pollutant List'!$B$7:$B$611,0))),"")</f>
        <v/>
      </c>
      <c r="E2816" s="115" t="str">
        <f>IFERROR(IF(OR($C2816="",$C2816="No CAS"),INDEX('DEQ Pollutant List'!$A$7:$A$611,MATCH($D2816,'DEQ Pollutant List'!$C$7:$C$611,0)),INDEX('DEQ Pollutant List'!$A$7:$A$611,MATCH($C2816,'DEQ Pollutant List'!$B$7:$B$611,0))),"")</f>
        <v/>
      </c>
      <c r="F2816" s="138"/>
      <c r="G2816" s="139"/>
      <c r="H2816" s="104"/>
      <c r="I2816" s="102"/>
      <c r="J2816" s="105"/>
      <c r="K2816" s="83"/>
      <c r="L2816" s="102"/>
      <c r="M2816" s="105"/>
      <c r="N2816" s="83"/>
    </row>
    <row r="2817" spans="1:14" x14ac:dyDescent="0.25">
      <c r="A2817" s="79"/>
      <c r="B2817" s="133"/>
      <c r="C2817" s="137"/>
      <c r="D2817" s="81" t="str">
        <f>IFERROR(IF(C2817="No CAS","",INDEX('DEQ Pollutant List'!$C$7:$C$611,MATCH('5. Pollutant Emissions - MB'!C2817,'DEQ Pollutant List'!$B$7:$B$611,0))),"")</f>
        <v/>
      </c>
      <c r="E2817" s="115" t="str">
        <f>IFERROR(IF(OR($C2817="",$C2817="No CAS"),INDEX('DEQ Pollutant List'!$A$7:$A$611,MATCH($D2817,'DEQ Pollutant List'!$C$7:$C$611,0)),INDEX('DEQ Pollutant List'!$A$7:$A$611,MATCH($C2817,'DEQ Pollutant List'!$B$7:$B$611,0))),"")</f>
        <v/>
      </c>
      <c r="F2817" s="138"/>
      <c r="G2817" s="139"/>
      <c r="H2817" s="104"/>
      <c r="I2817" s="102"/>
      <c r="J2817" s="105"/>
      <c r="K2817" s="83"/>
      <c r="L2817" s="102"/>
      <c r="M2817" s="105"/>
      <c r="N2817" s="83"/>
    </row>
    <row r="2818" spans="1:14" x14ac:dyDescent="0.25">
      <c r="A2818" s="79"/>
      <c r="B2818" s="133"/>
      <c r="C2818" s="137"/>
      <c r="D2818" s="81" t="str">
        <f>IFERROR(IF(C2818="No CAS","",INDEX('DEQ Pollutant List'!$C$7:$C$611,MATCH('5. Pollutant Emissions - MB'!C2818,'DEQ Pollutant List'!$B$7:$B$611,0))),"")</f>
        <v/>
      </c>
      <c r="E2818" s="115" t="str">
        <f>IFERROR(IF(OR($C2818="",$C2818="No CAS"),INDEX('DEQ Pollutant List'!$A$7:$A$611,MATCH($D2818,'DEQ Pollutant List'!$C$7:$C$611,0)),INDEX('DEQ Pollutant List'!$A$7:$A$611,MATCH($C2818,'DEQ Pollutant List'!$B$7:$B$611,0))),"")</f>
        <v/>
      </c>
      <c r="F2818" s="138"/>
      <c r="G2818" s="139"/>
      <c r="H2818" s="104"/>
      <c r="I2818" s="102"/>
      <c r="J2818" s="105"/>
      <c r="K2818" s="83"/>
      <c r="L2818" s="102"/>
      <c r="M2818" s="105"/>
      <c r="N2818" s="83"/>
    </row>
    <row r="2819" spans="1:14" x14ac:dyDescent="0.25">
      <c r="A2819" s="79"/>
      <c r="B2819" s="133"/>
      <c r="C2819" s="137"/>
      <c r="D2819" s="81" t="str">
        <f>IFERROR(IF(C2819="No CAS","",INDEX('DEQ Pollutant List'!$C$7:$C$611,MATCH('5. Pollutant Emissions - MB'!C2819,'DEQ Pollutant List'!$B$7:$B$611,0))),"")</f>
        <v/>
      </c>
      <c r="E2819" s="115" t="str">
        <f>IFERROR(IF(OR($C2819="",$C2819="No CAS"),INDEX('DEQ Pollutant List'!$A$7:$A$611,MATCH($D2819,'DEQ Pollutant List'!$C$7:$C$611,0)),INDEX('DEQ Pollutant List'!$A$7:$A$611,MATCH($C2819,'DEQ Pollutant List'!$B$7:$B$611,0))),"")</f>
        <v/>
      </c>
      <c r="F2819" s="138"/>
      <c r="G2819" s="139"/>
      <c r="H2819" s="104"/>
      <c r="I2819" s="102"/>
      <c r="J2819" s="105"/>
      <c r="K2819" s="83"/>
      <c r="L2819" s="102"/>
      <c r="M2819" s="105"/>
      <c r="N2819" s="83"/>
    </row>
    <row r="2820" spans="1:14" x14ac:dyDescent="0.25">
      <c r="A2820" s="79"/>
      <c r="B2820" s="133"/>
      <c r="C2820" s="137"/>
      <c r="D2820" s="81" t="str">
        <f>IFERROR(IF(C2820="No CAS","",INDEX('DEQ Pollutant List'!$C$7:$C$611,MATCH('5. Pollutant Emissions - MB'!C2820,'DEQ Pollutant List'!$B$7:$B$611,0))),"")</f>
        <v/>
      </c>
      <c r="E2820" s="115" t="str">
        <f>IFERROR(IF(OR($C2820="",$C2820="No CAS"),INDEX('DEQ Pollutant List'!$A$7:$A$611,MATCH($D2820,'DEQ Pollutant List'!$C$7:$C$611,0)),INDEX('DEQ Pollutant List'!$A$7:$A$611,MATCH($C2820,'DEQ Pollutant List'!$B$7:$B$611,0))),"")</f>
        <v/>
      </c>
      <c r="F2820" s="138"/>
      <c r="G2820" s="139"/>
      <c r="H2820" s="104"/>
      <c r="I2820" s="102"/>
      <c r="J2820" s="105"/>
      <c r="K2820" s="83"/>
      <c r="L2820" s="102"/>
      <c r="M2820" s="105"/>
      <c r="N2820" s="83"/>
    </row>
    <row r="2821" spans="1:14" x14ac:dyDescent="0.25">
      <c r="A2821" s="79"/>
      <c r="B2821" s="133"/>
      <c r="C2821" s="137"/>
      <c r="D2821" s="81" t="str">
        <f>IFERROR(IF(C2821="No CAS","",INDEX('DEQ Pollutant List'!$C$7:$C$611,MATCH('5. Pollutant Emissions - MB'!C2821,'DEQ Pollutant List'!$B$7:$B$611,0))),"")</f>
        <v/>
      </c>
      <c r="E2821" s="115" t="str">
        <f>IFERROR(IF(OR($C2821="",$C2821="No CAS"),INDEX('DEQ Pollutant List'!$A$7:$A$611,MATCH($D2821,'DEQ Pollutant List'!$C$7:$C$611,0)),INDEX('DEQ Pollutant List'!$A$7:$A$611,MATCH($C2821,'DEQ Pollutant List'!$B$7:$B$611,0))),"")</f>
        <v/>
      </c>
      <c r="F2821" s="138"/>
      <c r="G2821" s="139"/>
      <c r="H2821" s="104"/>
      <c r="I2821" s="102"/>
      <c r="J2821" s="105"/>
      <c r="K2821" s="83"/>
      <c r="L2821" s="102"/>
      <c r="M2821" s="105"/>
      <c r="N2821" s="83"/>
    </row>
    <row r="2822" spans="1:14" x14ac:dyDescent="0.25">
      <c r="A2822" s="79"/>
      <c r="B2822" s="133"/>
      <c r="C2822" s="137"/>
      <c r="D2822" s="81" t="str">
        <f>IFERROR(IF(C2822="No CAS","",INDEX('DEQ Pollutant List'!$C$7:$C$611,MATCH('5. Pollutant Emissions - MB'!C2822,'DEQ Pollutant List'!$B$7:$B$611,0))),"")</f>
        <v/>
      </c>
      <c r="E2822" s="115" t="str">
        <f>IFERROR(IF(OR($C2822="",$C2822="No CAS"),INDEX('DEQ Pollutant List'!$A$7:$A$611,MATCH($D2822,'DEQ Pollutant List'!$C$7:$C$611,0)),INDEX('DEQ Pollutant List'!$A$7:$A$611,MATCH($C2822,'DEQ Pollutant List'!$B$7:$B$611,0))),"")</f>
        <v/>
      </c>
      <c r="F2822" s="138"/>
      <c r="G2822" s="139"/>
      <c r="H2822" s="104"/>
      <c r="I2822" s="102"/>
      <c r="J2822" s="105"/>
      <c r="K2822" s="83"/>
      <c r="L2822" s="102"/>
      <c r="M2822" s="105"/>
      <c r="N2822" s="83"/>
    </row>
    <row r="2823" spans="1:14" x14ac:dyDescent="0.25">
      <c r="A2823" s="79"/>
      <c r="B2823" s="133"/>
      <c r="C2823" s="137"/>
      <c r="D2823" s="81" t="str">
        <f>IFERROR(IF(C2823="No CAS","",INDEX('DEQ Pollutant List'!$C$7:$C$611,MATCH('5. Pollutant Emissions - MB'!C2823,'DEQ Pollutant List'!$B$7:$B$611,0))),"")</f>
        <v/>
      </c>
      <c r="E2823" s="115" t="str">
        <f>IFERROR(IF(OR($C2823="",$C2823="No CAS"),INDEX('DEQ Pollutant List'!$A$7:$A$611,MATCH($D2823,'DEQ Pollutant List'!$C$7:$C$611,0)),INDEX('DEQ Pollutant List'!$A$7:$A$611,MATCH($C2823,'DEQ Pollutant List'!$B$7:$B$611,0))),"")</f>
        <v/>
      </c>
      <c r="F2823" s="138"/>
      <c r="G2823" s="139"/>
      <c r="H2823" s="104"/>
      <c r="I2823" s="102"/>
      <c r="J2823" s="105"/>
      <c r="K2823" s="83"/>
      <c r="L2823" s="102"/>
      <c r="M2823" s="105"/>
      <c r="N2823" s="83"/>
    </row>
    <row r="2824" spans="1:14" x14ac:dyDescent="0.25">
      <c r="A2824" s="79"/>
      <c r="B2824" s="133"/>
      <c r="C2824" s="137"/>
      <c r="D2824" s="81" t="str">
        <f>IFERROR(IF(C2824="No CAS","",INDEX('DEQ Pollutant List'!$C$7:$C$611,MATCH('5. Pollutant Emissions - MB'!C2824,'DEQ Pollutant List'!$B$7:$B$611,0))),"")</f>
        <v/>
      </c>
      <c r="E2824" s="115" t="str">
        <f>IFERROR(IF(OR($C2824="",$C2824="No CAS"),INDEX('DEQ Pollutant List'!$A$7:$A$611,MATCH($D2824,'DEQ Pollutant List'!$C$7:$C$611,0)),INDEX('DEQ Pollutant List'!$A$7:$A$611,MATCH($C2824,'DEQ Pollutant List'!$B$7:$B$611,0))),"")</f>
        <v/>
      </c>
      <c r="F2824" s="138"/>
      <c r="G2824" s="139"/>
      <c r="H2824" s="104"/>
      <c r="I2824" s="102"/>
      <c r="J2824" s="105"/>
      <c r="K2824" s="83"/>
      <c r="L2824" s="102"/>
      <c r="M2824" s="105"/>
      <c r="N2824" s="83"/>
    </row>
    <row r="2825" spans="1:14" x14ac:dyDescent="0.25">
      <c r="A2825" s="79"/>
      <c r="B2825" s="133"/>
      <c r="C2825" s="137"/>
      <c r="D2825" s="81" t="str">
        <f>IFERROR(IF(C2825="No CAS","",INDEX('DEQ Pollutant List'!$C$7:$C$611,MATCH('5. Pollutant Emissions - MB'!C2825,'DEQ Pollutant List'!$B$7:$B$611,0))),"")</f>
        <v/>
      </c>
      <c r="E2825" s="115" t="str">
        <f>IFERROR(IF(OR($C2825="",$C2825="No CAS"),INDEX('DEQ Pollutant List'!$A$7:$A$611,MATCH($D2825,'DEQ Pollutant List'!$C$7:$C$611,0)),INDEX('DEQ Pollutant List'!$A$7:$A$611,MATCH($C2825,'DEQ Pollutant List'!$B$7:$B$611,0))),"")</f>
        <v/>
      </c>
      <c r="F2825" s="138"/>
      <c r="G2825" s="139"/>
      <c r="H2825" s="104"/>
      <c r="I2825" s="102"/>
      <c r="J2825" s="105"/>
      <c r="K2825" s="83"/>
      <c r="L2825" s="102"/>
      <c r="M2825" s="105"/>
      <c r="N2825" s="83"/>
    </row>
    <row r="2826" spans="1:14" x14ac:dyDescent="0.25">
      <c r="A2826" s="79"/>
      <c r="B2826" s="133"/>
      <c r="C2826" s="137"/>
      <c r="D2826" s="81" t="str">
        <f>IFERROR(IF(C2826="No CAS","",INDEX('DEQ Pollutant List'!$C$7:$C$611,MATCH('5. Pollutant Emissions - MB'!C2826,'DEQ Pollutant List'!$B$7:$B$611,0))),"")</f>
        <v/>
      </c>
      <c r="E2826" s="115" t="str">
        <f>IFERROR(IF(OR($C2826="",$C2826="No CAS"),INDEX('DEQ Pollutant List'!$A$7:$A$611,MATCH($D2826,'DEQ Pollutant List'!$C$7:$C$611,0)),INDEX('DEQ Pollutant List'!$A$7:$A$611,MATCH($C2826,'DEQ Pollutant List'!$B$7:$B$611,0))),"")</f>
        <v/>
      </c>
      <c r="F2826" s="138"/>
      <c r="G2826" s="139"/>
      <c r="H2826" s="104"/>
      <c r="I2826" s="102"/>
      <c r="J2826" s="105"/>
      <c r="K2826" s="83"/>
      <c r="L2826" s="102"/>
      <c r="M2826" s="105"/>
      <c r="N2826" s="83"/>
    </row>
    <row r="2827" spans="1:14" x14ac:dyDescent="0.25">
      <c r="A2827" s="79"/>
      <c r="B2827" s="133"/>
      <c r="C2827" s="137"/>
      <c r="D2827" s="81" t="str">
        <f>IFERROR(IF(C2827="No CAS","",INDEX('DEQ Pollutant List'!$C$7:$C$611,MATCH('5. Pollutant Emissions - MB'!C2827,'DEQ Pollutant List'!$B$7:$B$611,0))),"")</f>
        <v/>
      </c>
      <c r="E2827" s="115" t="str">
        <f>IFERROR(IF(OR($C2827="",$C2827="No CAS"),INDEX('DEQ Pollutant List'!$A$7:$A$611,MATCH($D2827,'DEQ Pollutant List'!$C$7:$C$611,0)),INDEX('DEQ Pollutant List'!$A$7:$A$611,MATCH($C2827,'DEQ Pollutant List'!$B$7:$B$611,0))),"")</f>
        <v/>
      </c>
      <c r="F2827" s="138"/>
      <c r="G2827" s="139"/>
      <c r="H2827" s="104"/>
      <c r="I2827" s="102"/>
      <c r="J2827" s="105"/>
      <c r="K2827" s="83"/>
      <c r="L2827" s="102"/>
      <c r="M2827" s="105"/>
      <c r="N2827" s="83"/>
    </row>
    <row r="2828" spans="1:14" x14ac:dyDescent="0.25">
      <c r="A2828" s="79"/>
      <c r="B2828" s="133"/>
      <c r="C2828" s="137"/>
      <c r="D2828" s="81" t="str">
        <f>IFERROR(IF(C2828="No CAS","",INDEX('DEQ Pollutant List'!$C$7:$C$611,MATCH('5. Pollutant Emissions - MB'!C2828,'DEQ Pollutant List'!$B$7:$B$611,0))),"")</f>
        <v/>
      </c>
      <c r="E2828" s="115" t="str">
        <f>IFERROR(IF(OR($C2828="",$C2828="No CAS"),INDEX('DEQ Pollutant List'!$A$7:$A$611,MATCH($D2828,'DEQ Pollutant List'!$C$7:$C$611,0)),INDEX('DEQ Pollutant List'!$A$7:$A$611,MATCH($C2828,'DEQ Pollutant List'!$B$7:$B$611,0))),"")</f>
        <v/>
      </c>
      <c r="F2828" s="138"/>
      <c r="G2828" s="139"/>
      <c r="H2828" s="104"/>
      <c r="I2828" s="102"/>
      <c r="J2828" s="105"/>
      <c r="K2828" s="83"/>
      <c r="L2828" s="102"/>
      <c r="M2828" s="105"/>
      <c r="N2828" s="83"/>
    </row>
    <row r="2829" spans="1:14" x14ac:dyDescent="0.25">
      <c r="A2829" s="79"/>
      <c r="B2829" s="133"/>
      <c r="C2829" s="137"/>
      <c r="D2829" s="81" t="str">
        <f>IFERROR(IF(C2829="No CAS","",INDEX('DEQ Pollutant List'!$C$7:$C$611,MATCH('5. Pollutant Emissions - MB'!C2829,'DEQ Pollutant List'!$B$7:$B$611,0))),"")</f>
        <v/>
      </c>
      <c r="E2829" s="115" t="str">
        <f>IFERROR(IF(OR($C2829="",$C2829="No CAS"),INDEX('DEQ Pollutant List'!$A$7:$A$611,MATCH($D2829,'DEQ Pollutant List'!$C$7:$C$611,0)),INDEX('DEQ Pollutant List'!$A$7:$A$611,MATCH($C2829,'DEQ Pollutant List'!$B$7:$B$611,0))),"")</f>
        <v/>
      </c>
      <c r="F2829" s="138"/>
      <c r="G2829" s="139"/>
      <c r="H2829" s="104"/>
      <c r="I2829" s="102"/>
      <c r="J2829" s="105"/>
      <c r="K2829" s="83"/>
      <c r="L2829" s="102"/>
      <c r="M2829" s="105"/>
      <c r="N2829" s="83"/>
    </row>
    <row r="2830" spans="1:14" x14ac:dyDescent="0.25">
      <c r="A2830" s="79"/>
      <c r="B2830" s="133"/>
      <c r="C2830" s="137"/>
      <c r="D2830" s="81" t="str">
        <f>IFERROR(IF(C2830="No CAS","",INDEX('DEQ Pollutant List'!$C$7:$C$611,MATCH('5. Pollutant Emissions - MB'!C2830,'DEQ Pollutant List'!$B$7:$B$611,0))),"")</f>
        <v/>
      </c>
      <c r="E2830" s="115" t="str">
        <f>IFERROR(IF(OR($C2830="",$C2830="No CAS"),INDEX('DEQ Pollutant List'!$A$7:$A$611,MATCH($D2830,'DEQ Pollutant List'!$C$7:$C$611,0)),INDEX('DEQ Pollutant List'!$A$7:$A$611,MATCH($C2830,'DEQ Pollutant List'!$B$7:$B$611,0))),"")</f>
        <v/>
      </c>
      <c r="F2830" s="138"/>
      <c r="G2830" s="139"/>
      <c r="H2830" s="104"/>
      <c r="I2830" s="102"/>
      <c r="J2830" s="105"/>
      <c r="K2830" s="83"/>
      <c r="L2830" s="102"/>
      <c r="M2830" s="105"/>
      <c r="N2830" s="83"/>
    </row>
    <row r="2831" spans="1:14" x14ac:dyDescent="0.25">
      <c r="A2831" s="79"/>
      <c r="B2831" s="133"/>
      <c r="C2831" s="137"/>
      <c r="D2831" s="81" t="str">
        <f>IFERROR(IF(C2831="No CAS","",INDEX('DEQ Pollutant List'!$C$7:$C$611,MATCH('5. Pollutant Emissions - MB'!C2831,'DEQ Pollutant List'!$B$7:$B$611,0))),"")</f>
        <v/>
      </c>
      <c r="E2831" s="115" t="str">
        <f>IFERROR(IF(OR($C2831="",$C2831="No CAS"),INDEX('DEQ Pollutant List'!$A$7:$A$611,MATCH($D2831,'DEQ Pollutant List'!$C$7:$C$611,0)),INDEX('DEQ Pollutant List'!$A$7:$A$611,MATCH($C2831,'DEQ Pollutant List'!$B$7:$B$611,0))),"")</f>
        <v/>
      </c>
      <c r="F2831" s="138"/>
      <c r="G2831" s="139"/>
      <c r="H2831" s="104"/>
      <c r="I2831" s="102"/>
      <c r="J2831" s="105"/>
      <c r="K2831" s="83"/>
      <c r="L2831" s="102"/>
      <c r="M2831" s="105"/>
      <c r="N2831" s="83"/>
    </row>
    <row r="2832" spans="1:14" x14ac:dyDescent="0.25">
      <c r="A2832" s="79"/>
      <c r="B2832" s="133"/>
      <c r="C2832" s="137"/>
      <c r="D2832" s="81" t="str">
        <f>IFERROR(IF(C2832="No CAS","",INDEX('DEQ Pollutant List'!$C$7:$C$611,MATCH('5. Pollutant Emissions - MB'!C2832,'DEQ Pollutant List'!$B$7:$B$611,0))),"")</f>
        <v/>
      </c>
      <c r="E2832" s="115" t="str">
        <f>IFERROR(IF(OR($C2832="",$C2832="No CAS"),INDEX('DEQ Pollutant List'!$A$7:$A$611,MATCH($D2832,'DEQ Pollutant List'!$C$7:$C$611,0)),INDEX('DEQ Pollutant List'!$A$7:$A$611,MATCH($C2832,'DEQ Pollutant List'!$B$7:$B$611,0))),"")</f>
        <v/>
      </c>
      <c r="F2832" s="138"/>
      <c r="G2832" s="139"/>
      <c r="H2832" s="104"/>
      <c r="I2832" s="102"/>
      <c r="J2832" s="105"/>
      <c r="K2832" s="83"/>
      <c r="L2832" s="102"/>
      <c r="M2832" s="105"/>
      <c r="N2832" s="83"/>
    </row>
    <row r="2833" spans="1:14" x14ac:dyDescent="0.25">
      <c r="A2833" s="79"/>
      <c r="B2833" s="133"/>
      <c r="C2833" s="137"/>
      <c r="D2833" s="81" t="str">
        <f>IFERROR(IF(C2833="No CAS","",INDEX('DEQ Pollutant List'!$C$7:$C$611,MATCH('5. Pollutant Emissions - MB'!C2833,'DEQ Pollutant List'!$B$7:$B$611,0))),"")</f>
        <v/>
      </c>
      <c r="E2833" s="115" t="str">
        <f>IFERROR(IF(OR($C2833="",$C2833="No CAS"),INDEX('DEQ Pollutant List'!$A$7:$A$611,MATCH($D2833,'DEQ Pollutant List'!$C$7:$C$611,0)),INDEX('DEQ Pollutant List'!$A$7:$A$611,MATCH($C2833,'DEQ Pollutant List'!$B$7:$B$611,0))),"")</f>
        <v/>
      </c>
      <c r="F2833" s="138"/>
      <c r="G2833" s="139"/>
      <c r="H2833" s="104"/>
      <c r="I2833" s="102"/>
      <c r="J2833" s="105"/>
      <c r="K2833" s="83"/>
      <c r="L2833" s="102"/>
      <c r="M2833" s="105"/>
      <c r="N2833" s="83"/>
    </row>
    <row r="2834" spans="1:14" x14ac:dyDescent="0.25">
      <c r="A2834" s="79"/>
      <c r="B2834" s="133"/>
      <c r="C2834" s="137"/>
      <c r="D2834" s="81" t="str">
        <f>IFERROR(IF(C2834="No CAS","",INDEX('DEQ Pollutant List'!$C$7:$C$611,MATCH('5. Pollutant Emissions - MB'!C2834,'DEQ Pollutant List'!$B$7:$B$611,0))),"")</f>
        <v/>
      </c>
      <c r="E2834" s="115" t="str">
        <f>IFERROR(IF(OR($C2834="",$C2834="No CAS"),INDEX('DEQ Pollutant List'!$A$7:$A$611,MATCH($D2834,'DEQ Pollutant List'!$C$7:$C$611,0)),INDEX('DEQ Pollutant List'!$A$7:$A$611,MATCH($C2834,'DEQ Pollutant List'!$B$7:$B$611,0))),"")</f>
        <v/>
      </c>
      <c r="F2834" s="138"/>
      <c r="G2834" s="139"/>
      <c r="H2834" s="104"/>
      <c r="I2834" s="102"/>
      <c r="J2834" s="105"/>
      <c r="K2834" s="83"/>
      <c r="L2834" s="102"/>
      <c r="M2834" s="105"/>
      <c r="N2834" s="83"/>
    </row>
    <row r="2835" spans="1:14" x14ac:dyDescent="0.25">
      <c r="A2835" s="79"/>
      <c r="B2835" s="133"/>
      <c r="C2835" s="137"/>
      <c r="D2835" s="81" t="str">
        <f>IFERROR(IF(C2835="No CAS","",INDEX('DEQ Pollutant List'!$C$7:$C$611,MATCH('5. Pollutant Emissions - MB'!C2835,'DEQ Pollutant List'!$B$7:$B$611,0))),"")</f>
        <v/>
      </c>
      <c r="E2835" s="115" t="str">
        <f>IFERROR(IF(OR($C2835="",$C2835="No CAS"),INDEX('DEQ Pollutant List'!$A$7:$A$611,MATCH($D2835,'DEQ Pollutant List'!$C$7:$C$611,0)),INDEX('DEQ Pollutant List'!$A$7:$A$611,MATCH($C2835,'DEQ Pollutant List'!$B$7:$B$611,0))),"")</f>
        <v/>
      </c>
      <c r="F2835" s="138"/>
      <c r="G2835" s="139"/>
      <c r="H2835" s="104"/>
      <c r="I2835" s="102"/>
      <c r="J2835" s="105"/>
      <c r="K2835" s="83"/>
      <c r="L2835" s="102"/>
      <c r="M2835" s="105"/>
      <c r="N2835" s="83"/>
    </row>
    <row r="2836" spans="1:14" x14ac:dyDescent="0.25">
      <c r="A2836" s="79"/>
      <c r="B2836" s="133"/>
      <c r="C2836" s="137"/>
      <c r="D2836" s="81" t="str">
        <f>IFERROR(IF(C2836="No CAS","",INDEX('DEQ Pollutant List'!$C$7:$C$611,MATCH('5. Pollutant Emissions - MB'!C2836,'DEQ Pollutant List'!$B$7:$B$611,0))),"")</f>
        <v/>
      </c>
      <c r="E2836" s="115" t="str">
        <f>IFERROR(IF(OR($C2836="",$C2836="No CAS"),INDEX('DEQ Pollutant List'!$A$7:$A$611,MATCH($D2836,'DEQ Pollutant List'!$C$7:$C$611,0)),INDEX('DEQ Pollutant List'!$A$7:$A$611,MATCH($C2836,'DEQ Pollutant List'!$B$7:$B$611,0))),"")</f>
        <v/>
      </c>
      <c r="F2836" s="138"/>
      <c r="G2836" s="139"/>
      <c r="H2836" s="104"/>
      <c r="I2836" s="102"/>
      <c r="J2836" s="105"/>
      <c r="K2836" s="83"/>
      <c r="L2836" s="102"/>
      <c r="M2836" s="105"/>
      <c r="N2836" s="83"/>
    </row>
    <row r="2837" spans="1:14" x14ac:dyDescent="0.25">
      <c r="A2837" s="79"/>
      <c r="B2837" s="133"/>
      <c r="C2837" s="137"/>
      <c r="D2837" s="81" t="str">
        <f>IFERROR(IF(C2837="No CAS","",INDEX('DEQ Pollutant List'!$C$7:$C$611,MATCH('5. Pollutant Emissions - MB'!C2837,'DEQ Pollutant List'!$B$7:$B$611,0))),"")</f>
        <v/>
      </c>
      <c r="E2837" s="115" t="str">
        <f>IFERROR(IF(OR($C2837="",$C2837="No CAS"),INDEX('DEQ Pollutant List'!$A$7:$A$611,MATCH($D2837,'DEQ Pollutant List'!$C$7:$C$611,0)),INDEX('DEQ Pollutant List'!$A$7:$A$611,MATCH($C2837,'DEQ Pollutant List'!$B$7:$B$611,0))),"")</f>
        <v/>
      </c>
      <c r="F2837" s="138"/>
      <c r="G2837" s="139"/>
      <c r="H2837" s="104"/>
      <c r="I2837" s="102"/>
      <c r="J2837" s="105"/>
      <c r="K2837" s="83"/>
      <c r="L2837" s="102"/>
      <c r="M2837" s="105"/>
      <c r="N2837" s="83"/>
    </row>
    <row r="2838" spans="1:14" x14ac:dyDescent="0.25">
      <c r="A2838" s="79"/>
      <c r="B2838" s="133"/>
      <c r="C2838" s="137"/>
      <c r="D2838" s="81" t="str">
        <f>IFERROR(IF(C2838="No CAS","",INDEX('DEQ Pollutant List'!$C$7:$C$611,MATCH('5. Pollutant Emissions - MB'!C2838,'DEQ Pollutant List'!$B$7:$B$611,0))),"")</f>
        <v/>
      </c>
      <c r="E2838" s="115" t="str">
        <f>IFERROR(IF(OR($C2838="",$C2838="No CAS"),INDEX('DEQ Pollutant List'!$A$7:$A$611,MATCH($D2838,'DEQ Pollutant List'!$C$7:$C$611,0)),INDEX('DEQ Pollutant List'!$A$7:$A$611,MATCH($C2838,'DEQ Pollutant List'!$B$7:$B$611,0))),"")</f>
        <v/>
      </c>
      <c r="F2838" s="138"/>
      <c r="G2838" s="139"/>
      <c r="H2838" s="104"/>
      <c r="I2838" s="102"/>
      <c r="J2838" s="105"/>
      <c r="K2838" s="83"/>
      <c r="L2838" s="102"/>
      <c r="M2838" s="105"/>
      <c r="N2838" s="83"/>
    </row>
    <row r="2839" spans="1:14" x14ac:dyDescent="0.25">
      <c r="A2839" s="79"/>
      <c r="B2839" s="133"/>
      <c r="C2839" s="137"/>
      <c r="D2839" s="81" t="str">
        <f>IFERROR(IF(C2839="No CAS","",INDEX('DEQ Pollutant List'!$C$7:$C$611,MATCH('5. Pollutant Emissions - MB'!C2839,'DEQ Pollutant List'!$B$7:$B$611,0))),"")</f>
        <v/>
      </c>
      <c r="E2839" s="115" t="str">
        <f>IFERROR(IF(OR($C2839="",$C2839="No CAS"),INDEX('DEQ Pollutant List'!$A$7:$A$611,MATCH($D2839,'DEQ Pollutant List'!$C$7:$C$611,0)),INDEX('DEQ Pollutant List'!$A$7:$A$611,MATCH($C2839,'DEQ Pollutant List'!$B$7:$B$611,0))),"")</f>
        <v/>
      </c>
      <c r="F2839" s="138"/>
      <c r="G2839" s="139"/>
      <c r="H2839" s="104"/>
      <c r="I2839" s="102"/>
      <c r="J2839" s="105"/>
      <c r="K2839" s="83"/>
      <c r="L2839" s="102"/>
      <c r="M2839" s="105"/>
      <c r="N2839" s="83"/>
    </row>
    <row r="2840" spans="1:14" x14ac:dyDescent="0.25">
      <c r="A2840" s="79"/>
      <c r="B2840" s="133"/>
      <c r="C2840" s="137"/>
      <c r="D2840" s="81" t="str">
        <f>IFERROR(IF(C2840="No CAS","",INDEX('DEQ Pollutant List'!$C$7:$C$611,MATCH('5. Pollutant Emissions - MB'!C2840,'DEQ Pollutant List'!$B$7:$B$611,0))),"")</f>
        <v/>
      </c>
      <c r="E2840" s="115" t="str">
        <f>IFERROR(IF(OR($C2840="",$C2840="No CAS"),INDEX('DEQ Pollutant List'!$A$7:$A$611,MATCH($D2840,'DEQ Pollutant List'!$C$7:$C$611,0)),INDEX('DEQ Pollutant List'!$A$7:$A$611,MATCH($C2840,'DEQ Pollutant List'!$B$7:$B$611,0))),"")</f>
        <v/>
      </c>
      <c r="F2840" s="138"/>
      <c r="G2840" s="139"/>
      <c r="H2840" s="104"/>
      <c r="I2840" s="102"/>
      <c r="J2840" s="105"/>
      <c r="K2840" s="83"/>
      <c r="L2840" s="102"/>
      <c r="M2840" s="105"/>
      <c r="N2840" s="83"/>
    </row>
    <row r="2841" spans="1:14" x14ac:dyDescent="0.25">
      <c r="A2841" s="79"/>
      <c r="B2841" s="133"/>
      <c r="C2841" s="137"/>
      <c r="D2841" s="81" t="str">
        <f>IFERROR(IF(C2841="No CAS","",INDEX('DEQ Pollutant List'!$C$7:$C$611,MATCH('5. Pollutant Emissions - MB'!C2841,'DEQ Pollutant List'!$B$7:$B$611,0))),"")</f>
        <v/>
      </c>
      <c r="E2841" s="115" t="str">
        <f>IFERROR(IF(OR($C2841="",$C2841="No CAS"),INDEX('DEQ Pollutant List'!$A$7:$A$611,MATCH($D2841,'DEQ Pollutant List'!$C$7:$C$611,0)),INDEX('DEQ Pollutant List'!$A$7:$A$611,MATCH($C2841,'DEQ Pollutant List'!$B$7:$B$611,0))),"")</f>
        <v/>
      </c>
      <c r="F2841" s="138"/>
      <c r="G2841" s="139"/>
      <c r="H2841" s="104"/>
      <c r="I2841" s="102"/>
      <c r="J2841" s="105"/>
      <c r="K2841" s="83"/>
      <c r="L2841" s="102"/>
      <c r="M2841" s="105"/>
      <c r="N2841" s="83"/>
    </row>
    <row r="2842" spans="1:14" x14ac:dyDescent="0.25">
      <c r="A2842" s="79"/>
      <c r="B2842" s="133"/>
      <c r="C2842" s="137"/>
      <c r="D2842" s="81" t="str">
        <f>IFERROR(IF(C2842="No CAS","",INDEX('DEQ Pollutant List'!$C$7:$C$611,MATCH('5. Pollutant Emissions - MB'!C2842,'DEQ Pollutant List'!$B$7:$B$611,0))),"")</f>
        <v/>
      </c>
      <c r="E2842" s="115" t="str">
        <f>IFERROR(IF(OR($C2842="",$C2842="No CAS"),INDEX('DEQ Pollutant List'!$A$7:$A$611,MATCH($D2842,'DEQ Pollutant List'!$C$7:$C$611,0)),INDEX('DEQ Pollutant List'!$A$7:$A$611,MATCH($C2842,'DEQ Pollutant List'!$B$7:$B$611,0))),"")</f>
        <v/>
      </c>
      <c r="F2842" s="138"/>
      <c r="G2842" s="139"/>
      <c r="H2842" s="104"/>
      <c r="I2842" s="102"/>
      <c r="J2842" s="105"/>
      <c r="K2842" s="83"/>
      <c r="L2842" s="102"/>
      <c r="M2842" s="105"/>
      <c r="N2842" s="83"/>
    </row>
    <row r="2843" spans="1:14" x14ac:dyDescent="0.25">
      <c r="A2843" s="79"/>
      <c r="B2843" s="133"/>
      <c r="C2843" s="137"/>
      <c r="D2843" s="81" t="str">
        <f>IFERROR(IF(C2843="No CAS","",INDEX('DEQ Pollutant List'!$C$7:$C$611,MATCH('5. Pollutant Emissions - MB'!C2843,'DEQ Pollutant List'!$B$7:$B$611,0))),"")</f>
        <v/>
      </c>
      <c r="E2843" s="115" t="str">
        <f>IFERROR(IF(OR($C2843="",$C2843="No CAS"),INDEX('DEQ Pollutant List'!$A$7:$A$611,MATCH($D2843,'DEQ Pollutant List'!$C$7:$C$611,0)),INDEX('DEQ Pollutant List'!$A$7:$A$611,MATCH($C2843,'DEQ Pollutant List'!$B$7:$B$611,0))),"")</f>
        <v/>
      </c>
      <c r="F2843" s="138"/>
      <c r="G2843" s="139"/>
      <c r="H2843" s="104"/>
      <c r="I2843" s="102"/>
      <c r="J2843" s="105"/>
      <c r="K2843" s="83"/>
      <c r="L2843" s="102"/>
      <c r="M2843" s="105"/>
      <c r="N2843" s="83"/>
    </row>
    <row r="2844" spans="1:14" ht="15.75" thickBot="1" x14ac:dyDescent="0.3">
      <c r="A2844" s="87"/>
      <c r="B2844" s="135"/>
      <c r="C2844" s="140"/>
      <c r="D2844" s="81" t="str">
        <f>IFERROR(IF(C2844="No CAS","",INDEX('DEQ Pollutant List'!$C$7:$C$611,MATCH('5. Pollutant Emissions - MB'!C2844,'DEQ Pollutant List'!$B$7:$B$611,0))),"")</f>
        <v/>
      </c>
      <c r="E2844" s="115" t="str">
        <f>IFERROR(IF(OR($C2844="",$C2844="No CAS"),INDEX('DEQ Pollutant List'!$A$7:$A$611,MATCH($D2844,'DEQ Pollutant List'!$C$7:$C$611,0)),INDEX('DEQ Pollutant List'!$A$7:$A$611,MATCH($C2844,'DEQ Pollutant List'!$B$7:$B$611,0))),"")</f>
        <v/>
      </c>
      <c r="F2844" s="141"/>
      <c r="G2844" s="142"/>
      <c r="H2844" s="110"/>
      <c r="I2844" s="108"/>
      <c r="J2844" s="111"/>
      <c r="K2844" s="91"/>
      <c r="L2844" s="108"/>
      <c r="M2844" s="111"/>
      <c r="N2844" s="91"/>
    </row>
    <row r="2845" spans="1:14" x14ac:dyDescent="0.25">
      <c r="A2845" s="285" t="s">
        <v>195</v>
      </c>
      <c r="B2845" s="286"/>
      <c r="C2845" s="286"/>
      <c r="D2845" s="286"/>
      <c r="E2845" s="286"/>
      <c r="F2845" s="286"/>
      <c r="G2845" s="286"/>
      <c r="H2845" s="286"/>
      <c r="I2845" s="286"/>
      <c r="J2845" s="286"/>
      <c r="K2845" s="286"/>
      <c r="L2845" s="286"/>
      <c r="M2845" s="286"/>
      <c r="N2845" s="286"/>
    </row>
    <row r="2846" spans="1:14" x14ac:dyDescent="0.25">
      <c r="A2846" s="288"/>
      <c r="B2846" s="289"/>
      <c r="C2846" s="289"/>
      <c r="D2846" s="289"/>
      <c r="E2846" s="289"/>
      <c r="F2846" s="289"/>
      <c r="G2846" s="289"/>
      <c r="H2846" s="289"/>
      <c r="I2846" s="289"/>
      <c r="J2846" s="289"/>
      <c r="K2846" s="289"/>
      <c r="L2846" s="289"/>
      <c r="M2846" s="289"/>
      <c r="N2846" s="289"/>
    </row>
    <row r="2847" spans="1:14" ht="15.75" thickBot="1" x14ac:dyDescent="0.3">
      <c r="A2847" s="291"/>
      <c r="B2847" s="292"/>
      <c r="C2847" s="292"/>
      <c r="D2847" s="292"/>
      <c r="E2847" s="292"/>
      <c r="F2847" s="292"/>
      <c r="G2847" s="292"/>
      <c r="H2847" s="292"/>
      <c r="I2847" s="292"/>
      <c r="J2847" s="292"/>
      <c r="K2847" s="292"/>
      <c r="L2847" s="292"/>
      <c r="M2847" s="292"/>
      <c r="N2847" s="292"/>
    </row>
  </sheetData>
  <sheetProtection sheet="1" objects="1" insertRows="0"/>
  <mergeCells count="8">
    <mergeCell ref="I9:N9"/>
    <mergeCell ref="A2845:N2847"/>
    <mergeCell ref="F10:H10"/>
    <mergeCell ref="A10:A11"/>
    <mergeCell ref="B10:B11"/>
    <mergeCell ref="I10:K10"/>
    <mergeCell ref="L10:N10"/>
    <mergeCell ref="C10:E10"/>
  </mergeCells>
  <phoneticPr fontId="47" type="noConversion"/>
  <conditionalFormatting sqref="E12:E2844">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D12:D2844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C12:C2844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E009-66F5-4E58-AEEE-E02237E5BC36}">
  <dimension ref="A1:AZ47"/>
  <sheetViews>
    <sheetView tabSelected="1" topLeftCell="AD1" workbookViewId="0">
      <selection activeCell="AY10" sqref="AY10"/>
    </sheetView>
  </sheetViews>
  <sheetFormatPr defaultRowHeight="14.25" x14ac:dyDescent="0.2"/>
  <cols>
    <col min="1" max="1" width="15.85546875" style="113" customWidth="1"/>
    <col min="2" max="2" width="21.7109375" style="113" customWidth="1"/>
    <col min="3" max="3" width="11.7109375" style="113" customWidth="1"/>
    <col min="4" max="4" width="11.140625" style="113" customWidth="1"/>
    <col min="5" max="5" width="11.7109375" style="113" customWidth="1"/>
    <col min="6" max="6" width="11.42578125" style="113" customWidth="1"/>
    <col min="7" max="7" width="11.140625" style="113" customWidth="1"/>
    <col min="8" max="8" width="11.5703125" style="113" customWidth="1"/>
    <col min="9" max="9" width="11.28515625" style="113" customWidth="1"/>
    <col min="10" max="10" width="10.5703125" style="113" customWidth="1"/>
    <col min="11" max="11" width="11.42578125" style="113" customWidth="1"/>
    <col min="12" max="12" width="10.5703125" style="113" customWidth="1"/>
    <col min="13" max="13" width="11.140625" style="113" customWidth="1"/>
    <col min="14" max="14" width="10.7109375" style="113" customWidth="1"/>
    <col min="15" max="15" width="10.85546875" style="113" customWidth="1"/>
    <col min="16" max="16" width="10.140625" style="113" customWidth="1"/>
    <col min="17" max="17" width="10.5703125" style="113" customWidth="1"/>
    <col min="18" max="18" width="10.28515625" style="113" customWidth="1"/>
    <col min="19" max="19" width="12" style="113" bestFit="1" customWidth="1"/>
    <col min="20" max="20" width="11.5703125" style="113" customWidth="1"/>
    <col min="21" max="21" width="11.85546875" style="113" customWidth="1"/>
    <col min="22" max="22" width="11.7109375" style="113" customWidth="1"/>
    <col min="23" max="23" width="14.42578125" style="113" customWidth="1"/>
    <col min="24" max="24" width="14.85546875" style="113" customWidth="1"/>
    <col min="25" max="25" width="11.5703125" style="113" customWidth="1"/>
    <col min="26" max="26" width="10.5703125" style="113" customWidth="1"/>
    <col min="27" max="27" width="10.7109375" style="113" customWidth="1"/>
    <col min="28" max="28" width="9.85546875" style="113" customWidth="1"/>
    <col min="29" max="29" width="10.5703125" style="113" customWidth="1"/>
    <col min="30" max="30" width="10.7109375" style="113" customWidth="1"/>
    <col min="31" max="31" width="11.7109375" style="113" customWidth="1"/>
    <col min="32" max="32" width="11.5703125" style="113" customWidth="1"/>
    <col min="33" max="33" width="10.85546875" style="113" customWidth="1"/>
    <col min="34" max="34" width="11.28515625" style="113" customWidth="1"/>
    <col min="35" max="35" width="11" style="113" customWidth="1"/>
    <col min="36" max="36" width="12.28515625" style="113" customWidth="1"/>
    <col min="37" max="37" width="11.28515625" style="113" customWidth="1"/>
    <col min="38" max="38" width="12" style="113" customWidth="1"/>
    <col min="39" max="39" width="11.28515625" style="113" customWidth="1"/>
    <col min="40" max="41" width="11.42578125" style="113" customWidth="1"/>
    <col min="42" max="42" width="10.5703125" style="113" customWidth="1"/>
    <col min="43" max="44" width="11.140625" style="113" customWidth="1"/>
    <col min="45" max="45" width="11.28515625" style="113" customWidth="1"/>
    <col min="46" max="47" width="11.140625" style="113" customWidth="1"/>
    <col min="48" max="48" width="10.7109375" style="113" customWidth="1"/>
    <col min="49" max="50" width="11.140625" style="113" customWidth="1"/>
    <col min="51" max="51" width="11.5703125" style="113" customWidth="1"/>
    <col min="52" max="52" width="11.140625" style="113" customWidth="1"/>
    <col min="53" max="16384" width="9.140625" style="113"/>
  </cols>
  <sheetData>
    <row r="1" spans="1:52" ht="18" x14ac:dyDescent="0.25">
      <c r="A1" s="219" t="s">
        <v>468</v>
      </c>
    </row>
    <row r="2" spans="1:52" ht="20.25" x14ac:dyDescent="0.3">
      <c r="A2" s="220" t="s">
        <v>469</v>
      </c>
    </row>
    <row r="3" spans="1:52" x14ac:dyDescent="0.2">
      <c r="A3" s="222"/>
    </row>
    <row r="4" spans="1:52" ht="21" thickBot="1" x14ac:dyDescent="0.35">
      <c r="A4" s="221" t="s">
        <v>470</v>
      </c>
    </row>
    <row r="5" spans="1:52" ht="25.5" x14ac:dyDescent="0.2">
      <c r="A5" s="215" t="s">
        <v>471</v>
      </c>
      <c r="B5" s="205" t="s">
        <v>472</v>
      </c>
      <c r="C5" s="338" t="s">
        <v>473</v>
      </c>
      <c r="D5" s="339"/>
      <c r="E5" s="338" t="s">
        <v>474</v>
      </c>
      <c r="F5" s="339"/>
      <c r="G5" s="338" t="s">
        <v>444</v>
      </c>
      <c r="H5" s="339"/>
      <c r="I5" s="338" t="s">
        <v>475</v>
      </c>
      <c r="J5" s="339"/>
      <c r="K5" s="338" t="s">
        <v>476</v>
      </c>
      <c r="L5" s="339"/>
      <c r="M5" s="338" t="s">
        <v>477</v>
      </c>
      <c r="N5" s="339"/>
      <c r="O5" s="338" t="s">
        <v>478</v>
      </c>
      <c r="P5" s="339"/>
      <c r="Q5" s="338" t="s">
        <v>479</v>
      </c>
      <c r="R5" s="339"/>
      <c r="S5" s="338" t="s">
        <v>480</v>
      </c>
      <c r="T5" s="339"/>
      <c r="U5" s="338" t="s">
        <v>481</v>
      </c>
      <c r="V5" s="339"/>
      <c r="W5" s="338" t="s">
        <v>482</v>
      </c>
      <c r="X5" s="339"/>
      <c r="Y5" s="338" t="s">
        <v>483</v>
      </c>
      <c r="Z5" s="339"/>
      <c r="AA5" s="338" t="s">
        <v>484</v>
      </c>
      <c r="AB5" s="339"/>
      <c r="AC5" s="338" t="s">
        <v>485</v>
      </c>
      <c r="AD5" s="339"/>
      <c r="AE5" s="338" t="s">
        <v>486</v>
      </c>
      <c r="AF5" s="339"/>
      <c r="AG5" s="338" t="s">
        <v>446</v>
      </c>
      <c r="AH5" s="339"/>
      <c r="AI5" s="338" t="s">
        <v>487</v>
      </c>
      <c r="AJ5" s="339"/>
      <c r="AK5" s="338" t="s">
        <v>488</v>
      </c>
      <c r="AL5" s="339"/>
      <c r="AM5" s="338" t="s">
        <v>489</v>
      </c>
      <c r="AN5" s="339"/>
      <c r="AO5" s="338" t="s">
        <v>490</v>
      </c>
      <c r="AP5" s="339"/>
      <c r="AQ5" s="338" t="s">
        <v>491</v>
      </c>
      <c r="AR5" s="339"/>
      <c r="AS5" s="338" t="s">
        <v>492</v>
      </c>
      <c r="AT5" s="339"/>
      <c r="AU5" s="338" t="s">
        <v>493</v>
      </c>
      <c r="AV5" s="339"/>
      <c r="AW5" s="338" t="s">
        <v>494</v>
      </c>
      <c r="AX5" s="339"/>
      <c r="AY5" s="338" t="s">
        <v>455</v>
      </c>
      <c r="AZ5" s="340"/>
    </row>
    <row r="6" spans="1:52" x14ac:dyDescent="0.2">
      <c r="A6" s="216"/>
      <c r="B6" s="206"/>
      <c r="C6" s="210" t="s">
        <v>193</v>
      </c>
      <c r="D6" s="211" t="str">
        <f>C6</f>
        <v>1330-20-7</v>
      </c>
      <c r="E6" s="210" t="s">
        <v>183</v>
      </c>
      <c r="F6" s="211" t="str">
        <f>E6</f>
        <v>100-41-4</v>
      </c>
      <c r="G6" s="210" t="s">
        <v>191</v>
      </c>
      <c r="H6" s="211" t="str">
        <f>G6</f>
        <v>108-88-3</v>
      </c>
      <c r="I6" s="210" t="s">
        <v>432</v>
      </c>
      <c r="J6" s="211" t="str">
        <f>I6</f>
        <v>108-10-1</v>
      </c>
      <c r="K6" s="210" t="s">
        <v>189</v>
      </c>
      <c r="L6" s="211" t="str">
        <f>K6</f>
        <v>91-20-3</v>
      </c>
      <c r="M6" s="210" t="s">
        <v>433</v>
      </c>
      <c r="N6" s="211" t="str">
        <f>M6</f>
        <v>98-82-8</v>
      </c>
      <c r="O6" s="210" t="s">
        <v>161</v>
      </c>
      <c r="P6" s="211" t="str">
        <f>O6</f>
        <v>50-00-0</v>
      </c>
      <c r="Q6" s="210" t="s">
        <v>434</v>
      </c>
      <c r="R6" s="211" t="str">
        <f>Q6</f>
        <v>111-76-2</v>
      </c>
      <c r="S6" s="210" t="s">
        <v>435</v>
      </c>
      <c r="T6" s="211" t="str">
        <f>S6</f>
        <v>71-36-3</v>
      </c>
      <c r="U6" s="213" t="s">
        <v>436</v>
      </c>
      <c r="V6" s="212" t="str">
        <f>U6</f>
        <v>95-63-6</v>
      </c>
      <c r="W6" s="213" t="s">
        <v>437</v>
      </c>
      <c r="X6" s="212" t="str">
        <f>W6</f>
        <v>108-65-6</v>
      </c>
      <c r="Y6" s="213" t="s">
        <v>180</v>
      </c>
      <c r="Z6" s="212" t="str">
        <f>Y6</f>
        <v>18540-29-9</v>
      </c>
      <c r="AA6" s="213" t="s">
        <v>428</v>
      </c>
      <c r="AB6" s="212" t="str">
        <f>AA6</f>
        <v>78-93-3</v>
      </c>
      <c r="AC6" s="213" t="s">
        <v>438</v>
      </c>
      <c r="AD6" s="212" t="str">
        <f>AC6</f>
        <v>540-88-5</v>
      </c>
      <c r="AE6" s="213" t="s">
        <v>187</v>
      </c>
      <c r="AF6" s="212" t="str">
        <f>AE6</f>
        <v>7439-97-6</v>
      </c>
      <c r="AG6" s="213" t="s">
        <v>185</v>
      </c>
      <c r="AH6" s="212" t="str">
        <f>AG6</f>
        <v>7439-92-1</v>
      </c>
      <c r="AI6" s="213" t="s">
        <v>425</v>
      </c>
      <c r="AJ6" s="212" t="str">
        <f>AI6</f>
        <v>67-63-0</v>
      </c>
      <c r="AK6" s="213" t="s">
        <v>420</v>
      </c>
      <c r="AL6" s="212" t="str">
        <f>AK6</f>
        <v>67-64-1</v>
      </c>
      <c r="AM6" s="213" t="s">
        <v>422</v>
      </c>
      <c r="AN6" s="212" t="str">
        <f>AM6</f>
        <v>107-98-2</v>
      </c>
      <c r="AO6" s="213" t="s">
        <v>181</v>
      </c>
      <c r="AP6" s="212" t="str">
        <f>AO6</f>
        <v>7440-48-4</v>
      </c>
      <c r="AQ6" s="213" t="s">
        <v>439</v>
      </c>
      <c r="AR6" s="212" t="str">
        <f>AQ6</f>
        <v>7664-93-9</v>
      </c>
      <c r="AS6" s="213" t="s">
        <v>440</v>
      </c>
      <c r="AT6" s="212" t="str">
        <f>AS6</f>
        <v>118-74-1</v>
      </c>
      <c r="AU6" s="213" t="s">
        <v>182</v>
      </c>
      <c r="AV6" s="212" t="str">
        <f>AU6</f>
        <v>7440-50-8</v>
      </c>
      <c r="AW6" s="213" t="s">
        <v>186</v>
      </c>
      <c r="AX6" s="212" t="str">
        <f>AW6</f>
        <v>7439-96-5</v>
      </c>
      <c r="AY6" s="213" t="s">
        <v>441</v>
      </c>
      <c r="AZ6" s="214" t="str">
        <f>AY6</f>
        <v>526-73-8</v>
      </c>
    </row>
    <row r="7" spans="1:52" ht="15" thickBot="1" x14ac:dyDescent="0.25">
      <c r="A7" s="207"/>
      <c r="B7" s="207"/>
      <c r="C7" s="208" t="s">
        <v>495</v>
      </c>
      <c r="D7" s="209" t="s">
        <v>496</v>
      </c>
      <c r="E7" s="208" t="s">
        <v>495</v>
      </c>
      <c r="F7" s="209" t="s">
        <v>496</v>
      </c>
      <c r="G7" s="208" t="s">
        <v>495</v>
      </c>
      <c r="H7" s="209" t="s">
        <v>496</v>
      </c>
      <c r="I7" s="208" t="s">
        <v>495</v>
      </c>
      <c r="J7" s="209" t="s">
        <v>496</v>
      </c>
      <c r="K7" s="208" t="s">
        <v>495</v>
      </c>
      <c r="L7" s="209" t="s">
        <v>496</v>
      </c>
      <c r="M7" s="208" t="s">
        <v>495</v>
      </c>
      <c r="N7" s="209" t="s">
        <v>496</v>
      </c>
      <c r="O7" s="208" t="s">
        <v>495</v>
      </c>
      <c r="P7" s="209" t="s">
        <v>496</v>
      </c>
      <c r="Q7" s="208" t="s">
        <v>495</v>
      </c>
      <c r="R7" s="209" t="s">
        <v>496</v>
      </c>
      <c r="S7" s="208" t="s">
        <v>495</v>
      </c>
      <c r="T7" s="209" t="s">
        <v>496</v>
      </c>
      <c r="U7" s="208" t="s">
        <v>495</v>
      </c>
      <c r="V7" s="209" t="s">
        <v>496</v>
      </c>
      <c r="W7" s="208" t="s">
        <v>495</v>
      </c>
      <c r="X7" s="209" t="s">
        <v>496</v>
      </c>
      <c r="Y7" s="208" t="s">
        <v>495</v>
      </c>
      <c r="Z7" s="209" t="s">
        <v>496</v>
      </c>
      <c r="AA7" s="208" t="s">
        <v>495</v>
      </c>
      <c r="AB7" s="209" t="s">
        <v>496</v>
      </c>
      <c r="AC7" s="208" t="s">
        <v>495</v>
      </c>
      <c r="AD7" s="209" t="s">
        <v>496</v>
      </c>
      <c r="AE7" s="208" t="s">
        <v>495</v>
      </c>
      <c r="AF7" s="209" t="s">
        <v>496</v>
      </c>
      <c r="AG7" s="208" t="s">
        <v>495</v>
      </c>
      <c r="AH7" s="209" t="s">
        <v>496</v>
      </c>
      <c r="AI7" s="208" t="s">
        <v>495</v>
      </c>
      <c r="AJ7" s="209" t="s">
        <v>496</v>
      </c>
      <c r="AK7" s="208" t="s">
        <v>495</v>
      </c>
      <c r="AL7" s="209" t="s">
        <v>496</v>
      </c>
      <c r="AM7" s="208" t="s">
        <v>495</v>
      </c>
      <c r="AN7" s="209" t="s">
        <v>496</v>
      </c>
      <c r="AO7" s="208" t="s">
        <v>495</v>
      </c>
      <c r="AP7" s="209" t="s">
        <v>496</v>
      </c>
      <c r="AQ7" s="208" t="s">
        <v>495</v>
      </c>
      <c r="AR7" s="209" t="s">
        <v>496</v>
      </c>
      <c r="AS7" s="208" t="s">
        <v>495</v>
      </c>
      <c r="AT7" s="209" t="s">
        <v>496</v>
      </c>
      <c r="AU7" s="208" t="s">
        <v>495</v>
      </c>
      <c r="AV7" s="209" t="s">
        <v>496</v>
      </c>
      <c r="AW7" s="208" t="s">
        <v>495</v>
      </c>
      <c r="AX7" s="209" t="s">
        <v>496</v>
      </c>
      <c r="AY7" s="208" t="s">
        <v>495</v>
      </c>
      <c r="AZ7" s="209" t="s">
        <v>496</v>
      </c>
    </row>
    <row r="8" spans="1:52" x14ac:dyDescent="0.2">
      <c r="A8" s="218" t="s">
        <v>107</v>
      </c>
      <c r="B8" s="133" t="s">
        <v>211</v>
      </c>
      <c r="C8" s="225">
        <f>SUMIFS('5. Pollutant Emissions - MB'!$I$19:$I$2348,'5. Pollutant Emissions - MB'!$A$19:$A$2348,'6. Summary'!$A8,'5. Pollutant Emissions - MB'!$C$19:$C$2348,'6. Summary'!C$6)</f>
        <v>0</v>
      </c>
      <c r="D8" s="225">
        <f>SUMIFS('5. Pollutant Emissions - MB'!$L$19:$L$2348,'5. Pollutant Emissions - MB'!$A$19:$A$2348,'6. Summary'!$A8,'5. Pollutant Emissions - MB'!$C$19:$C$2348,'6. Summary'!D$6)</f>
        <v>0</v>
      </c>
      <c r="E8" s="223">
        <f>SUMIFS('5. Pollutant Emissions - MB'!$I$19:$I$2348,'5. Pollutant Emissions - MB'!$A$19:$A$2348,'6. Summary'!$A8,'5. Pollutant Emissions - MB'!$C$19:$C$2348,'6. Summary'!E$6)</f>
        <v>3.3610000000000001E-2</v>
      </c>
      <c r="F8" s="223">
        <f>SUMIFS('5. Pollutant Emissions - MB'!$L$19:$L$2348,'5. Pollutant Emissions - MB'!$A$19:$A$2348,'6. Summary'!$A8,'5. Pollutant Emissions - MB'!$C$19:$C$2348,'6. Summary'!F$6)</f>
        <v>1.4000000000000001E-4</v>
      </c>
      <c r="G8" s="225">
        <f>SUMIFS('5. Pollutant Emissions - MB'!$I$19:$I$2348,'5. Pollutant Emissions - MB'!$A$19:$A$2348,'6. Summary'!$A8,'5. Pollutant Emissions - MB'!$C$19:$C$2348,'6. Summary'!G$6)</f>
        <v>0</v>
      </c>
      <c r="H8" s="225">
        <f>SUMIFS('5. Pollutant Emissions - MB'!$L$19:$L$2348,'5. Pollutant Emissions - MB'!$A$19:$A$2348,'6. Summary'!$A8,'5. Pollutant Emissions - MB'!$C$19:$C$2348,'6. Summary'!H$6)</f>
        <v>0</v>
      </c>
      <c r="I8" s="223">
        <f>SUMIFS('5. Pollutant Emissions - MB'!$I$19:$I$2348,'5. Pollutant Emissions - MB'!$A$19:$A$2348,'6. Summary'!$A8,'5. Pollutant Emissions - MB'!$C$19:$C$2348,'6. Summary'!I$6)</f>
        <v>0</v>
      </c>
      <c r="J8" s="223">
        <f>SUMIFS('5. Pollutant Emissions - MB'!$L$19:$L$2348,'5. Pollutant Emissions - MB'!$A$19:$A$2348,'6. Summary'!$A8,'5. Pollutant Emissions - MB'!$C$19:$C$2348,'6. Summary'!J$6)</f>
        <v>0</v>
      </c>
      <c r="K8" s="225">
        <f>SUMIFS('5. Pollutant Emissions - MB'!$I$19:$I$2348,'5. Pollutant Emissions - MB'!$A$19:$A$2348,'6. Summary'!$A8,'5. Pollutant Emissions - MB'!$C$19:$C$2348,'6. Summary'!K$6)</f>
        <v>0</v>
      </c>
      <c r="L8" s="225">
        <f>SUMIFS('5. Pollutant Emissions - MB'!$L$19:$L$2348,'5. Pollutant Emissions - MB'!$A$19:$A$2348,'6. Summary'!$A8,'5. Pollutant Emissions - MB'!$C$19:$C$2348,'6. Summary'!L$6)</f>
        <v>0</v>
      </c>
      <c r="M8" s="223">
        <f>SUMIFS('5. Pollutant Emissions - MB'!$I$19:$I$2348,'5. Pollutant Emissions - MB'!$A$19:$A$2348,'6. Summary'!$A8,'5. Pollutant Emissions - MB'!$C$19:$C$2348,'6. Summary'!M$6)</f>
        <v>0</v>
      </c>
      <c r="N8" s="223">
        <f>SUMIFS('5. Pollutant Emissions - MB'!$L$19:$L$2348,'5. Pollutant Emissions - MB'!$A$19:$A$2348,'6. Summary'!$A8,'5. Pollutant Emissions - MB'!$C$19:$C$2348,'6. Summary'!N$6)</f>
        <v>0</v>
      </c>
      <c r="O8" s="225">
        <f>SUMIFS('5. Pollutant Emissions - MB'!$I$19:$I$2348,'5. Pollutant Emissions - MB'!$A$19:$A$2348,'6. Summary'!$A8,'5. Pollutant Emissions - MB'!$C$19:$C$2348,'6. Summary'!O$6)</f>
        <v>0</v>
      </c>
      <c r="P8" s="225">
        <f>SUMIFS('5. Pollutant Emissions - MB'!$L$19:$L$2348,'5. Pollutant Emissions - MB'!$A$19:$A$2348,'6. Summary'!$A8,'5. Pollutant Emissions - MB'!$C$19:$C$2348,'6. Summary'!P$6)</f>
        <v>0</v>
      </c>
      <c r="Q8" s="223">
        <f>SUMIFS('5. Pollutant Emissions - MB'!$I$19:$I$2348,'5. Pollutant Emissions - MB'!$A$19:$A$2348,'6. Summary'!$A8,'5. Pollutant Emissions - MB'!$C$19:$C$2348,'6. Summary'!Q$6)</f>
        <v>0</v>
      </c>
      <c r="R8" s="223">
        <f>SUMIFS('5. Pollutant Emissions - MB'!$L$19:$L$2348,'5. Pollutant Emissions - MB'!$A$19:$A$2348,'6. Summary'!$A8,'5. Pollutant Emissions - MB'!$C$19:$C$2348,'6. Summary'!R$6)</f>
        <v>0</v>
      </c>
      <c r="S8" s="225">
        <f>SUMIFS('5. Pollutant Emissions - MB'!$I$19:$I$2348,'5. Pollutant Emissions - MB'!$A$19:$A$2348,'6. Summary'!$A8,'5. Pollutant Emissions - MB'!$C$19:$C$2348,'6. Summary'!S$6)</f>
        <v>0</v>
      </c>
      <c r="T8" s="225">
        <f>SUMIFS('5. Pollutant Emissions - MB'!$L$19:$L$2348,'5. Pollutant Emissions - MB'!$A$19:$A$2348,'6. Summary'!$A8,'5. Pollutant Emissions - MB'!$C$19:$C$2348,'6. Summary'!T$6)</f>
        <v>0</v>
      </c>
      <c r="U8" s="223">
        <f>SUMIFS('5. Pollutant Emissions - MB'!$I$19:$I$2348,'5. Pollutant Emissions - MB'!$A$19:$A$2348,'6. Summary'!$A8,'5. Pollutant Emissions - MB'!$C$19:$C$2348,'6. Summary'!U$6)</f>
        <v>0</v>
      </c>
      <c r="V8" s="223">
        <f>SUMIFS('5. Pollutant Emissions - MB'!$L$19:$L$2348,'5. Pollutant Emissions - MB'!$A$19:$A$2348,'6. Summary'!$A8,'5. Pollutant Emissions - MB'!$C$19:$C$2348,'6. Summary'!V$6)</f>
        <v>0</v>
      </c>
      <c r="W8" s="225">
        <f>SUMIFS('5. Pollutant Emissions - MB'!$I$19:$I$2348,'5. Pollutant Emissions - MB'!$A$19:$A$2348,'6. Summary'!$A8,'5. Pollutant Emissions - MB'!$C$19:$C$2348,'6. Summary'!W$6)</f>
        <v>0</v>
      </c>
      <c r="X8" s="225">
        <f>SUMIFS('5. Pollutant Emissions - MB'!$L$19:$L$2348,'5. Pollutant Emissions - MB'!$A$19:$A$2348,'6. Summary'!$A8,'5. Pollutant Emissions - MB'!$C$19:$C$2348,'6. Summary'!X$6)</f>
        <v>0</v>
      </c>
      <c r="Y8" s="223">
        <f>SUMIFS('5. Pollutant Emissions - MB'!$I$19:$I$2348,'5. Pollutant Emissions - MB'!$A$19:$A$2348,'6. Summary'!$A8,'5. Pollutant Emissions - MB'!$C$19:$C$2348,'6. Summary'!Y$6)</f>
        <v>2.2415020000000018E-2</v>
      </c>
      <c r="Z8" s="223">
        <f>SUMIFS('5. Pollutant Emissions - MB'!$L$19:$L$2348,'5. Pollutant Emissions - MB'!$A$19:$A$2348,'6. Summary'!$A8,'5. Pollutant Emissions - MB'!$C$19:$C$2348,'6. Summary'!Z$6)</f>
        <v>9.0400000000000083E-5</v>
      </c>
      <c r="AA8" s="225">
        <f>SUMIFS('5. Pollutant Emissions - MB'!$I$19:$I$2348,'5. Pollutant Emissions - MB'!$A$19:$A$2348,'6. Summary'!$A8,'5. Pollutant Emissions - MB'!$C$19:$C$2348,'6. Summary'!AA$6)</f>
        <v>15.43</v>
      </c>
      <c r="AB8" s="225">
        <f>SUMIFS('5. Pollutant Emissions - MB'!$L$19:$L$2348,'5. Pollutant Emissions - MB'!$A$19:$A$2348,'6. Summary'!$A8,'5. Pollutant Emissions - MB'!$C$19:$C$2348,'6. Summary'!AB$6)</f>
        <v>0.06</v>
      </c>
      <c r="AC8" s="223">
        <f>SUMIFS('5. Pollutant Emissions - MB'!$I$19:$I$2348,'5. Pollutant Emissions - MB'!$A$19:$A$2348,'6. Summary'!$A8,'5. Pollutant Emissions - MB'!$C$19:$C$2348,'6. Summary'!AC$6)</f>
        <v>0</v>
      </c>
      <c r="AD8" s="223">
        <f>SUMIFS('5. Pollutant Emissions - MB'!$L$19:$L$2348,'5. Pollutant Emissions - MB'!$A$19:$A$2348,'6. Summary'!$A8,'5. Pollutant Emissions - MB'!$C$19:$C$2348,'6. Summary'!AD$6)</f>
        <v>0</v>
      </c>
      <c r="AE8" s="225">
        <f>SUMIFS('5. Pollutant Emissions - MB'!$I$19:$I$2348,'5. Pollutant Emissions - MB'!$A$19:$A$2348,'6. Summary'!$A8,'5. Pollutant Emissions - MB'!$C$19:$C$2348,'6. Summary'!AE$6)</f>
        <v>0</v>
      </c>
      <c r="AF8" s="225">
        <f>SUMIFS('5. Pollutant Emissions - MB'!$L$19:$L$2348,'5. Pollutant Emissions - MB'!$A$19:$A$2348,'6. Summary'!$A8,'5. Pollutant Emissions - MB'!$C$19:$C$2348,'6. Summary'!AF$6)</f>
        <v>0</v>
      </c>
      <c r="AG8" s="223">
        <f>SUMIFS('5. Pollutant Emissions - MB'!$I$19:$I$2348,'5. Pollutant Emissions - MB'!$A$19:$A$2348,'6. Summary'!$A8,'5. Pollutant Emissions - MB'!$C$19:$C$2348,'6. Summary'!AG$6)</f>
        <v>0</v>
      </c>
      <c r="AH8" s="223">
        <f>SUMIFS('5. Pollutant Emissions - MB'!$L$19:$L$2348,'5. Pollutant Emissions - MB'!$A$19:$A$2348,'6. Summary'!$A8,'5. Pollutant Emissions - MB'!$C$19:$C$2348,'6. Summary'!AH$6)</f>
        <v>0</v>
      </c>
      <c r="AI8" s="225">
        <f>SUMIFS('5. Pollutant Emissions - MB'!$I$19:$I$2348,'5. Pollutant Emissions - MB'!$A$19:$A$2348,'6. Summary'!$A8,'5. Pollutant Emissions - MB'!$C$19:$C$2348,'6. Summary'!AI$6)</f>
        <v>26.704800000000002</v>
      </c>
      <c r="AJ8" s="225">
        <f>SUMIFS('5. Pollutant Emissions - MB'!$L$19:$L$2348,'5. Pollutant Emissions - MB'!$A$19:$A$2348,'6. Summary'!$A8,'5. Pollutant Emissions - MB'!$C$19:$C$2348,'6. Summary'!AJ$6)</f>
        <v>0.10810000000000002</v>
      </c>
      <c r="AK8" s="223">
        <f>SUMIFS('5. Pollutant Emissions - MB'!$I$19:$I$2348,'5. Pollutant Emissions - MB'!$A$19:$A$2348,'6. Summary'!$A8,'5. Pollutant Emissions - MB'!$C$19:$C$2348,'6. Summary'!AK$6)</f>
        <v>9136.3249770000002</v>
      </c>
      <c r="AL8" s="223">
        <f>SUMIFS('5. Pollutant Emissions - MB'!$L$19:$L$2348,'5. Pollutant Emissions - MB'!$A$19:$A$2348,'6. Summary'!$A8,'5. Pollutant Emissions - MB'!$C$19:$C$2348,'6. Summary'!AL$6)</f>
        <v>36.842450999999997</v>
      </c>
      <c r="AM8" s="225">
        <f>SUMIFS('5. Pollutant Emissions - MB'!$I$19:$I$2348,'5. Pollutant Emissions - MB'!$A$19:$A$2348,'6. Summary'!$A8,'5. Pollutant Emissions - MB'!$C$19:$C$2348,'6. Summary'!AM$6)</f>
        <v>328.94690000000008</v>
      </c>
      <c r="AN8" s="225">
        <f>SUMIFS('5. Pollutant Emissions - MB'!$L$19:$L$2348,'5. Pollutant Emissions - MB'!$A$19:$A$2348,'6. Summary'!$A8,'5. Pollutant Emissions - MB'!$C$19:$C$2348,'6. Summary'!AN$6)</f>
        <v>1.3251000000000002</v>
      </c>
      <c r="AO8" s="223">
        <f>SUMIFS('5. Pollutant Emissions - MB'!$I$19:$I$2348,'5. Pollutant Emissions - MB'!$A$19:$A$2348,'6. Summary'!$A8,'5. Pollutant Emissions - MB'!$C$19:$C$2348,'6. Summary'!AO$6)</f>
        <v>1.6580440000000016E-2</v>
      </c>
      <c r="AP8" s="223">
        <f>SUMIFS('5. Pollutant Emissions - MB'!$L$19:$L$2348,'5. Pollutant Emissions - MB'!$A$19:$A$2348,'6. Summary'!$A8,'5. Pollutant Emissions - MB'!$C$19:$C$2348,'6. Summary'!AP$6)</f>
        <v>6.6920000000000057E-5</v>
      </c>
      <c r="AQ8" s="225">
        <f>SUMIFS('5. Pollutant Emissions - MB'!$I$19:$I$2348,'5. Pollutant Emissions - MB'!$A$19:$A$2348,'6. Summary'!$A8,'5. Pollutant Emissions - MB'!$C$19:$C$2348,'6. Summary'!AQ$6)</f>
        <v>0</v>
      </c>
      <c r="AR8" s="225">
        <f>SUMIFS('5. Pollutant Emissions - MB'!$L$19:$L$2348,'5. Pollutant Emissions - MB'!$A$19:$A$2348,'6. Summary'!$A8,'5. Pollutant Emissions - MB'!$C$19:$C$2348,'6. Summary'!AR$6)</f>
        <v>0</v>
      </c>
      <c r="AS8" s="223">
        <f>SUMIFS('5. Pollutant Emissions - MB'!$I$19:$I$2348,'5. Pollutant Emissions - MB'!$A$19:$A$2348,'6. Summary'!$A8,'5. Pollutant Emissions - MB'!$C$19:$C$2348,'6. Summary'!AS$6)</f>
        <v>0</v>
      </c>
      <c r="AT8" s="223">
        <f>SUMIFS('5. Pollutant Emissions - MB'!$L$19:$L$2348,'5. Pollutant Emissions - MB'!$A$19:$A$2348,'6. Summary'!$A8,'5. Pollutant Emissions - MB'!$C$19:$C$2348,'6. Summary'!AT$6)</f>
        <v>0</v>
      </c>
      <c r="AU8" s="225">
        <f>SUMIFS('5. Pollutant Emissions - MB'!$I$19:$I$2348,'5. Pollutant Emissions - MB'!$A$19:$A$2348,'6. Summary'!$A8,'5. Pollutant Emissions - MB'!$C$19:$C$2348,'6. Summary'!AU$6)</f>
        <v>0</v>
      </c>
      <c r="AV8" s="225">
        <f>SUMIFS('5. Pollutant Emissions - MB'!$L$19:$L$2348,'5. Pollutant Emissions - MB'!$A$19:$A$2348,'6. Summary'!$A8,'5. Pollutant Emissions - MB'!$C$19:$C$2348,'6. Summary'!AV$6)</f>
        <v>0</v>
      </c>
      <c r="AW8" s="223">
        <f>SUMIFS('5. Pollutant Emissions - MB'!$I$19:$I$2348,'5. Pollutant Emissions - MB'!$A$19:$A$2348,'6. Summary'!$A8,'5. Pollutant Emissions - MB'!$C$19:$C$2348,'6. Summary'!AW$6)</f>
        <v>0</v>
      </c>
      <c r="AX8" s="223">
        <f>SUMIFS('5. Pollutant Emissions - MB'!$L$19:$L$2348,'5. Pollutant Emissions - MB'!$A$19:$A$2348,'6. Summary'!$A8,'5. Pollutant Emissions - MB'!$C$19:$C$2348,'6. Summary'!AX$6)</f>
        <v>0</v>
      </c>
      <c r="AY8" s="225">
        <f>SUMIFS('5. Pollutant Emissions - MB'!$I$19:$I$2348,'5. Pollutant Emissions - MB'!$A$19:$A$2348,'6. Summary'!$A8,'5. Pollutant Emissions - MB'!$C$19:$C$2348,'6. Summary'!AY$6)</f>
        <v>0</v>
      </c>
      <c r="AZ8" s="225">
        <f>SUMIFS('5. Pollutant Emissions - MB'!$L$19:$L$2348,'5. Pollutant Emissions - MB'!$A$19:$A$2348,'6. Summary'!$A8,'5. Pollutant Emissions - MB'!$C$19:$C$2348,'6. Summary'!AZ$6)</f>
        <v>0</v>
      </c>
    </row>
    <row r="9" spans="1:52" x14ac:dyDescent="0.2">
      <c r="A9" s="217" t="s">
        <v>236</v>
      </c>
      <c r="B9" s="133" t="s">
        <v>237</v>
      </c>
      <c r="C9" s="225">
        <f>SUMIFS('5. Pollutant Emissions - MB'!$I$19:$I$2348,'5. Pollutant Emissions - MB'!$A$19:$A$2348,'6. Summary'!$A9,'5. Pollutant Emissions - MB'!$C$19:$C$2348,'6. Summary'!$C$6)</f>
        <v>52.153436280000001</v>
      </c>
      <c r="D9" s="225">
        <f>SUMIFS('5. Pollutant Emissions - MB'!$L$19:$L$2348,'5. Pollutant Emissions - MB'!$A$19:$A$2348,'6. Summary'!$A9,'5. Pollutant Emissions - MB'!$C$19:$C$2348,'6. Summary'!D$6)</f>
        <v>0.21029611403225809</v>
      </c>
      <c r="E9" s="223">
        <f>SUMIFS('5. Pollutant Emissions - MB'!$I$19:$I$2348,'5. Pollutant Emissions - MB'!$A$19:$A$2348,'6. Summary'!$A9,'5. Pollutant Emissions - MB'!$C$19:$C$2348,'6. Summary'!E$6)</f>
        <v>14.191854468000001</v>
      </c>
      <c r="F9" s="223">
        <f>SUMIFS('5. Pollutant Emissions - MB'!$L$19:$L$2348,'5. Pollutant Emissions - MB'!$A$19:$A$2348,'6. Summary'!$A9,'5. Pollutant Emissions - MB'!$C$19:$C$2348,'6. Summary'!F$6)</f>
        <v>5.7225219629032265E-2</v>
      </c>
      <c r="G9" s="225">
        <f>SUMIFS('5. Pollutant Emissions - MB'!$I$19:$I$2348,'5. Pollutant Emissions - MB'!$A$19:$A$2348,'6. Summary'!$A9,'5. Pollutant Emissions - MB'!$C$19:$C$2348,'6. Summary'!G$6)</f>
        <v>1992.849375</v>
      </c>
      <c r="H9" s="225">
        <f>SUMIFS('5. Pollutant Emissions - MB'!$L$19:$L$2348,'5. Pollutant Emissions - MB'!$A$19:$A$2348,'6. Summary'!$A9,'5. Pollutant Emissions - MB'!$C$19:$C$2348,'6. Summary'!H$6)</f>
        <v>8.0356829637096769</v>
      </c>
      <c r="I9" s="223">
        <f>SUMIFS('5. Pollutant Emissions - MB'!$I$19:$I$2348,'5. Pollutant Emissions - MB'!$A$19:$A$2348,'6. Summary'!$A9,'5. Pollutant Emissions - MB'!$C$19:$C$2348,'6. Summary'!I$6)</f>
        <v>0.92068349999999999</v>
      </c>
      <c r="J9" s="223">
        <f>SUMIFS('5. Pollutant Emissions - MB'!$L$19:$L$2348,'5. Pollutant Emissions - MB'!$A$19:$A$2348,'6. Summary'!$A9,'5. Pollutant Emissions - MB'!$C$19:$C$2348,'6. Summary'!J$6)</f>
        <v>3.7124334677419361E-3</v>
      </c>
      <c r="K9" s="225">
        <f>SUMIFS('5. Pollutant Emissions - MB'!$I$19:$I$2348,'5. Pollutant Emissions - MB'!$A$19:$A$2348,'6. Summary'!$A9,'5. Pollutant Emissions - MB'!$C$19:$C$2348,'6. Summary'!K$6)</f>
        <v>0</v>
      </c>
      <c r="L9" s="225">
        <f>SUMIFS('5. Pollutant Emissions - MB'!$L$19:$L$2348,'5. Pollutant Emissions - MB'!$A$19:$A$2348,'6. Summary'!$A9,'5. Pollutant Emissions - MB'!$C$19:$C$2348,'6. Summary'!L$6)</f>
        <v>0</v>
      </c>
      <c r="M9" s="223">
        <f>SUMIFS('5. Pollutant Emissions - MB'!$I$19:$I$2348,'5. Pollutant Emissions - MB'!$A$19:$A$2348,'6. Summary'!$A9,'5. Pollutant Emissions - MB'!$C$19:$C$2348,'6. Summary'!M$6)</f>
        <v>0</v>
      </c>
      <c r="N9" s="223">
        <f>SUMIFS('5. Pollutant Emissions - MB'!$L$19:$L$2348,'5. Pollutant Emissions - MB'!$A$19:$A$2348,'6. Summary'!$A9,'5. Pollutant Emissions - MB'!$C$19:$C$2348,'6. Summary'!N$6)</f>
        <v>0</v>
      </c>
      <c r="O9" s="225">
        <f>SUMIFS('5. Pollutant Emissions - MB'!$I$19:$I$2348,'5. Pollutant Emissions - MB'!$A$19:$A$2348,'6. Summary'!$A9,'5. Pollutant Emissions - MB'!$C$19:$C$2348,'6. Summary'!O$6)</f>
        <v>0</v>
      </c>
      <c r="P9" s="225">
        <f>SUMIFS('5. Pollutant Emissions - MB'!$L$19:$L$2348,'5. Pollutant Emissions - MB'!$A$19:$A$2348,'6. Summary'!$A9,'5. Pollutant Emissions - MB'!$C$19:$C$2348,'6. Summary'!P$6)</f>
        <v>0</v>
      </c>
      <c r="Q9" s="223">
        <f>SUMIFS('5. Pollutant Emissions - MB'!$I$19:$I$2348,'5. Pollutant Emissions - MB'!$A$19:$A$2348,'6. Summary'!$A9,'5. Pollutant Emissions - MB'!$C$19:$C$2348,'6. Summary'!Q$6)</f>
        <v>184.9485</v>
      </c>
      <c r="R9" s="223">
        <f>SUMIFS('5. Pollutant Emissions - MB'!$L$19:$L$2348,'5. Pollutant Emissions - MB'!$A$19:$A$2348,'6. Summary'!$A9,'5. Pollutant Emissions - MB'!$C$19:$C$2348,'6. Summary'!R$6)</f>
        <v>0.74576008064516119</v>
      </c>
      <c r="S9" s="225">
        <f>SUMIFS('5. Pollutant Emissions - MB'!$I$19:$I$2348,'5. Pollutant Emissions - MB'!$A$19:$A$2348,'6. Summary'!$A9,'5. Pollutant Emissions - MB'!$C$19:$C$2348,'6. Summary'!S$6)</f>
        <v>0</v>
      </c>
      <c r="T9" s="225">
        <f>SUMIFS('5. Pollutant Emissions - MB'!$L$19:$L$2348,'5. Pollutant Emissions - MB'!$A$19:$A$2348,'6. Summary'!$A9,'5. Pollutant Emissions - MB'!$C$19:$C$2348,'6. Summary'!T$6)</f>
        <v>0</v>
      </c>
      <c r="U9" s="223">
        <f>SUMIFS('5. Pollutant Emissions - MB'!$I$19:$I$2348,'5. Pollutant Emissions - MB'!$A$19:$A$2348,'6. Summary'!$A9,'5. Pollutant Emissions - MB'!$C$19:$C$2348,'6. Summary'!U$6)</f>
        <v>22.807977060000002</v>
      </c>
      <c r="V9" s="223">
        <f>SUMIFS('5. Pollutant Emissions - MB'!$L$19:$L$2348,'5. Pollutant Emissions - MB'!$A$19:$A$2348,'6. Summary'!$A9,'5. Pollutant Emissions - MB'!$C$19:$C$2348,'6. Summary'!V$6)</f>
        <v>9.1967649435483884E-2</v>
      </c>
      <c r="W9" s="225">
        <f>SUMIFS('5. Pollutant Emissions - MB'!$I$19:$I$2348,'5. Pollutant Emissions - MB'!$A$19:$A$2348,'6. Summary'!$A9,'5. Pollutant Emissions - MB'!$C$19:$C$2348,'6. Summary'!W$6)</f>
        <v>167.25122277599999</v>
      </c>
      <c r="X9" s="225">
        <f>SUMIFS('5. Pollutant Emissions - MB'!$L$19:$L$2348,'5. Pollutant Emissions - MB'!$A$19:$A$2348,'6. Summary'!$A9,'5. Pollutant Emissions - MB'!$C$19:$C$2348,'6. Summary'!X$6)</f>
        <v>0.67440009183870953</v>
      </c>
      <c r="Y9" s="223">
        <f>SUMIFS('5. Pollutant Emissions - MB'!$I$19:$I$2348,'5. Pollutant Emissions - MB'!$A$19:$A$2348,'6. Summary'!$A9,'5. Pollutant Emissions - MB'!$C$19:$C$2348,'6. Summary'!Y$6)</f>
        <v>8.8246686000000071E-3</v>
      </c>
      <c r="Z9" s="223">
        <f>SUMIFS('5. Pollutant Emissions - MB'!$L$19:$L$2348,'5. Pollutant Emissions - MB'!$A$19:$A$2348,'6. Summary'!$A9,'5. Pollutant Emissions - MB'!$C$19:$C$2348,'6. Summary'!Z$6)</f>
        <v>3.5583341129032284E-5</v>
      </c>
      <c r="AA9" s="225">
        <f>SUMIFS('5. Pollutant Emissions - MB'!$I$19:$I$2348,'5. Pollutant Emissions - MB'!$A$19:$A$2348,'6. Summary'!$A9,'5. Pollutant Emissions - MB'!$C$19:$C$2348,'6. Summary'!AA$6)</f>
        <v>4669.3072964999992</v>
      </c>
      <c r="AB9" s="225">
        <f>SUMIFS('5. Pollutant Emissions - MB'!$L$19:$L$2348,'5. Pollutant Emissions - MB'!$A$19:$A$2348,'6. Summary'!$A9,'5. Pollutant Emissions - MB'!$C$19:$C$2348,'6. Summary'!AB$6)</f>
        <v>18.827852002016126</v>
      </c>
      <c r="AC9" s="223">
        <f>SUMIFS('5. Pollutant Emissions - MB'!$I$19:$I$2348,'5. Pollutant Emissions - MB'!$A$19:$A$2348,'6. Summary'!$A9,'5. Pollutant Emissions - MB'!$C$19:$C$2348,'6. Summary'!AC$6)</f>
        <v>110.34143999999999</v>
      </c>
      <c r="AD9" s="223">
        <f>SUMIFS('5. Pollutant Emissions - MB'!$L$19:$L$2348,'5. Pollutant Emissions - MB'!$A$19:$A$2348,'6. Summary'!$A9,'5. Pollutant Emissions - MB'!$C$19:$C$2348,'6. Summary'!AD$6)</f>
        <v>0.44492516129032256</v>
      </c>
      <c r="AE9" s="225">
        <f>SUMIFS('5. Pollutant Emissions - MB'!$I$19:$I$2348,'5. Pollutant Emissions - MB'!$A$19:$A$2348,'6. Summary'!$A9,'5. Pollutant Emissions - MB'!$C$19:$C$2348,'6. Summary'!AE$6)</f>
        <v>1.2636376500000011E-7</v>
      </c>
      <c r="AF9" s="225">
        <f>SUMIFS('5. Pollutant Emissions - MB'!$L$19:$L$2348,'5. Pollutant Emissions - MB'!$A$19:$A$2348,'6. Summary'!$A9,'5. Pollutant Emissions - MB'!$C$19:$C$2348,'6. Summary'!AF$6)</f>
        <v>5.0953131048387144E-10</v>
      </c>
      <c r="AG9" s="223">
        <f>SUMIFS('5. Pollutant Emissions - MB'!$I$19:$I$2348,'5. Pollutant Emissions - MB'!$A$19:$A$2348,'6. Summary'!$A9,'5. Pollutant Emissions - MB'!$C$19:$C$2348,'6. Summary'!AG$6)</f>
        <v>5.2259167620000053E-7</v>
      </c>
      <c r="AH9" s="223">
        <f>SUMIFS('5. Pollutant Emissions - MB'!$L$19:$L$2348,'5. Pollutant Emissions - MB'!$A$19:$A$2348,'6. Summary'!$A9,'5. Pollutant Emissions - MB'!$C$19:$C$2348,'6. Summary'!AH$6)</f>
        <v>2.1072245008064534E-9</v>
      </c>
      <c r="AI9" s="225">
        <f>SUMIFS('5. Pollutant Emissions - MB'!$I$19:$I$2348,'5. Pollutant Emissions - MB'!$A$19:$A$2348,'6. Summary'!$A9,'5. Pollutant Emissions - MB'!$C$19:$C$2348,'6. Summary'!AI$6)</f>
        <v>771.57095400000014</v>
      </c>
      <c r="AJ9" s="225">
        <f>SUMIFS('5. Pollutant Emissions - MB'!$L$19:$L$2348,'5. Pollutant Emissions - MB'!$A$19:$A$2348,'6. Summary'!$A9,'5. Pollutant Emissions - MB'!$C$19:$C$2348,'6. Summary'!AJ$6)</f>
        <v>3.1111732016129028</v>
      </c>
      <c r="AK9" s="223">
        <f>SUMIFS('5. Pollutant Emissions - MB'!$I$19:$I$2348,'5. Pollutant Emissions - MB'!$A$19:$A$2348,'6. Summary'!$A9,'5. Pollutant Emissions - MB'!$C$19:$C$2348,'6. Summary'!AK$6)</f>
        <v>11759.11160556</v>
      </c>
      <c r="AL9" s="223">
        <f>SUMIFS('5. Pollutant Emissions - MB'!$L$19:$L$2348,'5. Pollutant Emissions - MB'!$A$19:$A$2348,'6. Summary'!$A9,'5. Pollutant Emissions - MB'!$C$19:$C$2348,'6. Summary'!AL$6)</f>
        <v>47.415772603064518</v>
      </c>
      <c r="AM9" s="225">
        <f>SUMIFS('5. Pollutant Emissions - MB'!$I$19:$I$2348,'5. Pollutant Emissions - MB'!$A$19:$A$2348,'6. Summary'!$A9,'5. Pollutant Emissions - MB'!$C$19:$C$2348,'6. Summary'!AM$6)</f>
        <v>54.156140808000004</v>
      </c>
      <c r="AN9" s="225">
        <f>SUMIFS('5. Pollutant Emissions - MB'!$L$19:$L$2348,'5. Pollutant Emissions - MB'!$A$19:$A$2348,'6. Summary'!$A9,'5. Pollutant Emissions - MB'!$C$19:$C$2348,'6. Summary'!AN$6)</f>
        <v>0.21837153551612909</v>
      </c>
      <c r="AO9" s="223">
        <f>SUMIFS('5. Pollutant Emissions - MB'!$I$19:$I$2348,'5. Pollutant Emissions - MB'!$A$19:$A$2348,'6. Summary'!$A9,'5. Pollutant Emissions - MB'!$C$19:$C$2348,'6. Summary'!AO$6)</f>
        <v>3.9410250000000042E-3</v>
      </c>
      <c r="AP9" s="223">
        <f>SUMIFS('5. Pollutant Emissions - MB'!$L$19:$L$2348,'5. Pollutant Emissions - MB'!$A$19:$A$2348,'6. Summary'!$A9,'5. Pollutant Emissions - MB'!$C$19:$C$2348,'6. Summary'!AP$6)</f>
        <v>1.5891229838709694E-5</v>
      </c>
      <c r="AQ9" s="225">
        <f>SUMIFS('5. Pollutant Emissions - MB'!$I$19:$I$2348,'5. Pollutant Emissions - MB'!$A$19:$A$2348,'6. Summary'!$A9,'5. Pollutant Emissions - MB'!$C$19:$C$2348,'6. Summary'!AQ$6)</f>
        <v>98.633700000000005</v>
      </c>
      <c r="AR9" s="225">
        <f>SUMIFS('5. Pollutant Emissions - MB'!$L$19:$L$2348,'5. Pollutant Emissions - MB'!$A$19:$A$2348,'6. Summary'!$A9,'5. Pollutant Emissions - MB'!$C$19:$C$2348,'6. Summary'!AR$6)</f>
        <v>0.39771653225806453</v>
      </c>
      <c r="AS9" s="223">
        <f>SUMIFS('5. Pollutant Emissions - MB'!$I$19:$I$2348,'5. Pollutant Emissions - MB'!$A$19:$A$2348,'6. Summary'!$A9,'5. Pollutant Emissions - MB'!$C$19:$C$2348,'6. Summary'!AS$6)</f>
        <v>2.6640900000000002E-6</v>
      </c>
      <c r="AT9" s="223">
        <f>SUMIFS('5. Pollutant Emissions - MB'!$L$19:$L$2348,'5. Pollutant Emissions - MB'!$A$19:$A$2348,'6. Summary'!$A9,'5. Pollutant Emissions - MB'!$C$19:$C$2348,'6. Summary'!AT$6)</f>
        <v>1.0742298387096774E-8</v>
      </c>
      <c r="AU9" s="225">
        <f>SUMIFS('5. Pollutant Emissions - MB'!$I$19:$I$2348,'5. Pollutant Emissions - MB'!$A$19:$A$2348,'6. Summary'!$A9,'5. Pollutant Emissions - MB'!$C$19:$C$2348,'6. Summary'!AU$6)</f>
        <v>3.5996400000000032E-4</v>
      </c>
      <c r="AV9" s="225">
        <f>SUMIFS('5. Pollutant Emissions - MB'!$L$19:$L$2348,'5. Pollutant Emissions - MB'!$A$19:$A$2348,'6. Summary'!$A9,'5. Pollutant Emissions - MB'!$C$19:$C$2348,'6. Summary'!AV$6)</f>
        <v>1.4514677419354852E-6</v>
      </c>
      <c r="AW9" s="223">
        <f>SUMIFS('5. Pollutant Emissions - MB'!$I$19:$I$2348,'5. Pollutant Emissions - MB'!$A$19:$A$2348,'6. Summary'!$A9,'5. Pollutant Emissions - MB'!$C$19:$C$2348,'6. Summary'!AW$6)</f>
        <v>0</v>
      </c>
      <c r="AX9" s="223">
        <f>SUMIFS('5. Pollutant Emissions - MB'!$L$19:$L$2348,'5. Pollutant Emissions - MB'!$A$19:$A$2348,'6. Summary'!$A9,'5. Pollutant Emissions - MB'!$C$19:$C$2348,'6. Summary'!AX$6)</f>
        <v>0</v>
      </c>
      <c r="AY9" s="225">
        <f>SUMIFS('5. Pollutant Emissions - MB'!$I$19:$I$2348,'5. Pollutant Emissions - MB'!$A$19:$A$2348,'6. Summary'!$A9,'5. Pollutant Emissions - MB'!$C$19:$C$2348,'6. Summary'!AY$6)</f>
        <v>0</v>
      </c>
      <c r="AZ9" s="225">
        <f>SUMIFS('5. Pollutant Emissions - MB'!$L$19:$L$2348,'5. Pollutant Emissions - MB'!$A$19:$A$2348,'6. Summary'!$A9,'5. Pollutant Emissions - MB'!$C$19:$C$2348,'6. Summary'!AZ$6)</f>
        <v>0</v>
      </c>
    </row>
    <row r="10" spans="1:52" x14ac:dyDescent="0.2">
      <c r="A10" s="217" t="s">
        <v>291</v>
      </c>
      <c r="B10" s="133" t="s">
        <v>292</v>
      </c>
      <c r="C10" s="225">
        <f>SUMIFS('5. Pollutant Emissions - MB'!$I$19:$I$2348,'5. Pollutant Emissions - MB'!$A$19:$A$2348,'6. Summary'!$A10,'5. Pollutant Emissions - MB'!$C$19:$C$2348,'6. Summary'!$C$6)</f>
        <v>630.75047771999994</v>
      </c>
      <c r="D10" s="225">
        <f>SUMIFS('5. Pollutant Emissions - MB'!$L$19:$L$2348,'5. Pollutant Emissions - MB'!$A$19:$A$2348,'6. Summary'!$A10,'5. Pollutant Emissions - MB'!$C$19:$C$2348,'6. Summary'!D$6)</f>
        <v>2.5433487004838713</v>
      </c>
      <c r="E10" s="223">
        <f>SUMIFS('5. Pollutant Emissions - MB'!$I$19:$I$2348,'5. Pollutant Emissions - MB'!$A$19:$A$2348,'6. Summary'!$A10,'5. Pollutant Emissions - MB'!$C$19:$C$2348,'6. Summary'!E$6)</f>
        <v>113.77472040000002</v>
      </c>
      <c r="F10" s="223">
        <f>SUMIFS('5. Pollutant Emissions - MB'!$L$19:$L$2348,'5. Pollutant Emissions - MB'!$A$19:$A$2348,'6. Summary'!$A10,'5. Pollutant Emissions - MB'!$C$19:$C$2348,'6. Summary'!F$6)</f>
        <v>0.4587690338709679</v>
      </c>
      <c r="G10" s="225">
        <f>SUMIFS('5. Pollutant Emissions - MB'!$I$19:$I$2348,'5. Pollutant Emissions - MB'!$A$19:$A$2348,'6. Summary'!$A10,'5. Pollutant Emissions - MB'!$C$19:$C$2348,'6. Summary'!G$6)</f>
        <v>1874.0403000000001</v>
      </c>
      <c r="H10" s="225">
        <f>SUMIFS('5. Pollutant Emissions - MB'!$L$19:$L$2348,'5. Pollutant Emissions - MB'!$A$19:$A$2348,'6. Summary'!$A10,'5. Pollutant Emissions - MB'!$C$19:$C$2348,'6. Summary'!H$6)</f>
        <v>7.556614112903226</v>
      </c>
      <c r="I10" s="223">
        <f>SUMIFS('5. Pollutant Emissions - MB'!$I$19:$I$2348,'5. Pollutant Emissions - MB'!$A$19:$A$2348,'6. Summary'!$A10,'5. Pollutant Emissions - MB'!$C$19:$C$2348,'6. Summary'!I$6)</f>
        <v>0</v>
      </c>
      <c r="J10" s="223">
        <f>SUMIFS('5. Pollutant Emissions - MB'!$L$19:$L$2348,'5. Pollutant Emissions - MB'!$A$19:$A$2348,'6. Summary'!$A10,'5. Pollutant Emissions - MB'!$C$19:$C$2348,'6. Summary'!J$6)</f>
        <v>0</v>
      </c>
      <c r="K10" s="225">
        <f>SUMIFS('5. Pollutant Emissions - MB'!$I$19:$I$2348,'5. Pollutant Emissions - MB'!$A$19:$A$2348,'6. Summary'!$A10,'5. Pollutant Emissions - MB'!$C$19:$C$2348,'6. Summary'!K$6)</f>
        <v>0</v>
      </c>
      <c r="L10" s="225">
        <f>SUMIFS('5. Pollutant Emissions - MB'!$L$19:$L$2348,'5. Pollutant Emissions - MB'!$A$19:$A$2348,'6. Summary'!$A10,'5. Pollutant Emissions - MB'!$C$19:$C$2348,'6. Summary'!L$6)</f>
        <v>0</v>
      </c>
      <c r="M10" s="223">
        <f>SUMIFS('5. Pollutant Emissions - MB'!$I$19:$I$2348,'5. Pollutant Emissions - MB'!$A$19:$A$2348,'6. Summary'!$A10,'5. Pollutant Emissions - MB'!$C$19:$C$2348,'6. Summary'!M$6)</f>
        <v>120.90185580000004</v>
      </c>
      <c r="N10" s="223">
        <f>SUMIFS('5. Pollutant Emissions - MB'!$L$19:$L$2348,'5. Pollutant Emissions - MB'!$A$19:$A$2348,'6. Summary'!$A10,'5. Pollutant Emissions - MB'!$C$19:$C$2348,'6. Summary'!N$6)</f>
        <v>0.48750748306451613</v>
      </c>
      <c r="O10" s="225">
        <f>SUMIFS('5. Pollutant Emissions - MB'!$I$19:$I$2348,'5. Pollutant Emissions - MB'!$A$19:$A$2348,'6. Summary'!$A10,'5. Pollutant Emissions - MB'!$C$19:$C$2348,'6. Summary'!O$6)</f>
        <v>2.16748224</v>
      </c>
      <c r="P10" s="225">
        <f>SUMIFS('5. Pollutant Emissions - MB'!$L$19:$L$2348,'5. Pollutant Emissions - MB'!$A$19:$A$2348,'6. Summary'!$A10,'5. Pollutant Emissions - MB'!$C$19:$C$2348,'6. Summary'!P$6)</f>
        <v>8.7398477419354838E-3</v>
      </c>
      <c r="Q10" s="223">
        <f>SUMIFS('5. Pollutant Emissions - MB'!$I$19:$I$2348,'5. Pollutant Emissions - MB'!$A$19:$A$2348,'6. Summary'!$A10,'5. Pollutant Emissions - MB'!$C$19:$C$2348,'6. Summary'!Q$6)</f>
        <v>0</v>
      </c>
      <c r="R10" s="223">
        <f>SUMIFS('5. Pollutant Emissions - MB'!$L$19:$L$2348,'5. Pollutant Emissions - MB'!$A$19:$A$2348,'6. Summary'!$A10,'5. Pollutant Emissions - MB'!$C$19:$C$2348,'6. Summary'!R$6)</f>
        <v>0</v>
      </c>
      <c r="S10" s="225">
        <f>SUMIFS('5. Pollutant Emissions - MB'!$I$19:$I$2348,'5. Pollutant Emissions - MB'!$A$19:$A$2348,'6. Summary'!$A10,'5. Pollutant Emissions - MB'!$C$19:$C$2348,'6. Summary'!S$6)</f>
        <v>2832.0294420000009</v>
      </c>
      <c r="T10" s="225">
        <f>SUMIFS('5. Pollutant Emissions - MB'!$L$19:$L$2348,'5. Pollutant Emissions - MB'!$A$19:$A$2348,'6. Summary'!$A10,'5. Pollutant Emissions - MB'!$C$19:$C$2348,'6. Summary'!T$6)</f>
        <v>11.419473556451615</v>
      </c>
      <c r="U10" s="223">
        <f>SUMIFS('5. Pollutant Emissions - MB'!$I$19:$I$2348,'5. Pollutant Emissions - MB'!$A$19:$A$2348,'6. Summary'!$A10,'5. Pollutant Emissions - MB'!$C$19:$C$2348,'6. Summary'!U$6)</f>
        <v>0</v>
      </c>
      <c r="V10" s="223">
        <f>SUMIFS('5. Pollutant Emissions - MB'!$L$19:$L$2348,'5. Pollutant Emissions - MB'!$A$19:$A$2348,'6. Summary'!$A10,'5. Pollutant Emissions - MB'!$C$19:$C$2348,'6. Summary'!V$6)</f>
        <v>0</v>
      </c>
      <c r="W10" s="225">
        <f>SUMIFS('5. Pollutant Emissions - MB'!$I$19:$I$2348,'5. Pollutant Emissions - MB'!$A$19:$A$2348,'6. Summary'!$A10,'5. Pollutant Emissions - MB'!$C$19:$C$2348,'6. Summary'!W$6)</f>
        <v>454.08655644000009</v>
      </c>
      <c r="X10" s="225">
        <f>SUMIFS('5. Pollutant Emissions - MB'!$L$19:$L$2348,'5. Pollutant Emissions - MB'!$A$19:$A$2348,'6. Summary'!$A10,'5. Pollutant Emissions - MB'!$C$19:$C$2348,'6. Summary'!X$6)</f>
        <v>1.8309941791935482</v>
      </c>
      <c r="Y10" s="223">
        <f>SUMIFS('5. Pollutant Emissions - MB'!$I$19:$I$2348,'5. Pollutant Emissions - MB'!$A$19:$A$2348,'6. Summary'!$A10,'5. Pollutant Emissions - MB'!$C$19:$C$2348,'6. Summary'!Y$6)</f>
        <v>0</v>
      </c>
      <c r="Z10" s="223">
        <f>SUMIFS('5. Pollutant Emissions - MB'!$L$19:$L$2348,'5. Pollutant Emissions - MB'!$A$19:$A$2348,'6. Summary'!$A10,'5. Pollutant Emissions - MB'!$C$19:$C$2348,'6. Summary'!Z$6)</f>
        <v>0</v>
      </c>
      <c r="AA10" s="225">
        <f>SUMIFS('5. Pollutant Emissions - MB'!$I$19:$I$2348,'5. Pollutant Emissions - MB'!$A$19:$A$2348,'6. Summary'!$A10,'5. Pollutant Emissions - MB'!$C$19:$C$2348,'6. Summary'!AA$6)</f>
        <v>15.4308</v>
      </c>
      <c r="AB10" s="225">
        <f>SUMIFS('5. Pollutant Emissions - MB'!$L$19:$L$2348,'5. Pollutant Emissions - MB'!$A$19:$A$2348,'6. Summary'!$A10,'5. Pollutant Emissions - MB'!$C$19:$C$2348,'6. Summary'!AB$6)</f>
        <v>6.222096774193548E-2</v>
      </c>
      <c r="AC10" s="223">
        <f>SUMIFS('5. Pollutant Emissions - MB'!$I$19:$I$2348,'5. Pollutant Emissions - MB'!$A$19:$A$2348,'6. Summary'!$A10,'5. Pollutant Emissions - MB'!$C$19:$C$2348,'6. Summary'!AC$6)</f>
        <v>0</v>
      </c>
      <c r="AD10" s="223">
        <f>SUMIFS('5. Pollutant Emissions - MB'!$L$19:$L$2348,'5. Pollutant Emissions - MB'!$A$19:$A$2348,'6. Summary'!$A10,'5. Pollutant Emissions - MB'!$C$19:$C$2348,'6. Summary'!AD$6)</f>
        <v>0</v>
      </c>
      <c r="AE10" s="225">
        <f>SUMIFS('5. Pollutant Emissions - MB'!$I$19:$I$2348,'5. Pollutant Emissions - MB'!$A$19:$A$2348,'6. Summary'!$A10,'5. Pollutant Emissions - MB'!$C$19:$C$2348,'6. Summary'!AE$6)</f>
        <v>6.2092800000000055E-11</v>
      </c>
      <c r="AF10" s="225">
        <f>SUMIFS('5. Pollutant Emissions - MB'!$L$19:$L$2348,'5. Pollutant Emissions - MB'!$A$19:$A$2348,'6. Summary'!$A10,'5. Pollutant Emissions - MB'!$C$19:$C$2348,'6. Summary'!AF$6)</f>
        <v>2.5037419354838737E-13</v>
      </c>
      <c r="AG10" s="223">
        <f>SUMIFS('5. Pollutant Emissions - MB'!$I$19:$I$2348,'5. Pollutant Emissions - MB'!$A$19:$A$2348,'6. Summary'!$A10,'5. Pollutant Emissions - MB'!$C$19:$C$2348,'6. Summary'!AG$6)</f>
        <v>4.6569600000000047E-7</v>
      </c>
      <c r="AH10" s="223">
        <f>SUMIFS('5. Pollutant Emissions - MB'!$L$19:$L$2348,'5. Pollutant Emissions - MB'!$A$19:$A$2348,'6. Summary'!$A10,'5. Pollutant Emissions - MB'!$C$19:$C$2348,'6. Summary'!AH$6)</f>
        <v>1.8778064516129053E-9</v>
      </c>
      <c r="AI10" s="225">
        <f>SUMIFS('5. Pollutant Emissions - MB'!$I$19:$I$2348,'5. Pollutant Emissions - MB'!$A$19:$A$2348,'6. Summary'!$A10,'5. Pollutant Emissions - MB'!$C$19:$C$2348,'6. Summary'!AI$6)</f>
        <v>99.649439999999998</v>
      </c>
      <c r="AJ10" s="225">
        <f>SUMIFS('5. Pollutant Emissions - MB'!$L$19:$L$2348,'5. Pollutant Emissions - MB'!$A$19:$A$2348,'6. Summary'!$A10,'5. Pollutant Emissions - MB'!$C$19:$C$2348,'6. Summary'!AJ$6)</f>
        <v>0.40181225806451615</v>
      </c>
      <c r="AK10" s="223">
        <f>SUMIFS('5. Pollutant Emissions - MB'!$I$19:$I$2348,'5. Pollutant Emissions - MB'!$A$19:$A$2348,'6. Summary'!$A10,'5. Pollutant Emissions - MB'!$C$19:$C$2348,'6. Summary'!AK$6)</f>
        <v>5811.3114839999998</v>
      </c>
      <c r="AL10" s="223">
        <f>SUMIFS('5. Pollutant Emissions - MB'!$L$19:$L$2348,'5. Pollutant Emissions - MB'!$A$19:$A$2348,'6. Summary'!$A10,'5. Pollutant Emissions - MB'!$C$19:$C$2348,'6. Summary'!AL$6)</f>
        <v>23.432707596774193</v>
      </c>
      <c r="AM10" s="225">
        <f>SUMIFS('5. Pollutant Emissions - MB'!$I$19:$I$2348,'5. Pollutant Emissions - MB'!$A$19:$A$2348,'6. Summary'!$A10,'5. Pollutant Emissions - MB'!$C$19:$C$2348,'6. Summary'!AM$6)</f>
        <v>0</v>
      </c>
      <c r="AN10" s="225">
        <f>SUMIFS('5. Pollutant Emissions - MB'!$L$19:$L$2348,'5. Pollutant Emissions - MB'!$A$19:$A$2348,'6. Summary'!$A10,'5. Pollutant Emissions - MB'!$C$19:$C$2348,'6. Summary'!AN$6)</f>
        <v>0</v>
      </c>
      <c r="AO10" s="223">
        <f>SUMIFS('5. Pollutant Emissions - MB'!$I$19:$I$2348,'5. Pollutant Emissions - MB'!$A$19:$A$2348,'6. Summary'!$A10,'5. Pollutant Emissions - MB'!$C$19:$C$2348,'6. Summary'!AO$6)</f>
        <v>0</v>
      </c>
      <c r="AP10" s="223">
        <f>SUMIFS('5. Pollutant Emissions - MB'!$L$19:$L$2348,'5. Pollutant Emissions - MB'!$A$19:$A$2348,'6. Summary'!$A10,'5. Pollutant Emissions - MB'!$C$19:$C$2348,'6. Summary'!AP$6)</f>
        <v>0</v>
      </c>
      <c r="AQ10" s="225">
        <f>SUMIFS('5. Pollutant Emissions - MB'!$I$19:$I$2348,'5. Pollutant Emissions - MB'!$A$19:$A$2348,'6. Summary'!$A10,'5. Pollutant Emissions - MB'!$C$19:$C$2348,'6. Summary'!AQ$6)</f>
        <v>98.633700000000005</v>
      </c>
      <c r="AR10" s="225">
        <f>SUMIFS('5. Pollutant Emissions - MB'!$L$19:$L$2348,'5. Pollutant Emissions - MB'!$A$19:$A$2348,'6. Summary'!$A10,'5. Pollutant Emissions - MB'!$C$19:$C$2348,'6. Summary'!AR$6)</f>
        <v>0.39771653225806453</v>
      </c>
      <c r="AS10" s="223">
        <f>SUMIFS('5. Pollutant Emissions - MB'!$I$19:$I$2348,'5. Pollutant Emissions - MB'!$A$19:$A$2348,'6. Summary'!$A10,'5. Pollutant Emissions - MB'!$C$19:$C$2348,'6. Summary'!AS$6)</f>
        <v>0</v>
      </c>
      <c r="AT10" s="223">
        <f>SUMIFS('5. Pollutant Emissions - MB'!$L$19:$L$2348,'5. Pollutant Emissions - MB'!$A$19:$A$2348,'6. Summary'!$A10,'5. Pollutant Emissions - MB'!$C$19:$C$2348,'6. Summary'!AT$6)</f>
        <v>0</v>
      </c>
      <c r="AU10" s="225">
        <f>SUMIFS('5. Pollutant Emissions - MB'!$I$19:$I$2348,'5. Pollutant Emissions - MB'!$A$19:$A$2348,'6. Summary'!$A10,'5. Pollutant Emissions - MB'!$C$19:$C$2348,'6. Summary'!AU$6)</f>
        <v>0</v>
      </c>
      <c r="AV10" s="225">
        <f>SUMIFS('5. Pollutant Emissions - MB'!$L$19:$L$2348,'5. Pollutant Emissions - MB'!$A$19:$A$2348,'6. Summary'!$A10,'5. Pollutant Emissions - MB'!$C$19:$C$2348,'6. Summary'!AV$6)</f>
        <v>0</v>
      </c>
      <c r="AW10" s="223">
        <f>SUMIFS('5. Pollutant Emissions - MB'!$I$19:$I$2348,'5. Pollutant Emissions - MB'!$A$19:$A$2348,'6. Summary'!$A10,'5. Pollutant Emissions - MB'!$C$19:$C$2348,'6. Summary'!AW$6)</f>
        <v>1.5523200000000016E-4</v>
      </c>
      <c r="AX10" s="223">
        <f>SUMIFS('5. Pollutant Emissions - MB'!$L$19:$L$2348,'5. Pollutant Emissions - MB'!$A$19:$A$2348,'6. Summary'!$A10,'5. Pollutant Emissions - MB'!$C$19:$C$2348,'6. Summary'!AX$6)</f>
        <v>6.2593548387096838E-7</v>
      </c>
      <c r="AY10" s="225">
        <f>SUMIFS('5. Pollutant Emissions - MB'!$I$19:$I$2348,'5. Pollutant Emissions - MB'!$A$19:$A$2348,'6. Summary'!$A10,'5. Pollutant Emissions - MB'!$C$19:$C$2348,'6. Summary'!AY$6)</f>
        <v>353.985456</v>
      </c>
      <c r="AZ10" s="225">
        <f>SUMIFS('5. Pollutant Emissions - MB'!$L$19:$L$2348,'5. Pollutant Emissions - MB'!$A$19:$A$2348,'6. Summary'!$A10,'5. Pollutant Emissions - MB'!$C$19:$C$2348,'6. Summary'!AZ$6)</f>
        <v>1.4273607096774199</v>
      </c>
    </row>
    <row r="11" spans="1:52" x14ac:dyDescent="0.2">
      <c r="A11" s="217" t="s">
        <v>339</v>
      </c>
      <c r="B11" s="133" t="s">
        <v>340</v>
      </c>
      <c r="C11" s="225">
        <f>SUMIFS('5. Pollutant Emissions - MB'!$I$19:$I$2348,'5. Pollutant Emissions - MB'!$A$19:$A$2348,'6. Summary'!$A11,'5. Pollutant Emissions - MB'!$C$19:$C$2348,'6. Summary'!$C$6)</f>
        <v>43.404719737500002</v>
      </c>
      <c r="D11" s="225">
        <f>SUMIFS('5. Pollutant Emissions - MB'!$L$19:$L$2348,'5. Pollutant Emissions - MB'!$A$19:$A$2348,'6. Summary'!$A11,'5. Pollutant Emissions - MB'!$C$19:$C$2348,'6. Summary'!D$6)</f>
        <v>0.17501903119959678</v>
      </c>
      <c r="E11" s="223">
        <f>SUMIFS('5. Pollutant Emissions - MB'!$I$19:$I$2348,'5. Pollutant Emissions - MB'!$A$19:$A$2348,'6. Summary'!$A11,'5. Pollutant Emissions - MB'!$C$19:$C$2348,'6. Summary'!E$6)</f>
        <v>8.7093015074999993</v>
      </c>
      <c r="F11" s="223">
        <f>SUMIFS('5. Pollutant Emissions - MB'!$L$19:$L$2348,'5. Pollutant Emissions - MB'!$A$19:$A$2348,'6. Summary'!$A11,'5. Pollutant Emissions - MB'!$C$19:$C$2348,'6. Summary'!F$6)</f>
        <v>3.5118151239919355E-2</v>
      </c>
      <c r="G11" s="225">
        <f>SUMIFS('5. Pollutant Emissions - MB'!$I$19:$I$2348,'5. Pollutant Emissions - MB'!$A$19:$A$2348,'6. Summary'!$A11,'5. Pollutant Emissions - MB'!$C$19:$C$2348,'6. Summary'!G$6)</f>
        <v>1.1706255E-3</v>
      </c>
      <c r="H11" s="225">
        <f>SUMIFS('5. Pollutant Emissions - MB'!$L$19:$L$2348,'5. Pollutant Emissions - MB'!$A$19:$A$2348,'6. Summary'!$A11,'5. Pollutant Emissions - MB'!$C$19:$C$2348,'6. Summary'!H$6)</f>
        <v>4.7202641129032257E-6</v>
      </c>
      <c r="I11" s="223">
        <f>SUMIFS('5. Pollutant Emissions - MB'!$I$19:$I$2348,'5. Pollutant Emissions - MB'!$A$19:$A$2348,'6. Summary'!$A11,'5. Pollutant Emissions - MB'!$C$19:$C$2348,'6. Summary'!I$6)</f>
        <v>0</v>
      </c>
      <c r="J11" s="223">
        <f>SUMIFS('5. Pollutant Emissions - MB'!$L$19:$L$2348,'5. Pollutant Emissions - MB'!$A$19:$A$2348,'6. Summary'!$A11,'5. Pollutant Emissions - MB'!$C$19:$C$2348,'6. Summary'!J$6)</f>
        <v>0</v>
      </c>
      <c r="K11" s="225">
        <f>SUMIFS('5. Pollutant Emissions - MB'!$I$19:$I$2348,'5. Pollutant Emissions - MB'!$A$19:$A$2348,'6. Summary'!$A11,'5. Pollutant Emissions - MB'!$C$19:$C$2348,'6. Summary'!K$6)</f>
        <v>0.38354520600000003</v>
      </c>
      <c r="L11" s="225">
        <f>SUMIFS('5. Pollutant Emissions - MB'!$L$19:$L$2348,'5. Pollutant Emissions - MB'!$A$19:$A$2348,'6. Summary'!$A11,'5. Pollutant Emissions - MB'!$C$19:$C$2348,'6. Summary'!L$6)</f>
        <v>1.5465532500000001E-3</v>
      </c>
      <c r="M11" s="223">
        <f>SUMIFS('5. Pollutant Emissions - MB'!$I$19:$I$2348,'5. Pollutant Emissions - MB'!$A$19:$A$2348,'6. Summary'!$A11,'5. Pollutant Emissions - MB'!$C$19:$C$2348,'6. Summary'!M$6)</f>
        <v>4.8552520500000002E-2</v>
      </c>
      <c r="N11" s="223">
        <f>SUMIFS('5. Pollutant Emissions - MB'!$L$19:$L$2348,'5. Pollutant Emissions - MB'!$A$19:$A$2348,'6. Summary'!$A11,'5. Pollutant Emissions - MB'!$C$19:$C$2348,'6. Summary'!N$6)</f>
        <v>1.9577629233870965E-4</v>
      </c>
      <c r="O11" s="225">
        <f>SUMIFS('5. Pollutant Emissions - MB'!$I$19:$I$2348,'5. Pollutant Emissions - MB'!$A$19:$A$2348,'6. Summary'!$A11,'5. Pollutant Emissions - MB'!$C$19:$C$2348,'6. Summary'!O$6)</f>
        <v>0</v>
      </c>
      <c r="P11" s="225">
        <f>SUMIFS('5. Pollutant Emissions - MB'!$L$19:$L$2348,'5. Pollutant Emissions - MB'!$A$19:$A$2348,'6. Summary'!$A11,'5. Pollutant Emissions - MB'!$C$19:$C$2348,'6. Summary'!P$6)</f>
        <v>0</v>
      </c>
      <c r="Q11" s="223">
        <f>SUMIFS('5. Pollutant Emissions - MB'!$I$19:$I$2348,'5. Pollutant Emissions - MB'!$A$19:$A$2348,'6. Summary'!$A11,'5. Pollutant Emissions - MB'!$C$19:$C$2348,'6. Summary'!Q$6)</f>
        <v>3.3948139499999995E-2</v>
      </c>
      <c r="R11" s="223">
        <f>SUMIFS('5. Pollutant Emissions - MB'!$L$19:$L$2348,'5. Pollutant Emissions - MB'!$A$19:$A$2348,'6. Summary'!$A11,'5. Pollutant Emissions - MB'!$C$19:$C$2348,'6. Summary'!R$6)</f>
        <v>1.3688765927419354E-4</v>
      </c>
      <c r="S11" s="225">
        <f>SUMIFS('5. Pollutant Emissions - MB'!$I$19:$I$2348,'5. Pollutant Emissions - MB'!$A$19:$A$2348,'6. Summary'!$A11,'5. Pollutant Emissions - MB'!$C$19:$C$2348,'6. Summary'!S$6)</f>
        <v>1.5723179999999999</v>
      </c>
      <c r="T11" s="225">
        <f>SUMIFS('5. Pollutant Emissions - MB'!$L$19:$L$2348,'5. Pollutant Emissions - MB'!$A$19:$A$2348,'6. Summary'!$A11,'5. Pollutant Emissions - MB'!$C$19:$C$2348,'6. Summary'!T$6)</f>
        <v>6.3399919354838715E-3</v>
      </c>
      <c r="U11" s="223">
        <f>SUMIFS('5. Pollutant Emissions - MB'!$I$19:$I$2348,'5. Pollutant Emissions - MB'!$A$19:$A$2348,'6. Summary'!$A11,'5. Pollutant Emissions - MB'!$C$19:$C$2348,'6. Summary'!U$6)</f>
        <v>2.5966071450000001</v>
      </c>
      <c r="V11" s="223">
        <f>SUMIFS('5. Pollutant Emissions - MB'!$L$19:$L$2348,'5. Pollutant Emissions - MB'!$A$19:$A$2348,'6. Summary'!$A11,'5. Pollutant Emissions - MB'!$C$19:$C$2348,'6. Summary'!V$6)</f>
        <v>1.0470190100806452E-2</v>
      </c>
      <c r="W11" s="225">
        <f>SUMIFS('5. Pollutant Emissions - MB'!$I$19:$I$2348,'5. Pollutant Emissions - MB'!$A$19:$A$2348,'6. Summary'!$A11,'5. Pollutant Emissions - MB'!$C$19:$C$2348,'6. Summary'!W$6)</f>
        <v>9.3074657939999987</v>
      </c>
      <c r="X11" s="225">
        <f>SUMIFS('5. Pollutant Emissions - MB'!$L$19:$L$2348,'5. Pollutant Emissions - MB'!$A$19:$A$2348,'6. Summary'!$A11,'5. Pollutant Emissions - MB'!$C$19:$C$2348,'6. Summary'!X$6)</f>
        <v>3.7530104008064523E-2</v>
      </c>
      <c r="Y11" s="223">
        <f>SUMIFS('5. Pollutant Emissions - MB'!$I$19:$I$2348,'5. Pollutant Emissions - MB'!$A$19:$A$2348,'6. Summary'!$A11,'5. Pollutant Emissions - MB'!$C$19:$C$2348,'6. Summary'!Y$6)</f>
        <v>0</v>
      </c>
      <c r="Z11" s="223">
        <f>SUMIFS('5. Pollutant Emissions - MB'!$L$19:$L$2348,'5. Pollutant Emissions - MB'!$A$19:$A$2348,'6. Summary'!$A11,'5. Pollutant Emissions - MB'!$C$19:$C$2348,'6. Summary'!Z$6)</f>
        <v>0</v>
      </c>
      <c r="AA11" s="225">
        <f>SUMIFS('5. Pollutant Emissions - MB'!$I$19:$I$2348,'5. Pollutant Emissions - MB'!$A$19:$A$2348,'6. Summary'!$A11,'5. Pollutant Emissions - MB'!$C$19:$C$2348,'6. Summary'!AA$6)</f>
        <v>15.4308</v>
      </c>
      <c r="AB11" s="225">
        <f>SUMIFS('5. Pollutant Emissions - MB'!$L$19:$L$2348,'5. Pollutant Emissions - MB'!$A$19:$A$2348,'6. Summary'!$A11,'5. Pollutant Emissions - MB'!$C$19:$C$2348,'6. Summary'!AB$6)</f>
        <v>6.222096774193548E-2</v>
      </c>
      <c r="AC11" s="223">
        <f>SUMIFS('5. Pollutant Emissions - MB'!$I$19:$I$2348,'5. Pollutant Emissions - MB'!$A$19:$A$2348,'6. Summary'!$A11,'5. Pollutant Emissions - MB'!$C$19:$C$2348,'6. Summary'!AC$6)</f>
        <v>0</v>
      </c>
      <c r="AD11" s="223">
        <f>SUMIFS('5. Pollutant Emissions - MB'!$L$19:$L$2348,'5. Pollutant Emissions - MB'!$A$19:$A$2348,'6. Summary'!$A11,'5. Pollutant Emissions - MB'!$C$19:$C$2348,'6. Summary'!AD$6)</f>
        <v>0</v>
      </c>
      <c r="AE11" s="225">
        <f>SUMIFS('5. Pollutant Emissions - MB'!$I$19:$I$2348,'5. Pollutant Emissions - MB'!$A$19:$A$2348,'6. Summary'!$A11,'5. Pollutant Emissions - MB'!$C$19:$C$2348,'6. Summary'!AE$6)</f>
        <v>0</v>
      </c>
      <c r="AF11" s="225">
        <f>SUMIFS('5. Pollutant Emissions - MB'!$L$19:$L$2348,'5. Pollutant Emissions - MB'!$A$19:$A$2348,'6. Summary'!$A11,'5. Pollutant Emissions - MB'!$C$19:$C$2348,'6. Summary'!AF$6)</f>
        <v>0</v>
      </c>
      <c r="AG11" s="223">
        <f>SUMIFS('5. Pollutant Emissions - MB'!$I$19:$I$2348,'5. Pollutant Emissions - MB'!$A$19:$A$2348,'6. Summary'!$A11,'5. Pollutant Emissions - MB'!$C$19:$C$2348,'6. Summary'!AG$6)</f>
        <v>0</v>
      </c>
      <c r="AH11" s="223">
        <f>SUMIFS('5. Pollutant Emissions - MB'!$L$19:$L$2348,'5. Pollutant Emissions - MB'!$A$19:$A$2348,'6. Summary'!$A11,'5. Pollutant Emissions - MB'!$C$19:$C$2348,'6. Summary'!AH$6)</f>
        <v>0</v>
      </c>
      <c r="AI11" s="225">
        <f>SUMIFS('5. Pollutant Emissions - MB'!$I$19:$I$2348,'5. Pollutant Emissions - MB'!$A$19:$A$2348,'6. Summary'!$A11,'5. Pollutant Emissions - MB'!$C$19:$C$2348,'6. Summary'!AI$6)</f>
        <v>1.0157399999999999</v>
      </c>
      <c r="AJ11" s="225">
        <f>SUMIFS('5. Pollutant Emissions - MB'!$L$19:$L$2348,'5. Pollutant Emissions - MB'!$A$19:$A$2348,'6. Summary'!$A11,'5. Pollutant Emissions - MB'!$C$19:$C$2348,'6. Summary'!AJ$6)</f>
        <v>4.0957258064516118E-3</v>
      </c>
      <c r="AK11" s="223">
        <f>SUMIFS('5. Pollutant Emissions - MB'!$I$19:$I$2348,'5. Pollutant Emissions - MB'!$A$19:$A$2348,'6. Summary'!$A11,'5. Pollutant Emissions - MB'!$C$19:$C$2348,'6. Summary'!AK$6)</f>
        <v>5811.3114839999998</v>
      </c>
      <c r="AL11" s="223">
        <f>SUMIFS('5. Pollutant Emissions - MB'!$L$19:$L$2348,'5. Pollutant Emissions - MB'!$A$19:$A$2348,'6. Summary'!$A11,'5. Pollutant Emissions - MB'!$C$19:$C$2348,'6. Summary'!AL$6)</f>
        <v>23.432707596774193</v>
      </c>
      <c r="AM11" s="225">
        <f>SUMIFS('5. Pollutant Emissions - MB'!$I$19:$I$2348,'5. Pollutant Emissions - MB'!$A$19:$A$2348,'6. Summary'!$A11,'5. Pollutant Emissions - MB'!$C$19:$C$2348,'6. Summary'!AM$6)</f>
        <v>0</v>
      </c>
      <c r="AN11" s="225">
        <f>SUMIFS('5. Pollutant Emissions - MB'!$L$19:$L$2348,'5. Pollutant Emissions - MB'!$A$19:$A$2348,'6. Summary'!$A11,'5. Pollutant Emissions - MB'!$C$19:$C$2348,'6. Summary'!AN$6)</f>
        <v>0</v>
      </c>
      <c r="AO11" s="223">
        <f>SUMIFS('5. Pollutant Emissions - MB'!$I$19:$I$2348,'5. Pollutant Emissions - MB'!$A$19:$A$2348,'6. Summary'!$A11,'5. Pollutant Emissions - MB'!$C$19:$C$2348,'6. Summary'!AO$6)</f>
        <v>5.023854000000004E-4</v>
      </c>
      <c r="AP11" s="223">
        <f>SUMIFS('5. Pollutant Emissions - MB'!$L$19:$L$2348,'5. Pollutant Emissions - MB'!$A$19:$A$2348,'6. Summary'!$A11,'5. Pollutant Emissions - MB'!$C$19:$C$2348,'6. Summary'!AP$6)</f>
        <v>2.0257475806451627E-6</v>
      </c>
      <c r="AQ11" s="225">
        <f>SUMIFS('5. Pollutant Emissions - MB'!$I$19:$I$2348,'5. Pollutant Emissions - MB'!$A$19:$A$2348,'6. Summary'!$A11,'5. Pollutant Emissions - MB'!$C$19:$C$2348,'6. Summary'!AQ$6)</f>
        <v>0</v>
      </c>
      <c r="AR11" s="225">
        <f>SUMIFS('5. Pollutant Emissions - MB'!$L$19:$L$2348,'5. Pollutant Emissions - MB'!$A$19:$A$2348,'6. Summary'!$A11,'5. Pollutant Emissions - MB'!$C$19:$C$2348,'6. Summary'!AR$6)</f>
        <v>0</v>
      </c>
      <c r="AS11" s="223">
        <f>SUMIFS('5. Pollutant Emissions - MB'!$I$19:$I$2348,'5. Pollutant Emissions - MB'!$A$19:$A$2348,'6. Summary'!$A11,'5. Pollutant Emissions - MB'!$C$19:$C$2348,'6. Summary'!AS$6)</f>
        <v>0</v>
      </c>
      <c r="AT11" s="223">
        <f>SUMIFS('5. Pollutant Emissions - MB'!$L$19:$L$2348,'5. Pollutant Emissions - MB'!$A$19:$A$2348,'6. Summary'!$A11,'5. Pollutant Emissions - MB'!$C$19:$C$2348,'6. Summary'!AT$6)</f>
        <v>0</v>
      </c>
      <c r="AU11" s="225">
        <f>SUMIFS('5. Pollutant Emissions - MB'!$I$19:$I$2348,'5. Pollutant Emissions - MB'!$A$19:$A$2348,'6. Summary'!$A11,'5. Pollutant Emissions - MB'!$C$19:$C$2348,'6. Summary'!AU$6)</f>
        <v>0</v>
      </c>
      <c r="AV11" s="225">
        <f>SUMIFS('5. Pollutant Emissions - MB'!$L$19:$L$2348,'5. Pollutant Emissions - MB'!$A$19:$A$2348,'6. Summary'!$A11,'5. Pollutant Emissions - MB'!$C$19:$C$2348,'6. Summary'!AV$6)</f>
        <v>0</v>
      </c>
      <c r="AW11" s="223">
        <f>SUMIFS('5. Pollutant Emissions - MB'!$I$19:$I$2348,'5. Pollutant Emissions - MB'!$A$19:$A$2348,'6. Summary'!$A11,'5. Pollutant Emissions - MB'!$C$19:$C$2348,'6. Summary'!AW$6)</f>
        <v>0</v>
      </c>
      <c r="AX11" s="223">
        <f>SUMIFS('5. Pollutant Emissions - MB'!$L$19:$L$2348,'5. Pollutant Emissions - MB'!$A$19:$A$2348,'6. Summary'!$A11,'5. Pollutant Emissions - MB'!$C$19:$C$2348,'6. Summary'!AX$6)</f>
        <v>0</v>
      </c>
      <c r="AY11" s="225">
        <f>SUMIFS('5. Pollutant Emissions - MB'!$I$19:$I$2348,'5. Pollutant Emissions - MB'!$A$19:$A$2348,'6. Summary'!$A11,'5. Pollutant Emissions - MB'!$C$19:$C$2348,'6. Summary'!AY$6)</f>
        <v>0</v>
      </c>
      <c r="AZ11" s="225">
        <f>SUMIFS('5. Pollutant Emissions - MB'!$L$19:$L$2348,'5. Pollutant Emissions - MB'!$A$19:$A$2348,'6. Summary'!$A11,'5. Pollutant Emissions - MB'!$C$19:$C$2348,'6. Summary'!AZ$6)</f>
        <v>0</v>
      </c>
    </row>
    <row r="12" spans="1:52" x14ac:dyDescent="0.2">
      <c r="A12" s="217" t="s">
        <v>360</v>
      </c>
      <c r="B12" s="133" t="s">
        <v>361</v>
      </c>
      <c r="C12" s="225">
        <f>SUMIFS('5. Pollutant Emissions - MB'!$I$19:$I$2348,'5. Pollutant Emissions - MB'!$A$19:$A$2348,'6. Summary'!$A12,'5. Pollutant Emissions - MB'!$C$19:$C$2348,'6. Summary'!$C$6)</f>
        <v>3270.5349624750002</v>
      </c>
      <c r="D12" s="225">
        <f>SUMIFS('5. Pollutant Emissions - MB'!$L$19:$L$2348,'5. Pollutant Emissions - MB'!$A$19:$A$2348,'6. Summary'!$A12,'5. Pollutant Emissions - MB'!$C$19:$C$2348,'6. Summary'!D$6)</f>
        <v>13.187640977721776</v>
      </c>
      <c r="E12" s="223">
        <f>SUMIFS('5. Pollutant Emissions - MB'!$I$19:$I$2348,'5. Pollutant Emissions - MB'!$A$19:$A$2348,'6. Summary'!$A12,'5. Pollutant Emissions - MB'!$C$19:$C$2348,'6. Summary'!E$6)</f>
        <v>654.32457915000009</v>
      </c>
      <c r="F12" s="223">
        <f>SUMIFS('5. Pollutant Emissions - MB'!$L$19:$L$2348,'5. Pollutant Emissions - MB'!$A$19:$A$2348,'6. Summary'!$A12,'5. Pollutant Emissions - MB'!$C$19:$C$2348,'6. Summary'!F$6)</f>
        <v>2.6384055610887098</v>
      </c>
      <c r="G12" s="225">
        <f>SUMIFS('5. Pollutant Emissions - MB'!$I$19:$I$2348,'5. Pollutant Emissions - MB'!$A$19:$A$2348,'6. Summary'!$A12,'5. Pollutant Emissions - MB'!$C$19:$C$2348,'6. Summary'!G$6)</f>
        <v>1877.5073814750001</v>
      </c>
      <c r="H12" s="225">
        <f>SUMIFS('5. Pollutant Emissions - MB'!$L$19:$L$2348,'5. Pollutant Emissions - MB'!$A$19:$A$2348,'6. Summary'!$A12,'5. Pollutant Emissions - MB'!$C$19:$C$2348,'6. Summary'!H$6)</f>
        <v>7.5705942801411297</v>
      </c>
      <c r="I12" s="223">
        <f>SUMIFS('5. Pollutant Emissions - MB'!$I$19:$I$2348,'5. Pollutant Emissions - MB'!$A$19:$A$2348,'6. Summary'!$A12,'5. Pollutant Emissions - MB'!$C$19:$C$2348,'6. Summary'!I$6)</f>
        <v>0</v>
      </c>
      <c r="J12" s="223">
        <f>SUMIFS('5. Pollutant Emissions - MB'!$L$19:$L$2348,'5. Pollutant Emissions - MB'!$A$19:$A$2348,'6. Summary'!$A12,'5. Pollutant Emissions - MB'!$C$19:$C$2348,'6. Summary'!J$6)</f>
        <v>0</v>
      </c>
      <c r="K12" s="225">
        <f>SUMIFS('5. Pollutant Emissions - MB'!$I$19:$I$2348,'5. Pollutant Emissions - MB'!$A$19:$A$2348,'6. Summary'!$A12,'5. Pollutant Emissions - MB'!$C$19:$C$2348,'6. Summary'!K$6)</f>
        <v>0</v>
      </c>
      <c r="L12" s="225">
        <f>SUMIFS('5. Pollutant Emissions - MB'!$L$19:$L$2348,'5. Pollutant Emissions - MB'!$A$19:$A$2348,'6. Summary'!$A12,'5. Pollutant Emissions - MB'!$C$19:$C$2348,'6. Summary'!L$6)</f>
        <v>0</v>
      </c>
      <c r="M12" s="223">
        <f>SUMIFS('5. Pollutant Emissions - MB'!$I$19:$I$2348,'5. Pollutant Emissions - MB'!$A$19:$A$2348,'6. Summary'!$A12,'5. Pollutant Emissions - MB'!$C$19:$C$2348,'6. Summary'!M$6)</f>
        <v>65.284137600000008</v>
      </c>
      <c r="N12" s="223">
        <f>SUMIFS('5. Pollutant Emissions - MB'!$L$19:$L$2348,'5. Pollutant Emissions - MB'!$A$19:$A$2348,'6. Summary'!$A12,'5. Pollutant Emissions - MB'!$C$19:$C$2348,'6. Summary'!N$6)</f>
        <v>0.26324249032258062</v>
      </c>
      <c r="O12" s="225">
        <f>SUMIFS('5. Pollutant Emissions - MB'!$I$19:$I$2348,'5. Pollutant Emissions - MB'!$A$19:$A$2348,'6. Summary'!$A12,'5. Pollutant Emissions - MB'!$C$19:$C$2348,'6. Summary'!O$6)</f>
        <v>6.0231600000000003E-2</v>
      </c>
      <c r="P12" s="225">
        <f>SUMIFS('5. Pollutant Emissions - MB'!$L$19:$L$2348,'5. Pollutant Emissions - MB'!$A$19:$A$2348,'6. Summary'!$A12,'5. Pollutant Emissions - MB'!$C$19:$C$2348,'6. Summary'!P$6)</f>
        <v>2.4286935483870971E-4</v>
      </c>
      <c r="Q12" s="223">
        <f>SUMIFS('5. Pollutant Emissions - MB'!$I$19:$I$2348,'5. Pollutant Emissions - MB'!$A$19:$A$2348,'6. Summary'!$A12,'5. Pollutant Emissions - MB'!$C$19:$C$2348,'6. Summary'!Q$6)</f>
        <v>0</v>
      </c>
      <c r="R12" s="223">
        <f>SUMIFS('5. Pollutant Emissions - MB'!$L$19:$L$2348,'5. Pollutant Emissions - MB'!$A$19:$A$2348,'6. Summary'!$A12,'5. Pollutant Emissions - MB'!$C$19:$C$2348,'6. Summary'!R$6)</f>
        <v>0</v>
      </c>
      <c r="S12" s="225">
        <f>SUMIFS('5. Pollutant Emissions - MB'!$I$19:$I$2348,'5. Pollutant Emissions - MB'!$A$19:$A$2348,'6. Summary'!$A12,'5. Pollutant Emissions - MB'!$C$19:$C$2348,'6. Summary'!S$6)</f>
        <v>0</v>
      </c>
      <c r="T12" s="225">
        <f>SUMIFS('5. Pollutant Emissions - MB'!$L$19:$L$2348,'5. Pollutant Emissions - MB'!$A$19:$A$2348,'6. Summary'!$A12,'5. Pollutant Emissions - MB'!$C$19:$C$2348,'6. Summary'!T$6)</f>
        <v>0</v>
      </c>
      <c r="U12" s="223">
        <f>SUMIFS('5. Pollutant Emissions - MB'!$I$19:$I$2348,'5. Pollutant Emissions - MB'!$A$19:$A$2348,'6. Summary'!$A12,'5. Pollutant Emissions - MB'!$C$19:$C$2348,'6. Summary'!U$6)</f>
        <v>0</v>
      </c>
      <c r="V12" s="223">
        <f>SUMIFS('5. Pollutant Emissions - MB'!$L$19:$L$2348,'5. Pollutant Emissions - MB'!$A$19:$A$2348,'6. Summary'!$A12,'5. Pollutant Emissions - MB'!$C$19:$C$2348,'6. Summary'!V$6)</f>
        <v>0</v>
      </c>
      <c r="W12" s="225">
        <f>SUMIFS('5. Pollutant Emissions - MB'!$I$19:$I$2348,'5. Pollutant Emissions - MB'!$A$19:$A$2348,'6. Summary'!$A12,'5. Pollutant Emissions - MB'!$C$19:$C$2348,'6. Summary'!W$6)</f>
        <v>0</v>
      </c>
      <c r="X12" s="225">
        <f>SUMIFS('5. Pollutant Emissions - MB'!$L$19:$L$2348,'5. Pollutant Emissions - MB'!$A$19:$A$2348,'6. Summary'!$A12,'5. Pollutant Emissions - MB'!$C$19:$C$2348,'6. Summary'!X$6)</f>
        <v>0</v>
      </c>
      <c r="Y12" s="223">
        <f>SUMIFS('5. Pollutant Emissions - MB'!$I$19:$I$2348,'5. Pollutant Emissions - MB'!$A$19:$A$2348,'6. Summary'!$A12,'5. Pollutant Emissions - MB'!$C$19:$C$2348,'6. Summary'!Y$6)</f>
        <v>0</v>
      </c>
      <c r="Z12" s="223">
        <f>SUMIFS('5. Pollutant Emissions - MB'!$L$19:$L$2348,'5. Pollutant Emissions - MB'!$A$19:$A$2348,'6. Summary'!$A12,'5. Pollutant Emissions - MB'!$C$19:$C$2348,'6. Summary'!Z$6)</f>
        <v>0</v>
      </c>
      <c r="AA12" s="225">
        <f>SUMIFS('5. Pollutant Emissions - MB'!$I$19:$I$2348,'5. Pollutant Emissions - MB'!$A$19:$A$2348,'6. Summary'!$A12,'5. Pollutant Emissions - MB'!$C$19:$C$2348,'6. Summary'!AA$6)</f>
        <v>15.4308</v>
      </c>
      <c r="AB12" s="225">
        <f>SUMIFS('5. Pollutant Emissions - MB'!$L$19:$L$2348,'5. Pollutant Emissions - MB'!$A$19:$A$2348,'6. Summary'!$A12,'5. Pollutant Emissions - MB'!$C$19:$C$2348,'6. Summary'!AB$6)</f>
        <v>6.222096774193548E-2</v>
      </c>
      <c r="AC12" s="223">
        <f>SUMIFS('5. Pollutant Emissions - MB'!$I$19:$I$2348,'5. Pollutant Emissions - MB'!$A$19:$A$2348,'6. Summary'!$A12,'5. Pollutant Emissions - MB'!$C$19:$C$2348,'6. Summary'!AC$6)</f>
        <v>0</v>
      </c>
      <c r="AD12" s="223">
        <f>SUMIFS('5. Pollutant Emissions - MB'!$L$19:$L$2348,'5. Pollutant Emissions - MB'!$A$19:$A$2348,'6. Summary'!$A12,'5. Pollutant Emissions - MB'!$C$19:$C$2348,'6. Summary'!AD$6)</f>
        <v>0</v>
      </c>
      <c r="AE12" s="225">
        <f>SUMIFS('5. Pollutant Emissions - MB'!$I$19:$I$2348,'5. Pollutant Emissions - MB'!$A$19:$A$2348,'6. Summary'!$A12,'5. Pollutant Emissions - MB'!$C$19:$C$2348,'6. Summary'!AE$6)</f>
        <v>0</v>
      </c>
      <c r="AF12" s="225">
        <f>SUMIFS('5. Pollutant Emissions - MB'!$L$19:$L$2348,'5. Pollutant Emissions - MB'!$A$19:$A$2348,'6. Summary'!$A12,'5. Pollutant Emissions - MB'!$C$19:$C$2348,'6. Summary'!AF$6)</f>
        <v>0</v>
      </c>
      <c r="AG12" s="223">
        <f>SUMIFS('5. Pollutant Emissions - MB'!$I$19:$I$2348,'5. Pollutant Emissions - MB'!$A$19:$A$2348,'6. Summary'!$A12,'5. Pollutant Emissions - MB'!$C$19:$C$2348,'6. Summary'!AG$6)</f>
        <v>0</v>
      </c>
      <c r="AH12" s="223">
        <f>SUMIFS('5. Pollutant Emissions - MB'!$L$19:$L$2348,'5. Pollutant Emissions - MB'!$A$19:$A$2348,'6. Summary'!$A12,'5. Pollutant Emissions - MB'!$C$19:$C$2348,'6. Summary'!AH$6)</f>
        <v>0</v>
      </c>
      <c r="AI12" s="225">
        <f>SUMIFS('5. Pollutant Emissions - MB'!$I$19:$I$2348,'5. Pollutant Emissions - MB'!$A$19:$A$2348,'6. Summary'!$A12,'5. Pollutant Emissions - MB'!$C$19:$C$2348,'6. Summary'!AI$6)</f>
        <v>99.649439999999998</v>
      </c>
      <c r="AJ12" s="225">
        <f>SUMIFS('5. Pollutant Emissions - MB'!$L$19:$L$2348,'5. Pollutant Emissions - MB'!$A$19:$A$2348,'6. Summary'!$A12,'5. Pollutant Emissions - MB'!$C$19:$C$2348,'6. Summary'!AJ$6)</f>
        <v>0.40181225806451615</v>
      </c>
      <c r="AK12" s="223">
        <f>SUMIFS('5. Pollutant Emissions - MB'!$I$19:$I$2348,'5. Pollutant Emissions - MB'!$A$19:$A$2348,'6. Summary'!$A12,'5. Pollutant Emissions - MB'!$C$19:$C$2348,'6. Summary'!AK$6)</f>
        <v>5811.3114839999998</v>
      </c>
      <c r="AL12" s="223">
        <f>SUMIFS('5. Pollutant Emissions - MB'!$L$19:$L$2348,'5. Pollutant Emissions - MB'!$A$19:$A$2348,'6. Summary'!$A12,'5. Pollutant Emissions - MB'!$C$19:$C$2348,'6. Summary'!AL$6)</f>
        <v>23.432707596774193</v>
      </c>
      <c r="AM12" s="225">
        <f>SUMIFS('5. Pollutant Emissions - MB'!$I$19:$I$2348,'5. Pollutant Emissions - MB'!$A$19:$A$2348,'6. Summary'!$A12,'5. Pollutant Emissions - MB'!$C$19:$C$2348,'6. Summary'!AM$6)</f>
        <v>0</v>
      </c>
      <c r="AN12" s="225">
        <f>SUMIFS('5. Pollutant Emissions - MB'!$L$19:$L$2348,'5. Pollutant Emissions - MB'!$A$19:$A$2348,'6. Summary'!$A12,'5. Pollutant Emissions - MB'!$C$19:$C$2348,'6. Summary'!AN$6)</f>
        <v>0</v>
      </c>
      <c r="AO12" s="223">
        <f>SUMIFS('5. Pollutant Emissions - MB'!$I$19:$I$2348,'5. Pollutant Emissions - MB'!$A$19:$A$2348,'6. Summary'!$A12,'5. Pollutant Emissions - MB'!$C$19:$C$2348,'6. Summary'!AO$6)</f>
        <v>0</v>
      </c>
      <c r="AP12" s="223">
        <f>SUMIFS('5. Pollutant Emissions - MB'!$L$19:$L$2348,'5. Pollutant Emissions - MB'!$A$19:$A$2348,'6. Summary'!$A12,'5. Pollutant Emissions - MB'!$C$19:$C$2348,'6. Summary'!AP$6)</f>
        <v>0</v>
      </c>
      <c r="AQ12" s="225">
        <f>SUMIFS('5. Pollutant Emissions - MB'!$I$19:$I$2348,'5. Pollutant Emissions - MB'!$A$19:$A$2348,'6. Summary'!$A12,'5. Pollutant Emissions - MB'!$C$19:$C$2348,'6. Summary'!AQ$6)</f>
        <v>98.633700000000005</v>
      </c>
      <c r="AR12" s="225">
        <f>SUMIFS('5. Pollutant Emissions - MB'!$L$19:$L$2348,'5. Pollutant Emissions - MB'!$A$19:$A$2348,'6. Summary'!$A12,'5. Pollutant Emissions - MB'!$C$19:$C$2348,'6. Summary'!AR$6)</f>
        <v>0.39771653225806453</v>
      </c>
      <c r="AS12" s="223">
        <f>SUMIFS('5. Pollutant Emissions - MB'!$I$19:$I$2348,'5. Pollutant Emissions - MB'!$A$19:$A$2348,'6. Summary'!$A12,'5. Pollutant Emissions - MB'!$C$19:$C$2348,'6. Summary'!AS$6)</f>
        <v>0</v>
      </c>
      <c r="AT12" s="223">
        <f>SUMIFS('5. Pollutant Emissions - MB'!$L$19:$L$2348,'5. Pollutant Emissions - MB'!$A$19:$A$2348,'6. Summary'!$A12,'5. Pollutant Emissions - MB'!$C$19:$C$2348,'6. Summary'!AT$6)</f>
        <v>0</v>
      </c>
      <c r="AU12" s="225">
        <f>SUMIFS('5. Pollutant Emissions - MB'!$I$19:$I$2348,'5. Pollutant Emissions - MB'!$A$19:$A$2348,'6. Summary'!$A12,'5. Pollutant Emissions - MB'!$C$19:$C$2348,'6. Summary'!AU$6)</f>
        <v>0</v>
      </c>
      <c r="AV12" s="225">
        <f>SUMIFS('5. Pollutant Emissions - MB'!$L$19:$L$2348,'5. Pollutant Emissions - MB'!$A$19:$A$2348,'6. Summary'!$A12,'5. Pollutant Emissions - MB'!$C$19:$C$2348,'6. Summary'!AV$6)</f>
        <v>0</v>
      </c>
      <c r="AW12" s="223">
        <f>SUMIFS('5. Pollutant Emissions - MB'!$I$19:$I$2348,'5. Pollutant Emissions - MB'!$A$19:$A$2348,'6. Summary'!$A12,'5. Pollutant Emissions - MB'!$C$19:$C$2348,'6. Summary'!AW$6)</f>
        <v>0</v>
      </c>
      <c r="AX12" s="223">
        <f>SUMIFS('5. Pollutant Emissions - MB'!$L$19:$L$2348,'5. Pollutant Emissions - MB'!$A$19:$A$2348,'6. Summary'!$A12,'5. Pollutant Emissions - MB'!$C$19:$C$2348,'6. Summary'!AX$6)</f>
        <v>0</v>
      </c>
      <c r="AY12" s="225">
        <f>SUMIFS('5. Pollutant Emissions - MB'!$I$19:$I$2348,'5. Pollutant Emissions - MB'!$A$19:$A$2348,'6. Summary'!$A12,'5. Pollutant Emissions - MB'!$C$19:$C$2348,'6. Summary'!AY$6)</f>
        <v>326.42068800000004</v>
      </c>
      <c r="AZ12" s="225">
        <f>SUMIFS('5. Pollutant Emissions - MB'!$L$19:$L$2348,'5. Pollutant Emissions - MB'!$A$19:$A$2348,'6. Summary'!$A12,'5. Pollutant Emissions - MB'!$C$19:$C$2348,'6. Summary'!AZ$6)</f>
        <v>1.3162124516129032</v>
      </c>
    </row>
    <row r="13" spans="1:52" x14ac:dyDescent="0.2">
      <c r="A13" s="217" t="s">
        <v>366</v>
      </c>
      <c r="B13" s="133" t="s">
        <v>367</v>
      </c>
      <c r="C13" s="225">
        <f>SUMIFS('5. Pollutant Emissions - MB'!$I$19:$I$2348,'5. Pollutant Emissions - MB'!$A$19:$A$2348,'6. Summary'!$A13,'5. Pollutant Emissions - MB'!$C$19:$C$2348,'6. Summary'!$C$6)</f>
        <v>0</v>
      </c>
      <c r="D13" s="225">
        <f>SUMIFS('5. Pollutant Emissions - MB'!$L$19:$L$2348,'5. Pollutant Emissions - MB'!$A$19:$A$2348,'6. Summary'!$A13,'5. Pollutant Emissions - MB'!$C$19:$C$2348,'6. Summary'!D$6)</f>
        <v>0</v>
      </c>
      <c r="E13" s="223">
        <f>SUMIFS('5. Pollutant Emissions - MB'!$I$19:$I$2348,'5. Pollutant Emissions - MB'!$A$19:$A$2348,'6. Summary'!$A13,'5. Pollutant Emissions - MB'!$C$19:$C$2348,'6. Summary'!E$6)</f>
        <v>3.3610500000000001E-2</v>
      </c>
      <c r="F13" s="223">
        <f>SUMIFS('5. Pollutant Emissions - MB'!$L$19:$L$2348,'5. Pollutant Emissions - MB'!$A$19:$A$2348,'6. Summary'!$A13,'5. Pollutant Emissions - MB'!$C$19:$C$2348,'6. Summary'!F$6)</f>
        <v>1.3552620967741935E-4</v>
      </c>
      <c r="G13" s="225">
        <f>SUMIFS('5. Pollutant Emissions - MB'!$I$19:$I$2348,'5. Pollutant Emissions - MB'!$A$19:$A$2348,'6. Summary'!$A13,'5. Pollutant Emissions - MB'!$C$19:$C$2348,'6. Summary'!G$6)</f>
        <v>1874.0403000000001</v>
      </c>
      <c r="H13" s="225">
        <f>SUMIFS('5. Pollutant Emissions - MB'!$L$19:$L$2348,'5. Pollutant Emissions - MB'!$A$19:$A$2348,'6. Summary'!$A13,'5. Pollutant Emissions - MB'!$C$19:$C$2348,'6. Summary'!H$6)</f>
        <v>7.556614112903226</v>
      </c>
      <c r="I13" s="223">
        <f>SUMIFS('5. Pollutant Emissions - MB'!$I$19:$I$2348,'5. Pollutant Emissions - MB'!$A$19:$A$2348,'6. Summary'!$A13,'5. Pollutant Emissions - MB'!$C$19:$C$2348,'6. Summary'!I$6)</f>
        <v>0</v>
      </c>
      <c r="J13" s="223">
        <f>SUMIFS('5. Pollutant Emissions - MB'!$L$19:$L$2348,'5. Pollutant Emissions - MB'!$A$19:$A$2348,'6. Summary'!$A13,'5. Pollutant Emissions - MB'!$C$19:$C$2348,'6. Summary'!J$6)</f>
        <v>0</v>
      </c>
      <c r="K13" s="225">
        <f>SUMIFS('5. Pollutant Emissions - MB'!$I$19:$I$2348,'5. Pollutant Emissions - MB'!$A$19:$A$2348,'6. Summary'!$A13,'5. Pollutant Emissions - MB'!$C$19:$C$2348,'6. Summary'!K$6)</f>
        <v>0</v>
      </c>
      <c r="L13" s="225">
        <f>SUMIFS('5. Pollutant Emissions - MB'!$L$19:$L$2348,'5. Pollutant Emissions - MB'!$A$19:$A$2348,'6. Summary'!$A13,'5. Pollutant Emissions - MB'!$C$19:$C$2348,'6. Summary'!L$6)</f>
        <v>0</v>
      </c>
      <c r="M13" s="223">
        <f>SUMIFS('5. Pollutant Emissions - MB'!$I$19:$I$2348,'5. Pollutant Emissions - MB'!$A$19:$A$2348,'6. Summary'!$A13,'5. Pollutant Emissions - MB'!$C$19:$C$2348,'6. Summary'!M$6)</f>
        <v>0</v>
      </c>
      <c r="N13" s="223">
        <f>SUMIFS('5. Pollutant Emissions - MB'!$L$19:$L$2348,'5. Pollutant Emissions - MB'!$A$19:$A$2348,'6. Summary'!$A13,'5. Pollutant Emissions - MB'!$C$19:$C$2348,'6. Summary'!N$6)</f>
        <v>0</v>
      </c>
      <c r="O13" s="225">
        <f>SUMIFS('5. Pollutant Emissions - MB'!$I$19:$I$2348,'5. Pollutant Emissions - MB'!$A$19:$A$2348,'6. Summary'!$A13,'5. Pollutant Emissions - MB'!$C$19:$C$2348,'6. Summary'!O$6)</f>
        <v>0</v>
      </c>
      <c r="P13" s="225">
        <f>SUMIFS('5. Pollutant Emissions - MB'!$L$19:$L$2348,'5. Pollutant Emissions - MB'!$A$19:$A$2348,'6. Summary'!$A13,'5. Pollutant Emissions - MB'!$C$19:$C$2348,'6. Summary'!P$6)</f>
        <v>0</v>
      </c>
      <c r="Q13" s="223">
        <f>SUMIFS('5. Pollutant Emissions - MB'!$I$19:$I$2348,'5. Pollutant Emissions - MB'!$A$19:$A$2348,'6. Summary'!$A13,'5. Pollutant Emissions - MB'!$C$19:$C$2348,'6. Summary'!Q$6)</f>
        <v>184.9485</v>
      </c>
      <c r="R13" s="223">
        <f>SUMIFS('5. Pollutant Emissions - MB'!$L$19:$L$2348,'5. Pollutant Emissions - MB'!$A$19:$A$2348,'6. Summary'!$A13,'5. Pollutant Emissions - MB'!$C$19:$C$2348,'6. Summary'!R$6)</f>
        <v>0.74576008064516119</v>
      </c>
      <c r="S13" s="225">
        <f>SUMIFS('5. Pollutant Emissions - MB'!$I$19:$I$2348,'5. Pollutant Emissions - MB'!$A$19:$A$2348,'6. Summary'!$A13,'5. Pollutant Emissions - MB'!$C$19:$C$2348,'6. Summary'!S$6)</f>
        <v>0</v>
      </c>
      <c r="T13" s="225">
        <f>SUMIFS('5. Pollutant Emissions - MB'!$L$19:$L$2348,'5. Pollutant Emissions - MB'!$A$19:$A$2348,'6. Summary'!$A13,'5. Pollutant Emissions - MB'!$C$19:$C$2348,'6. Summary'!T$6)</f>
        <v>0</v>
      </c>
      <c r="U13" s="223">
        <f>SUMIFS('5. Pollutant Emissions - MB'!$I$19:$I$2348,'5. Pollutant Emissions - MB'!$A$19:$A$2348,'6. Summary'!$A13,'5. Pollutant Emissions - MB'!$C$19:$C$2348,'6. Summary'!U$6)</f>
        <v>0</v>
      </c>
      <c r="V13" s="223">
        <f>SUMIFS('5. Pollutant Emissions - MB'!$L$19:$L$2348,'5. Pollutant Emissions - MB'!$A$19:$A$2348,'6. Summary'!$A13,'5. Pollutant Emissions - MB'!$C$19:$C$2348,'6. Summary'!V$6)</f>
        <v>0</v>
      </c>
      <c r="W13" s="225">
        <f>SUMIFS('5. Pollutant Emissions - MB'!$I$19:$I$2348,'5. Pollutant Emissions - MB'!$A$19:$A$2348,'6. Summary'!$A13,'5. Pollutant Emissions - MB'!$C$19:$C$2348,'6. Summary'!W$6)</f>
        <v>22.068287999999999</v>
      </c>
      <c r="X13" s="225">
        <f>SUMIFS('5. Pollutant Emissions - MB'!$L$19:$L$2348,'5. Pollutant Emissions - MB'!$A$19:$A$2348,'6. Summary'!$A13,'5. Pollutant Emissions - MB'!$C$19:$C$2348,'6. Summary'!X$6)</f>
        <v>8.8985032258064506E-2</v>
      </c>
      <c r="Y13" s="223">
        <f>SUMIFS('5. Pollutant Emissions - MB'!$I$19:$I$2348,'5. Pollutant Emissions - MB'!$A$19:$A$2348,'6. Summary'!$A13,'5. Pollutant Emissions - MB'!$C$19:$C$2348,'6. Summary'!Y$6)</f>
        <v>2.241511932000002E-2</v>
      </c>
      <c r="Z13" s="223">
        <f>SUMIFS('5. Pollutant Emissions - MB'!$L$19:$L$2348,'5. Pollutant Emissions - MB'!$A$19:$A$2348,'6. Summary'!$A13,'5. Pollutant Emissions - MB'!$C$19:$C$2348,'6. Summary'!Z$6)</f>
        <v>9.038354564516137E-5</v>
      </c>
      <c r="AA13" s="225">
        <f>SUMIFS('5. Pollutant Emissions - MB'!$I$19:$I$2348,'5. Pollutant Emissions - MB'!$A$19:$A$2348,'6. Summary'!$A13,'5. Pollutant Emissions - MB'!$C$19:$C$2348,'6. Summary'!AA$6)</f>
        <v>4029.9135359999996</v>
      </c>
      <c r="AB13" s="225">
        <f>SUMIFS('5. Pollutant Emissions - MB'!$L$19:$L$2348,'5. Pollutant Emissions - MB'!$A$19:$A$2348,'6. Summary'!$A13,'5. Pollutant Emissions - MB'!$C$19:$C$2348,'6. Summary'!AB$6)</f>
        <v>16.249651354838708</v>
      </c>
      <c r="AC13" s="223">
        <f>SUMIFS('5. Pollutant Emissions - MB'!$I$19:$I$2348,'5. Pollutant Emissions - MB'!$A$19:$A$2348,'6. Summary'!$A13,'5. Pollutant Emissions - MB'!$C$19:$C$2348,'6. Summary'!AC$6)</f>
        <v>110.34143999999999</v>
      </c>
      <c r="AD13" s="223">
        <f>SUMIFS('5. Pollutant Emissions - MB'!$L$19:$L$2348,'5. Pollutant Emissions - MB'!$A$19:$A$2348,'6. Summary'!$A13,'5. Pollutant Emissions - MB'!$C$19:$C$2348,'6. Summary'!AD$6)</f>
        <v>0.44492516129032256</v>
      </c>
      <c r="AE13" s="225">
        <f>SUMIFS('5. Pollutant Emissions - MB'!$I$19:$I$2348,'5. Pollutant Emissions - MB'!$A$19:$A$2348,'6. Summary'!$A13,'5. Pollutant Emissions - MB'!$C$19:$C$2348,'6. Summary'!AE$6)</f>
        <v>9.9640239600000094E-8</v>
      </c>
      <c r="AF13" s="225">
        <f>SUMIFS('5. Pollutant Emissions - MB'!$L$19:$L$2348,'5. Pollutant Emissions - MB'!$A$19:$A$2348,'6. Summary'!$A13,'5. Pollutant Emissions - MB'!$C$19:$C$2348,'6. Summary'!AF$6)</f>
        <v>4.0177515967741965E-10</v>
      </c>
      <c r="AG13" s="223">
        <f>SUMIFS('5. Pollutant Emissions - MB'!$I$19:$I$2348,'5. Pollutant Emissions - MB'!$A$19:$A$2348,'6. Summary'!$A13,'5. Pollutant Emissions - MB'!$C$19:$C$2348,'6. Summary'!AG$6)</f>
        <v>2.5057181820000018E-7</v>
      </c>
      <c r="AH13" s="223">
        <f>SUMIFS('5. Pollutant Emissions - MB'!$L$19:$L$2348,'5. Pollutant Emissions - MB'!$A$19:$A$2348,'6. Summary'!$A13,'5. Pollutant Emissions - MB'!$C$19:$C$2348,'6. Summary'!AH$6)</f>
        <v>1.01037023467742E-9</v>
      </c>
      <c r="AI13" s="225">
        <f>SUMIFS('5. Pollutant Emissions - MB'!$I$19:$I$2348,'5. Pollutant Emissions - MB'!$A$19:$A$2348,'6. Summary'!$A13,'5. Pollutant Emissions - MB'!$C$19:$C$2348,'6. Summary'!AI$6)</f>
        <v>125.59288500000002</v>
      </c>
      <c r="AJ13" s="225">
        <f>SUMIFS('5. Pollutant Emissions - MB'!$L$19:$L$2348,'5. Pollutant Emissions - MB'!$A$19:$A$2348,'6. Summary'!$A13,'5. Pollutant Emissions - MB'!$C$19:$C$2348,'6. Summary'!AJ$6)</f>
        <v>0.50642292338709682</v>
      </c>
      <c r="AK13" s="223">
        <f>SUMIFS('5. Pollutant Emissions - MB'!$I$19:$I$2348,'5. Pollutant Emissions - MB'!$A$19:$A$2348,'6. Summary'!$A13,'5. Pollutant Emissions - MB'!$C$19:$C$2348,'6. Summary'!AK$6)</f>
        <v>10589.166465306002</v>
      </c>
      <c r="AL13" s="223">
        <f>SUMIFS('5. Pollutant Emissions - MB'!$L$19:$L$2348,'5. Pollutant Emissions - MB'!$A$19:$A$2348,'6. Summary'!$A13,'5. Pollutant Emissions - MB'!$C$19:$C$2348,'6. Summary'!AL$6)</f>
        <v>42.698251876233876</v>
      </c>
      <c r="AM13" s="225">
        <f>SUMIFS('5. Pollutant Emissions - MB'!$I$19:$I$2348,'5. Pollutant Emissions - MB'!$A$19:$A$2348,'6. Summary'!$A13,'5. Pollutant Emissions - MB'!$C$19:$C$2348,'6. Summary'!AM$6)</f>
        <v>328.94862000000006</v>
      </c>
      <c r="AN13" s="225">
        <f>SUMIFS('5. Pollutant Emissions - MB'!$L$19:$L$2348,'5. Pollutant Emissions - MB'!$A$19:$A$2348,'6. Summary'!$A13,'5. Pollutant Emissions - MB'!$C$19:$C$2348,'6. Summary'!AN$6)</f>
        <v>1.3264057258064517</v>
      </c>
      <c r="AO13" s="223">
        <f>SUMIFS('5. Pollutant Emissions - MB'!$I$19:$I$2348,'5. Pollutant Emissions - MB'!$A$19:$A$2348,'6. Summary'!$A13,'5. Pollutant Emissions - MB'!$C$19:$C$2348,'6. Summary'!AO$6)</f>
        <v>1.6580566200000021E-2</v>
      </c>
      <c r="AP13" s="223">
        <f>SUMIFS('5. Pollutant Emissions - MB'!$L$19:$L$2348,'5. Pollutant Emissions - MB'!$A$19:$A$2348,'6. Summary'!$A13,'5. Pollutant Emissions - MB'!$C$19:$C$2348,'6. Summary'!AP$6)</f>
        <v>6.6857121774193621E-5</v>
      </c>
      <c r="AQ13" s="225">
        <f>SUMIFS('5. Pollutant Emissions - MB'!$I$19:$I$2348,'5. Pollutant Emissions - MB'!$A$19:$A$2348,'6. Summary'!$A13,'5. Pollutant Emissions - MB'!$C$19:$C$2348,'6. Summary'!AQ$6)</f>
        <v>98.633700000000005</v>
      </c>
      <c r="AR13" s="225">
        <f>SUMIFS('5. Pollutant Emissions - MB'!$L$19:$L$2348,'5. Pollutant Emissions - MB'!$A$19:$A$2348,'6. Summary'!$A13,'5. Pollutant Emissions - MB'!$C$19:$C$2348,'6. Summary'!AR$6)</f>
        <v>0.39771653225806453</v>
      </c>
      <c r="AS13" s="223">
        <f>SUMIFS('5. Pollutant Emissions - MB'!$I$19:$I$2348,'5. Pollutant Emissions - MB'!$A$19:$A$2348,'6. Summary'!$A13,'5. Pollutant Emissions - MB'!$C$19:$C$2348,'6. Summary'!AS$6)</f>
        <v>0</v>
      </c>
      <c r="AT13" s="223">
        <f>SUMIFS('5. Pollutant Emissions - MB'!$L$19:$L$2348,'5. Pollutant Emissions - MB'!$A$19:$A$2348,'6. Summary'!$A13,'5. Pollutant Emissions - MB'!$C$19:$C$2348,'6. Summary'!AT$6)</f>
        <v>0</v>
      </c>
      <c r="AU13" s="225">
        <f>SUMIFS('5. Pollutant Emissions - MB'!$I$19:$I$2348,'5. Pollutant Emissions - MB'!$A$19:$A$2348,'6. Summary'!$A13,'5. Pollutant Emissions - MB'!$C$19:$C$2348,'6. Summary'!AU$6)</f>
        <v>0</v>
      </c>
      <c r="AV13" s="225">
        <f>SUMIFS('5. Pollutant Emissions - MB'!$L$19:$L$2348,'5. Pollutant Emissions - MB'!$A$19:$A$2348,'6. Summary'!$A13,'5. Pollutant Emissions - MB'!$C$19:$C$2348,'6. Summary'!AV$6)</f>
        <v>0</v>
      </c>
      <c r="AW13" s="223">
        <f>SUMIFS('5. Pollutant Emissions - MB'!$I$19:$I$2348,'5. Pollutant Emissions - MB'!$A$19:$A$2348,'6. Summary'!$A13,'5. Pollutant Emissions - MB'!$C$19:$C$2348,'6. Summary'!AW$6)</f>
        <v>0</v>
      </c>
      <c r="AX13" s="223">
        <f>SUMIFS('5. Pollutant Emissions - MB'!$L$19:$L$2348,'5. Pollutant Emissions - MB'!$A$19:$A$2348,'6. Summary'!$A13,'5. Pollutant Emissions - MB'!$C$19:$C$2348,'6. Summary'!AX$6)</f>
        <v>0</v>
      </c>
      <c r="AY13" s="225">
        <f>SUMIFS('5. Pollutant Emissions - MB'!$I$19:$I$2348,'5. Pollutant Emissions - MB'!$A$19:$A$2348,'6. Summary'!$A13,'5. Pollutant Emissions - MB'!$C$19:$C$2348,'6. Summary'!AY$6)</f>
        <v>0</v>
      </c>
      <c r="AZ13" s="225">
        <f>SUMIFS('5. Pollutant Emissions - MB'!$L$19:$L$2348,'5. Pollutant Emissions - MB'!$A$19:$A$2348,'6. Summary'!$A13,'5. Pollutant Emissions - MB'!$C$19:$C$2348,'6. Summary'!AZ$6)</f>
        <v>0</v>
      </c>
    </row>
    <row r="14" spans="1:52" x14ac:dyDescent="0.2">
      <c r="A14" s="217" t="s">
        <v>370</v>
      </c>
      <c r="B14" s="133" t="s">
        <v>371</v>
      </c>
      <c r="C14" s="225">
        <f>SUMIFS('5. Pollutant Emissions - MB'!$I$19:$I$2348,'5. Pollutant Emissions - MB'!$A$19:$A$2348,'6. Summary'!$A14,'5. Pollutant Emissions - MB'!$C$19:$C$2348,'6. Summary'!$C$6)</f>
        <v>52.153436280000001</v>
      </c>
      <c r="D14" s="225">
        <f>SUMIFS('5. Pollutant Emissions - MB'!$L$19:$L$2348,'5. Pollutant Emissions - MB'!$A$19:$A$2348,'6. Summary'!$A14,'5. Pollutant Emissions - MB'!$C$19:$C$2348,'6. Summary'!D$6)</f>
        <v>0.21029611403225809</v>
      </c>
      <c r="E14" s="223">
        <f>SUMIFS('5. Pollutant Emissions - MB'!$I$19:$I$2348,'5. Pollutant Emissions - MB'!$A$19:$A$2348,'6. Summary'!$A14,'5. Pollutant Emissions - MB'!$C$19:$C$2348,'6. Summary'!E$6)</f>
        <v>14.191854468000001</v>
      </c>
      <c r="F14" s="223">
        <f>SUMIFS('5. Pollutant Emissions - MB'!$L$19:$L$2348,'5. Pollutant Emissions - MB'!$A$19:$A$2348,'6. Summary'!$A14,'5. Pollutant Emissions - MB'!$C$19:$C$2348,'6. Summary'!F$6)</f>
        <v>5.7225219629032265E-2</v>
      </c>
      <c r="G14" s="225">
        <f>SUMIFS('5. Pollutant Emissions - MB'!$I$19:$I$2348,'5. Pollutant Emissions - MB'!$A$19:$A$2348,'6. Summary'!$A14,'5. Pollutant Emissions - MB'!$C$19:$C$2348,'6. Summary'!G$6)</f>
        <v>118.80907499999999</v>
      </c>
      <c r="H14" s="225">
        <f>SUMIFS('5. Pollutant Emissions - MB'!$L$19:$L$2348,'5. Pollutant Emissions - MB'!$A$19:$A$2348,'6. Summary'!$A14,'5. Pollutant Emissions - MB'!$C$19:$C$2348,'6. Summary'!H$6)</f>
        <v>0.47906885080645156</v>
      </c>
      <c r="I14" s="223">
        <f>SUMIFS('5. Pollutant Emissions - MB'!$I$19:$I$2348,'5. Pollutant Emissions - MB'!$A$19:$A$2348,'6. Summary'!$A14,'5. Pollutant Emissions - MB'!$C$19:$C$2348,'6. Summary'!I$6)</f>
        <v>0.92068349999999999</v>
      </c>
      <c r="J14" s="223">
        <f>SUMIFS('5. Pollutant Emissions - MB'!$L$19:$L$2348,'5. Pollutant Emissions - MB'!$A$19:$A$2348,'6. Summary'!$A14,'5. Pollutant Emissions - MB'!$C$19:$C$2348,'6. Summary'!J$6)</f>
        <v>3.7124334677419361E-3</v>
      </c>
      <c r="K14" s="225">
        <f>SUMIFS('5. Pollutant Emissions - MB'!$I$19:$I$2348,'5. Pollutant Emissions - MB'!$A$19:$A$2348,'6. Summary'!$A14,'5. Pollutant Emissions - MB'!$C$19:$C$2348,'6. Summary'!K$6)</f>
        <v>0</v>
      </c>
      <c r="L14" s="225">
        <f>SUMIFS('5. Pollutant Emissions - MB'!$L$19:$L$2348,'5. Pollutant Emissions - MB'!$A$19:$A$2348,'6. Summary'!$A14,'5. Pollutant Emissions - MB'!$C$19:$C$2348,'6. Summary'!L$6)</f>
        <v>0</v>
      </c>
      <c r="M14" s="223">
        <f>SUMIFS('5. Pollutant Emissions - MB'!$I$19:$I$2348,'5. Pollutant Emissions - MB'!$A$19:$A$2348,'6. Summary'!$A14,'5. Pollutant Emissions - MB'!$C$19:$C$2348,'6. Summary'!M$6)</f>
        <v>0</v>
      </c>
      <c r="N14" s="223">
        <f>SUMIFS('5. Pollutant Emissions - MB'!$L$19:$L$2348,'5. Pollutant Emissions - MB'!$A$19:$A$2348,'6. Summary'!$A14,'5. Pollutant Emissions - MB'!$C$19:$C$2348,'6. Summary'!N$6)</f>
        <v>0</v>
      </c>
      <c r="O14" s="225">
        <f>SUMIFS('5. Pollutant Emissions - MB'!$I$19:$I$2348,'5. Pollutant Emissions - MB'!$A$19:$A$2348,'6. Summary'!$A14,'5. Pollutant Emissions - MB'!$C$19:$C$2348,'6. Summary'!O$6)</f>
        <v>0</v>
      </c>
      <c r="P14" s="225">
        <f>SUMIFS('5. Pollutant Emissions - MB'!$L$19:$L$2348,'5. Pollutant Emissions - MB'!$A$19:$A$2348,'6. Summary'!$A14,'5. Pollutant Emissions - MB'!$C$19:$C$2348,'6. Summary'!P$6)</f>
        <v>0</v>
      </c>
      <c r="Q14" s="223">
        <f>SUMIFS('5. Pollutant Emissions - MB'!$I$19:$I$2348,'5. Pollutant Emissions - MB'!$A$19:$A$2348,'6. Summary'!$A14,'5. Pollutant Emissions - MB'!$C$19:$C$2348,'6. Summary'!Q$6)</f>
        <v>0</v>
      </c>
      <c r="R14" s="223">
        <f>SUMIFS('5. Pollutant Emissions - MB'!$L$19:$L$2348,'5. Pollutant Emissions - MB'!$A$19:$A$2348,'6. Summary'!$A14,'5. Pollutant Emissions - MB'!$C$19:$C$2348,'6. Summary'!R$6)</f>
        <v>0</v>
      </c>
      <c r="S14" s="225">
        <f>SUMIFS('5. Pollutant Emissions - MB'!$I$19:$I$2348,'5. Pollutant Emissions - MB'!$A$19:$A$2348,'6. Summary'!$A14,'5. Pollutant Emissions - MB'!$C$19:$C$2348,'6. Summary'!S$6)</f>
        <v>0</v>
      </c>
      <c r="T14" s="225">
        <f>SUMIFS('5. Pollutant Emissions - MB'!$L$19:$L$2348,'5. Pollutant Emissions - MB'!$A$19:$A$2348,'6. Summary'!$A14,'5. Pollutant Emissions - MB'!$C$19:$C$2348,'6. Summary'!T$6)</f>
        <v>0</v>
      </c>
      <c r="U14" s="223">
        <f>SUMIFS('5. Pollutant Emissions - MB'!$I$19:$I$2348,'5. Pollutant Emissions - MB'!$A$19:$A$2348,'6. Summary'!$A14,'5. Pollutant Emissions - MB'!$C$19:$C$2348,'6. Summary'!U$6)</f>
        <v>22.807977060000002</v>
      </c>
      <c r="V14" s="223">
        <f>SUMIFS('5. Pollutant Emissions - MB'!$L$19:$L$2348,'5. Pollutant Emissions - MB'!$A$19:$A$2348,'6. Summary'!$A14,'5. Pollutant Emissions - MB'!$C$19:$C$2348,'6. Summary'!V$6)</f>
        <v>9.1967649435483884E-2</v>
      </c>
      <c r="W14" s="225">
        <f>SUMIFS('5. Pollutant Emissions - MB'!$I$19:$I$2348,'5. Pollutant Emissions - MB'!$A$19:$A$2348,'6. Summary'!$A14,'5. Pollutant Emissions - MB'!$C$19:$C$2348,'6. Summary'!W$6)</f>
        <v>145.182934776</v>
      </c>
      <c r="X14" s="225">
        <f>SUMIFS('5. Pollutant Emissions - MB'!$L$19:$L$2348,'5. Pollutant Emissions - MB'!$A$19:$A$2348,'6. Summary'!$A14,'5. Pollutant Emissions - MB'!$C$19:$C$2348,'6. Summary'!X$6)</f>
        <v>0.58541505958064499</v>
      </c>
      <c r="Y14" s="223">
        <f>SUMIFS('5. Pollutant Emissions - MB'!$I$19:$I$2348,'5. Pollutant Emissions - MB'!$A$19:$A$2348,'6. Summary'!$A14,'5. Pollutant Emissions - MB'!$C$19:$C$2348,'6. Summary'!Y$6)</f>
        <v>8.8246686000000071E-3</v>
      </c>
      <c r="Z14" s="223">
        <f>SUMIFS('5. Pollutant Emissions - MB'!$L$19:$L$2348,'5. Pollutant Emissions - MB'!$A$19:$A$2348,'6. Summary'!$A14,'5. Pollutant Emissions - MB'!$C$19:$C$2348,'6. Summary'!Z$6)</f>
        <v>3.5583341129032284E-5</v>
      </c>
      <c r="AA14" s="225">
        <f>SUMIFS('5. Pollutant Emissions - MB'!$I$19:$I$2348,'5. Pollutant Emissions - MB'!$A$19:$A$2348,'6. Summary'!$A14,'5. Pollutant Emissions - MB'!$C$19:$C$2348,'6. Summary'!AA$6)</f>
        <v>662.53996050000012</v>
      </c>
      <c r="AB14" s="225">
        <f>SUMIFS('5. Pollutant Emissions - MB'!$L$19:$L$2348,'5. Pollutant Emissions - MB'!$A$19:$A$2348,'6. Summary'!$A14,'5. Pollutant Emissions - MB'!$C$19:$C$2348,'6. Summary'!AB$6)</f>
        <v>2.6715320987903226</v>
      </c>
      <c r="AC14" s="223">
        <f>SUMIFS('5. Pollutant Emissions - MB'!$I$19:$I$2348,'5. Pollutant Emissions - MB'!$A$19:$A$2348,'6. Summary'!$A14,'5. Pollutant Emissions - MB'!$C$19:$C$2348,'6. Summary'!AC$6)</f>
        <v>0</v>
      </c>
      <c r="AD14" s="223">
        <f>SUMIFS('5. Pollutant Emissions - MB'!$L$19:$L$2348,'5. Pollutant Emissions - MB'!$A$19:$A$2348,'6. Summary'!$A14,'5. Pollutant Emissions - MB'!$C$19:$C$2348,'6. Summary'!AD$6)</f>
        <v>0</v>
      </c>
      <c r="AE14" s="225">
        <f>SUMIFS('5. Pollutant Emissions - MB'!$I$19:$I$2348,'5. Pollutant Emissions - MB'!$A$19:$A$2348,'6. Summary'!$A14,'5. Pollutant Emissions - MB'!$C$19:$C$2348,'6. Summary'!AE$6)</f>
        <v>2.6723525400000022E-8</v>
      </c>
      <c r="AF14" s="225">
        <f>SUMIFS('5. Pollutant Emissions - MB'!$L$19:$L$2348,'5. Pollutant Emissions - MB'!$A$19:$A$2348,'6. Summary'!$A14,'5. Pollutant Emissions - MB'!$C$19:$C$2348,'6. Summary'!AF$6)</f>
        <v>1.0775615080645171E-10</v>
      </c>
      <c r="AG14" s="223">
        <f>SUMIFS('5. Pollutant Emissions - MB'!$I$19:$I$2348,'5. Pollutant Emissions - MB'!$A$19:$A$2348,'6. Summary'!$A14,'5. Pollutant Emissions - MB'!$C$19:$C$2348,'6. Summary'!AG$6)</f>
        <v>2.7201985800000025E-7</v>
      </c>
      <c r="AH14" s="223">
        <f>SUMIFS('5. Pollutant Emissions - MB'!$L$19:$L$2348,'5. Pollutant Emissions - MB'!$A$19:$A$2348,'6. Summary'!$A14,'5. Pollutant Emissions - MB'!$C$19:$C$2348,'6. Summary'!AH$6)</f>
        <v>1.0968542661290334E-9</v>
      </c>
      <c r="AI14" s="225">
        <f>SUMIFS('5. Pollutant Emissions - MB'!$I$19:$I$2348,'5. Pollutant Emissions - MB'!$A$19:$A$2348,'6. Summary'!$A14,'5. Pollutant Emissions - MB'!$C$19:$C$2348,'6. Summary'!AI$6)</f>
        <v>673.19118900000012</v>
      </c>
      <c r="AJ14" s="225">
        <f>SUMIFS('5. Pollutant Emissions - MB'!$L$19:$L$2348,'5. Pollutant Emissions - MB'!$A$19:$A$2348,'6. Summary'!$A14,'5. Pollutant Emissions - MB'!$C$19:$C$2348,'6. Summary'!AJ$6)</f>
        <v>2.7144806008064508</v>
      </c>
      <c r="AK14" s="223">
        <f>SUMIFS('5. Pollutant Emissions - MB'!$I$19:$I$2348,'5. Pollutant Emissions - MB'!$A$19:$A$2348,'6. Summary'!$A14,'5. Pollutant Emissions - MB'!$C$19:$C$2348,'6. Summary'!AK$6)</f>
        <v>13211.939476560001</v>
      </c>
      <c r="AL14" s="223">
        <f>SUMIFS('5. Pollutant Emissions - MB'!$L$19:$L$2348,'5. Pollutant Emissions - MB'!$A$19:$A$2348,'6. Summary'!$A14,'5. Pollutant Emissions - MB'!$C$19:$C$2348,'6. Summary'!AL$6)</f>
        <v>53.273949502258063</v>
      </c>
      <c r="AM14" s="225">
        <f>SUMIFS('5. Pollutant Emissions - MB'!$I$19:$I$2348,'5. Pollutant Emissions - MB'!$A$19:$A$2348,'6. Summary'!$A14,'5. Pollutant Emissions - MB'!$C$19:$C$2348,'6. Summary'!AM$6)</f>
        <v>54.156140808000004</v>
      </c>
      <c r="AN14" s="225">
        <f>SUMIFS('5. Pollutant Emissions - MB'!$L$19:$L$2348,'5. Pollutant Emissions - MB'!$A$19:$A$2348,'6. Summary'!$A14,'5. Pollutant Emissions - MB'!$C$19:$C$2348,'6. Summary'!AN$6)</f>
        <v>0.21837153551612909</v>
      </c>
      <c r="AO14" s="223">
        <f>SUMIFS('5. Pollutant Emissions - MB'!$I$19:$I$2348,'5. Pollutant Emissions - MB'!$A$19:$A$2348,'6. Summary'!$A14,'5. Pollutant Emissions - MB'!$C$19:$C$2348,'6. Summary'!AO$6)</f>
        <v>3.9410250000000042E-3</v>
      </c>
      <c r="AP14" s="223">
        <f>SUMIFS('5. Pollutant Emissions - MB'!$L$19:$L$2348,'5. Pollutant Emissions - MB'!$A$19:$A$2348,'6. Summary'!$A14,'5. Pollutant Emissions - MB'!$C$19:$C$2348,'6. Summary'!AP$6)</f>
        <v>1.5891229838709694E-5</v>
      </c>
      <c r="AQ14" s="225">
        <f>SUMIFS('5. Pollutant Emissions - MB'!$I$19:$I$2348,'5. Pollutant Emissions - MB'!$A$19:$A$2348,'6. Summary'!$A14,'5. Pollutant Emissions - MB'!$C$19:$C$2348,'6. Summary'!AQ$6)</f>
        <v>0</v>
      </c>
      <c r="AR14" s="225">
        <f>SUMIFS('5. Pollutant Emissions - MB'!$L$19:$L$2348,'5. Pollutant Emissions - MB'!$A$19:$A$2348,'6. Summary'!$A14,'5. Pollutant Emissions - MB'!$C$19:$C$2348,'6. Summary'!AR$6)</f>
        <v>0</v>
      </c>
      <c r="AS14" s="223">
        <f>SUMIFS('5. Pollutant Emissions - MB'!$I$19:$I$2348,'5. Pollutant Emissions - MB'!$A$19:$A$2348,'6. Summary'!$A14,'5. Pollutant Emissions - MB'!$C$19:$C$2348,'6. Summary'!AS$6)</f>
        <v>2.6640900000000002E-6</v>
      </c>
      <c r="AT14" s="223">
        <f>SUMIFS('5. Pollutant Emissions - MB'!$L$19:$L$2348,'5. Pollutant Emissions - MB'!$A$19:$A$2348,'6. Summary'!$A14,'5. Pollutant Emissions - MB'!$C$19:$C$2348,'6. Summary'!AT$6)</f>
        <v>1.0742298387096774E-8</v>
      </c>
      <c r="AU14" s="225">
        <f>SUMIFS('5. Pollutant Emissions - MB'!$I$19:$I$2348,'5. Pollutant Emissions - MB'!$A$19:$A$2348,'6. Summary'!$A14,'5. Pollutant Emissions - MB'!$C$19:$C$2348,'6. Summary'!AU$6)</f>
        <v>3.5996400000000032E-4</v>
      </c>
      <c r="AV14" s="225">
        <f>SUMIFS('5. Pollutant Emissions - MB'!$L$19:$L$2348,'5. Pollutant Emissions - MB'!$A$19:$A$2348,'6. Summary'!$A14,'5. Pollutant Emissions - MB'!$C$19:$C$2348,'6. Summary'!AV$6)</f>
        <v>1.4514677419354852E-6</v>
      </c>
      <c r="AW14" s="223">
        <f>SUMIFS('5. Pollutant Emissions - MB'!$I$19:$I$2348,'5. Pollutant Emissions - MB'!$A$19:$A$2348,'6. Summary'!$A14,'5. Pollutant Emissions - MB'!$C$19:$C$2348,'6. Summary'!AW$6)</f>
        <v>0</v>
      </c>
      <c r="AX14" s="223">
        <f>SUMIFS('5. Pollutant Emissions - MB'!$L$19:$L$2348,'5. Pollutant Emissions - MB'!$A$19:$A$2348,'6. Summary'!$A14,'5. Pollutant Emissions - MB'!$C$19:$C$2348,'6. Summary'!AX$6)</f>
        <v>0</v>
      </c>
      <c r="AY14" s="225">
        <f>SUMIFS('5. Pollutant Emissions - MB'!$I$19:$I$2348,'5. Pollutant Emissions - MB'!$A$19:$A$2348,'6. Summary'!$A14,'5. Pollutant Emissions - MB'!$C$19:$C$2348,'6. Summary'!AY$6)</f>
        <v>0</v>
      </c>
      <c r="AZ14" s="225">
        <f>SUMIFS('5. Pollutant Emissions - MB'!$L$19:$L$2348,'5. Pollutant Emissions - MB'!$A$19:$A$2348,'6. Summary'!$A14,'5. Pollutant Emissions - MB'!$C$19:$C$2348,'6. Summary'!AZ$6)</f>
        <v>0</v>
      </c>
    </row>
    <row r="15" spans="1:52" x14ac:dyDescent="0.2">
      <c r="A15" s="217" t="s">
        <v>374</v>
      </c>
      <c r="B15" s="133" t="s">
        <v>375</v>
      </c>
      <c r="C15" s="225">
        <f>SUMIFS('5. Pollutant Emissions - MB'!$I$19:$I$2348,'5. Pollutant Emissions - MB'!$A$19:$A$2348,'6. Summary'!$A15,'5. Pollutant Emissions - MB'!$C$19:$C$2348,'6. Summary'!$C$6)</f>
        <v>630.75047771999994</v>
      </c>
      <c r="D15" s="225">
        <f>SUMIFS('5. Pollutant Emissions - MB'!$L$19:$L$2348,'5. Pollutant Emissions - MB'!$A$19:$A$2348,'6. Summary'!$A15,'5. Pollutant Emissions - MB'!$C$19:$C$2348,'6. Summary'!D$6)</f>
        <v>2.5433487004838713</v>
      </c>
      <c r="E15" s="223">
        <f>SUMIFS('5. Pollutant Emissions - MB'!$I$19:$I$2348,'5. Pollutant Emissions - MB'!$A$19:$A$2348,'6. Summary'!$A15,'5. Pollutant Emissions - MB'!$C$19:$C$2348,'6. Summary'!E$6)</f>
        <v>113.77472040000002</v>
      </c>
      <c r="F15" s="223">
        <f>SUMIFS('5. Pollutant Emissions - MB'!$L$19:$L$2348,'5. Pollutant Emissions - MB'!$A$19:$A$2348,'6. Summary'!$A15,'5. Pollutant Emissions - MB'!$C$19:$C$2348,'6. Summary'!F$6)</f>
        <v>0.4587690338709679</v>
      </c>
      <c r="G15" s="225">
        <f>SUMIFS('5. Pollutant Emissions - MB'!$I$19:$I$2348,'5. Pollutant Emissions - MB'!$A$19:$A$2348,'6. Summary'!$A15,'5. Pollutant Emissions - MB'!$C$19:$C$2348,'6. Summary'!G$6)</f>
        <v>1874.0403000000001</v>
      </c>
      <c r="H15" s="225">
        <f>SUMIFS('5. Pollutant Emissions - MB'!$L$19:$L$2348,'5. Pollutant Emissions - MB'!$A$19:$A$2348,'6. Summary'!$A15,'5. Pollutant Emissions - MB'!$C$19:$C$2348,'6. Summary'!H$6)</f>
        <v>7.556614112903226</v>
      </c>
      <c r="I15" s="223">
        <f>SUMIFS('5. Pollutant Emissions - MB'!$I$19:$I$2348,'5. Pollutant Emissions - MB'!$A$19:$A$2348,'6. Summary'!$A15,'5. Pollutant Emissions - MB'!$C$19:$C$2348,'6. Summary'!I$6)</f>
        <v>0</v>
      </c>
      <c r="J15" s="223">
        <f>SUMIFS('5. Pollutant Emissions - MB'!$L$19:$L$2348,'5. Pollutant Emissions - MB'!$A$19:$A$2348,'6. Summary'!$A15,'5. Pollutant Emissions - MB'!$C$19:$C$2348,'6. Summary'!J$6)</f>
        <v>0</v>
      </c>
      <c r="K15" s="225">
        <f>SUMIFS('5. Pollutant Emissions - MB'!$I$19:$I$2348,'5. Pollutant Emissions - MB'!$A$19:$A$2348,'6. Summary'!$A15,'5. Pollutant Emissions - MB'!$C$19:$C$2348,'6. Summary'!K$6)</f>
        <v>0</v>
      </c>
      <c r="L15" s="225">
        <f>SUMIFS('5. Pollutant Emissions - MB'!$L$19:$L$2348,'5. Pollutant Emissions - MB'!$A$19:$A$2348,'6. Summary'!$A15,'5. Pollutant Emissions - MB'!$C$19:$C$2348,'6. Summary'!L$6)</f>
        <v>0</v>
      </c>
      <c r="M15" s="223">
        <f>SUMIFS('5. Pollutant Emissions - MB'!$I$19:$I$2348,'5. Pollutant Emissions - MB'!$A$19:$A$2348,'6. Summary'!$A15,'5. Pollutant Emissions - MB'!$C$19:$C$2348,'6. Summary'!M$6)</f>
        <v>120.90185580000004</v>
      </c>
      <c r="N15" s="223">
        <f>SUMIFS('5. Pollutant Emissions - MB'!$L$19:$L$2348,'5. Pollutant Emissions - MB'!$A$19:$A$2348,'6. Summary'!$A15,'5. Pollutant Emissions - MB'!$C$19:$C$2348,'6. Summary'!N$6)</f>
        <v>0.48750748306451613</v>
      </c>
      <c r="O15" s="225">
        <f>SUMIFS('5. Pollutant Emissions - MB'!$I$19:$I$2348,'5. Pollutant Emissions - MB'!$A$19:$A$2348,'6. Summary'!$A15,'5. Pollutant Emissions - MB'!$C$19:$C$2348,'6. Summary'!O$6)</f>
        <v>2.16748224</v>
      </c>
      <c r="P15" s="225">
        <f>SUMIFS('5. Pollutant Emissions - MB'!$L$19:$L$2348,'5. Pollutant Emissions - MB'!$A$19:$A$2348,'6. Summary'!$A15,'5. Pollutant Emissions - MB'!$C$19:$C$2348,'6. Summary'!P$6)</f>
        <v>8.7398477419354838E-3</v>
      </c>
      <c r="Q15" s="223">
        <f>SUMIFS('5. Pollutant Emissions - MB'!$I$19:$I$2348,'5. Pollutant Emissions - MB'!$A$19:$A$2348,'6. Summary'!$A15,'5. Pollutant Emissions - MB'!$C$19:$C$2348,'6. Summary'!Q$6)</f>
        <v>0</v>
      </c>
      <c r="R15" s="223">
        <f>SUMIFS('5. Pollutant Emissions - MB'!$L$19:$L$2348,'5. Pollutant Emissions - MB'!$A$19:$A$2348,'6. Summary'!$A15,'5. Pollutant Emissions - MB'!$C$19:$C$2348,'6. Summary'!R$6)</f>
        <v>0</v>
      </c>
      <c r="S15" s="225">
        <f>SUMIFS('5. Pollutant Emissions - MB'!$I$19:$I$2348,'5. Pollutant Emissions - MB'!$A$19:$A$2348,'6. Summary'!$A15,'5. Pollutant Emissions - MB'!$C$19:$C$2348,'6. Summary'!S$6)</f>
        <v>2832.0294420000009</v>
      </c>
      <c r="T15" s="225">
        <f>SUMIFS('5. Pollutant Emissions - MB'!$L$19:$L$2348,'5. Pollutant Emissions - MB'!$A$19:$A$2348,'6. Summary'!$A15,'5. Pollutant Emissions - MB'!$C$19:$C$2348,'6. Summary'!T$6)</f>
        <v>11.419473556451615</v>
      </c>
      <c r="U15" s="223">
        <f>SUMIFS('5. Pollutant Emissions - MB'!$I$19:$I$2348,'5. Pollutant Emissions - MB'!$A$19:$A$2348,'6. Summary'!$A15,'5. Pollutant Emissions - MB'!$C$19:$C$2348,'6. Summary'!U$6)</f>
        <v>0</v>
      </c>
      <c r="V15" s="223">
        <f>SUMIFS('5. Pollutant Emissions - MB'!$L$19:$L$2348,'5. Pollutant Emissions - MB'!$A$19:$A$2348,'6. Summary'!$A15,'5. Pollutant Emissions - MB'!$C$19:$C$2348,'6. Summary'!V$6)</f>
        <v>0</v>
      </c>
      <c r="W15" s="225">
        <f>SUMIFS('5. Pollutant Emissions - MB'!$I$19:$I$2348,'5. Pollutant Emissions - MB'!$A$19:$A$2348,'6. Summary'!$A15,'5. Pollutant Emissions - MB'!$C$19:$C$2348,'6. Summary'!W$6)</f>
        <v>454.08655644000009</v>
      </c>
      <c r="X15" s="225">
        <f>SUMIFS('5. Pollutant Emissions - MB'!$L$19:$L$2348,'5. Pollutant Emissions - MB'!$A$19:$A$2348,'6. Summary'!$A15,'5. Pollutant Emissions - MB'!$C$19:$C$2348,'6. Summary'!X$6)</f>
        <v>1.8309941791935482</v>
      </c>
      <c r="Y15" s="223">
        <f>SUMIFS('5. Pollutant Emissions - MB'!$I$19:$I$2348,'5. Pollutant Emissions - MB'!$A$19:$A$2348,'6. Summary'!$A15,'5. Pollutant Emissions - MB'!$C$19:$C$2348,'6. Summary'!Y$6)</f>
        <v>0</v>
      </c>
      <c r="Z15" s="223">
        <f>SUMIFS('5. Pollutant Emissions - MB'!$L$19:$L$2348,'5. Pollutant Emissions - MB'!$A$19:$A$2348,'6. Summary'!$A15,'5. Pollutant Emissions - MB'!$C$19:$C$2348,'6. Summary'!Z$6)</f>
        <v>0</v>
      </c>
      <c r="AA15" s="225">
        <f>SUMIFS('5. Pollutant Emissions - MB'!$I$19:$I$2348,'5. Pollutant Emissions - MB'!$A$19:$A$2348,'6. Summary'!$A15,'5. Pollutant Emissions - MB'!$C$19:$C$2348,'6. Summary'!AA$6)</f>
        <v>19.288499999999999</v>
      </c>
      <c r="AB15" s="225">
        <f>SUMIFS('5. Pollutant Emissions - MB'!$L$19:$L$2348,'5. Pollutant Emissions - MB'!$A$19:$A$2348,'6. Summary'!$A15,'5. Pollutant Emissions - MB'!$C$19:$C$2348,'6. Summary'!AB$6)</f>
        <v>7.7776209677419356E-2</v>
      </c>
      <c r="AC15" s="223">
        <f>SUMIFS('5. Pollutant Emissions - MB'!$I$19:$I$2348,'5. Pollutant Emissions - MB'!$A$19:$A$2348,'6. Summary'!$A15,'5. Pollutant Emissions - MB'!$C$19:$C$2348,'6. Summary'!AC$6)</f>
        <v>0</v>
      </c>
      <c r="AD15" s="223">
        <f>SUMIFS('5. Pollutant Emissions - MB'!$L$19:$L$2348,'5. Pollutant Emissions - MB'!$A$19:$A$2348,'6. Summary'!$A15,'5. Pollutant Emissions - MB'!$C$19:$C$2348,'6. Summary'!AD$6)</f>
        <v>0</v>
      </c>
      <c r="AE15" s="225">
        <f>SUMIFS('5. Pollutant Emissions - MB'!$I$19:$I$2348,'5. Pollutant Emissions - MB'!$A$19:$A$2348,'6. Summary'!$A15,'5. Pollutant Emissions - MB'!$C$19:$C$2348,'6. Summary'!AE$6)</f>
        <v>6.2092800000000055E-11</v>
      </c>
      <c r="AF15" s="225">
        <f>SUMIFS('5. Pollutant Emissions - MB'!$L$19:$L$2348,'5. Pollutant Emissions - MB'!$A$19:$A$2348,'6. Summary'!$A15,'5. Pollutant Emissions - MB'!$C$19:$C$2348,'6. Summary'!AF$6)</f>
        <v>2.5037419354838737E-13</v>
      </c>
      <c r="AG15" s="223">
        <f>SUMIFS('5. Pollutant Emissions - MB'!$I$19:$I$2348,'5. Pollutant Emissions - MB'!$A$19:$A$2348,'6. Summary'!$A15,'5. Pollutant Emissions - MB'!$C$19:$C$2348,'6. Summary'!AG$6)</f>
        <v>4.6569600000000047E-7</v>
      </c>
      <c r="AH15" s="223">
        <f>SUMIFS('5. Pollutant Emissions - MB'!$L$19:$L$2348,'5. Pollutant Emissions - MB'!$A$19:$A$2348,'6. Summary'!$A15,'5. Pollutant Emissions - MB'!$C$19:$C$2348,'6. Summary'!AH$6)</f>
        <v>1.8778064516129053E-9</v>
      </c>
      <c r="AI15" s="225">
        <f>SUMIFS('5. Pollutant Emissions - MB'!$I$19:$I$2348,'5. Pollutant Emissions - MB'!$A$19:$A$2348,'6. Summary'!$A15,'5. Pollutant Emissions - MB'!$C$19:$C$2348,'6. Summary'!AI$6)</f>
        <v>99.903375000000011</v>
      </c>
      <c r="AJ15" s="225">
        <f>SUMIFS('5. Pollutant Emissions - MB'!$L$19:$L$2348,'5. Pollutant Emissions - MB'!$A$19:$A$2348,'6. Summary'!$A15,'5. Pollutant Emissions - MB'!$C$19:$C$2348,'6. Summary'!AJ$6)</f>
        <v>0.40283618951612904</v>
      </c>
      <c r="AK15" s="223">
        <f>SUMIFS('5. Pollutant Emissions - MB'!$I$19:$I$2348,'5. Pollutant Emissions - MB'!$A$19:$A$2348,'6. Summary'!$A15,'5. Pollutant Emissions - MB'!$C$19:$C$2348,'6. Summary'!AK$6)</f>
        <v>7264.1393550000003</v>
      </c>
      <c r="AL15" s="223">
        <f>SUMIFS('5. Pollutant Emissions - MB'!$L$19:$L$2348,'5. Pollutant Emissions - MB'!$A$19:$A$2348,'6. Summary'!$A15,'5. Pollutant Emissions - MB'!$C$19:$C$2348,'6. Summary'!AL$6)</f>
        <v>29.290884495967745</v>
      </c>
      <c r="AM15" s="225">
        <f>SUMIFS('5. Pollutant Emissions - MB'!$I$19:$I$2348,'5. Pollutant Emissions - MB'!$A$19:$A$2348,'6. Summary'!$A15,'5. Pollutant Emissions - MB'!$C$19:$C$2348,'6. Summary'!AM$6)</f>
        <v>0</v>
      </c>
      <c r="AN15" s="225">
        <f>SUMIFS('5. Pollutant Emissions - MB'!$L$19:$L$2348,'5. Pollutant Emissions - MB'!$A$19:$A$2348,'6. Summary'!$A15,'5. Pollutant Emissions - MB'!$C$19:$C$2348,'6. Summary'!AN$6)</f>
        <v>0</v>
      </c>
      <c r="AO15" s="223">
        <f>SUMIFS('5. Pollutant Emissions - MB'!$I$19:$I$2348,'5. Pollutant Emissions - MB'!$A$19:$A$2348,'6. Summary'!$A15,'5. Pollutant Emissions - MB'!$C$19:$C$2348,'6. Summary'!AO$6)</f>
        <v>0</v>
      </c>
      <c r="AP15" s="223">
        <f>SUMIFS('5. Pollutant Emissions - MB'!$L$19:$L$2348,'5. Pollutant Emissions - MB'!$A$19:$A$2348,'6. Summary'!$A15,'5. Pollutant Emissions - MB'!$C$19:$C$2348,'6. Summary'!AP$6)</f>
        <v>0</v>
      </c>
      <c r="AQ15" s="225">
        <f>SUMIFS('5. Pollutant Emissions - MB'!$I$19:$I$2348,'5. Pollutant Emissions - MB'!$A$19:$A$2348,'6. Summary'!$A15,'5. Pollutant Emissions - MB'!$C$19:$C$2348,'6. Summary'!AQ$6)</f>
        <v>98.633700000000005</v>
      </c>
      <c r="AR15" s="225">
        <f>SUMIFS('5. Pollutant Emissions - MB'!$L$19:$L$2348,'5. Pollutant Emissions - MB'!$A$19:$A$2348,'6. Summary'!$A15,'5. Pollutant Emissions - MB'!$C$19:$C$2348,'6. Summary'!AR$6)</f>
        <v>0.39771653225806453</v>
      </c>
      <c r="AS15" s="223">
        <f>SUMIFS('5. Pollutant Emissions - MB'!$I$19:$I$2348,'5. Pollutant Emissions - MB'!$A$19:$A$2348,'6. Summary'!$A15,'5. Pollutant Emissions - MB'!$C$19:$C$2348,'6. Summary'!AS$6)</f>
        <v>0</v>
      </c>
      <c r="AT15" s="223">
        <f>SUMIFS('5. Pollutant Emissions - MB'!$L$19:$L$2348,'5. Pollutant Emissions - MB'!$A$19:$A$2348,'6. Summary'!$A15,'5. Pollutant Emissions - MB'!$C$19:$C$2348,'6. Summary'!AT$6)</f>
        <v>0</v>
      </c>
      <c r="AU15" s="225">
        <f>SUMIFS('5. Pollutant Emissions - MB'!$I$19:$I$2348,'5. Pollutant Emissions - MB'!$A$19:$A$2348,'6. Summary'!$A15,'5. Pollutant Emissions - MB'!$C$19:$C$2348,'6. Summary'!AU$6)</f>
        <v>0</v>
      </c>
      <c r="AV15" s="225">
        <f>SUMIFS('5. Pollutant Emissions - MB'!$L$19:$L$2348,'5. Pollutant Emissions - MB'!$A$19:$A$2348,'6. Summary'!$A15,'5. Pollutant Emissions - MB'!$C$19:$C$2348,'6. Summary'!AV$6)</f>
        <v>0</v>
      </c>
      <c r="AW15" s="223">
        <f>SUMIFS('5. Pollutant Emissions - MB'!$I$19:$I$2348,'5. Pollutant Emissions - MB'!$A$19:$A$2348,'6. Summary'!$A15,'5. Pollutant Emissions - MB'!$C$19:$C$2348,'6. Summary'!AW$6)</f>
        <v>1.5523200000000016E-4</v>
      </c>
      <c r="AX15" s="223">
        <f>SUMIFS('5. Pollutant Emissions - MB'!$L$19:$L$2348,'5. Pollutant Emissions - MB'!$A$19:$A$2348,'6. Summary'!$A15,'5. Pollutant Emissions - MB'!$C$19:$C$2348,'6. Summary'!AX$6)</f>
        <v>6.2593548387096838E-7</v>
      </c>
      <c r="AY15" s="225">
        <f>SUMIFS('5. Pollutant Emissions - MB'!$I$19:$I$2348,'5. Pollutant Emissions - MB'!$A$19:$A$2348,'6. Summary'!$A15,'5. Pollutant Emissions - MB'!$C$19:$C$2348,'6. Summary'!AY$6)</f>
        <v>353.985456</v>
      </c>
      <c r="AZ15" s="225">
        <f>SUMIFS('5. Pollutant Emissions - MB'!$L$19:$L$2348,'5. Pollutant Emissions - MB'!$A$19:$A$2348,'6. Summary'!$A15,'5. Pollutant Emissions - MB'!$C$19:$C$2348,'6. Summary'!AZ$6)</f>
        <v>1.4273607096774199</v>
      </c>
    </row>
    <row r="16" spans="1:52" x14ac:dyDescent="0.2">
      <c r="A16" s="217" t="s">
        <v>378</v>
      </c>
      <c r="B16" s="133" t="s">
        <v>497</v>
      </c>
      <c r="C16" s="225">
        <f>SUMIFS('5. Pollutant Emissions - MB'!$I$19:$I$2348,'5. Pollutant Emissions - MB'!$A$19:$A$2348,'6. Summary'!$A16,'5. Pollutant Emissions - MB'!$C$19:$C$2348,'6. Summary'!$C$6)</f>
        <v>0</v>
      </c>
      <c r="D16" s="225">
        <f>SUMIFS('5. Pollutant Emissions - MB'!$L$19:$L$2348,'5. Pollutant Emissions - MB'!$A$19:$A$2348,'6. Summary'!$A16,'5. Pollutant Emissions - MB'!$C$19:$C$2348,'6. Summary'!D$6)</f>
        <v>0</v>
      </c>
      <c r="E16" s="223">
        <f>SUMIFS('5. Pollutant Emissions - MB'!$I$19:$I$2348,'5. Pollutant Emissions - MB'!$A$19:$A$2348,'6. Summary'!$A16,'5. Pollutant Emissions - MB'!$C$19:$C$2348,'6. Summary'!E$6)</f>
        <v>0</v>
      </c>
      <c r="F16" s="223">
        <f>SUMIFS('5. Pollutant Emissions - MB'!$L$19:$L$2348,'5. Pollutant Emissions - MB'!$A$19:$A$2348,'6. Summary'!$A16,'5. Pollutant Emissions - MB'!$C$19:$C$2348,'6. Summary'!F$6)</f>
        <v>0</v>
      </c>
      <c r="G16" s="225">
        <f>SUMIFS('5. Pollutant Emissions - MB'!$I$19:$I$2348,'5. Pollutant Emissions - MB'!$A$19:$A$2348,'6. Summary'!$A16,'5. Pollutant Emissions - MB'!$C$19:$C$2348,'6. Summary'!G$6)</f>
        <v>0</v>
      </c>
      <c r="H16" s="225">
        <f>SUMIFS('5. Pollutant Emissions - MB'!$L$19:$L$2348,'5. Pollutant Emissions - MB'!$A$19:$A$2348,'6. Summary'!$A16,'5. Pollutant Emissions - MB'!$C$19:$C$2348,'6. Summary'!H$6)</f>
        <v>0</v>
      </c>
      <c r="I16" s="223">
        <f>SUMIFS('5. Pollutant Emissions - MB'!$I$19:$I$2348,'5. Pollutant Emissions - MB'!$A$19:$A$2348,'6. Summary'!$A16,'5. Pollutant Emissions - MB'!$C$19:$C$2348,'6. Summary'!I$6)</f>
        <v>0</v>
      </c>
      <c r="J16" s="223">
        <f>SUMIFS('5. Pollutant Emissions - MB'!$L$19:$L$2348,'5. Pollutant Emissions - MB'!$A$19:$A$2348,'6. Summary'!$A16,'5. Pollutant Emissions - MB'!$C$19:$C$2348,'6. Summary'!J$6)</f>
        <v>0</v>
      </c>
      <c r="K16" s="225">
        <f>SUMIFS('5. Pollutant Emissions - MB'!$I$19:$I$2348,'5. Pollutant Emissions - MB'!$A$19:$A$2348,'6. Summary'!$A16,'5. Pollutant Emissions - MB'!$C$19:$C$2348,'6. Summary'!K$6)</f>
        <v>0</v>
      </c>
      <c r="L16" s="225">
        <f>SUMIFS('5. Pollutant Emissions - MB'!$L$19:$L$2348,'5. Pollutant Emissions - MB'!$A$19:$A$2348,'6. Summary'!$A16,'5. Pollutant Emissions - MB'!$C$19:$C$2348,'6. Summary'!L$6)</f>
        <v>0</v>
      </c>
      <c r="M16" s="223">
        <f>SUMIFS('5. Pollutant Emissions - MB'!$I$19:$I$2348,'5. Pollutant Emissions - MB'!$A$19:$A$2348,'6. Summary'!$A16,'5. Pollutant Emissions - MB'!$C$19:$C$2348,'6. Summary'!M$6)</f>
        <v>0</v>
      </c>
      <c r="N16" s="223">
        <f>SUMIFS('5. Pollutant Emissions - MB'!$L$19:$L$2348,'5. Pollutant Emissions - MB'!$A$19:$A$2348,'6. Summary'!$A16,'5. Pollutant Emissions - MB'!$C$19:$C$2348,'6. Summary'!N$6)</f>
        <v>0</v>
      </c>
      <c r="O16" s="225">
        <f>SUMIFS('5. Pollutant Emissions - MB'!$I$19:$I$2348,'5. Pollutant Emissions - MB'!$A$19:$A$2348,'6. Summary'!$A16,'5. Pollutant Emissions - MB'!$C$19:$C$2348,'6. Summary'!O$6)</f>
        <v>0</v>
      </c>
      <c r="P16" s="225">
        <f>SUMIFS('5. Pollutant Emissions - MB'!$L$19:$L$2348,'5. Pollutant Emissions - MB'!$A$19:$A$2348,'6. Summary'!$A16,'5. Pollutant Emissions - MB'!$C$19:$C$2348,'6. Summary'!P$6)</f>
        <v>0</v>
      </c>
      <c r="Q16" s="223">
        <f>SUMIFS('5. Pollutant Emissions - MB'!$I$19:$I$2348,'5. Pollutant Emissions - MB'!$A$19:$A$2348,'6. Summary'!$A16,'5. Pollutant Emissions - MB'!$C$19:$C$2348,'6. Summary'!Q$6)</f>
        <v>0</v>
      </c>
      <c r="R16" s="223">
        <f>SUMIFS('5. Pollutant Emissions - MB'!$L$19:$L$2348,'5. Pollutant Emissions - MB'!$A$19:$A$2348,'6. Summary'!$A16,'5. Pollutant Emissions - MB'!$C$19:$C$2348,'6. Summary'!R$6)</f>
        <v>0</v>
      </c>
      <c r="S16" s="225">
        <f>SUMIFS('5. Pollutant Emissions - MB'!$I$19:$I$2348,'5. Pollutant Emissions - MB'!$A$19:$A$2348,'6. Summary'!$A16,'5. Pollutant Emissions - MB'!$C$19:$C$2348,'6. Summary'!S$6)</f>
        <v>0</v>
      </c>
      <c r="T16" s="225">
        <f>SUMIFS('5. Pollutant Emissions - MB'!$L$19:$L$2348,'5. Pollutant Emissions - MB'!$A$19:$A$2348,'6. Summary'!$A16,'5. Pollutant Emissions - MB'!$C$19:$C$2348,'6. Summary'!T$6)</f>
        <v>0</v>
      </c>
      <c r="U16" s="223">
        <f>SUMIFS('5. Pollutant Emissions - MB'!$I$19:$I$2348,'5. Pollutant Emissions - MB'!$A$19:$A$2348,'6. Summary'!$A16,'5. Pollutant Emissions - MB'!$C$19:$C$2348,'6. Summary'!U$6)</f>
        <v>0</v>
      </c>
      <c r="V16" s="223">
        <f>SUMIFS('5. Pollutant Emissions - MB'!$L$19:$L$2348,'5. Pollutant Emissions - MB'!$A$19:$A$2348,'6. Summary'!$A16,'5. Pollutant Emissions - MB'!$C$19:$C$2348,'6. Summary'!V$6)</f>
        <v>0</v>
      </c>
      <c r="W16" s="225">
        <f>SUMIFS('5. Pollutant Emissions - MB'!$I$19:$I$2348,'5. Pollutant Emissions - MB'!$A$19:$A$2348,'6. Summary'!$A16,'5. Pollutant Emissions - MB'!$C$19:$C$2348,'6. Summary'!W$6)</f>
        <v>0</v>
      </c>
      <c r="X16" s="225">
        <f>SUMIFS('5. Pollutant Emissions - MB'!$L$19:$L$2348,'5. Pollutant Emissions - MB'!$A$19:$A$2348,'6. Summary'!$A16,'5. Pollutant Emissions - MB'!$C$19:$C$2348,'6. Summary'!X$6)</f>
        <v>0</v>
      </c>
      <c r="Y16" s="223">
        <f>SUMIFS('5. Pollutant Emissions - MB'!$I$19:$I$2348,'5. Pollutant Emissions - MB'!$A$19:$A$2348,'6. Summary'!$A16,'5. Pollutant Emissions - MB'!$C$19:$C$2348,'6. Summary'!Y$6)</f>
        <v>0</v>
      </c>
      <c r="Z16" s="223">
        <f>SUMIFS('5. Pollutant Emissions - MB'!$L$19:$L$2348,'5. Pollutant Emissions - MB'!$A$19:$A$2348,'6. Summary'!$A16,'5. Pollutant Emissions - MB'!$C$19:$C$2348,'6. Summary'!Z$6)</f>
        <v>0</v>
      </c>
      <c r="AA16" s="225">
        <f>SUMIFS('5. Pollutant Emissions - MB'!$I$19:$I$2348,'5. Pollutant Emissions - MB'!$A$19:$A$2348,'6. Summary'!$A16,'5. Pollutant Emissions - MB'!$C$19:$C$2348,'6. Summary'!AA$6)</f>
        <v>0</v>
      </c>
      <c r="AB16" s="225">
        <f>SUMIFS('5. Pollutant Emissions - MB'!$L$19:$L$2348,'5. Pollutant Emissions - MB'!$A$19:$A$2348,'6. Summary'!$A16,'5. Pollutant Emissions - MB'!$C$19:$C$2348,'6. Summary'!AB$6)</f>
        <v>0</v>
      </c>
      <c r="AC16" s="223">
        <f>SUMIFS('5. Pollutant Emissions - MB'!$I$19:$I$2348,'5. Pollutant Emissions - MB'!$A$19:$A$2348,'6. Summary'!$A16,'5. Pollutant Emissions - MB'!$C$19:$C$2348,'6. Summary'!AC$6)</f>
        <v>0</v>
      </c>
      <c r="AD16" s="223">
        <f>SUMIFS('5. Pollutant Emissions - MB'!$L$19:$L$2348,'5. Pollutant Emissions - MB'!$A$19:$A$2348,'6. Summary'!$A16,'5. Pollutant Emissions - MB'!$C$19:$C$2348,'6. Summary'!AD$6)</f>
        <v>0</v>
      </c>
      <c r="AE16" s="225">
        <f>SUMIFS('5. Pollutant Emissions - MB'!$I$19:$I$2348,'5. Pollutant Emissions - MB'!$A$19:$A$2348,'6. Summary'!$A16,'5. Pollutant Emissions - MB'!$C$19:$C$2348,'6. Summary'!AE$6)</f>
        <v>0</v>
      </c>
      <c r="AF16" s="225">
        <f>SUMIFS('5. Pollutant Emissions - MB'!$L$19:$L$2348,'5. Pollutant Emissions - MB'!$A$19:$A$2348,'6. Summary'!$A16,'5. Pollutant Emissions - MB'!$C$19:$C$2348,'6. Summary'!AF$6)</f>
        <v>0</v>
      </c>
      <c r="AG16" s="223">
        <f>SUMIFS('5. Pollutant Emissions - MB'!$I$19:$I$2348,'5. Pollutant Emissions - MB'!$A$19:$A$2348,'6. Summary'!$A16,'5. Pollutant Emissions - MB'!$C$19:$C$2348,'6. Summary'!AG$6)</f>
        <v>0</v>
      </c>
      <c r="AH16" s="223">
        <f>SUMIFS('5. Pollutant Emissions - MB'!$L$19:$L$2348,'5. Pollutant Emissions - MB'!$A$19:$A$2348,'6. Summary'!$A16,'5. Pollutant Emissions - MB'!$C$19:$C$2348,'6. Summary'!AH$6)</f>
        <v>0</v>
      </c>
      <c r="AI16" s="225">
        <f>SUMIFS('5. Pollutant Emissions - MB'!$I$19:$I$2348,'5. Pollutant Emissions - MB'!$A$19:$A$2348,'6. Summary'!$A16,'5. Pollutant Emissions - MB'!$C$19:$C$2348,'6. Summary'!AI$6)</f>
        <v>0</v>
      </c>
      <c r="AJ16" s="225">
        <f>SUMIFS('5. Pollutant Emissions - MB'!$L$19:$L$2348,'5. Pollutant Emissions - MB'!$A$19:$A$2348,'6. Summary'!$A16,'5. Pollutant Emissions - MB'!$C$19:$C$2348,'6. Summary'!AJ$6)</f>
        <v>0</v>
      </c>
      <c r="AK16" s="223">
        <f>SUMIFS('5. Pollutant Emissions - MB'!$I$19:$I$2348,'5. Pollutant Emissions - MB'!$A$19:$A$2348,'6. Summary'!$A16,'5. Pollutant Emissions - MB'!$C$19:$C$2348,'6. Summary'!AK$6)</f>
        <v>0</v>
      </c>
      <c r="AL16" s="223">
        <f>SUMIFS('5. Pollutant Emissions - MB'!$L$19:$L$2348,'5. Pollutant Emissions - MB'!$A$19:$A$2348,'6. Summary'!$A16,'5. Pollutant Emissions - MB'!$C$19:$C$2348,'6. Summary'!AL$6)</f>
        <v>0</v>
      </c>
      <c r="AM16" s="225">
        <f>SUMIFS('5. Pollutant Emissions - MB'!$I$19:$I$2348,'5. Pollutant Emissions - MB'!$A$19:$A$2348,'6. Summary'!$A16,'5. Pollutant Emissions - MB'!$C$19:$C$2348,'6. Summary'!AM$6)</f>
        <v>0</v>
      </c>
      <c r="AN16" s="225">
        <f>SUMIFS('5. Pollutant Emissions - MB'!$L$19:$L$2348,'5. Pollutant Emissions - MB'!$A$19:$A$2348,'6. Summary'!$A16,'5. Pollutant Emissions - MB'!$C$19:$C$2348,'6. Summary'!AN$6)</f>
        <v>0</v>
      </c>
      <c r="AO16" s="223">
        <f>SUMIFS('5. Pollutant Emissions - MB'!$I$19:$I$2348,'5. Pollutant Emissions - MB'!$A$19:$A$2348,'6. Summary'!$A16,'5. Pollutant Emissions - MB'!$C$19:$C$2348,'6. Summary'!AO$6)</f>
        <v>0</v>
      </c>
      <c r="AP16" s="223">
        <f>SUMIFS('5. Pollutant Emissions - MB'!$L$19:$L$2348,'5. Pollutant Emissions - MB'!$A$19:$A$2348,'6. Summary'!$A16,'5. Pollutant Emissions - MB'!$C$19:$C$2348,'6. Summary'!AP$6)</f>
        <v>0</v>
      </c>
      <c r="AQ16" s="225">
        <f>SUMIFS('5. Pollutant Emissions - MB'!$I$19:$I$2348,'5. Pollutant Emissions - MB'!$A$19:$A$2348,'6. Summary'!$A16,'5. Pollutant Emissions - MB'!$C$19:$C$2348,'6. Summary'!AQ$6)</f>
        <v>0</v>
      </c>
      <c r="AR16" s="225">
        <f>SUMIFS('5. Pollutant Emissions - MB'!$L$19:$L$2348,'5. Pollutant Emissions - MB'!$A$19:$A$2348,'6. Summary'!$A16,'5. Pollutant Emissions - MB'!$C$19:$C$2348,'6. Summary'!AR$6)</f>
        <v>0</v>
      </c>
      <c r="AS16" s="223">
        <f>SUMIFS('5. Pollutant Emissions - MB'!$I$19:$I$2348,'5. Pollutant Emissions - MB'!$A$19:$A$2348,'6. Summary'!$A16,'5. Pollutant Emissions - MB'!$C$19:$C$2348,'6. Summary'!AS$6)</f>
        <v>0</v>
      </c>
      <c r="AT16" s="223">
        <f>SUMIFS('5. Pollutant Emissions - MB'!$L$19:$L$2348,'5. Pollutant Emissions - MB'!$A$19:$A$2348,'6. Summary'!$A16,'5. Pollutant Emissions - MB'!$C$19:$C$2348,'6. Summary'!AT$6)</f>
        <v>0</v>
      </c>
      <c r="AU16" s="225">
        <f>SUMIFS('5. Pollutant Emissions - MB'!$I$19:$I$2348,'5. Pollutant Emissions - MB'!$A$19:$A$2348,'6. Summary'!$A16,'5. Pollutant Emissions - MB'!$C$19:$C$2348,'6. Summary'!AU$6)</f>
        <v>0</v>
      </c>
      <c r="AV16" s="225">
        <f>SUMIFS('5. Pollutant Emissions - MB'!$L$19:$L$2348,'5. Pollutant Emissions - MB'!$A$19:$A$2348,'6. Summary'!$A16,'5. Pollutant Emissions - MB'!$C$19:$C$2348,'6. Summary'!AV$6)</f>
        <v>0</v>
      </c>
      <c r="AW16" s="223">
        <f>SUMIFS('5. Pollutant Emissions - MB'!$I$19:$I$2348,'5. Pollutant Emissions - MB'!$A$19:$A$2348,'6. Summary'!$A16,'5. Pollutant Emissions - MB'!$C$19:$C$2348,'6. Summary'!AW$6)</f>
        <v>0</v>
      </c>
      <c r="AX16" s="223">
        <f>SUMIFS('5. Pollutant Emissions - MB'!$L$19:$L$2348,'5. Pollutant Emissions - MB'!$A$19:$A$2348,'6. Summary'!$A16,'5. Pollutant Emissions - MB'!$C$19:$C$2348,'6. Summary'!AX$6)</f>
        <v>0</v>
      </c>
      <c r="AY16" s="225">
        <f>SUMIFS('5. Pollutant Emissions - MB'!$I$19:$I$2348,'5. Pollutant Emissions - MB'!$A$19:$A$2348,'6. Summary'!$A16,'5. Pollutant Emissions - MB'!$C$19:$C$2348,'6. Summary'!AY$6)</f>
        <v>0</v>
      </c>
      <c r="AZ16" s="225">
        <f>SUMIFS('5. Pollutant Emissions - MB'!$L$19:$L$2348,'5. Pollutant Emissions - MB'!$A$19:$A$2348,'6. Summary'!$A16,'5. Pollutant Emissions - MB'!$C$19:$C$2348,'6. Summary'!AZ$6)</f>
        <v>0</v>
      </c>
    </row>
    <row r="17" spans="1:52" x14ac:dyDescent="0.2">
      <c r="A17" s="217" t="s">
        <v>382</v>
      </c>
      <c r="B17" s="133" t="s">
        <v>383</v>
      </c>
      <c r="C17" s="225">
        <f>SUMIFS('5. Pollutant Emissions - MB'!$I$19:$I$2348,'5. Pollutant Emissions - MB'!$A$19:$A$2348,'6. Summary'!$A17,'5. Pollutant Emissions - MB'!$C$19:$C$2348,'6. Summary'!$C$6)</f>
        <v>3270.5349624750002</v>
      </c>
      <c r="D17" s="225">
        <f>SUMIFS('5. Pollutant Emissions - MB'!$L$19:$L$2348,'5. Pollutant Emissions - MB'!$A$19:$A$2348,'6. Summary'!$A17,'5. Pollutant Emissions - MB'!$C$19:$C$2348,'6. Summary'!D$6)</f>
        <v>13.187640977721776</v>
      </c>
      <c r="E17" s="223">
        <f>SUMIFS('5. Pollutant Emissions - MB'!$I$19:$I$2348,'5. Pollutant Emissions - MB'!$A$19:$A$2348,'6. Summary'!$A17,'5. Pollutant Emissions - MB'!$C$19:$C$2348,'6. Summary'!E$6)</f>
        <v>654.32457915000009</v>
      </c>
      <c r="F17" s="223">
        <f>SUMIFS('5. Pollutant Emissions - MB'!$L$19:$L$2348,'5. Pollutant Emissions - MB'!$A$19:$A$2348,'6. Summary'!$A17,'5. Pollutant Emissions - MB'!$C$19:$C$2348,'6. Summary'!F$6)</f>
        <v>2.6384055610887098</v>
      </c>
      <c r="G17" s="225">
        <f>SUMIFS('5. Pollutant Emissions - MB'!$I$19:$I$2348,'5. Pollutant Emissions - MB'!$A$19:$A$2348,'6. Summary'!$A17,'5. Pollutant Emissions - MB'!$C$19:$C$2348,'6. Summary'!G$6)</f>
        <v>1877.5073814750001</v>
      </c>
      <c r="H17" s="225">
        <f>SUMIFS('5. Pollutant Emissions - MB'!$L$19:$L$2348,'5. Pollutant Emissions - MB'!$A$19:$A$2348,'6. Summary'!$A17,'5. Pollutant Emissions - MB'!$C$19:$C$2348,'6. Summary'!H$6)</f>
        <v>7.5705942801411297</v>
      </c>
      <c r="I17" s="223">
        <f>SUMIFS('5. Pollutant Emissions - MB'!$I$19:$I$2348,'5. Pollutant Emissions - MB'!$A$19:$A$2348,'6. Summary'!$A17,'5. Pollutant Emissions - MB'!$C$19:$C$2348,'6. Summary'!I$6)</f>
        <v>0</v>
      </c>
      <c r="J17" s="223">
        <f>SUMIFS('5. Pollutant Emissions - MB'!$L$19:$L$2348,'5. Pollutant Emissions - MB'!$A$19:$A$2348,'6. Summary'!$A17,'5. Pollutant Emissions - MB'!$C$19:$C$2348,'6. Summary'!J$6)</f>
        <v>0</v>
      </c>
      <c r="K17" s="225">
        <f>SUMIFS('5. Pollutant Emissions - MB'!$I$19:$I$2348,'5. Pollutant Emissions - MB'!$A$19:$A$2348,'6. Summary'!$A17,'5. Pollutant Emissions - MB'!$C$19:$C$2348,'6. Summary'!K$6)</f>
        <v>0</v>
      </c>
      <c r="L17" s="225">
        <f>SUMIFS('5. Pollutant Emissions - MB'!$L$19:$L$2348,'5. Pollutant Emissions - MB'!$A$19:$A$2348,'6. Summary'!$A17,'5. Pollutant Emissions - MB'!$C$19:$C$2348,'6. Summary'!L$6)</f>
        <v>0</v>
      </c>
      <c r="M17" s="223">
        <f>SUMIFS('5. Pollutant Emissions - MB'!$I$19:$I$2348,'5. Pollutant Emissions - MB'!$A$19:$A$2348,'6. Summary'!$A17,'5. Pollutant Emissions - MB'!$C$19:$C$2348,'6. Summary'!M$6)</f>
        <v>65.284137600000008</v>
      </c>
      <c r="N17" s="223">
        <f>SUMIFS('5. Pollutant Emissions - MB'!$L$19:$L$2348,'5. Pollutant Emissions - MB'!$A$19:$A$2348,'6. Summary'!$A17,'5. Pollutant Emissions - MB'!$C$19:$C$2348,'6. Summary'!N$6)</f>
        <v>0.26324249032258062</v>
      </c>
      <c r="O17" s="225">
        <f>SUMIFS('5. Pollutant Emissions - MB'!$I$19:$I$2348,'5. Pollutant Emissions - MB'!$A$19:$A$2348,'6. Summary'!$A17,'5. Pollutant Emissions - MB'!$C$19:$C$2348,'6. Summary'!O$6)</f>
        <v>6.0231600000000003E-2</v>
      </c>
      <c r="P17" s="225">
        <f>SUMIFS('5. Pollutant Emissions - MB'!$L$19:$L$2348,'5. Pollutant Emissions - MB'!$A$19:$A$2348,'6. Summary'!$A17,'5. Pollutant Emissions - MB'!$C$19:$C$2348,'6. Summary'!P$6)</f>
        <v>2.4286935483870971E-4</v>
      </c>
      <c r="Q17" s="223">
        <f>SUMIFS('5. Pollutant Emissions - MB'!$I$19:$I$2348,'5. Pollutant Emissions - MB'!$A$19:$A$2348,'6. Summary'!$A17,'5. Pollutant Emissions - MB'!$C$19:$C$2348,'6. Summary'!Q$6)</f>
        <v>0</v>
      </c>
      <c r="R17" s="223">
        <f>SUMIFS('5. Pollutant Emissions - MB'!$L$19:$L$2348,'5. Pollutant Emissions - MB'!$A$19:$A$2348,'6. Summary'!$A17,'5. Pollutant Emissions - MB'!$C$19:$C$2348,'6. Summary'!R$6)</f>
        <v>0</v>
      </c>
      <c r="S17" s="225">
        <f>SUMIFS('5. Pollutant Emissions - MB'!$I$19:$I$2348,'5. Pollutant Emissions - MB'!$A$19:$A$2348,'6. Summary'!$A17,'5. Pollutant Emissions - MB'!$C$19:$C$2348,'6. Summary'!S$6)</f>
        <v>0</v>
      </c>
      <c r="T17" s="225">
        <f>SUMIFS('5. Pollutant Emissions - MB'!$L$19:$L$2348,'5. Pollutant Emissions - MB'!$A$19:$A$2348,'6. Summary'!$A17,'5. Pollutant Emissions - MB'!$C$19:$C$2348,'6. Summary'!T$6)</f>
        <v>0</v>
      </c>
      <c r="U17" s="223">
        <f>SUMIFS('5. Pollutant Emissions - MB'!$I$19:$I$2348,'5. Pollutant Emissions - MB'!$A$19:$A$2348,'6. Summary'!$A17,'5. Pollutant Emissions - MB'!$C$19:$C$2348,'6. Summary'!U$6)</f>
        <v>0</v>
      </c>
      <c r="V17" s="223">
        <f>SUMIFS('5. Pollutant Emissions - MB'!$L$19:$L$2348,'5. Pollutant Emissions - MB'!$A$19:$A$2348,'6. Summary'!$A17,'5. Pollutant Emissions - MB'!$C$19:$C$2348,'6. Summary'!V$6)</f>
        <v>0</v>
      </c>
      <c r="W17" s="225">
        <f>SUMIFS('5. Pollutant Emissions - MB'!$I$19:$I$2348,'5. Pollutant Emissions - MB'!$A$19:$A$2348,'6. Summary'!$A17,'5. Pollutant Emissions - MB'!$C$19:$C$2348,'6. Summary'!W$6)</f>
        <v>0</v>
      </c>
      <c r="X17" s="225">
        <f>SUMIFS('5. Pollutant Emissions - MB'!$L$19:$L$2348,'5. Pollutant Emissions - MB'!$A$19:$A$2348,'6. Summary'!$A17,'5. Pollutant Emissions - MB'!$C$19:$C$2348,'6. Summary'!X$6)</f>
        <v>0</v>
      </c>
      <c r="Y17" s="223">
        <f>SUMIFS('5. Pollutant Emissions - MB'!$I$19:$I$2348,'5. Pollutant Emissions - MB'!$A$19:$A$2348,'6. Summary'!$A17,'5. Pollutant Emissions - MB'!$C$19:$C$2348,'6. Summary'!Y$6)</f>
        <v>0</v>
      </c>
      <c r="Z17" s="223">
        <f>SUMIFS('5. Pollutant Emissions - MB'!$L$19:$L$2348,'5. Pollutant Emissions - MB'!$A$19:$A$2348,'6. Summary'!$A17,'5. Pollutant Emissions - MB'!$C$19:$C$2348,'6. Summary'!Z$6)</f>
        <v>0</v>
      </c>
      <c r="AA17" s="225">
        <f>SUMIFS('5. Pollutant Emissions - MB'!$I$19:$I$2348,'5. Pollutant Emissions - MB'!$A$19:$A$2348,'6. Summary'!$A17,'5. Pollutant Emissions - MB'!$C$19:$C$2348,'6. Summary'!AA$6)</f>
        <v>19.288499999999999</v>
      </c>
      <c r="AB17" s="225">
        <f>SUMIFS('5. Pollutant Emissions - MB'!$L$19:$L$2348,'5. Pollutant Emissions - MB'!$A$19:$A$2348,'6. Summary'!$A17,'5. Pollutant Emissions - MB'!$C$19:$C$2348,'6. Summary'!AB$6)</f>
        <v>7.7776209677419356E-2</v>
      </c>
      <c r="AC17" s="223">
        <f>SUMIFS('5. Pollutant Emissions - MB'!$I$19:$I$2348,'5. Pollutant Emissions - MB'!$A$19:$A$2348,'6. Summary'!$A17,'5. Pollutant Emissions - MB'!$C$19:$C$2348,'6. Summary'!AC$6)</f>
        <v>0</v>
      </c>
      <c r="AD17" s="223">
        <f>SUMIFS('5. Pollutant Emissions - MB'!$L$19:$L$2348,'5. Pollutant Emissions - MB'!$A$19:$A$2348,'6. Summary'!$A17,'5. Pollutant Emissions - MB'!$C$19:$C$2348,'6. Summary'!AD$6)</f>
        <v>0</v>
      </c>
      <c r="AE17" s="225">
        <f>SUMIFS('5. Pollutant Emissions - MB'!$I$19:$I$2348,'5. Pollutant Emissions - MB'!$A$19:$A$2348,'6. Summary'!$A17,'5. Pollutant Emissions - MB'!$C$19:$C$2348,'6. Summary'!AE$6)</f>
        <v>0</v>
      </c>
      <c r="AF17" s="225">
        <f>SUMIFS('5. Pollutant Emissions - MB'!$L$19:$L$2348,'5. Pollutant Emissions - MB'!$A$19:$A$2348,'6. Summary'!$A17,'5. Pollutant Emissions - MB'!$C$19:$C$2348,'6. Summary'!AF$6)</f>
        <v>0</v>
      </c>
      <c r="AG17" s="223">
        <f>SUMIFS('5. Pollutant Emissions - MB'!$I$19:$I$2348,'5. Pollutant Emissions - MB'!$A$19:$A$2348,'6. Summary'!$A17,'5. Pollutant Emissions - MB'!$C$19:$C$2348,'6. Summary'!AG$6)</f>
        <v>0</v>
      </c>
      <c r="AH17" s="223">
        <f>SUMIFS('5. Pollutant Emissions - MB'!$L$19:$L$2348,'5. Pollutant Emissions - MB'!$A$19:$A$2348,'6. Summary'!$A17,'5. Pollutant Emissions - MB'!$C$19:$C$2348,'6. Summary'!AH$6)</f>
        <v>0</v>
      </c>
      <c r="AI17" s="225">
        <f>SUMIFS('5. Pollutant Emissions - MB'!$I$19:$I$2348,'5. Pollutant Emissions - MB'!$A$19:$A$2348,'6. Summary'!$A17,'5. Pollutant Emissions - MB'!$C$19:$C$2348,'6. Summary'!AI$6)</f>
        <v>99.903375000000011</v>
      </c>
      <c r="AJ17" s="225">
        <f>SUMIFS('5. Pollutant Emissions - MB'!$L$19:$L$2348,'5. Pollutant Emissions - MB'!$A$19:$A$2348,'6. Summary'!$A17,'5. Pollutant Emissions - MB'!$C$19:$C$2348,'6. Summary'!AJ$6)</f>
        <v>0.40283618951612904</v>
      </c>
      <c r="AK17" s="223">
        <f>SUMIFS('5. Pollutant Emissions - MB'!$I$19:$I$2348,'5. Pollutant Emissions - MB'!$A$19:$A$2348,'6. Summary'!$A17,'5. Pollutant Emissions - MB'!$C$19:$C$2348,'6. Summary'!AK$6)</f>
        <v>7264.1393550000003</v>
      </c>
      <c r="AL17" s="223">
        <f>SUMIFS('5. Pollutant Emissions - MB'!$L$19:$L$2348,'5. Pollutant Emissions - MB'!$A$19:$A$2348,'6. Summary'!$A17,'5. Pollutant Emissions - MB'!$C$19:$C$2348,'6. Summary'!AL$6)</f>
        <v>29.290884495967745</v>
      </c>
      <c r="AM17" s="225">
        <f>SUMIFS('5. Pollutant Emissions - MB'!$I$19:$I$2348,'5. Pollutant Emissions - MB'!$A$19:$A$2348,'6. Summary'!$A17,'5. Pollutant Emissions - MB'!$C$19:$C$2348,'6. Summary'!AM$6)</f>
        <v>0</v>
      </c>
      <c r="AN17" s="225">
        <f>SUMIFS('5. Pollutant Emissions - MB'!$L$19:$L$2348,'5. Pollutant Emissions - MB'!$A$19:$A$2348,'6. Summary'!$A17,'5. Pollutant Emissions - MB'!$C$19:$C$2348,'6. Summary'!AN$6)</f>
        <v>0</v>
      </c>
      <c r="AO17" s="223">
        <f>SUMIFS('5. Pollutant Emissions - MB'!$I$19:$I$2348,'5. Pollutant Emissions - MB'!$A$19:$A$2348,'6. Summary'!$A17,'5. Pollutant Emissions - MB'!$C$19:$C$2348,'6. Summary'!AO$6)</f>
        <v>0</v>
      </c>
      <c r="AP17" s="223">
        <f>SUMIFS('5. Pollutant Emissions - MB'!$L$19:$L$2348,'5. Pollutant Emissions - MB'!$A$19:$A$2348,'6. Summary'!$A17,'5. Pollutant Emissions - MB'!$C$19:$C$2348,'6. Summary'!AP$6)</f>
        <v>0</v>
      </c>
      <c r="AQ17" s="225">
        <f>SUMIFS('5. Pollutant Emissions - MB'!$I$19:$I$2348,'5. Pollutant Emissions - MB'!$A$19:$A$2348,'6. Summary'!$A17,'5. Pollutant Emissions - MB'!$C$19:$C$2348,'6. Summary'!AQ$6)</f>
        <v>98.633700000000005</v>
      </c>
      <c r="AR17" s="225">
        <f>SUMIFS('5. Pollutant Emissions - MB'!$L$19:$L$2348,'5. Pollutant Emissions - MB'!$A$19:$A$2348,'6. Summary'!$A17,'5. Pollutant Emissions - MB'!$C$19:$C$2348,'6. Summary'!AR$6)</f>
        <v>0.39771653225806453</v>
      </c>
      <c r="AS17" s="223">
        <f>SUMIFS('5. Pollutant Emissions - MB'!$I$19:$I$2348,'5. Pollutant Emissions - MB'!$A$19:$A$2348,'6. Summary'!$A17,'5. Pollutant Emissions - MB'!$C$19:$C$2348,'6. Summary'!AS$6)</f>
        <v>0</v>
      </c>
      <c r="AT17" s="223">
        <f>SUMIFS('5. Pollutant Emissions - MB'!$L$19:$L$2348,'5. Pollutant Emissions - MB'!$A$19:$A$2348,'6. Summary'!$A17,'5. Pollutant Emissions - MB'!$C$19:$C$2348,'6. Summary'!AT$6)</f>
        <v>0</v>
      </c>
      <c r="AU17" s="225">
        <f>SUMIFS('5. Pollutant Emissions - MB'!$I$19:$I$2348,'5. Pollutant Emissions - MB'!$A$19:$A$2348,'6. Summary'!$A17,'5. Pollutant Emissions - MB'!$C$19:$C$2348,'6. Summary'!AU$6)</f>
        <v>0</v>
      </c>
      <c r="AV17" s="225">
        <f>SUMIFS('5. Pollutant Emissions - MB'!$L$19:$L$2348,'5. Pollutant Emissions - MB'!$A$19:$A$2348,'6. Summary'!$A17,'5. Pollutant Emissions - MB'!$C$19:$C$2348,'6. Summary'!AV$6)</f>
        <v>0</v>
      </c>
      <c r="AW17" s="223">
        <f>SUMIFS('5. Pollutant Emissions - MB'!$I$19:$I$2348,'5. Pollutant Emissions - MB'!$A$19:$A$2348,'6. Summary'!$A17,'5. Pollutant Emissions - MB'!$C$19:$C$2348,'6. Summary'!AW$6)</f>
        <v>0</v>
      </c>
      <c r="AX17" s="223">
        <f>SUMIFS('5. Pollutant Emissions - MB'!$L$19:$L$2348,'5. Pollutant Emissions - MB'!$A$19:$A$2348,'6. Summary'!$A17,'5. Pollutant Emissions - MB'!$C$19:$C$2348,'6. Summary'!AX$6)</f>
        <v>0</v>
      </c>
      <c r="AY17" s="225">
        <f>SUMIFS('5. Pollutant Emissions - MB'!$I$19:$I$2348,'5. Pollutant Emissions - MB'!$A$19:$A$2348,'6. Summary'!$A17,'5. Pollutant Emissions - MB'!$C$19:$C$2348,'6. Summary'!AY$6)</f>
        <v>326.42068800000004</v>
      </c>
      <c r="AZ17" s="225">
        <f>SUMIFS('5. Pollutant Emissions - MB'!$L$19:$L$2348,'5. Pollutant Emissions - MB'!$A$19:$A$2348,'6. Summary'!$A17,'5. Pollutant Emissions - MB'!$C$19:$C$2348,'6. Summary'!AZ$6)</f>
        <v>1.3162124516129032</v>
      </c>
    </row>
    <row r="18" spans="1:52" x14ac:dyDescent="0.2">
      <c r="A18" s="217" t="s">
        <v>386</v>
      </c>
      <c r="B18" s="133" t="s">
        <v>387</v>
      </c>
      <c r="C18" s="225">
        <f>SUMIFS('5. Pollutant Emissions - MB'!$I$19:$I$2348,'5. Pollutant Emissions - MB'!$A$19:$A$2348,'6. Summary'!$A18,'5. Pollutant Emissions - MB'!$C$19:$C$2348,'6. Summary'!$C$6)</f>
        <v>0</v>
      </c>
      <c r="D18" s="225">
        <f>SUMIFS('5. Pollutant Emissions - MB'!$L$19:$L$2348,'5. Pollutant Emissions - MB'!$A$19:$A$2348,'6. Summary'!$A18,'5. Pollutant Emissions - MB'!$C$19:$C$2348,'6. Summary'!D$6)</f>
        <v>0</v>
      </c>
      <c r="E18" s="223">
        <f>SUMIFS('5. Pollutant Emissions - MB'!$I$19:$I$2348,'5. Pollutant Emissions - MB'!$A$19:$A$2348,'6. Summary'!$A18,'5. Pollutant Emissions - MB'!$C$19:$C$2348,'6. Summary'!E$6)</f>
        <v>3.3610500000000001E-2</v>
      </c>
      <c r="F18" s="223">
        <f>SUMIFS('5. Pollutant Emissions - MB'!$L$19:$L$2348,'5. Pollutant Emissions - MB'!$A$19:$A$2348,'6. Summary'!$A18,'5. Pollutant Emissions - MB'!$C$19:$C$2348,'6. Summary'!F$6)</f>
        <v>1.3552620967741935E-4</v>
      </c>
      <c r="G18" s="225">
        <f>SUMIFS('5. Pollutant Emissions - MB'!$I$19:$I$2348,'5. Pollutant Emissions - MB'!$A$19:$A$2348,'6. Summary'!$A18,'5. Pollutant Emissions - MB'!$C$19:$C$2348,'6. Summary'!G$6)</f>
        <v>1874.0403000000001</v>
      </c>
      <c r="H18" s="225">
        <f>SUMIFS('5. Pollutant Emissions - MB'!$L$19:$L$2348,'5. Pollutant Emissions - MB'!$A$19:$A$2348,'6. Summary'!$A18,'5. Pollutant Emissions - MB'!$C$19:$C$2348,'6. Summary'!H$6)</f>
        <v>7.556614112903226</v>
      </c>
      <c r="I18" s="223">
        <f>SUMIFS('5. Pollutant Emissions - MB'!$I$19:$I$2348,'5. Pollutant Emissions - MB'!$A$19:$A$2348,'6. Summary'!$A18,'5. Pollutant Emissions - MB'!$C$19:$C$2348,'6. Summary'!I$6)</f>
        <v>0</v>
      </c>
      <c r="J18" s="223">
        <f>SUMIFS('5. Pollutant Emissions - MB'!$L$19:$L$2348,'5. Pollutant Emissions - MB'!$A$19:$A$2348,'6. Summary'!$A18,'5. Pollutant Emissions - MB'!$C$19:$C$2348,'6. Summary'!J$6)</f>
        <v>0</v>
      </c>
      <c r="K18" s="225">
        <f>SUMIFS('5. Pollutant Emissions - MB'!$I$19:$I$2348,'5. Pollutant Emissions - MB'!$A$19:$A$2348,'6. Summary'!$A18,'5. Pollutant Emissions - MB'!$C$19:$C$2348,'6. Summary'!K$6)</f>
        <v>0</v>
      </c>
      <c r="L18" s="225">
        <f>SUMIFS('5. Pollutant Emissions - MB'!$L$19:$L$2348,'5. Pollutant Emissions - MB'!$A$19:$A$2348,'6. Summary'!$A18,'5. Pollutant Emissions - MB'!$C$19:$C$2348,'6. Summary'!L$6)</f>
        <v>0</v>
      </c>
      <c r="M18" s="223">
        <f>SUMIFS('5. Pollutant Emissions - MB'!$I$19:$I$2348,'5. Pollutant Emissions - MB'!$A$19:$A$2348,'6. Summary'!$A18,'5. Pollutant Emissions - MB'!$C$19:$C$2348,'6. Summary'!M$6)</f>
        <v>0</v>
      </c>
      <c r="N18" s="223">
        <f>SUMIFS('5. Pollutant Emissions - MB'!$L$19:$L$2348,'5. Pollutant Emissions - MB'!$A$19:$A$2348,'6. Summary'!$A18,'5. Pollutant Emissions - MB'!$C$19:$C$2348,'6. Summary'!N$6)</f>
        <v>0</v>
      </c>
      <c r="O18" s="225">
        <f>SUMIFS('5. Pollutant Emissions - MB'!$I$19:$I$2348,'5. Pollutant Emissions - MB'!$A$19:$A$2348,'6. Summary'!$A18,'5. Pollutant Emissions - MB'!$C$19:$C$2348,'6. Summary'!O$6)</f>
        <v>0</v>
      </c>
      <c r="P18" s="225">
        <f>SUMIFS('5. Pollutant Emissions - MB'!$L$19:$L$2348,'5. Pollutant Emissions - MB'!$A$19:$A$2348,'6. Summary'!$A18,'5. Pollutant Emissions - MB'!$C$19:$C$2348,'6. Summary'!P$6)</f>
        <v>0</v>
      </c>
      <c r="Q18" s="223">
        <f>SUMIFS('5. Pollutant Emissions - MB'!$I$19:$I$2348,'5. Pollutant Emissions - MB'!$A$19:$A$2348,'6. Summary'!$A18,'5. Pollutant Emissions - MB'!$C$19:$C$2348,'6. Summary'!Q$6)</f>
        <v>184.9485</v>
      </c>
      <c r="R18" s="223">
        <f>SUMIFS('5. Pollutant Emissions - MB'!$L$19:$L$2348,'5. Pollutant Emissions - MB'!$A$19:$A$2348,'6. Summary'!$A18,'5. Pollutant Emissions - MB'!$C$19:$C$2348,'6. Summary'!R$6)</f>
        <v>0.74576008064516119</v>
      </c>
      <c r="S18" s="225">
        <f>SUMIFS('5. Pollutant Emissions - MB'!$I$19:$I$2348,'5. Pollutant Emissions - MB'!$A$19:$A$2348,'6. Summary'!$A18,'5. Pollutant Emissions - MB'!$C$19:$C$2348,'6. Summary'!S$6)</f>
        <v>0</v>
      </c>
      <c r="T18" s="225">
        <f>SUMIFS('5. Pollutant Emissions - MB'!$L$19:$L$2348,'5. Pollutant Emissions - MB'!$A$19:$A$2348,'6. Summary'!$A18,'5. Pollutant Emissions - MB'!$C$19:$C$2348,'6. Summary'!T$6)</f>
        <v>0</v>
      </c>
      <c r="U18" s="223">
        <f>SUMIFS('5. Pollutant Emissions - MB'!$I$19:$I$2348,'5. Pollutant Emissions - MB'!$A$19:$A$2348,'6. Summary'!$A18,'5. Pollutant Emissions - MB'!$C$19:$C$2348,'6. Summary'!U$6)</f>
        <v>0</v>
      </c>
      <c r="V18" s="223">
        <f>SUMIFS('5. Pollutant Emissions - MB'!$L$19:$L$2348,'5. Pollutant Emissions - MB'!$A$19:$A$2348,'6. Summary'!$A18,'5. Pollutant Emissions - MB'!$C$19:$C$2348,'6. Summary'!V$6)</f>
        <v>0</v>
      </c>
      <c r="W18" s="225">
        <f>SUMIFS('5. Pollutant Emissions - MB'!$I$19:$I$2348,'5. Pollutant Emissions - MB'!$A$19:$A$2348,'6. Summary'!$A18,'5. Pollutant Emissions - MB'!$C$19:$C$2348,'6. Summary'!W$6)</f>
        <v>22.068287999999999</v>
      </c>
      <c r="X18" s="225">
        <f>SUMIFS('5. Pollutant Emissions - MB'!$L$19:$L$2348,'5. Pollutant Emissions - MB'!$A$19:$A$2348,'6. Summary'!$A18,'5. Pollutant Emissions - MB'!$C$19:$C$2348,'6. Summary'!X$6)</f>
        <v>8.8985032258064506E-2</v>
      </c>
      <c r="Y18" s="223">
        <f>SUMIFS('5. Pollutant Emissions - MB'!$I$19:$I$2348,'5. Pollutant Emissions - MB'!$A$19:$A$2348,'6. Summary'!$A18,'5. Pollutant Emissions - MB'!$C$19:$C$2348,'6. Summary'!Y$6)</f>
        <v>2.241511932000002E-2</v>
      </c>
      <c r="Z18" s="223">
        <f>SUMIFS('5. Pollutant Emissions - MB'!$L$19:$L$2348,'5. Pollutant Emissions - MB'!$A$19:$A$2348,'6. Summary'!$A18,'5. Pollutant Emissions - MB'!$C$19:$C$2348,'6. Summary'!Z$6)</f>
        <v>9.038354564516137E-5</v>
      </c>
      <c r="AA18" s="225">
        <f>SUMIFS('5. Pollutant Emissions - MB'!$I$19:$I$2348,'5. Pollutant Emissions - MB'!$A$19:$A$2348,'6. Summary'!$A18,'5. Pollutant Emissions - MB'!$C$19:$C$2348,'6. Summary'!AA$6)</f>
        <v>4026.0558359999995</v>
      </c>
      <c r="AB18" s="225">
        <f>SUMIFS('5. Pollutant Emissions - MB'!$L$19:$L$2348,'5. Pollutant Emissions - MB'!$A$19:$A$2348,'6. Summary'!$A18,'5. Pollutant Emissions - MB'!$C$19:$C$2348,'6. Summary'!AB$6)</f>
        <v>16.234096112903224</v>
      </c>
      <c r="AC18" s="223">
        <f>SUMIFS('5. Pollutant Emissions - MB'!$I$19:$I$2348,'5. Pollutant Emissions - MB'!$A$19:$A$2348,'6. Summary'!$A18,'5. Pollutant Emissions - MB'!$C$19:$C$2348,'6. Summary'!AC$6)</f>
        <v>110.34143999999999</v>
      </c>
      <c r="AD18" s="223">
        <f>SUMIFS('5. Pollutant Emissions - MB'!$L$19:$L$2348,'5. Pollutant Emissions - MB'!$A$19:$A$2348,'6. Summary'!$A18,'5. Pollutant Emissions - MB'!$C$19:$C$2348,'6. Summary'!AD$6)</f>
        <v>0.44492516129032256</v>
      </c>
      <c r="AE18" s="225">
        <f>SUMIFS('5. Pollutant Emissions - MB'!$I$19:$I$2348,'5. Pollutant Emissions - MB'!$A$19:$A$2348,'6. Summary'!$A18,'5. Pollutant Emissions - MB'!$C$19:$C$2348,'6. Summary'!AE$6)</f>
        <v>9.9640239600000094E-8</v>
      </c>
      <c r="AF18" s="225">
        <f>SUMIFS('5. Pollutant Emissions - MB'!$L$19:$L$2348,'5. Pollutant Emissions - MB'!$A$19:$A$2348,'6. Summary'!$A18,'5. Pollutant Emissions - MB'!$C$19:$C$2348,'6. Summary'!AF$6)</f>
        <v>4.0177515967741965E-10</v>
      </c>
      <c r="AG18" s="223">
        <f>SUMIFS('5. Pollutant Emissions - MB'!$I$19:$I$2348,'5. Pollutant Emissions - MB'!$A$19:$A$2348,'6. Summary'!$A18,'5. Pollutant Emissions - MB'!$C$19:$C$2348,'6. Summary'!AG$6)</f>
        <v>2.5057181820000018E-7</v>
      </c>
      <c r="AH18" s="223">
        <f>SUMIFS('5. Pollutant Emissions - MB'!$L$19:$L$2348,'5. Pollutant Emissions - MB'!$A$19:$A$2348,'6. Summary'!$A18,'5. Pollutant Emissions - MB'!$C$19:$C$2348,'6. Summary'!AH$6)</f>
        <v>1.01037023467742E-9</v>
      </c>
      <c r="AI18" s="225">
        <f>SUMIFS('5. Pollutant Emissions - MB'!$I$19:$I$2348,'5. Pollutant Emissions - MB'!$A$19:$A$2348,'6. Summary'!$A18,'5. Pollutant Emissions - MB'!$C$19:$C$2348,'6. Summary'!AI$6)</f>
        <v>125.33895000000001</v>
      </c>
      <c r="AJ18" s="225">
        <f>SUMIFS('5. Pollutant Emissions - MB'!$L$19:$L$2348,'5. Pollutant Emissions - MB'!$A$19:$A$2348,'6. Summary'!$A18,'5. Pollutant Emissions - MB'!$C$19:$C$2348,'6. Summary'!AJ$6)</f>
        <v>0.50539899193548388</v>
      </c>
      <c r="AK18" s="223">
        <f>SUMIFS('5. Pollutant Emissions - MB'!$I$19:$I$2348,'5. Pollutant Emissions - MB'!$A$19:$A$2348,'6. Summary'!$A18,'5. Pollutant Emissions - MB'!$C$19:$C$2348,'6. Summary'!AK$6)</f>
        <v>9136.3385943060002</v>
      </c>
      <c r="AL18" s="223">
        <f>SUMIFS('5. Pollutant Emissions - MB'!$L$19:$L$2348,'5. Pollutant Emissions - MB'!$A$19:$A$2348,'6. Summary'!$A18,'5. Pollutant Emissions - MB'!$C$19:$C$2348,'6. Summary'!AL$6)</f>
        <v>36.840074977040324</v>
      </c>
      <c r="AM18" s="225">
        <f>SUMIFS('5. Pollutant Emissions - MB'!$I$19:$I$2348,'5. Pollutant Emissions - MB'!$A$19:$A$2348,'6. Summary'!$A18,'5. Pollutant Emissions - MB'!$C$19:$C$2348,'6. Summary'!AM$6)</f>
        <v>328.94862000000006</v>
      </c>
      <c r="AN18" s="225">
        <f>SUMIFS('5. Pollutant Emissions - MB'!$L$19:$L$2348,'5. Pollutant Emissions - MB'!$A$19:$A$2348,'6. Summary'!$A18,'5. Pollutant Emissions - MB'!$C$19:$C$2348,'6. Summary'!AN$6)</f>
        <v>1.3264057258064517</v>
      </c>
      <c r="AO18" s="223">
        <f>SUMIFS('5. Pollutant Emissions - MB'!$I$19:$I$2348,'5. Pollutant Emissions - MB'!$A$19:$A$2348,'6. Summary'!$A18,'5. Pollutant Emissions - MB'!$C$19:$C$2348,'6. Summary'!AO$6)</f>
        <v>1.6580566200000021E-2</v>
      </c>
      <c r="AP18" s="223">
        <f>SUMIFS('5. Pollutant Emissions - MB'!$L$19:$L$2348,'5. Pollutant Emissions - MB'!$A$19:$A$2348,'6. Summary'!$A18,'5. Pollutant Emissions - MB'!$C$19:$C$2348,'6. Summary'!AP$6)</f>
        <v>6.6857121774193621E-5</v>
      </c>
      <c r="AQ18" s="225">
        <f>SUMIFS('5. Pollutant Emissions - MB'!$I$19:$I$2348,'5. Pollutant Emissions - MB'!$A$19:$A$2348,'6. Summary'!$A18,'5. Pollutant Emissions - MB'!$C$19:$C$2348,'6. Summary'!AQ$6)</f>
        <v>98.633700000000005</v>
      </c>
      <c r="AR18" s="225">
        <f>SUMIFS('5. Pollutant Emissions - MB'!$L$19:$L$2348,'5. Pollutant Emissions - MB'!$A$19:$A$2348,'6. Summary'!$A18,'5. Pollutant Emissions - MB'!$C$19:$C$2348,'6. Summary'!AR$6)</f>
        <v>0.39771653225806453</v>
      </c>
      <c r="AS18" s="223">
        <f>SUMIFS('5. Pollutant Emissions - MB'!$I$19:$I$2348,'5. Pollutant Emissions - MB'!$A$19:$A$2348,'6. Summary'!$A18,'5. Pollutant Emissions - MB'!$C$19:$C$2348,'6. Summary'!AS$6)</f>
        <v>0</v>
      </c>
      <c r="AT18" s="223">
        <f>SUMIFS('5. Pollutant Emissions - MB'!$L$19:$L$2348,'5. Pollutant Emissions - MB'!$A$19:$A$2348,'6. Summary'!$A18,'5. Pollutant Emissions - MB'!$C$19:$C$2348,'6. Summary'!AT$6)</f>
        <v>0</v>
      </c>
      <c r="AU18" s="225">
        <f>SUMIFS('5. Pollutant Emissions - MB'!$I$19:$I$2348,'5. Pollutant Emissions - MB'!$A$19:$A$2348,'6. Summary'!$A18,'5. Pollutant Emissions - MB'!$C$19:$C$2348,'6. Summary'!AU$6)</f>
        <v>0</v>
      </c>
      <c r="AV18" s="225">
        <f>SUMIFS('5. Pollutant Emissions - MB'!$L$19:$L$2348,'5. Pollutant Emissions - MB'!$A$19:$A$2348,'6. Summary'!$A18,'5. Pollutant Emissions - MB'!$C$19:$C$2348,'6. Summary'!AV$6)</f>
        <v>0</v>
      </c>
      <c r="AW18" s="223">
        <f>SUMIFS('5. Pollutant Emissions - MB'!$I$19:$I$2348,'5. Pollutant Emissions - MB'!$A$19:$A$2348,'6. Summary'!$A18,'5. Pollutant Emissions - MB'!$C$19:$C$2348,'6. Summary'!AW$6)</f>
        <v>0</v>
      </c>
      <c r="AX18" s="223">
        <f>SUMIFS('5. Pollutant Emissions - MB'!$L$19:$L$2348,'5. Pollutant Emissions - MB'!$A$19:$A$2348,'6. Summary'!$A18,'5. Pollutant Emissions - MB'!$C$19:$C$2348,'6. Summary'!AX$6)</f>
        <v>0</v>
      </c>
      <c r="AY18" s="225">
        <f>SUMIFS('5. Pollutant Emissions - MB'!$I$19:$I$2348,'5. Pollutant Emissions - MB'!$A$19:$A$2348,'6. Summary'!$A18,'5. Pollutant Emissions - MB'!$C$19:$C$2348,'6. Summary'!AY$6)</f>
        <v>0</v>
      </c>
      <c r="AZ18" s="225">
        <f>SUMIFS('5. Pollutant Emissions - MB'!$L$19:$L$2348,'5. Pollutant Emissions - MB'!$A$19:$A$2348,'6. Summary'!$A18,'5. Pollutant Emissions - MB'!$C$19:$C$2348,'6. Summary'!AZ$6)</f>
        <v>0</v>
      </c>
    </row>
    <row r="19" spans="1:52" x14ac:dyDescent="0.2">
      <c r="A19" s="217" t="s">
        <v>390</v>
      </c>
      <c r="B19" s="133" t="s">
        <v>391</v>
      </c>
      <c r="C19" s="225">
        <f>SUMIFS('5. Pollutant Emissions - MB'!$I$19:$I$2348,'5. Pollutant Emissions - MB'!$A$19:$A$2348,'6. Summary'!$A19,'5. Pollutant Emissions - MB'!$C$19:$C$2348,'6. Summary'!$C$6)</f>
        <v>52.153436280000001</v>
      </c>
      <c r="D19" s="225">
        <f>SUMIFS('5. Pollutant Emissions - MB'!$L$19:$L$2348,'5. Pollutant Emissions - MB'!$A$19:$A$2348,'6. Summary'!$A19,'5. Pollutant Emissions - MB'!$C$19:$C$2348,'6. Summary'!D$6)</f>
        <v>0.21029611403225809</v>
      </c>
      <c r="E19" s="223">
        <f>SUMIFS('5. Pollutant Emissions - MB'!$I$19:$I$2348,'5. Pollutant Emissions - MB'!$A$19:$A$2348,'6. Summary'!$A19,'5. Pollutant Emissions - MB'!$C$19:$C$2348,'6. Summary'!E$6)</f>
        <v>14.191854468000001</v>
      </c>
      <c r="F19" s="223">
        <f>SUMIFS('5. Pollutant Emissions - MB'!$L$19:$L$2348,'5. Pollutant Emissions - MB'!$A$19:$A$2348,'6. Summary'!$A19,'5. Pollutant Emissions - MB'!$C$19:$C$2348,'6. Summary'!F$6)</f>
        <v>5.7225219629032265E-2</v>
      </c>
      <c r="G19" s="225">
        <f>SUMIFS('5. Pollutant Emissions - MB'!$I$19:$I$2348,'5. Pollutant Emissions - MB'!$A$19:$A$2348,'6. Summary'!$A19,'5. Pollutant Emissions - MB'!$C$19:$C$2348,'6. Summary'!G$6)</f>
        <v>118.80907499999999</v>
      </c>
      <c r="H19" s="225">
        <f>SUMIFS('5. Pollutant Emissions - MB'!$L$19:$L$2348,'5. Pollutant Emissions - MB'!$A$19:$A$2348,'6. Summary'!$A19,'5. Pollutant Emissions - MB'!$C$19:$C$2348,'6. Summary'!H$6)</f>
        <v>0.47906885080645156</v>
      </c>
      <c r="I19" s="223">
        <f>SUMIFS('5. Pollutant Emissions - MB'!$I$19:$I$2348,'5. Pollutant Emissions - MB'!$A$19:$A$2348,'6. Summary'!$A19,'5. Pollutant Emissions - MB'!$C$19:$C$2348,'6. Summary'!I$6)</f>
        <v>0.92068349999999999</v>
      </c>
      <c r="J19" s="223">
        <f>SUMIFS('5. Pollutant Emissions - MB'!$L$19:$L$2348,'5. Pollutant Emissions - MB'!$A$19:$A$2348,'6. Summary'!$A19,'5. Pollutant Emissions - MB'!$C$19:$C$2348,'6. Summary'!J$6)</f>
        <v>3.7124334677419361E-3</v>
      </c>
      <c r="K19" s="225">
        <f>SUMIFS('5. Pollutant Emissions - MB'!$I$19:$I$2348,'5. Pollutant Emissions - MB'!$A$19:$A$2348,'6. Summary'!$A19,'5. Pollutant Emissions - MB'!$C$19:$C$2348,'6. Summary'!K$6)</f>
        <v>0</v>
      </c>
      <c r="L19" s="225">
        <f>SUMIFS('5. Pollutant Emissions - MB'!$L$19:$L$2348,'5. Pollutant Emissions - MB'!$A$19:$A$2348,'6. Summary'!$A19,'5. Pollutant Emissions - MB'!$C$19:$C$2348,'6. Summary'!L$6)</f>
        <v>0</v>
      </c>
      <c r="M19" s="223">
        <f>SUMIFS('5. Pollutant Emissions - MB'!$I$19:$I$2348,'5. Pollutant Emissions - MB'!$A$19:$A$2348,'6. Summary'!$A19,'5. Pollutant Emissions - MB'!$C$19:$C$2348,'6. Summary'!M$6)</f>
        <v>0</v>
      </c>
      <c r="N19" s="223">
        <f>SUMIFS('5. Pollutant Emissions - MB'!$L$19:$L$2348,'5. Pollutant Emissions - MB'!$A$19:$A$2348,'6. Summary'!$A19,'5. Pollutant Emissions - MB'!$C$19:$C$2348,'6. Summary'!N$6)</f>
        <v>0</v>
      </c>
      <c r="O19" s="225">
        <f>SUMIFS('5. Pollutant Emissions - MB'!$I$19:$I$2348,'5. Pollutant Emissions - MB'!$A$19:$A$2348,'6. Summary'!$A19,'5. Pollutant Emissions - MB'!$C$19:$C$2348,'6. Summary'!O$6)</f>
        <v>0</v>
      </c>
      <c r="P19" s="225">
        <f>SUMIFS('5. Pollutant Emissions - MB'!$L$19:$L$2348,'5. Pollutant Emissions - MB'!$A$19:$A$2348,'6. Summary'!$A19,'5. Pollutant Emissions - MB'!$C$19:$C$2348,'6. Summary'!P$6)</f>
        <v>0</v>
      </c>
      <c r="Q19" s="223">
        <f>SUMIFS('5. Pollutant Emissions - MB'!$I$19:$I$2348,'5. Pollutant Emissions - MB'!$A$19:$A$2348,'6. Summary'!$A19,'5. Pollutant Emissions - MB'!$C$19:$C$2348,'6. Summary'!Q$6)</f>
        <v>0</v>
      </c>
      <c r="R19" s="223">
        <f>SUMIFS('5. Pollutant Emissions - MB'!$L$19:$L$2348,'5. Pollutant Emissions - MB'!$A$19:$A$2348,'6. Summary'!$A19,'5. Pollutant Emissions - MB'!$C$19:$C$2348,'6. Summary'!R$6)</f>
        <v>0</v>
      </c>
      <c r="S19" s="225">
        <f>SUMIFS('5. Pollutant Emissions - MB'!$I$19:$I$2348,'5. Pollutant Emissions - MB'!$A$19:$A$2348,'6. Summary'!$A19,'5. Pollutant Emissions - MB'!$C$19:$C$2348,'6. Summary'!S$6)</f>
        <v>0</v>
      </c>
      <c r="T19" s="225">
        <f>SUMIFS('5. Pollutant Emissions - MB'!$L$19:$L$2348,'5. Pollutant Emissions - MB'!$A$19:$A$2348,'6. Summary'!$A19,'5. Pollutant Emissions - MB'!$C$19:$C$2348,'6. Summary'!T$6)</f>
        <v>0</v>
      </c>
      <c r="U19" s="223">
        <f>SUMIFS('5. Pollutant Emissions - MB'!$I$19:$I$2348,'5. Pollutant Emissions - MB'!$A$19:$A$2348,'6. Summary'!$A19,'5. Pollutant Emissions - MB'!$C$19:$C$2348,'6. Summary'!U$6)</f>
        <v>22.807977060000002</v>
      </c>
      <c r="V19" s="223">
        <f>SUMIFS('5. Pollutant Emissions - MB'!$L$19:$L$2348,'5. Pollutant Emissions - MB'!$A$19:$A$2348,'6. Summary'!$A19,'5. Pollutant Emissions - MB'!$C$19:$C$2348,'6. Summary'!V$6)</f>
        <v>9.1967649435483884E-2</v>
      </c>
      <c r="W19" s="225">
        <f>SUMIFS('5. Pollutant Emissions - MB'!$I$19:$I$2348,'5. Pollutant Emissions - MB'!$A$19:$A$2348,'6. Summary'!$A19,'5. Pollutant Emissions - MB'!$C$19:$C$2348,'6. Summary'!W$6)</f>
        <v>145.182934776</v>
      </c>
      <c r="X19" s="225">
        <f>SUMIFS('5. Pollutant Emissions - MB'!$L$19:$L$2348,'5. Pollutant Emissions - MB'!$A$19:$A$2348,'6. Summary'!$A19,'5. Pollutant Emissions - MB'!$C$19:$C$2348,'6. Summary'!X$6)</f>
        <v>0.58541505958064499</v>
      </c>
      <c r="Y19" s="223">
        <f>SUMIFS('5. Pollutant Emissions - MB'!$I$19:$I$2348,'5. Pollutant Emissions - MB'!$A$19:$A$2348,'6. Summary'!$A19,'5. Pollutant Emissions - MB'!$C$19:$C$2348,'6. Summary'!Y$6)</f>
        <v>8.8246686000000071E-3</v>
      </c>
      <c r="Z19" s="223">
        <f>SUMIFS('5. Pollutant Emissions - MB'!$L$19:$L$2348,'5. Pollutant Emissions - MB'!$A$19:$A$2348,'6. Summary'!$A19,'5. Pollutant Emissions - MB'!$C$19:$C$2348,'6. Summary'!Z$6)</f>
        <v>3.5583341129032284E-5</v>
      </c>
      <c r="AA19" s="225">
        <f>SUMIFS('5. Pollutant Emissions - MB'!$I$19:$I$2348,'5. Pollutant Emissions - MB'!$A$19:$A$2348,'6. Summary'!$A19,'5. Pollutant Emissions - MB'!$C$19:$C$2348,'6. Summary'!AA$6)</f>
        <v>658.6822605000001</v>
      </c>
      <c r="AB19" s="225">
        <f>SUMIFS('5. Pollutant Emissions - MB'!$L$19:$L$2348,'5. Pollutant Emissions - MB'!$A$19:$A$2348,'6. Summary'!$A19,'5. Pollutant Emissions - MB'!$C$19:$C$2348,'6. Summary'!AB$6)</f>
        <v>2.6559768568548385</v>
      </c>
      <c r="AC19" s="223">
        <f>SUMIFS('5. Pollutant Emissions - MB'!$I$19:$I$2348,'5. Pollutant Emissions - MB'!$A$19:$A$2348,'6. Summary'!$A19,'5. Pollutant Emissions - MB'!$C$19:$C$2348,'6. Summary'!AC$6)</f>
        <v>0</v>
      </c>
      <c r="AD19" s="223">
        <f>SUMIFS('5. Pollutant Emissions - MB'!$L$19:$L$2348,'5. Pollutant Emissions - MB'!$A$19:$A$2348,'6. Summary'!$A19,'5. Pollutant Emissions - MB'!$C$19:$C$2348,'6. Summary'!AD$6)</f>
        <v>0</v>
      </c>
      <c r="AE19" s="225">
        <f>SUMIFS('5. Pollutant Emissions - MB'!$I$19:$I$2348,'5. Pollutant Emissions - MB'!$A$19:$A$2348,'6. Summary'!$A19,'5. Pollutant Emissions - MB'!$C$19:$C$2348,'6. Summary'!AE$6)</f>
        <v>2.6723525400000022E-8</v>
      </c>
      <c r="AF19" s="225">
        <f>SUMIFS('5. Pollutant Emissions - MB'!$L$19:$L$2348,'5. Pollutant Emissions - MB'!$A$19:$A$2348,'6. Summary'!$A19,'5. Pollutant Emissions - MB'!$C$19:$C$2348,'6. Summary'!AF$6)</f>
        <v>1.0775615080645171E-10</v>
      </c>
      <c r="AG19" s="223">
        <f>SUMIFS('5. Pollutant Emissions - MB'!$I$19:$I$2348,'5. Pollutant Emissions - MB'!$A$19:$A$2348,'6. Summary'!$A19,'5. Pollutant Emissions - MB'!$C$19:$C$2348,'6. Summary'!AG$6)</f>
        <v>2.7201985800000025E-7</v>
      </c>
      <c r="AH19" s="223">
        <f>SUMIFS('5. Pollutant Emissions - MB'!$L$19:$L$2348,'5. Pollutant Emissions - MB'!$A$19:$A$2348,'6. Summary'!$A19,'5. Pollutant Emissions - MB'!$C$19:$C$2348,'6. Summary'!AH$6)</f>
        <v>1.0968542661290334E-9</v>
      </c>
      <c r="AI19" s="225">
        <f>SUMIFS('5. Pollutant Emissions - MB'!$I$19:$I$2348,'5. Pollutant Emissions - MB'!$A$19:$A$2348,'6. Summary'!$A19,'5. Pollutant Emissions - MB'!$C$19:$C$2348,'6. Summary'!AI$6)</f>
        <v>672.93725400000017</v>
      </c>
      <c r="AJ19" s="225">
        <f>SUMIFS('5. Pollutant Emissions - MB'!$L$19:$L$2348,'5. Pollutant Emissions - MB'!$A$19:$A$2348,'6. Summary'!$A19,'5. Pollutant Emissions - MB'!$C$19:$C$2348,'6. Summary'!AJ$6)</f>
        <v>2.7134566693548381</v>
      </c>
      <c r="AK19" s="223">
        <f>SUMIFS('5. Pollutant Emissions - MB'!$I$19:$I$2348,'5. Pollutant Emissions - MB'!$A$19:$A$2348,'6. Summary'!$A19,'5. Pollutant Emissions - MB'!$C$19:$C$2348,'6. Summary'!AK$6)</f>
        <v>11759.11160556</v>
      </c>
      <c r="AL19" s="223">
        <f>SUMIFS('5. Pollutant Emissions - MB'!$L$19:$L$2348,'5. Pollutant Emissions - MB'!$A$19:$A$2348,'6. Summary'!$A19,'5. Pollutant Emissions - MB'!$C$19:$C$2348,'6. Summary'!AL$6)</f>
        <v>47.415772603064518</v>
      </c>
      <c r="AM19" s="225">
        <f>SUMIFS('5. Pollutant Emissions - MB'!$I$19:$I$2348,'5. Pollutant Emissions - MB'!$A$19:$A$2348,'6. Summary'!$A19,'5. Pollutant Emissions - MB'!$C$19:$C$2348,'6. Summary'!AM$6)</f>
        <v>54.156140808000004</v>
      </c>
      <c r="AN19" s="225">
        <f>SUMIFS('5. Pollutant Emissions - MB'!$L$19:$L$2348,'5. Pollutant Emissions - MB'!$A$19:$A$2348,'6. Summary'!$A19,'5. Pollutant Emissions - MB'!$C$19:$C$2348,'6. Summary'!AN$6)</f>
        <v>0.21837153551612909</v>
      </c>
      <c r="AO19" s="223">
        <f>SUMIFS('5. Pollutant Emissions - MB'!$I$19:$I$2348,'5. Pollutant Emissions - MB'!$A$19:$A$2348,'6. Summary'!$A19,'5. Pollutant Emissions - MB'!$C$19:$C$2348,'6. Summary'!AO$6)</f>
        <v>3.9410250000000042E-3</v>
      </c>
      <c r="AP19" s="223">
        <f>SUMIFS('5. Pollutant Emissions - MB'!$L$19:$L$2348,'5. Pollutant Emissions - MB'!$A$19:$A$2348,'6. Summary'!$A19,'5. Pollutant Emissions - MB'!$C$19:$C$2348,'6. Summary'!AP$6)</f>
        <v>1.5891229838709694E-5</v>
      </c>
      <c r="AQ19" s="225">
        <f>SUMIFS('5. Pollutant Emissions - MB'!$I$19:$I$2348,'5. Pollutant Emissions - MB'!$A$19:$A$2348,'6. Summary'!$A19,'5. Pollutant Emissions - MB'!$C$19:$C$2348,'6. Summary'!AQ$6)</f>
        <v>0</v>
      </c>
      <c r="AR19" s="225">
        <f>SUMIFS('5. Pollutant Emissions - MB'!$L$19:$L$2348,'5. Pollutant Emissions - MB'!$A$19:$A$2348,'6. Summary'!$A19,'5. Pollutant Emissions - MB'!$C$19:$C$2348,'6. Summary'!AR$6)</f>
        <v>0</v>
      </c>
      <c r="AS19" s="223">
        <f>SUMIFS('5. Pollutant Emissions - MB'!$I$19:$I$2348,'5. Pollutant Emissions - MB'!$A$19:$A$2348,'6. Summary'!$A19,'5. Pollutant Emissions - MB'!$C$19:$C$2348,'6. Summary'!AS$6)</f>
        <v>2.6640900000000002E-6</v>
      </c>
      <c r="AT19" s="223">
        <f>SUMIFS('5. Pollutant Emissions - MB'!$L$19:$L$2348,'5. Pollutant Emissions - MB'!$A$19:$A$2348,'6. Summary'!$A19,'5. Pollutant Emissions - MB'!$C$19:$C$2348,'6. Summary'!AT$6)</f>
        <v>1.0742298387096774E-8</v>
      </c>
      <c r="AU19" s="225">
        <f>SUMIFS('5. Pollutant Emissions - MB'!$I$19:$I$2348,'5. Pollutant Emissions - MB'!$A$19:$A$2348,'6. Summary'!$A19,'5. Pollutant Emissions - MB'!$C$19:$C$2348,'6. Summary'!AU$6)</f>
        <v>3.5996400000000032E-4</v>
      </c>
      <c r="AV19" s="225">
        <f>SUMIFS('5. Pollutant Emissions - MB'!$L$19:$L$2348,'5. Pollutant Emissions - MB'!$A$19:$A$2348,'6. Summary'!$A19,'5. Pollutant Emissions - MB'!$C$19:$C$2348,'6. Summary'!AV$6)</f>
        <v>1.4514677419354852E-6</v>
      </c>
      <c r="AW19" s="223">
        <f>SUMIFS('5. Pollutant Emissions - MB'!$I$19:$I$2348,'5. Pollutant Emissions - MB'!$A$19:$A$2348,'6. Summary'!$A19,'5. Pollutant Emissions - MB'!$C$19:$C$2348,'6. Summary'!AW$6)</f>
        <v>0</v>
      </c>
      <c r="AX19" s="223">
        <f>SUMIFS('5. Pollutant Emissions - MB'!$L$19:$L$2348,'5. Pollutant Emissions - MB'!$A$19:$A$2348,'6. Summary'!$A19,'5. Pollutant Emissions - MB'!$C$19:$C$2348,'6. Summary'!AX$6)</f>
        <v>0</v>
      </c>
      <c r="AY19" s="225">
        <f>SUMIFS('5. Pollutant Emissions - MB'!$I$19:$I$2348,'5. Pollutant Emissions - MB'!$A$19:$A$2348,'6. Summary'!$A19,'5. Pollutant Emissions - MB'!$C$19:$C$2348,'6. Summary'!AY$6)</f>
        <v>0</v>
      </c>
      <c r="AZ19" s="225">
        <f>SUMIFS('5. Pollutant Emissions - MB'!$L$19:$L$2348,'5. Pollutant Emissions - MB'!$A$19:$A$2348,'6. Summary'!$A19,'5. Pollutant Emissions - MB'!$C$19:$C$2348,'6. Summary'!AZ$6)</f>
        <v>0</v>
      </c>
    </row>
    <row r="20" spans="1:52" x14ac:dyDescent="0.2">
      <c r="A20" s="217" t="s">
        <v>394</v>
      </c>
      <c r="B20" s="133" t="s">
        <v>395</v>
      </c>
      <c r="C20" s="225">
        <f>SUMIFS('5. Pollutant Emissions - MB'!$I$19:$I$2348,'5. Pollutant Emissions - MB'!$A$19:$A$2348,'6. Summary'!$A20,'5. Pollutant Emissions - MB'!$C$19:$C$2348,'6. Summary'!$C$6)</f>
        <v>630.75047771999994</v>
      </c>
      <c r="D20" s="225">
        <f>SUMIFS('5. Pollutant Emissions - MB'!$L$19:$L$2348,'5. Pollutant Emissions - MB'!$A$19:$A$2348,'6. Summary'!$A20,'5. Pollutant Emissions - MB'!$C$19:$C$2348,'6. Summary'!D$6)</f>
        <v>2.5433487004838713</v>
      </c>
      <c r="E20" s="223">
        <f>SUMIFS('5. Pollutant Emissions - MB'!$I$19:$I$2348,'5. Pollutant Emissions - MB'!$A$19:$A$2348,'6. Summary'!$A20,'5. Pollutant Emissions - MB'!$C$19:$C$2348,'6. Summary'!E$6)</f>
        <v>113.77472040000002</v>
      </c>
      <c r="F20" s="223">
        <f>SUMIFS('5. Pollutant Emissions - MB'!$L$19:$L$2348,'5. Pollutant Emissions - MB'!$A$19:$A$2348,'6. Summary'!$A20,'5. Pollutant Emissions - MB'!$C$19:$C$2348,'6. Summary'!F$6)</f>
        <v>0.4587690338709679</v>
      </c>
      <c r="G20" s="225">
        <f>SUMIFS('5. Pollutant Emissions - MB'!$I$19:$I$2348,'5. Pollutant Emissions - MB'!$A$19:$A$2348,'6. Summary'!$A20,'5. Pollutant Emissions - MB'!$C$19:$C$2348,'6. Summary'!G$6)</f>
        <v>1874.0403000000001</v>
      </c>
      <c r="H20" s="225">
        <f>SUMIFS('5. Pollutant Emissions - MB'!$L$19:$L$2348,'5. Pollutant Emissions - MB'!$A$19:$A$2348,'6. Summary'!$A20,'5. Pollutant Emissions - MB'!$C$19:$C$2348,'6. Summary'!H$6)</f>
        <v>7.556614112903226</v>
      </c>
      <c r="I20" s="223">
        <f>SUMIFS('5. Pollutant Emissions - MB'!$I$19:$I$2348,'5. Pollutant Emissions - MB'!$A$19:$A$2348,'6. Summary'!$A20,'5. Pollutant Emissions - MB'!$C$19:$C$2348,'6. Summary'!I$6)</f>
        <v>0</v>
      </c>
      <c r="J20" s="223">
        <f>SUMIFS('5. Pollutant Emissions - MB'!$L$19:$L$2348,'5. Pollutant Emissions - MB'!$A$19:$A$2348,'6. Summary'!$A20,'5. Pollutant Emissions - MB'!$C$19:$C$2348,'6. Summary'!J$6)</f>
        <v>0</v>
      </c>
      <c r="K20" s="225">
        <f>SUMIFS('5. Pollutant Emissions - MB'!$I$19:$I$2348,'5. Pollutant Emissions - MB'!$A$19:$A$2348,'6. Summary'!$A20,'5. Pollutant Emissions - MB'!$C$19:$C$2348,'6. Summary'!K$6)</f>
        <v>0</v>
      </c>
      <c r="L20" s="225">
        <f>SUMIFS('5. Pollutant Emissions - MB'!$L$19:$L$2348,'5. Pollutant Emissions - MB'!$A$19:$A$2348,'6. Summary'!$A20,'5. Pollutant Emissions - MB'!$C$19:$C$2348,'6. Summary'!L$6)</f>
        <v>0</v>
      </c>
      <c r="M20" s="223">
        <f>SUMIFS('5. Pollutant Emissions - MB'!$I$19:$I$2348,'5. Pollutant Emissions - MB'!$A$19:$A$2348,'6. Summary'!$A20,'5. Pollutant Emissions - MB'!$C$19:$C$2348,'6. Summary'!M$6)</f>
        <v>120.90185580000004</v>
      </c>
      <c r="N20" s="223">
        <f>SUMIFS('5. Pollutant Emissions - MB'!$L$19:$L$2348,'5. Pollutant Emissions - MB'!$A$19:$A$2348,'6. Summary'!$A20,'5. Pollutant Emissions - MB'!$C$19:$C$2348,'6. Summary'!N$6)</f>
        <v>0.48750748306451613</v>
      </c>
      <c r="O20" s="225">
        <f>SUMIFS('5. Pollutant Emissions - MB'!$I$19:$I$2348,'5. Pollutant Emissions - MB'!$A$19:$A$2348,'6. Summary'!$A20,'5. Pollutant Emissions - MB'!$C$19:$C$2348,'6. Summary'!O$6)</f>
        <v>2.16748224</v>
      </c>
      <c r="P20" s="225">
        <f>SUMIFS('5. Pollutant Emissions - MB'!$L$19:$L$2348,'5. Pollutant Emissions - MB'!$A$19:$A$2348,'6. Summary'!$A20,'5. Pollutant Emissions - MB'!$C$19:$C$2348,'6. Summary'!P$6)</f>
        <v>8.7398477419354838E-3</v>
      </c>
      <c r="Q20" s="223">
        <f>SUMIFS('5. Pollutant Emissions - MB'!$I$19:$I$2348,'5. Pollutant Emissions - MB'!$A$19:$A$2348,'6. Summary'!$A20,'5. Pollutant Emissions - MB'!$C$19:$C$2348,'6. Summary'!Q$6)</f>
        <v>0</v>
      </c>
      <c r="R20" s="223">
        <f>SUMIFS('5. Pollutant Emissions - MB'!$L$19:$L$2348,'5. Pollutant Emissions - MB'!$A$19:$A$2348,'6. Summary'!$A20,'5. Pollutant Emissions - MB'!$C$19:$C$2348,'6. Summary'!R$6)</f>
        <v>0</v>
      </c>
      <c r="S20" s="225">
        <f>SUMIFS('5. Pollutant Emissions - MB'!$I$19:$I$2348,'5. Pollutant Emissions - MB'!$A$19:$A$2348,'6. Summary'!$A20,'5. Pollutant Emissions - MB'!$C$19:$C$2348,'6. Summary'!S$6)</f>
        <v>2832.0294420000009</v>
      </c>
      <c r="T20" s="225">
        <f>SUMIFS('5. Pollutant Emissions - MB'!$L$19:$L$2348,'5. Pollutant Emissions - MB'!$A$19:$A$2348,'6. Summary'!$A20,'5. Pollutant Emissions - MB'!$C$19:$C$2348,'6. Summary'!T$6)</f>
        <v>11.419473556451615</v>
      </c>
      <c r="U20" s="223">
        <f>SUMIFS('5. Pollutant Emissions - MB'!$I$19:$I$2348,'5. Pollutant Emissions - MB'!$A$19:$A$2348,'6. Summary'!$A20,'5. Pollutant Emissions - MB'!$C$19:$C$2348,'6. Summary'!U$6)</f>
        <v>0</v>
      </c>
      <c r="V20" s="223">
        <f>SUMIFS('5. Pollutant Emissions - MB'!$L$19:$L$2348,'5. Pollutant Emissions - MB'!$A$19:$A$2348,'6. Summary'!$A20,'5. Pollutant Emissions - MB'!$C$19:$C$2348,'6. Summary'!V$6)</f>
        <v>0</v>
      </c>
      <c r="W20" s="225">
        <f>SUMIFS('5. Pollutant Emissions - MB'!$I$19:$I$2348,'5. Pollutant Emissions - MB'!$A$19:$A$2348,'6. Summary'!$A20,'5. Pollutant Emissions - MB'!$C$19:$C$2348,'6. Summary'!W$6)</f>
        <v>454.08655644000009</v>
      </c>
      <c r="X20" s="225">
        <f>SUMIFS('5. Pollutant Emissions - MB'!$L$19:$L$2348,'5. Pollutant Emissions - MB'!$A$19:$A$2348,'6. Summary'!$A20,'5. Pollutant Emissions - MB'!$C$19:$C$2348,'6. Summary'!X$6)</f>
        <v>1.8309941791935482</v>
      </c>
      <c r="Y20" s="223">
        <f>SUMIFS('5. Pollutant Emissions - MB'!$I$19:$I$2348,'5. Pollutant Emissions - MB'!$A$19:$A$2348,'6. Summary'!$A20,'5. Pollutant Emissions - MB'!$C$19:$C$2348,'6. Summary'!Y$6)</f>
        <v>0</v>
      </c>
      <c r="Z20" s="223">
        <f>SUMIFS('5. Pollutant Emissions - MB'!$L$19:$L$2348,'5. Pollutant Emissions - MB'!$A$19:$A$2348,'6. Summary'!$A20,'5. Pollutant Emissions - MB'!$C$19:$C$2348,'6. Summary'!Z$6)</f>
        <v>0</v>
      </c>
      <c r="AA20" s="225">
        <f>SUMIFS('5. Pollutant Emissions - MB'!$I$19:$I$2348,'5. Pollutant Emissions - MB'!$A$19:$A$2348,'6. Summary'!$A20,'5. Pollutant Emissions - MB'!$C$19:$C$2348,'6. Summary'!AA$6)</f>
        <v>15.4308</v>
      </c>
      <c r="AB20" s="225">
        <f>SUMIFS('5. Pollutant Emissions - MB'!$L$19:$L$2348,'5. Pollutant Emissions - MB'!$A$19:$A$2348,'6. Summary'!$A20,'5. Pollutant Emissions - MB'!$C$19:$C$2348,'6. Summary'!AB$6)</f>
        <v>6.222096774193548E-2</v>
      </c>
      <c r="AC20" s="223">
        <f>SUMIFS('5. Pollutant Emissions - MB'!$I$19:$I$2348,'5. Pollutant Emissions - MB'!$A$19:$A$2348,'6. Summary'!$A20,'5. Pollutant Emissions - MB'!$C$19:$C$2348,'6. Summary'!AC$6)</f>
        <v>0</v>
      </c>
      <c r="AD20" s="223">
        <f>SUMIFS('5. Pollutant Emissions - MB'!$L$19:$L$2348,'5. Pollutant Emissions - MB'!$A$19:$A$2348,'6. Summary'!$A20,'5. Pollutant Emissions - MB'!$C$19:$C$2348,'6. Summary'!AD$6)</f>
        <v>0</v>
      </c>
      <c r="AE20" s="225">
        <f>SUMIFS('5. Pollutant Emissions - MB'!$I$19:$I$2348,'5. Pollutant Emissions - MB'!$A$19:$A$2348,'6. Summary'!$A20,'5. Pollutant Emissions - MB'!$C$19:$C$2348,'6. Summary'!AE$6)</f>
        <v>6.2092800000000055E-11</v>
      </c>
      <c r="AF20" s="225">
        <f>SUMIFS('5. Pollutant Emissions - MB'!$L$19:$L$2348,'5. Pollutant Emissions - MB'!$A$19:$A$2348,'6. Summary'!$A20,'5. Pollutant Emissions - MB'!$C$19:$C$2348,'6. Summary'!AF$6)</f>
        <v>2.5037419354838737E-13</v>
      </c>
      <c r="AG20" s="223">
        <f>SUMIFS('5. Pollutant Emissions - MB'!$I$19:$I$2348,'5. Pollutant Emissions - MB'!$A$19:$A$2348,'6. Summary'!$A20,'5. Pollutant Emissions - MB'!$C$19:$C$2348,'6. Summary'!AG$6)</f>
        <v>4.6569600000000047E-7</v>
      </c>
      <c r="AH20" s="223">
        <f>SUMIFS('5. Pollutant Emissions - MB'!$L$19:$L$2348,'5. Pollutant Emissions - MB'!$A$19:$A$2348,'6. Summary'!$A20,'5. Pollutant Emissions - MB'!$C$19:$C$2348,'6. Summary'!AH$6)</f>
        <v>1.8778064516129053E-9</v>
      </c>
      <c r="AI20" s="225">
        <f>SUMIFS('5. Pollutant Emissions - MB'!$I$19:$I$2348,'5. Pollutant Emissions - MB'!$A$19:$A$2348,'6. Summary'!$A20,'5. Pollutant Emissions - MB'!$C$19:$C$2348,'6. Summary'!AI$6)</f>
        <v>99.649439999999998</v>
      </c>
      <c r="AJ20" s="225">
        <f>SUMIFS('5. Pollutant Emissions - MB'!$L$19:$L$2348,'5. Pollutant Emissions - MB'!$A$19:$A$2348,'6. Summary'!$A20,'5. Pollutant Emissions - MB'!$C$19:$C$2348,'6. Summary'!AJ$6)</f>
        <v>0.40181225806451615</v>
      </c>
      <c r="AK20" s="223">
        <f>SUMIFS('5. Pollutant Emissions - MB'!$I$19:$I$2348,'5. Pollutant Emissions - MB'!$A$19:$A$2348,'6. Summary'!$A20,'5. Pollutant Emissions - MB'!$C$19:$C$2348,'6. Summary'!AK$6)</f>
        <v>5811.3114839999998</v>
      </c>
      <c r="AL20" s="223">
        <f>SUMIFS('5. Pollutant Emissions - MB'!$L$19:$L$2348,'5. Pollutant Emissions - MB'!$A$19:$A$2348,'6. Summary'!$A20,'5. Pollutant Emissions - MB'!$C$19:$C$2348,'6. Summary'!AL$6)</f>
        <v>23.432707596774193</v>
      </c>
      <c r="AM20" s="225">
        <f>SUMIFS('5. Pollutant Emissions - MB'!$I$19:$I$2348,'5. Pollutant Emissions - MB'!$A$19:$A$2348,'6. Summary'!$A20,'5. Pollutant Emissions - MB'!$C$19:$C$2348,'6. Summary'!AM$6)</f>
        <v>0</v>
      </c>
      <c r="AN20" s="225">
        <f>SUMIFS('5. Pollutant Emissions - MB'!$L$19:$L$2348,'5. Pollutant Emissions - MB'!$A$19:$A$2348,'6. Summary'!$A20,'5. Pollutant Emissions - MB'!$C$19:$C$2348,'6. Summary'!AN$6)</f>
        <v>0</v>
      </c>
      <c r="AO20" s="223">
        <f>SUMIFS('5. Pollutant Emissions - MB'!$I$19:$I$2348,'5. Pollutant Emissions - MB'!$A$19:$A$2348,'6. Summary'!$A20,'5. Pollutant Emissions - MB'!$C$19:$C$2348,'6. Summary'!AO$6)</f>
        <v>0</v>
      </c>
      <c r="AP20" s="223">
        <f>SUMIFS('5. Pollutant Emissions - MB'!$L$19:$L$2348,'5. Pollutant Emissions - MB'!$A$19:$A$2348,'6. Summary'!$A20,'5. Pollutant Emissions - MB'!$C$19:$C$2348,'6. Summary'!AP$6)</f>
        <v>0</v>
      </c>
      <c r="AQ20" s="225">
        <f>SUMIFS('5. Pollutant Emissions - MB'!$I$19:$I$2348,'5. Pollutant Emissions - MB'!$A$19:$A$2348,'6. Summary'!$A20,'5. Pollutant Emissions - MB'!$C$19:$C$2348,'6. Summary'!AQ$6)</f>
        <v>98.633700000000005</v>
      </c>
      <c r="AR20" s="225">
        <f>SUMIFS('5. Pollutant Emissions - MB'!$L$19:$L$2348,'5. Pollutant Emissions - MB'!$A$19:$A$2348,'6. Summary'!$A20,'5. Pollutant Emissions - MB'!$C$19:$C$2348,'6. Summary'!AR$6)</f>
        <v>0.39771653225806453</v>
      </c>
      <c r="AS20" s="223">
        <f>SUMIFS('5. Pollutant Emissions - MB'!$I$19:$I$2348,'5. Pollutant Emissions - MB'!$A$19:$A$2348,'6. Summary'!$A20,'5. Pollutant Emissions - MB'!$C$19:$C$2348,'6. Summary'!AS$6)</f>
        <v>0</v>
      </c>
      <c r="AT20" s="223">
        <f>SUMIFS('5. Pollutant Emissions - MB'!$L$19:$L$2348,'5. Pollutant Emissions - MB'!$A$19:$A$2348,'6. Summary'!$A20,'5. Pollutant Emissions - MB'!$C$19:$C$2348,'6. Summary'!AT$6)</f>
        <v>0</v>
      </c>
      <c r="AU20" s="225">
        <f>SUMIFS('5. Pollutant Emissions - MB'!$I$19:$I$2348,'5. Pollutant Emissions - MB'!$A$19:$A$2348,'6. Summary'!$A20,'5. Pollutant Emissions - MB'!$C$19:$C$2348,'6. Summary'!AU$6)</f>
        <v>0</v>
      </c>
      <c r="AV20" s="225">
        <f>SUMIFS('5. Pollutant Emissions - MB'!$L$19:$L$2348,'5. Pollutant Emissions - MB'!$A$19:$A$2348,'6. Summary'!$A20,'5. Pollutant Emissions - MB'!$C$19:$C$2348,'6. Summary'!AV$6)</f>
        <v>0</v>
      </c>
      <c r="AW20" s="223">
        <f>SUMIFS('5. Pollutant Emissions - MB'!$I$19:$I$2348,'5. Pollutant Emissions - MB'!$A$19:$A$2348,'6. Summary'!$A20,'5. Pollutant Emissions - MB'!$C$19:$C$2348,'6. Summary'!AW$6)</f>
        <v>1.5523200000000016E-4</v>
      </c>
      <c r="AX20" s="223">
        <f>SUMIFS('5. Pollutant Emissions - MB'!$L$19:$L$2348,'5. Pollutant Emissions - MB'!$A$19:$A$2348,'6. Summary'!$A20,'5. Pollutant Emissions - MB'!$C$19:$C$2348,'6. Summary'!AX$6)</f>
        <v>6.2593548387096838E-7</v>
      </c>
      <c r="AY20" s="225">
        <f>SUMIFS('5. Pollutant Emissions - MB'!$I$19:$I$2348,'5. Pollutant Emissions - MB'!$A$19:$A$2348,'6. Summary'!$A20,'5. Pollutant Emissions - MB'!$C$19:$C$2348,'6. Summary'!AY$6)</f>
        <v>353.985456</v>
      </c>
      <c r="AZ20" s="225">
        <f>SUMIFS('5. Pollutant Emissions - MB'!$L$19:$L$2348,'5. Pollutant Emissions - MB'!$A$19:$A$2348,'6. Summary'!$A20,'5. Pollutant Emissions - MB'!$C$19:$C$2348,'6. Summary'!AZ$6)</f>
        <v>1.4273607096774199</v>
      </c>
    </row>
    <row r="21" spans="1:52" x14ac:dyDescent="0.2">
      <c r="A21" s="217" t="s">
        <v>398</v>
      </c>
      <c r="B21" s="133" t="s">
        <v>399</v>
      </c>
      <c r="C21" s="225">
        <f>SUMIFS('5. Pollutant Emissions - MB'!$I$19:$I$2348,'5. Pollutant Emissions - MB'!$A$19:$A$2348,'6. Summary'!$A21,'5. Pollutant Emissions - MB'!$C$19:$C$2348,'6. Summary'!$C$6)</f>
        <v>43.404719737500002</v>
      </c>
      <c r="D21" s="225">
        <f>SUMIFS('5. Pollutant Emissions - MB'!$L$19:$L$2348,'5. Pollutant Emissions - MB'!$A$19:$A$2348,'6. Summary'!$A21,'5. Pollutant Emissions - MB'!$C$19:$C$2348,'6. Summary'!D$6)</f>
        <v>0.17501903119959678</v>
      </c>
      <c r="E21" s="223">
        <f>SUMIFS('5. Pollutant Emissions - MB'!$I$19:$I$2348,'5. Pollutant Emissions - MB'!$A$19:$A$2348,'6. Summary'!$A21,'5. Pollutant Emissions - MB'!$C$19:$C$2348,'6. Summary'!E$6)</f>
        <v>8.7093015074999993</v>
      </c>
      <c r="F21" s="223">
        <f>SUMIFS('5. Pollutant Emissions - MB'!$L$19:$L$2348,'5. Pollutant Emissions - MB'!$A$19:$A$2348,'6. Summary'!$A21,'5. Pollutant Emissions - MB'!$C$19:$C$2348,'6. Summary'!F$6)</f>
        <v>3.5118151239919355E-2</v>
      </c>
      <c r="G21" s="225">
        <f>SUMIFS('5. Pollutant Emissions - MB'!$I$19:$I$2348,'5. Pollutant Emissions - MB'!$A$19:$A$2348,'6. Summary'!$A21,'5. Pollutant Emissions - MB'!$C$19:$C$2348,'6. Summary'!G$6)</f>
        <v>1.1706255E-3</v>
      </c>
      <c r="H21" s="225">
        <f>SUMIFS('5. Pollutant Emissions - MB'!$L$19:$L$2348,'5. Pollutant Emissions - MB'!$A$19:$A$2348,'6. Summary'!$A21,'5. Pollutant Emissions - MB'!$C$19:$C$2348,'6. Summary'!H$6)</f>
        <v>4.7202641129032257E-6</v>
      </c>
      <c r="I21" s="223">
        <f>SUMIFS('5. Pollutant Emissions - MB'!$I$19:$I$2348,'5. Pollutant Emissions - MB'!$A$19:$A$2348,'6. Summary'!$A21,'5. Pollutant Emissions - MB'!$C$19:$C$2348,'6. Summary'!I$6)</f>
        <v>0</v>
      </c>
      <c r="J21" s="223">
        <f>SUMIFS('5. Pollutant Emissions - MB'!$L$19:$L$2348,'5. Pollutant Emissions - MB'!$A$19:$A$2348,'6. Summary'!$A21,'5. Pollutant Emissions - MB'!$C$19:$C$2348,'6. Summary'!J$6)</f>
        <v>0</v>
      </c>
      <c r="K21" s="225">
        <f>SUMIFS('5. Pollutant Emissions - MB'!$I$19:$I$2348,'5. Pollutant Emissions - MB'!$A$19:$A$2348,'6. Summary'!$A21,'5. Pollutant Emissions - MB'!$C$19:$C$2348,'6. Summary'!K$6)</f>
        <v>0.38354520600000003</v>
      </c>
      <c r="L21" s="225">
        <f>SUMIFS('5. Pollutant Emissions - MB'!$L$19:$L$2348,'5. Pollutant Emissions - MB'!$A$19:$A$2348,'6. Summary'!$A21,'5. Pollutant Emissions - MB'!$C$19:$C$2348,'6. Summary'!L$6)</f>
        <v>1.5465532500000001E-3</v>
      </c>
      <c r="M21" s="223">
        <f>SUMIFS('5. Pollutant Emissions - MB'!$I$19:$I$2348,'5. Pollutant Emissions - MB'!$A$19:$A$2348,'6. Summary'!$A21,'5. Pollutant Emissions - MB'!$C$19:$C$2348,'6. Summary'!M$6)</f>
        <v>4.8552520500000002E-2</v>
      </c>
      <c r="N21" s="223">
        <f>SUMIFS('5. Pollutant Emissions - MB'!$L$19:$L$2348,'5. Pollutant Emissions - MB'!$A$19:$A$2348,'6. Summary'!$A21,'5. Pollutant Emissions - MB'!$C$19:$C$2348,'6. Summary'!N$6)</f>
        <v>1.9577629233870965E-4</v>
      </c>
      <c r="O21" s="225">
        <f>SUMIFS('5. Pollutant Emissions - MB'!$I$19:$I$2348,'5. Pollutant Emissions - MB'!$A$19:$A$2348,'6. Summary'!$A21,'5. Pollutant Emissions - MB'!$C$19:$C$2348,'6. Summary'!O$6)</f>
        <v>0</v>
      </c>
      <c r="P21" s="225">
        <f>SUMIFS('5. Pollutant Emissions - MB'!$L$19:$L$2348,'5. Pollutant Emissions - MB'!$A$19:$A$2348,'6. Summary'!$A21,'5. Pollutant Emissions - MB'!$C$19:$C$2348,'6. Summary'!P$6)</f>
        <v>0</v>
      </c>
      <c r="Q21" s="223">
        <f>SUMIFS('5. Pollutant Emissions - MB'!$I$19:$I$2348,'5. Pollutant Emissions - MB'!$A$19:$A$2348,'6. Summary'!$A21,'5. Pollutant Emissions - MB'!$C$19:$C$2348,'6. Summary'!Q$6)</f>
        <v>3.3948139499999995E-2</v>
      </c>
      <c r="R21" s="223">
        <f>SUMIFS('5. Pollutant Emissions - MB'!$L$19:$L$2348,'5. Pollutant Emissions - MB'!$A$19:$A$2348,'6. Summary'!$A21,'5. Pollutant Emissions - MB'!$C$19:$C$2348,'6. Summary'!R$6)</f>
        <v>1.3688765927419354E-4</v>
      </c>
      <c r="S21" s="225">
        <f>SUMIFS('5. Pollutant Emissions - MB'!$I$19:$I$2348,'5. Pollutant Emissions - MB'!$A$19:$A$2348,'6. Summary'!$A21,'5. Pollutant Emissions - MB'!$C$19:$C$2348,'6. Summary'!S$6)</f>
        <v>1.5723179999999999</v>
      </c>
      <c r="T21" s="225">
        <f>SUMIFS('5. Pollutant Emissions - MB'!$L$19:$L$2348,'5. Pollutant Emissions - MB'!$A$19:$A$2348,'6. Summary'!$A21,'5. Pollutant Emissions - MB'!$C$19:$C$2348,'6. Summary'!T$6)</f>
        <v>6.3399919354838715E-3</v>
      </c>
      <c r="U21" s="223">
        <f>SUMIFS('5. Pollutant Emissions - MB'!$I$19:$I$2348,'5. Pollutant Emissions - MB'!$A$19:$A$2348,'6. Summary'!$A21,'5. Pollutant Emissions - MB'!$C$19:$C$2348,'6. Summary'!U$6)</f>
        <v>2.5966071450000001</v>
      </c>
      <c r="V21" s="223">
        <f>SUMIFS('5. Pollutant Emissions - MB'!$L$19:$L$2348,'5. Pollutant Emissions - MB'!$A$19:$A$2348,'6. Summary'!$A21,'5. Pollutant Emissions - MB'!$C$19:$C$2348,'6. Summary'!V$6)</f>
        <v>1.0470190100806452E-2</v>
      </c>
      <c r="W21" s="225">
        <f>SUMIFS('5. Pollutant Emissions - MB'!$I$19:$I$2348,'5. Pollutant Emissions - MB'!$A$19:$A$2348,'6. Summary'!$A21,'5. Pollutant Emissions - MB'!$C$19:$C$2348,'6. Summary'!W$6)</f>
        <v>9.3074657939999987</v>
      </c>
      <c r="X21" s="225">
        <f>SUMIFS('5. Pollutant Emissions - MB'!$L$19:$L$2348,'5. Pollutant Emissions - MB'!$A$19:$A$2348,'6. Summary'!$A21,'5. Pollutant Emissions - MB'!$C$19:$C$2348,'6. Summary'!X$6)</f>
        <v>3.7530104008064523E-2</v>
      </c>
      <c r="Y21" s="223">
        <f>SUMIFS('5. Pollutant Emissions - MB'!$I$19:$I$2348,'5. Pollutant Emissions - MB'!$A$19:$A$2348,'6. Summary'!$A21,'5. Pollutant Emissions - MB'!$C$19:$C$2348,'6. Summary'!Y$6)</f>
        <v>0</v>
      </c>
      <c r="Z21" s="223">
        <f>SUMIFS('5. Pollutant Emissions - MB'!$L$19:$L$2348,'5. Pollutant Emissions - MB'!$A$19:$A$2348,'6. Summary'!$A21,'5. Pollutant Emissions - MB'!$C$19:$C$2348,'6. Summary'!Z$6)</f>
        <v>0</v>
      </c>
      <c r="AA21" s="225">
        <f>SUMIFS('5. Pollutant Emissions - MB'!$I$19:$I$2348,'5. Pollutant Emissions - MB'!$A$19:$A$2348,'6. Summary'!$A21,'5. Pollutant Emissions - MB'!$C$19:$C$2348,'6. Summary'!AA$6)</f>
        <v>15.4308</v>
      </c>
      <c r="AB21" s="225">
        <f>SUMIFS('5. Pollutant Emissions - MB'!$L$19:$L$2348,'5. Pollutant Emissions - MB'!$A$19:$A$2348,'6. Summary'!$A21,'5. Pollutant Emissions - MB'!$C$19:$C$2348,'6. Summary'!AB$6)</f>
        <v>6.222096774193548E-2</v>
      </c>
      <c r="AC21" s="223">
        <f>SUMIFS('5. Pollutant Emissions - MB'!$I$19:$I$2348,'5. Pollutant Emissions - MB'!$A$19:$A$2348,'6. Summary'!$A21,'5. Pollutant Emissions - MB'!$C$19:$C$2348,'6. Summary'!AC$6)</f>
        <v>0</v>
      </c>
      <c r="AD21" s="223">
        <f>SUMIFS('5. Pollutant Emissions - MB'!$L$19:$L$2348,'5. Pollutant Emissions - MB'!$A$19:$A$2348,'6. Summary'!$A21,'5. Pollutant Emissions - MB'!$C$19:$C$2348,'6. Summary'!AD$6)</f>
        <v>0</v>
      </c>
      <c r="AE21" s="225">
        <f>SUMIFS('5. Pollutant Emissions - MB'!$I$19:$I$2348,'5. Pollutant Emissions - MB'!$A$19:$A$2348,'6. Summary'!$A21,'5. Pollutant Emissions - MB'!$C$19:$C$2348,'6. Summary'!AE$6)</f>
        <v>0</v>
      </c>
      <c r="AF21" s="225">
        <f>SUMIFS('5. Pollutant Emissions - MB'!$L$19:$L$2348,'5. Pollutant Emissions - MB'!$A$19:$A$2348,'6. Summary'!$A21,'5. Pollutant Emissions - MB'!$C$19:$C$2348,'6. Summary'!AF$6)</f>
        <v>0</v>
      </c>
      <c r="AG21" s="223">
        <f>SUMIFS('5. Pollutant Emissions - MB'!$I$19:$I$2348,'5. Pollutant Emissions - MB'!$A$19:$A$2348,'6. Summary'!$A21,'5. Pollutant Emissions - MB'!$C$19:$C$2348,'6. Summary'!AG$6)</f>
        <v>0</v>
      </c>
      <c r="AH21" s="223">
        <f>SUMIFS('5. Pollutant Emissions - MB'!$L$19:$L$2348,'5. Pollutant Emissions - MB'!$A$19:$A$2348,'6. Summary'!$A21,'5. Pollutant Emissions - MB'!$C$19:$C$2348,'6. Summary'!AH$6)</f>
        <v>0</v>
      </c>
      <c r="AI21" s="225">
        <f>SUMIFS('5. Pollutant Emissions - MB'!$I$19:$I$2348,'5. Pollutant Emissions - MB'!$A$19:$A$2348,'6. Summary'!$A21,'5. Pollutant Emissions - MB'!$C$19:$C$2348,'6. Summary'!AI$6)</f>
        <v>1.0157399999999999</v>
      </c>
      <c r="AJ21" s="225">
        <f>SUMIFS('5. Pollutant Emissions - MB'!$L$19:$L$2348,'5. Pollutant Emissions - MB'!$A$19:$A$2348,'6. Summary'!$A21,'5. Pollutant Emissions - MB'!$C$19:$C$2348,'6. Summary'!AJ$6)</f>
        <v>4.0957258064516118E-3</v>
      </c>
      <c r="AK21" s="223">
        <f>SUMIFS('5. Pollutant Emissions - MB'!$I$19:$I$2348,'5. Pollutant Emissions - MB'!$A$19:$A$2348,'6. Summary'!$A21,'5. Pollutant Emissions - MB'!$C$19:$C$2348,'6. Summary'!AK$6)</f>
        <v>5811.3114839999998</v>
      </c>
      <c r="AL21" s="223">
        <f>SUMIFS('5. Pollutant Emissions - MB'!$L$19:$L$2348,'5. Pollutant Emissions - MB'!$A$19:$A$2348,'6. Summary'!$A21,'5. Pollutant Emissions - MB'!$C$19:$C$2348,'6. Summary'!AL$6)</f>
        <v>23.432707596774193</v>
      </c>
      <c r="AM21" s="225">
        <f>SUMIFS('5. Pollutant Emissions - MB'!$I$19:$I$2348,'5. Pollutant Emissions - MB'!$A$19:$A$2348,'6. Summary'!$A21,'5. Pollutant Emissions - MB'!$C$19:$C$2348,'6. Summary'!AM$6)</f>
        <v>0</v>
      </c>
      <c r="AN21" s="225">
        <f>SUMIFS('5. Pollutant Emissions - MB'!$L$19:$L$2348,'5. Pollutant Emissions - MB'!$A$19:$A$2348,'6. Summary'!$A21,'5. Pollutant Emissions - MB'!$C$19:$C$2348,'6. Summary'!AN$6)</f>
        <v>0</v>
      </c>
      <c r="AO21" s="223">
        <f>SUMIFS('5. Pollutant Emissions - MB'!$I$19:$I$2348,'5. Pollutant Emissions - MB'!$A$19:$A$2348,'6. Summary'!$A21,'5. Pollutant Emissions - MB'!$C$19:$C$2348,'6. Summary'!AO$6)</f>
        <v>5.023854000000004E-4</v>
      </c>
      <c r="AP21" s="223">
        <f>SUMIFS('5. Pollutant Emissions - MB'!$L$19:$L$2348,'5. Pollutant Emissions - MB'!$A$19:$A$2348,'6. Summary'!$A21,'5. Pollutant Emissions - MB'!$C$19:$C$2348,'6. Summary'!AP$6)</f>
        <v>2.0257475806451627E-6</v>
      </c>
      <c r="AQ21" s="225">
        <f>SUMIFS('5. Pollutant Emissions - MB'!$I$19:$I$2348,'5. Pollutant Emissions - MB'!$A$19:$A$2348,'6. Summary'!$A21,'5. Pollutant Emissions - MB'!$C$19:$C$2348,'6. Summary'!AQ$6)</f>
        <v>0</v>
      </c>
      <c r="AR21" s="225">
        <f>SUMIFS('5. Pollutant Emissions - MB'!$L$19:$L$2348,'5. Pollutant Emissions - MB'!$A$19:$A$2348,'6. Summary'!$A21,'5. Pollutant Emissions - MB'!$C$19:$C$2348,'6. Summary'!AR$6)</f>
        <v>0</v>
      </c>
      <c r="AS21" s="223">
        <f>SUMIFS('5. Pollutant Emissions - MB'!$I$19:$I$2348,'5. Pollutant Emissions - MB'!$A$19:$A$2348,'6. Summary'!$A21,'5. Pollutant Emissions - MB'!$C$19:$C$2348,'6. Summary'!AS$6)</f>
        <v>0</v>
      </c>
      <c r="AT21" s="223">
        <f>SUMIFS('5. Pollutant Emissions - MB'!$L$19:$L$2348,'5. Pollutant Emissions - MB'!$A$19:$A$2348,'6. Summary'!$A21,'5. Pollutant Emissions - MB'!$C$19:$C$2348,'6. Summary'!AT$6)</f>
        <v>0</v>
      </c>
      <c r="AU21" s="225">
        <f>SUMIFS('5. Pollutant Emissions - MB'!$I$19:$I$2348,'5. Pollutant Emissions - MB'!$A$19:$A$2348,'6. Summary'!$A21,'5. Pollutant Emissions - MB'!$C$19:$C$2348,'6. Summary'!AU$6)</f>
        <v>0</v>
      </c>
      <c r="AV21" s="225">
        <f>SUMIFS('5. Pollutant Emissions - MB'!$L$19:$L$2348,'5. Pollutant Emissions - MB'!$A$19:$A$2348,'6. Summary'!$A21,'5. Pollutant Emissions - MB'!$C$19:$C$2348,'6. Summary'!AV$6)</f>
        <v>0</v>
      </c>
      <c r="AW21" s="223">
        <f>SUMIFS('5. Pollutant Emissions - MB'!$I$19:$I$2348,'5. Pollutant Emissions - MB'!$A$19:$A$2348,'6. Summary'!$A21,'5. Pollutant Emissions - MB'!$C$19:$C$2348,'6. Summary'!AW$6)</f>
        <v>0</v>
      </c>
      <c r="AX21" s="223">
        <f>SUMIFS('5. Pollutant Emissions - MB'!$L$19:$L$2348,'5. Pollutant Emissions - MB'!$A$19:$A$2348,'6. Summary'!$A21,'5. Pollutant Emissions - MB'!$C$19:$C$2348,'6. Summary'!AX$6)</f>
        <v>0</v>
      </c>
      <c r="AY21" s="225">
        <f>SUMIFS('5. Pollutant Emissions - MB'!$I$19:$I$2348,'5. Pollutant Emissions - MB'!$A$19:$A$2348,'6. Summary'!$A21,'5. Pollutant Emissions - MB'!$C$19:$C$2348,'6. Summary'!AY$6)</f>
        <v>0</v>
      </c>
      <c r="AZ21" s="225">
        <f>SUMIFS('5. Pollutant Emissions - MB'!$L$19:$L$2348,'5. Pollutant Emissions - MB'!$A$19:$A$2348,'6. Summary'!$A21,'5. Pollutant Emissions - MB'!$C$19:$C$2348,'6. Summary'!AZ$6)</f>
        <v>0</v>
      </c>
    </row>
    <row r="22" spans="1:52" x14ac:dyDescent="0.2">
      <c r="A22" s="217" t="s">
        <v>402</v>
      </c>
      <c r="B22" s="133" t="s">
        <v>403</v>
      </c>
      <c r="C22" s="225">
        <f>SUMIFS('5. Pollutant Emissions - MB'!$I$19:$I$2348,'5. Pollutant Emissions - MB'!$A$19:$A$2348,'6. Summary'!$A22,'5. Pollutant Emissions - MB'!$C$19:$C$2348,'6. Summary'!$C$6)</f>
        <v>3270.5349624750002</v>
      </c>
      <c r="D22" s="225">
        <f>SUMIFS('5. Pollutant Emissions - MB'!$L$19:$L$2348,'5. Pollutant Emissions - MB'!$A$19:$A$2348,'6. Summary'!$A22,'5. Pollutant Emissions - MB'!$C$19:$C$2348,'6. Summary'!D$6)</f>
        <v>13.187640977721776</v>
      </c>
      <c r="E22" s="223">
        <f>SUMIFS('5. Pollutant Emissions - MB'!$I$19:$I$2348,'5. Pollutant Emissions - MB'!$A$19:$A$2348,'6. Summary'!$A22,'5. Pollutant Emissions - MB'!$C$19:$C$2348,'6. Summary'!E$6)</f>
        <v>654.32457915000009</v>
      </c>
      <c r="F22" s="223">
        <f>SUMIFS('5. Pollutant Emissions - MB'!$L$19:$L$2348,'5. Pollutant Emissions - MB'!$A$19:$A$2348,'6. Summary'!$A22,'5. Pollutant Emissions - MB'!$C$19:$C$2348,'6. Summary'!F$6)</f>
        <v>2.6384055610887098</v>
      </c>
      <c r="G22" s="225">
        <f>SUMIFS('5. Pollutant Emissions - MB'!$I$19:$I$2348,'5. Pollutant Emissions - MB'!$A$19:$A$2348,'6. Summary'!$A22,'5. Pollutant Emissions - MB'!$C$19:$C$2348,'6. Summary'!G$6)</f>
        <v>1877.5073814750001</v>
      </c>
      <c r="H22" s="225">
        <f>SUMIFS('5. Pollutant Emissions - MB'!$L$19:$L$2348,'5. Pollutant Emissions - MB'!$A$19:$A$2348,'6. Summary'!$A22,'5. Pollutant Emissions - MB'!$C$19:$C$2348,'6. Summary'!H$6)</f>
        <v>7.5705942801411297</v>
      </c>
      <c r="I22" s="223">
        <f>SUMIFS('5. Pollutant Emissions - MB'!$I$19:$I$2348,'5. Pollutant Emissions - MB'!$A$19:$A$2348,'6. Summary'!$A22,'5. Pollutant Emissions - MB'!$C$19:$C$2348,'6. Summary'!I$6)</f>
        <v>0</v>
      </c>
      <c r="J22" s="223">
        <f>SUMIFS('5. Pollutant Emissions - MB'!$L$19:$L$2348,'5. Pollutant Emissions - MB'!$A$19:$A$2348,'6. Summary'!$A22,'5. Pollutant Emissions - MB'!$C$19:$C$2348,'6. Summary'!J$6)</f>
        <v>0</v>
      </c>
      <c r="K22" s="225">
        <f>SUMIFS('5. Pollutant Emissions - MB'!$I$19:$I$2348,'5. Pollutant Emissions - MB'!$A$19:$A$2348,'6. Summary'!$A22,'5. Pollutant Emissions - MB'!$C$19:$C$2348,'6. Summary'!K$6)</f>
        <v>0</v>
      </c>
      <c r="L22" s="225">
        <f>SUMIFS('5. Pollutant Emissions - MB'!$L$19:$L$2348,'5. Pollutant Emissions - MB'!$A$19:$A$2348,'6. Summary'!$A22,'5. Pollutant Emissions - MB'!$C$19:$C$2348,'6. Summary'!L$6)</f>
        <v>0</v>
      </c>
      <c r="M22" s="223">
        <f>SUMIFS('5. Pollutant Emissions - MB'!$I$19:$I$2348,'5. Pollutant Emissions - MB'!$A$19:$A$2348,'6. Summary'!$A22,'5. Pollutant Emissions - MB'!$C$19:$C$2348,'6. Summary'!M$6)</f>
        <v>65.284137600000008</v>
      </c>
      <c r="N22" s="223">
        <f>SUMIFS('5. Pollutant Emissions - MB'!$L$19:$L$2348,'5. Pollutant Emissions - MB'!$A$19:$A$2348,'6. Summary'!$A22,'5. Pollutant Emissions - MB'!$C$19:$C$2348,'6. Summary'!N$6)</f>
        <v>0.26324249032258062</v>
      </c>
      <c r="O22" s="225">
        <f>SUMIFS('5. Pollutant Emissions - MB'!$I$19:$I$2348,'5. Pollutant Emissions - MB'!$A$19:$A$2348,'6. Summary'!$A22,'5. Pollutant Emissions - MB'!$C$19:$C$2348,'6. Summary'!O$6)</f>
        <v>6.0231600000000003E-2</v>
      </c>
      <c r="P22" s="225">
        <f>SUMIFS('5. Pollutant Emissions - MB'!$L$19:$L$2348,'5. Pollutant Emissions - MB'!$A$19:$A$2348,'6. Summary'!$A22,'5. Pollutant Emissions - MB'!$C$19:$C$2348,'6. Summary'!P$6)</f>
        <v>2.4286935483870971E-4</v>
      </c>
      <c r="Q22" s="223">
        <f>SUMIFS('5. Pollutant Emissions - MB'!$I$19:$I$2348,'5. Pollutant Emissions - MB'!$A$19:$A$2348,'6. Summary'!$A22,'5. Pollutant Emissions - MB'!$C$19:$C$2348,'6. Summary'!Q$6)</f>
        <v>0</v>
      </c>
      <c r="R22" s="223">
        <f>SUMIFS('5. Pollutant Emissions - MB'!$L$19:$L$2348,'5. Pollutant Emissions - MB'!$A$19:$A$2348,'6. Summary'!$A22,'5. Pollutant Emissions - MB'!$C$19:$C$2348,'6. Summary'!R$6)</f>
        <v>0</v>
      </c>
      <c r="S22" s="225">
        <f>SUMIFS('5. Pollutant Emissions - MB'!$I$19:$I$2348,'5. Pollutant Emissions - MB'!$A$19:$A$2348,'6. Summary'!$A22,'5. Pollutant Emissions - MB'!$C$19:$C$2348,'6. Summary'!S$6)</f>
        <v>0</v>
      </c>
      <c r="T22" s="225">
        <f>SUMIFS('5. Pollutant Emissions - MB'!$L$19:$L$2348,'5. Pollutant Emissions - MB'!$A$19:$A$2348,'6. Summary'!$A22,'5. Pollutant Emissions - MB'!$C$19:$C$2348,'6. Summary'!T$6)</f>
        <v>0</v>
      </c>
      <c r="U22" s="223">
        <f>SUMIFS('5. Pollutant Emissions - MB'!$I$19:$I$2348,'5. Pollutant Emissions - MB'!$A$19:$A$2348,'6. Summary'!$A22,'5. Pollutant Emissions - MB'!$C$19:$C$2348,'6. Summary'!U$6)</f>
        <v>0</v>
      </c>
      <c r="V22" s="223">
        <f>SUMIFS('5. Pollutant Emissions - MB'!$L$19:$L$2348,'5. Pollutant Emissions - MB'!$A$19:$A$2348,'6. Summary'!$A22,'5. Pollutant Emissions - MB'!$C$19:$C$2348,'6. Summary'!V$6)</f>
        <v>0</v>
      </c>
      <c r="W22" s="225">
        <f>SUMIFS('5. Pollutant Emissions - MB'!$I$19:$I$2348,'5. Pollutant Emissions - MB'!$A$19:$A$2348,'6. Summary'!$A22,'5. Pollutant Emissions - MB'!$C$19:$C$2348,'6. Summary'!W$6)</f>
        <v>0</v>
      </c>
      <c r="X22" s="225">
        <f>SUMIFS('5. Pollutant Emissions - MB'!$L$19:$L$2348,'5. Pollutant Emissions - MB'!$A$19:$A$2348,'6. Summary'!$A22,'5. Pollutant Emissions - MB'!$C$19:$C$2348,'6. Summary'!X$6)</f>
        <v>0</v>
      </c>
      <c r="Y22" s="223">
        <f>SUMIFS('5. Pollutant Emissions - MB'!$I$19:$I$2348,'5. Pollutant Emissions - MB'!$A$19:$A$2348,'6. Summary'!$A22,'5. Pollutant Emissions - MB'!$C$19:$C$2348,'6. Summary'!Y$6)</f>
        <v>0</v>
      </c>
      <c r="Z22" s="223">
        <f>SUMIFS('5. Pollutant Emissions - MB'!$L$19:$L$2348,'5. Pollutant Emissions - MB'!$A$19:$A$2348,'6. Summary'!$A22,'5. Pollutant Emissions - MB'!$C$19:$C$2348,'6. Summary'!Z$6)</f>
        <v>0</v>
      </c>
      <c r="AA22" s="225">
        <f>SUMIFS('5. Pollutant Emissions - MB'!$I$19:$I$2348,'5. Pollutant Emissions - MB'!$A$19:$A$2348,'6. Summary'!$A22,'5. Pollutant Emissions - MB'!$C$19:$C$2348,'6. Summary'!AA$6)</f>
        <v>15.4308</v>
      </c>
      <c r="AB22" s="225">
        <f>SUMIFS('5. Pollutant Emissions - MB'!$L$19:$L$2348,'5. Pollutant Emissions - MB'!$A$19:$A$2348,'6. Summary'!$A22,'5. Pollutant Emissions - MB'!$C$19:$C$2348,'6. Summary'!AB$6)</f>
        <v>6.222096774193548E-2</v>
      </c>
      <c r="AC22" s="223">
        <f>SUMIFS('5. Pollutant Emissions - MB'!$I$19:$I$2348,'5. Pollutant Emissions - MB'!$A$19:$A$2348,'6. Summary'!$A22,'5. Pollutant Emissions - MB'!$C$19:$C$2348,'6. Summary'!AC$6)</f>
        <v>0</v>
      </c>
      <c r="AD22" s="223">
        <f>SUMIFS('5. Pollutant Emissions - MB'!$L$19:$L$2348,'5. Pollutant Emissions - MB'!$A$19:$A$2348,'6. Summary'!$A22,'5. Pollutant Emissions - MB'!$C$19:$C$2348,'6. Summary'!AD$6)</f>
        <v>0</v>
      </c>
      <c r="AE22" s="225">
        <f>SUMIFS('5. Pollutant Emissions - MB'!$I$19:$I$2348,'5. Pollutant Emissions - MB'!$A$19:$A$2348,'6. Summary'!$A22,'5. Pollutant Emissions - MB'!$C$19:$C$2348,'6. Summary'!AE$6)</f>
        <v>0</v>
      </c>
      <c r="AF22" s="225">
        <f>SUMIFS('5. Pollutant Emissions - MB'!$L$19:$L$2348,'5. Pollutant Emissions - MB'!$A$19:$A$2348,'6. Summary'!$A22,'5. Pollutant Emissions - MB'!$C$19:$C$2348,'6. Summary'!AF$6)</f>
        <v>0</v>
      </c>
      <c r="AG22" s="223">
        <f>SUMIFS('5. Pollutant Emissions - MB'!$I$19:$I$2348,'5. Pollutant Emissions - MB'!$A$19:$A$2348,'6. Summary'!$A22,'5. Pollutant Emissions - MB'!$C$19:$C$2348,'6. Summary'!AG$6)</f>
        <v>0</v>
      </c>
      <c r="AH22" s="223">
        <f>SUMIFS('5. Pollutant Emissions - MB'!$L$19:$L$2348,'5. Pollutant Emissions - MB'!$A$19:$A$2348,'6. Summary'!$A22,'5. Pollutant Emissions - MB'!$C$19:$C$2348,'6. Summary'!AH$6)</f>
        <v>0</v>
      </c>
      <c r="AI22" s="225">
        <f>SUMIFS('5. Pollutant Emissions - MB'!$I$19:$I$2348,'5. Pollutant Emissions - MB'!$A$19:$A$2348,'6. Summary'!$A22,'5. Pollutant Emissions - MB'!$C$19:$C$2348,'6. Summary'!AI$6)</f>
        <v>99.649439999999998</v>
      </c>
      <c r="AJ22" s="225">
        <f>SUMIFS('5. Pollutant Emissions - MB'!$L$19:$L$2348,'5. Pollutant Emissions - MB'!$A$19:$A$2348,'6. Summary'!$A22,'5. Pollutant Emissions - MB'!$C$19:$C$2348,'6. Summary'!AJ$6)</f>
        <v>0.40181225806451615</v>
      </c>
      <c r="AK22" s="223">
        <f>SUMIFS('5. Pollutant Emissions - MB'!$I$19:$I$2348,'5. Pollutant Emissions - MB'!$A$19:$A$2348,'6. Summary'!$A22,'5. Pollutant Emissions - MB'!$C$19:$C$2348,'6. Summary'!AK$6)</f>
        <v>5811.3114839999998</v>
      </c>
      <c r="AL22" s="223">
        <f>SUMIFS('5. Pollutant Emissions - MB'!$L$19:$L$2348,'5. Pollutant Emissions - MB'!$A$19:$A$2348,'6. Summary'!$A22,'5. Pollutant Emissions - MB'!$C$19:$C$2348,'6. Summary'!AL$6)</f>
        <v>23.432707596774193</v>
      </c>
      <c r="AM22" s="225">
        <f>SUMIFS('5. Pollutant Emissions - MB'!$I$19:$I$2348,'5. Pollutant Emissions - MB'!$A$19:$A$2348,'6. Summary'!$A22,'5. Pollutant Emissions - MB'!$C$19:$C$2348,'6. Summary'!AM$6)</f>
        <v>0</v>
      </c>
      <c r="AN22" s="225">
        <f>SUMIFS('5. Pollutant Emissions - MB'!$L$19:$L$2348,'5. Pollutant Emissions - MB'!$A$19:$A$2348,'6. Summary'!$A22,'5. Pollutant Emissions - MB'!$C$19:$C$2348,'6. Summary'!AN$6)</f>
        <v>0</v>
      </c>
      <c r="AO22" s="223">
        <f>SUMIFS('5. Pollutant Emissions - MB'!$I$19:$I$2348,'5. Pollutant Emissions - MB'!$A$19:$A$2348,'6. Summary'!$A22,'5. Pollutant Emissions - MB'!$C$19:$C$2348,'6. Summary'!AO$6)</f>
        <v>0</v>
      </c>
      <c r="AP22" s="223">
        <f>SUMIFS('5. Pollutant Emissions - MB'!$L$19:$L$2348,'5. Pollutant Emissions - MB'!$A$19:$A$2348,'6. Summary'!$A22,'5. Pollutant Emissions - MB'!$C$19:$C$2348,'6. Summary'!AP$6)</f>
        <v>0</v>
      </c>
      <c r="AQ22" s="225">
        <f>SUMIFS('5. Pollutant Emissions - MB'!$I$19:$I$2348,'5. Pollutant Emissions - MB'!$A$19:$A$2348,'6. Summary'!$A22,'5. Pollutant Emissions - MB'!$C$19:$C$2348,'6. Summary'!AQ$6)</f>
        <v>98.633700000000005</v>
      </c>
      <c r="AR22" s="225">
        <f>SUMIFS('5. Pollutant Emissions - MB'!$L$19:$L$2348,'5. Pollutant Emissions - MB'!$A$19:$A$2348,'6. Summary'!$A22,'5. Pollutant Emissions - MB'!$C$19:$C$2348,'6. Summary'!AR$6)</f>
        <v>0.39771653225806453</v>
      </c>
      <c r="AS22" s="223">
        <f>SUMIFS('5. Pollutant Emissions - MB'!$I$19:$I$2348,'5. Pollutant Emissions - MB'!$A$19:$A$2348,'6. Summary'!$A22,'5. Pollutant Emissions - MB'!$C$19:$C$2348,'6. Summary'!AS$6)</f>
        <v>0</v>
      </c>
      <c r="AT22" s="223">
        <f>SUMIFS('5. Pollutant Emissions - MB'!$L$19:$L$2348,'5. Pollutant Emissions - MB'!$A$19:$A$2348,'6. Summary'!$A22,'5. Pollutant Emissions - MB'!$C$19:$C$2348,'6. Summary'!AT$6)</f>
        <v>0</v>
      </c>
      <c r="AU22" s="225">
        <f>SUMIFS('5. Pollutant Emissions - MB'!$I$19:$I$2348,'5. Pollutant Emissions - MB'!$A$19:$A$2348,'6. Summary'!$A22,'5. Pollutant Emissions - MB'!$C$19:$C$2348,'6. Summary'!AU$6)</f>
        <v>0</v>
      </c>
      <c r="AV22" s="225">
        <f>SUMIFS('5. Pollutant Emissions - MB'!$L$19:$L$2348,'5. Pollutant Emissions - MB'!$A$19:$A$2348,'6. Summary'!$A22,'5. Pollutant Emissions - MB'!$C$19:$C$2348,'6. Summary'!AV$6)</f>
        <v>0</v>
      </c>
      <c r="AW22" s="223">
        <f>SUMIFS('5. Pollutant Emissions - MB'!$I$19:$I$2348,'5. Pollutant Emissions - MB'!$A$19:$A$2348,'6. Summary'!$A22,'5. Pollutant Emissions - MB'!$C$19:$C$2348,'6. Summary'!AW$6)</f>
        <v>0</v>
      </c>
      <c r="AX22" s="223">
        <f>SUMIFS('5. Pollutant Emissions - MB'!$L$19:$L$2348,'5. Pollutant Emissions - MB'!$A$19:$A$2348,'6. Summary'!$A22,'5. Pollutant Emissions - MB'!$C$19:$C$2348,'6. Summary'!AX$6)</f>
        <v>0</v>
      </c>
      <c r="AY22" s="225">
        <f>SUMIFS('5. Pollutant Emissions - MB'!$I$19:$I$2348,'5. Pollutant Emissions - MB'!$A$19:$A$2348,'6. Summary'!$A22,'5. Pollutant Emissions - MB'!$C$19:$C$2348,'6. Summary'!AY$6)</f>
        <v>326.42068800000004</v>
      </c>
      <c r="AZ22" s="225">
        <f>SUMIFS('5. Pollutant Emissions - MB'!$L$19:$L$2348,'5. Pollutant Emissions - MB'!$A$19:$A$2348,'6. Summary'!$A22,'5. Pollutant Emissions - MB'!$C$19:$C$2348,'6. Summary'!AZ$6)</f>
        <v>1.3162124516129032</v>
      </c>
    </row>
    <row r="23" spans="1:52" x14ac:dyDescent="0.2">
      <c r="A23" s="217" t="s">
        <v>406</v>
      </c>
      <c r="B23" s="133" t="s">
        <v>407</v>
      </c>
      <c r="C23" s="225">
        <f>SUMIFS('5. Pollutant Emissions - MB'!$I$19:$I$2348,'5. Pollutant Emissions - MB'!$A$19:$A$2348,'6. Summary'!$A23,'5. Pollutant Emissions - MB'!$C$19:$C$2348,'6. Summary'!$C$6)</f>
        <v>120.67804110000002</v>
      </c>
      <c r="D23" s="225">
        <f>SUMIFS('5. Pollutant Emissions - MB'!$L$19:$L$2348,'5. Pollutant Emissions - MB'!$A$19:$A$2348,'6. Summary'!$A23,'5. Pollutant Emissions - MB'!$C$19:$C$2348,'6. Summary'!D$6)</f>
        <v>0.48660500443548399</v>
      </c>
      <c r="E23" s="223">
        <f>SUMIFS('5. Pollutant Emissions - MB'!$I$19:$I$2348,'5. Pollutant Emissions - MB'!$A$19:$A$2348,'6. Summary'!$A23,'5. Pollutant Emissions - MB'!$C$19:$C$2348,'6. Summary'!E$6)</f>
        <v>23.882756531000002</v>
      </c>
      <c r="F23" s="223">
        <f>SUMIFS('5. Pollutant Emissions - MB'!$L$19:$L$2348,'5. Pollutant Emissions - MB'!$A$19:$A$2348,'6. Summary'!$A23,'5. Pollutant Emissions - MB'!$C$19:$C$2348,'6. Summary'!F$6)</f>
        <v>9.6301437625000014E-2</v>
      </c>
      <c r="G23" s="225">
        <f>SUMIFS('5. Pollutant Emissions - MB'!$I$19:$I$2348,'5. Pollutant Emissions - MB'!$A$19:$A$2348,'6. Summary'!$A23,'5. Pollutant Emissions - MB'!$C$19:$C$2348,'6. Summary'!G$6)</f>
        <v>174.072661724</v>
      </c>
      <c r="H23" s="225">
        <f>SUMIFS('5. Pollutant Emissions - MB'!$L$19:$L$2348,'5. Pollutant Emissions - MB'!$A$19:$A$2348,'6. Summary'!$A23,'5. Pollutant Emissions - MB'!$C$19:$C$2348,'6. Summary'!H$6)</f>
        <v>0.70190589404838699</v>
      </c>
      <c r="I23" s="223">
        <f>SUMIFS('5. Pollutant Emissions - MB'!$I$19:$I$2348,'5. Pollutant Emissions - MB'!$A$19:$A$2348,'6. Summary'!$A23,'5. Pollutant Emissions - MB'!$C$19:$C$2348,'6. Summary'!I$6)</f>
        <v>2.7899500000000001E-2</v>
      </c>
      <c r="J23" s="223">
        <f>SUMIFS('5. Pollutant Emissions - MB'!$L$19:$L$2348,'5. Pollutant Emissions - MB'!$A$19:$A$2348,'6. Summary'!$A23,'5. Pollutant Emissions - MB'!$C$19:$C$2348,'6. Summary'!J$6)</f>
        <v>1.1249798387096775E-4</v>
      </c>
      <c r="K23" s="225">
        <f>SUMIFS('5. Pollutant Emissions - MB'!$I$19:$I$2348,'5. Pollutant Emissions - MB'!$A$19:$A$2348,'6. Summary'!$A23,'5. Pollutant Emissions - MB'!$C$19:$C$2348,'6. Summary'!K$6)</f>
        <v>7.7483879999999993E-3</v>
      </c>
      <c r="L23" s="225">
        <f>SUMIFS('5. Pollutant Emissions - MB'!$L$19:$L$2348,'5. Pollutant Emissions - MB'!$A$19:$A$2348,'6. Summary'!$A23,'5. Pollutant Emissions - MB'!$C$19:$C$2348,'6. Summary'!L$6)</f>
        <v>3.12435E-5</v>
      </c>
      <c r="M23" s="223">
        <f>SUMIFS('5. Pollutant Emissions - MB'!$I$19:$I$2348,'5. Pollutant Emissions - MB'!$A$19:$A$2348,'6. Summary'!$A23,'5. Pollutant Emissions - MB'!$C$19:$C$2348,'6. Summary'!M$6)</f>
        <v>5.6429806590000018</v>
      </c>
      <c r="N23" s="223">
        <f>SUMIFS('5. Pollutant Emissions - MB'!$L$19:$L$2348,'5. Pollutant Emissions - MB'!$A$19:$A$2348,'6. Summary'!$A23,'5. Pollutant Emissions - MB'!$C$19:$C$2348,'6. Summary'!N$6)</f>
        <v>2.2753954270161296E-2</v>
      </c>
      <c r="O23" s="225">
        <f>SUMIFS('5. Pollutant Emissions - MB'!$I$19:$I$2348,'5. Pollutant Emissions - MB'!$A$19:$A$2348,'6. Summary'!$A23,'5. Pollutant Emissions - MB'!$C$19:$C$2348,'6. Summary'!O$6)</f>
        <v>6.7506479999999994E-2</v>
      </c>
      <c r="P23" s="225">
        <f>SUMIFS('5. Pollutant Emissions - MB'!$L$19:$L$2348,'5. Pollutant Emissions - MB'!$A$19:$A$2348,'6. Summary'!$A23,'5. Pollutant Emissions - MB'!$C$19:$C$2348,'6. Summary'!P$6)</f>
        <v>2.7220354838709674E-4</v>
      </c>
      <c r="Q23" s="223">
        <f>SUMIFS('5. Pollutant Emissions - MB'!$I$19:$I$2348,'5. Pollutant Emissions - MB'!$A$19:$A$2348,'6. Summary'!$A23,'5. Pollutant Emissions - MB'!$C$19:$C$2348,'6. Summary'!Q$6)</f>
        <v>5.6051858210000001</v>
      </c>
      <c r="R23" s="223">
        <f>SUMIFS('5. Pollutant Emissions - MB'!$L$19:$L$2348,'5. Pollutant Emissions - MB'!$A$19:$A$2348,'6. Summary'!$A23,'5. Pollutant Emissions - MB'!$C$19:$C$2348,'6. Summary'!R$6)</f>
        <v>2.2601555729838709E-2</v>
      </c>
      <c r="S23" s="225">
        <f>SUMIFS('5. Pollutant Emissions - MB'!$I$19:$I$2348,'5. Pollutant Emissions - MB'!$A$19:$A$2348,'6. Summary'!$A23,'5. Pollutant Emissions - MB'!$C$19:$C$2348,'6. Summary'!S$6)</f>
        <v>85.850838000000039</v>
      </c>
      <c r="T23" s="225">
        <f>SUMIFS('5. Pollutant Emissions - MB'!$L$19:$L$2348,'5. Pollutant Emissions - MB'!$A$19:$A$2348,'6. Summary'!$A23,'5. Pollutant Emissions - MB'!$C$19:$C$2348,'6. Summary'!T$6)</f>
        <v>0.34617273387096775</v>
      </c>
      <c r="U23" s="223">
        <f>SUMIFS('5. Pollutant Emissions - MB'!$I$19:$I$2348,'5. Pollutant Emissions - MB'!$A$19:$A$2348,'6. Summary'!$A23,'5. Pollutant Emissions - MB'!$C$19:$C$2348,'6. Summary'!U$6)</f>
        <v>0.74360753000000013</v>
      </c>
      <c r="V23" s="223">
        <f>SUMIFS('5. Pollutant Emissions - MB'!$L$19:$L$2348,'5. Pollutant Emissions - MB'!$A$19:$A$2348,'6. Summary'!$A23,'5. Pollutant Emissions - MB'!$C$19:$C$2348,'6. Summary'!V$6)</f>
        <v>2.9984174596774196E-3</v>
      </c>
      <c r="W23" s="225">
        <f>SUMIFS('5. Pollutant Emissions - MB'!$I$19:$I$2348,'5. Pollutant Emissions - MB'!$A$19:$A$2348,'6. Summary'!$A23,'5. Pollutant Emissions - MB'!$C$19:$C$2348,'6. Summary'!W$6)</f>
        <v>19.016447163999995</v>
      </c>
      <c r="X23" s="225">
        <f>SUMIFS('5. Pollutant Emissions - MB'!$L$19:$L$2348,'5. Pollutant Emissions - MB'!$A$19:$A$2348,'6. Summary'!$A23,'5. Pollutant Emissions - MB'!$C$19:$C$2348,'6. Summary'!X$6)</f>
        <v>7.6679222435483835E-2</v>
      </c>
      <c r="Y23" s="223">
        <f>SUMIFS('5. Pollutant Emissions - MB'!$I$19:$I$2348,'5. Pollutant Emissions - MB'!$A$19:$A$2348,'6. Summary'!$A23,'5. Pollutant Emissions - MB'!$C$19:$C$2348,'6. Summary'!Y$6)</f>
        <v>9.4666024000000077E-4</v>
      </c>
      <c r="Z23" s="223">
        <f>SUMIFS('5. Pollutant Emissions - MB'!$L$19:$L$2348,'5. Pollutant Emissions - MB'!$A$19:$A$2348,'6. Summary'!$A23,'5. Pollutant Emissions - MB'!$C$19:$C$2348,'6. Summary'!Z$6)</f>
        <v>3.8171783870967779E-6</v>
      </c>
      <c r="AA23" s="225">
        <f>SUMIFS('5. Pollutant Emissions - MB'!$I$19:$I$2348,'5. Pollutant Emissions - MB'!$A$19:$A$2348,'6. Summary'!$A23,'5. Pollutant Emissions - MB'!$C$19:$C$2348,'6. Summary'!AA$6)</f>
        <v>143.36456049999995</v>
      </c>
      <c r="AB23" s="225">
        <f>SUMIFS('5. Pollutant Emissions - MB'!$L$19:$L$2348,'5. Pollutant Emissions - MB'!$A$19:$A$2348,'6. Summary'!$A23,'5. Pollutant Emissions - MB'!$C$19:$C$2348,'6. Summary'!AB$6)</f>
        <v>0.5780829052419354</v>
      </c>
      <c r="AC23" s="223">
        <f>SUMIFS('5. Pollutant Emissions - MB'!$I$19:$I$2348,'5. Pollutant Emissions - MB'!$A$19:$A$2348,'6. Summary'!$A23,'5. Pollutant Emissions - MB'!$C$19:$C$2348,'6. Summary'!AC$6)</f>
        <v>3.3436800000000004</v>
      </c>
      <c r="AD23" s="223">
        <f>SUMIFS('5. Pollutant Emissions - MB'!$L$19:$L$2348,'5. Pollutant Emissions - MB'!$A$19:$A$2348,'6. Summary'!$A23,'5. Pollutant Emissions - MB'!$C$19:$C$2348,'6. Summary'!AD$6)</f>
        <v>1.3482580645161292E-2</v>
      </c>
      <c r="AE23" s="225">
        <f>SUMIFS('5. Pollutant Emissions - MB'!$I$19:$I$2348,'5. Pollutant Emissions - MB'!$A$19:$A$2348,'6. Summary'!$A23,'5. Pollutant Emissions - MB'!$C$19:$C$2348,'6. Summary'!AE$6)</f>
        <v>3.8310866000000025E-9</v>
      </c>
      <c r="AF23" s="225">
        <f>SUMIFS('5. Pollutant Emissions - MB'!$L$19:$L$2348,'5. Pollutant Emissions - MB'!$A$19:$A$2348,'6. Summary'!$A23,'5. Pollutant Emissions - MB'!$C$19:$C$2348,'6. Summary'!AF$6)</f>
        <v>1.5447929838709693E-11</v>
      </c>
      <c r="AG23" s="223">
        <f>SUMIFS('5. Pollutant Emissions - MB'!$I$19:$I$2348,'5. Pollutant Emissions - MB'!$A$19:$A$2348,'6. Summary'!$A23,'5. Pollutant Emissions - MB'!$C$19:$C$2348,'6. Summary'!AG$6)</f>
        <v>2.9948111400000023E-8</v>
      </c>
      <c r="AH23" s="223">
        <f>SUMIFS('5. Pollutant Emissions - MB'!$L$19:$L$2348,'5. Pollutant Emissions - MB'!$A$19:$A$2348,'6. Summary'!$A23,'5. Pollutant Emissions - MB'!$C$19:$C$2348,'6. Summary'!AH$6)</f>
        <v>1.2075851370967753E-10</v>
      </c>
      <c r="AI23" s="225">
        <f>SUMIFS('5. Pollutant Emissions - MB'!$I$19:$I$2348,'5. Pollutant Emissions - MB'!$A$19:$A$2348,'6. Summary'!$A23,'5. Pollutant Emissions - MB'!$C$19:$C$2348,'6. Summary'!AI$6)</f>
        <v>30.260327999999998</v>
      </c>
      <c r="AJ23" s="225">
        <f>SUMIFS('5. Pollutant Emissions - MB'!$L$19:$L$2348,'5. Pollutant Emissions - MB'!$A$19:$A$2348,'6. Summary'!$A23,'5. Pollutant Emissions - MB'!$C$19:$C$2348,'6. Summary'!AJ$6)</f>
        <v>0.12201745161290321</v>
      </c>
      <c r="AK23" s="223">
        <f>SUMIFS('5. Pollutant Emissions - MB'!$I$19:$I$2348,'5. Pollutant Emissions - MB'!$A$19:$A$2348,'6. Summary'!$A23,'5. Pollutant Emissions - MB'!$C$19:$C$2348,'6. Summary'!AK$6)</f>
        <v>1161.496504602</v>
      </c>
      <c r="AL23" s="223">
        <f>SUMIFS('5. Pollutant Emissions - MB'!$L$19:$L$2348,'5. Pollutant Emissions - MB'!$A$19:$A$2348,'6. Summary'!$A23,'5. Pollutant Emissions - MB'!$C$19:$C$2348,'6. Summary'!AL$6)</f>
        <v>4.6834536475887099</v>
      </c>
      <c r="AM23" s="225">
        <f>SUMIFS('5. Pollutant Emissions - MB'!$I$19:$I$2348,'5. Pollutant Emissions - MB'!$A$19:$A$2348,'6. Summary'!$A23,'5. Pollutant Emissions - MB'!$C$19:$C$2348,'6. Summary'!AM$6)</f>
        <v>11.609235175999997</v>
      </c>
      <c r="AN23" s="225">
        <f>SUMIFS('5. Pollutant Emissions - MB'!$L$19:$L$2348,'5. Pollutant Emissions - MB'!$A$19:$A$2348,'6. Summary'!$A23,'5. Pollutant Emissions - MB'!$C$19:$C$2348,'6. Summary'!AN$6)</f>
        <v>4.6811432161290328E-2</v>
      </c>
      <c r="AO23" s="223">
        <f>SUMIFS('5. Pollutant Emissions - MB'!$I$19:$I$2348,'5. Pollutant Emissions - MB'!$A$19:$A$2348,'6. Summary'!$A23,'5. Pollutant Emissions - MB'!$C$19:$C$2348,'6. Summary'!AO$6)</f>
        <v>6.3201560000000041E-4</v>
      </c>
      <c r="AP23" s="223">
        <f>SUMIFS('5. Pollutant Emissions - MB'!$L$19:$L$2348,'5. Pollutant Emissions - MB'!$A$19:$A$2348,'6. Summary'!$A23,'5. Pollutant Emissions - MB'!$C$19:$C$2348,'6. Summary'!AP$6)</f>
        <v>2.5484500000000023E-6</v>
      </c>
      <c r="AQ23" s="225">
        <f>SUMIFS('5. Pollutant Emissions - MB'!$I$19:$I$2348,'5. Pollutant Emissions - MB'!$A$19:$A$2348,'6. Summary'!$A23,'5. Pollutant Emissions - MB'!$C$19:$C$2348,'6. Summary'!AQ$6)</f>
        <v>8.9666999999999994</v>
      </c>
      <c r="AR23" s="225">
        <f>SUMIFS('5. Pollutant Emissions - MB'!$L$19:$L$2348,'5. Pollutant Emissions - MB'!$A$19:$A$2348,'6. Summary'!$A23,'5. Pollutant Emissions - MB'!$C$19:$C$2348,'6. Summary'!AR$6)</f>
        <v>3.6156048387096774E-2</v>
      </c>
      <c r="AS23" s="223">
        <f>SUMIFS('5. Pollutant Emissions - MB'!$I$19:$I$2348,'5. Pollutant Emissions - MB'!$A$19:$A$2348,'6. Summary'!$A23,'5. Pollutant Emissions - MB'!$C$19:$C$2348,'6. Summary'!AS$6)</f>
        <v>8.0729999999999996E-8</v>
      </c>
      <c r="AT23" s="223">
        <f>SUMIFS('5. Pollutant Emissions - MB'!$L$19:$L$2348,'5. Pollutant Emissions - MB'!$A$19:$A$2348,'6. Summary'!$A23,'5. Pollutant Emissions - MB'!$C$19:$C$2348,'6. Summary'!AT$6)</f>
        <v>3.255241935483871E-10</v>
      </c>
      <c r="AU23" s="225">
        <f>SUMIFS('5. Pollutant Emissions - MB'!$I$19:$I$2348,'5. Pollutant Emissions - MB'!$A$19:$A$2348,'6. Summary'!$A23,'5. Pollutant Emissions - MB'!$C$19:$C$2348,'6. Summary'!AU$6)</f>
        <v>1.090800000000001E-5</v>
      </c>
      <c r="AV23" s="225">
        <f>SUMIFS('5. Pollutant Emissions - MB'!$L$19:$L$2348,'5. Pollutant Emissions - MB'!$A$19:$A$2348,'6. Summary'!$A23,'5. Pollutant Emissions - MB'!$C$19:$C$2348,'6. Summary'!AV$6)</f>
        <v>4.3983870967741975E-8</v>
      </c>
      <c r="AW23" s="223">
        <f>SUMIFS('5. Pollutant Emissions - MB'!$I$19:$I$2348,'5. Pollutant Emissions - MB'!$A$19:$A$2348,'6. Summary'!$A23,'5. Pollutant Emissions - MB'!$C$19:$C$2348,'6. Summary'!AW$6)</f>
        <v>4.7040000000000044E-6</v>
      </c>
      <c r="AX23" s="223">
        <f>SUMIFS('5. Pollutant Emissions - MB'!$L$19:$L$2348,'5. Pollutant Emissions - MB'!$A$19:$A$2348,'6. Summary'!$A23,'5. Pollutant Emissions - MB'!$C$19:$C$2348,'6. Summary'!AX$6)</f>
        <v>1.8967741935483888E-8</v>
      </c>
      <c r="AY23" s="225">
        <f>SUMIFS('5. Pollutant Emissions - MB'!$I$19:$I$2348,'5. Pollutant Emissions - MB'!$A$19:$A$2348,'6. Summary'!$A23,'5. Pollutant Emissions - MB'!$C$19:$C$2348,'6. Summary'!AY$6)</f>
        <v>20.618368000000004</v>
      </c>
      <c r="AZ23" s="225">
        <f>SUMIFS('5. Pollutant Emissions - MB'!$L$19:$L$2348,'5. Pollutant Emissions - MB'!$A$19:$A$2348,'6. Summary'!$A23,'5. Pollutant Emissions - MB'!$C$19:$C$2348,'6. Summary'!AZ$6)</f>
        <v>8.3138580645161303E-2</v>
      </c>
    </row>
    <row r="25" spans="1:52" ht="18" x14ac:dyDescent="0.25">
      <c r="A25" s="219" t="s">
        <v>468</v>
      </c>
    </row>
    <row r="26" spans="1:52" ht="20.25" x14ac:dyDescent="0.3">
      <c r="A26" s="220" t="s">
        <v>469</v>
      </c>
    </row>
    <row r="27" spans="1:52" x14ac:dyDescent="0.2">
      <c r="A27" s="222"/>
    </row>
    <row r="28" spans="1:52" ht="21" thickBot="1" x14ac:dyDescent="0.35">
      <c r="A28" s="221" t="s">
        <v>498</v>
      </c>
    </row>
    <row r="29" spans="1:52" ht="25.5" x14ac:dyDescent="0.2">
      <c r="A29" s="215" t="s">
        <v>471</v>
      </c>
      <c r="B29" s="205" t="s">
        <v>472</v>
      </c>
      <c r="C29" s="338" t="s">
        <v>473</v>
      </c>
      <c r="D29" s="339"/>
      <c r="E29" s="338" t="s">
        <v>474</v>
      </c>
      <c r="F29" s="339"/>
      <c r="G29" s="338" t="s">
        <v>444</v>
      </c>
      <c r="H29" s="339"/>
      <c r="I29" s="338" t="s">
        <v>475</v>
      </c>
      <c r="J29" s="339"/>
      <c r="K29" s="338" t="s">
        <v>476</v>
      </c>
      <c r="L29" s="339"/>
      <c r="M29" s="338" t="s">
        <v>477</v>
      </c>
      <c r="N29" s="339"/>
      <c r="O29" s="338" t="s">
        <v>478</v>
      </c>
      <c r="P29" s="339"/>
      <c r="Q29" s="338" t="s">
        <v>479</v>
      </c>
      <c r="R29" s="339"/>
      <c r="S29" s="338" t="s">
        <v>480</v>
      </c>
      <c r="T29" s="339"/>
      <c r="U29" s="338" t="s">
        <v>481</v>
      </c>
      <c r="V29" s="339"/>
      <c r="W29" s="338" t="s">
        <v>482</v>
      </c>
      <c r="X29" s="339"/>
      <c r="Y29" s="338" t="s">
        <v>483</v>
      </c>
      <c r="Z29" s="339"/>
      <c r="AA29" s="338" t="s">
        <v>484</v>
      </c>
      <c r="AB29" s="339"/>
      <c r="AC29" s="338" t="s">
        <v>485</v>
      </c>
      <c r="AD29" s="339"/>
      <c r="AE29" s="338" t="s">
        <v>486</v>
      </c>
      <c r="AF29" s="339"/>
      <c r="AG29" s="338" t="s">
        <v>446</v>
      </c>
      <c r="AH29" s="339"/>
      <c r="AI29" s="338" t="s">
        <v>487</v>
      </c>
      <c r="AJ29" s="339"/>
      <c r="AK29" s="338" t="s">
        <v>488</v>
      </c>
      <c r="AL29" s="339"/>
      <c r="AM29" s="338" t="s">
        <v>489</v>
      </c>
      <c r="AN29" s="339"/>
      <c r="AO29" s="338" t="s">
        <v>490</v>
      </c>
      <c r="AP29" s="339"/>
      <c r="AQ29" s="338" t="s">
        <v>491</v>
      </c>
      <c r="AR29" s="339"/>
      <c r="AS29" s="338" t="s">
        <v>492</v>
      </c>
      <c r="AT29" s="339"/>
      <c r="AU29" s="338" t="s">
        <v>493</v>
      </c>
      <c r="AV29" s="339"/>
      <c r="AW29" s="338" t="s">
        <v>494</v>
      </c>
      <c r="AX29" s="339"/>
      <c r="AY29" s="338" t="s">
        <v>455</v>
      </c>
      <c r="AZ29" s="340"/>
    </row>
    <row r="30" spans="1:52" x14ac:dyDescent="0.2">
      <c r="A30" s="216"/>
      <c r="B30" s="206"/>
      <c r="C30" s="210" t="s">
        <v>193</v>
      </c>
      <c r="D30" s="211" t="str">
        <f>C30</f>
        <v>1330-20-7</v>
      </c>
      <c r="E30" s="210" t="s">
        <v>183</v>
      </c>
      <c r="F30" s="211" t="str">
        <f>E30</f>
        <v>100-41-4</v>
      </c>
      <c r="G30" s="210" t="s">
        <v>191</v>
      </c>
      <c r="H30" s="211" t="str">
        <f>G30</f>
        <v>108-88-3</v>
      </c>
      <c r="I30" s="210" t="s">
        <v>432</v>
      </c>
      <c r="J30" s="211" t="str">
        <f>I30</f>
        <v>108-10-1</v>
      </c>
      <c r="K30" s="210" t="s">
        <v>189</v>
      </c>
      <c r="L30" s="211" t="str">
        <f>K30</f>
        <v>91-20-3</v>
      </c>
      <c r="M30" s="210" t="s">
        <v>433</v>
      </c>
      <c r="N30" s="211" t="str">
        <f>M30</f>
        <v>98-82-8</v>
      </c>
      <c r="O30" s="210" t="s">
        <v>161</v>
      </c>
      <c r="P30" s="211" t="str">
        <f>O30</f>
        <v>50-00-0</v>
      </c>
      <c r="Q30" s="210" t="s">
        <v>434</v>
      </c>
      <c r="R30" s="211" t="str">
        <f>Q30</f>
        <v>111-76-2</v>
      </c>
      <c r="S30" s="210" t="s">
        <v>435</v>
      </c>
      <c r="T30" s="211" t="str">
        <f>S30</f>
        <v>71-36-3</v>
      </c>
      <c r="U30" s="213" t="s">
        <v>436</v>
      </c>
      <c r="V30" s="212" t="str">
        <f>U30</f>
        <v>95-63-6</v>
      </c>
      <c r="W30" s="213" t="s">
        <v>437</v>
      </c>
      <c r="X30" s="212" t="str">
        <f>W30</f>
        <v>108-65-6</v>
      </c>
      <c r="Y30" s="213" t="s">
        <v>180</v>
      </c>
      <c r="Z30" s="212" t="str">
        <f>Y30</f>
        <v>18540-29-9</v>
      </c>
      <c r="AA30" s="213" t="s">
        <v>428</v>
      </c>
      <c r="AB30" s="212" t="str">
        <f>AA30</f>
        <v>78-93-3</v>
      </c>
      <c r="AC30" s="213" t="s">
        <v>438</v>
      </c>
      <c r="AD30" s="212" t="str">
        <f>AC30</f>
        <v>540-88-5</v>
      </c>
      <c r="AE30" s="213" t="s">
        <v>187</v>
      </c>
      <c r="AF30" s="212" t="str">
        <f>AE30</f>
        <v>7439-97-6</v>
      </c>
      <c r="AG30" s="213" t="s">
        <v>185</v>
      </c>
      <c r="AH30" s="212" t="str">
        <f>AG30</f>
        <v>7439-92-1</v>
      </c>
      <c r="AI30" s="213" t="s">
        <v>425</v>
      </c>
      <c r="AJ30" s="212" t="str">
        <f>AI30</f>
        <v>67-63-0</v>
      </c>
      <c r="AK30" s="213" t="s">
        <v>420</v>
      </c>
      <c r="AL30" s="212" t="str">
        <f>AK30</f>
        <v>67-64-1</v>
      </c>
      <c r="AM30" s="213" t="s">
        <v>422</v>
      </c>
      <c r="AN30" s="212" t="str">
        <f>AM30</f>
        <v>107-98-2</v>
      </c>
      <c r="AO30" s="213" t="s">
        <v>181</v>
      </c>
      <c r="AP30" s="212" t="str">
        <f>AO30</f>
        <v>7440-48-4</v>
      </c>
      <c r="AQ30" s="213" t="s">
        <v>439</v>
      </c>
      <c r="AR30" s="212" t="str">
        <f>AQ30</f>
        <v>7664-93-9</v>
      </c>
      <c r="AS30" s="213" t="s">
        <v>440</v>
      </c>
      <c r="AT30" s="212" t="str">
        <f>AS30</f>
        <v>118-74-1</v>
      </c>
      <c r="AU30" s="213" t="s">
        <v>182</v>
      </c>
      <c r="AV30" s="212" t="str">
        <f>AU30</f>
        <v>7440-50-8</v>
      </c>
      <c r="AW30" s="213" t="s">
        <v>186</v>
      </c>
      <c r="AX30" s="212" t="str">
        <f>AW30</f>
        <v>7439-96-5</v>
      </c>
      <c r="AY30" s="213" t="s">
        <v>441</v>
      </c>
      <c r="AZ30" s="214" t="str">
        <f>AY30</f>
        <v>526-73-8</v>
      </c>
    </row>
    <row r="31" spans="1:52" ht="15" thickBot="1" x14ac:dyDescent="0.25">
      <c r="A31" s="207"/>
      <c r="B31" s="207"/>
      <c r="C31" s="208" t="s">
        <v>495</v>
      </c>
      <c r="D31" s="209" t="s">
        <v>496</v>
      </c>
      <c r="E31" s="208" t="s">
        <v>495</v>
      </c>
      <c r="F31" s="209" t="s">
        <v>496</v>
      </c>
      <c r="G31" s="208" t="s">
        <v>495</v>
      </c>
      <c r="H31" s="209" t="s">
        <v>496</v>
      </c>
      <c r="I31" s="208" t="s">
        <v>495</v>
      </c>
      <c r="J31" s="209" t="s">
        <v>496</v>
      </c>
      <c r="K31" s="208" t="s">
        <v>495</v>
      </c>
      <c r="L31" s="209" t="s">
        <v>496</v>
      </c>
      <c r="M31" s="208" t="s">
        <v>495</v>
      </c>
      <c r="N31" s="209" t="s">
        <v>496</v>
      </c>
      <c r="O31" s="208" t="s">
        <v>495</v>
      </c>
      <c r="P31" s="209" t="s">
        <v>496</v>
      </c>
      <c r="Q31" s="208" t="s">
        <v>495</v>
      </c>
      <c r="R31" s="209" t="s">
        <v>496</v>
      </c>
      <c r="S31" s="208" t="s">
        <v>495</v>
      </c>
      <c r="T31" s="209" t="s">
        <v>496</v>
      </c>
      <c r="U31" s="208" t="s">
        <v>495</v>
      </c>
      <c r="V31" s="209" t="s">
        <v>496</v>
      </c>
      <c r="W31" s="208" t="s">
        <v>495</v>
      </c>
      <c r="X31" s="209" t="s">
        <v>496</v>
      </c>
      <c r="Y31" s="208" t="s">
        <v>495</v>
      </c>
      <c r="Z31" s="209" t="s">
        <v>496</v>
      </c>
      <c r="AA31" s="208" t="s">
        <v>495</v>
      </c>
      <c r="AB31" s="209" t="s">
        <v>496</v>
      </c>
      <c r="AC31" s="208" t="s">
        <v>495</v>
      </c>
      <c r="AD31" s="209" t="s">
        <v>496</v>
      </c>
      <c r="AE31" s="208" t="s">
        <v>495</v>
      </c>
      <c r="AF31" s="209" t="s">
        <v>496</v>
      </c>
      <c r="AG31" s="208" t="s">
        <v>495</v>
      </c>
      <c r="AH31" s="209" t="s">
        <v>496</v>
      </c>
      <c r="AI31" s="208" t="s">
        <v>495</v>
      </c>
      <c r="AJ31" s="209" t="s">
        <v>496</v>
      </c>
      <c r="AK31" s="208" t="s">
        <v>495</v>
      </c>
      <c r="AL31" s="209" t="s">
        <v>496</v>
      </c>
      <c r="AM31" s="208" t="s">
        <v>495</v>
      </c>
      <c r="AN31" s="209" t="s">
        <v>496</v>
      </c>
      <c r="AO31" s="208" t="s">
        <v>495</v>
      </c>
      <c r="AP31" s="209" t="s">
        <v>496</v>
      </c>
      <c r="AQ31" s="208" t="s">
        <v>495</v>
      </c>
      <c r="AR31" s="209" t="s">
        <v>496</v>
      </c>
      <c r="AS31" s="208" t="s">
        <v>495</v>
      </c>
      <c r="AT31" s="209" t="s">
        <v>496</v>
      </c>
      <c r="AU31" s="208" t="s">
        <v>495</v>
      </c>
      <c r="AV31" s="209" t="s">
        <v>496</v>
      </c>
      <c r="AW31" s="208" t="s">
        <v>495</v>
      </c>
      <c r="AX31" s="209" t="s">
        <v>496</v>
      </c>
      <c r="AY31" s="208" t="s">
        <v>495</v>
      </c>
      <c r="AZ31" s="209" t="s">
        <v>496</v>
      </c>
    </row>
    <row r="32" spans="1:52" x14ac:dyDescent="0.2">
      <c r="A32" s="218" t="s">
        <v>107</v>
      </c>
      <c r="B32" s="133" t="s">
        <v>211</v>
      </c>
      <c r="C32" s="226">
        <f>SUMIFS('5. Pollutant Emissions - MB'!$J$19:$J$2348,'5. Pollutant Emissions - MB'!$A$19:$A$2348,'6. Summary'!$A32,'5. Pollutant Emissions - MB'!$C$19:$C$2348,'6. Summary'!C$30)</f>
        <v>0</v>
      </c>
      <c r="D32" s="226">
        <f>SUMIFS('5. Pollutant Emissions - MB'!$M$19:$M$2348,'5. Pollutant Emissions - MB'!$A$19:$A$2348,'6. Summary'!$A32,'5. Pollutant Emissions - MB'!$C$19:$C$2348,'6. Summary'!D$30)</f>
        <v>0</v>
      </c>
      <c r="E32" s="224">
        <f>SUMIFS('5. Pollutant Emissions - MB'!$J$19:$J$2348,'5. Pollutant Emissions - MB'!$A$19:$A$2348,'6. Summary'!$A32,'5. Pollutant Emissions - MB'!$C$19:$C$2348,'6. Summary'!E$30)</f>
        <v>440.14072780721244</v>
      </c>
      <c r="F32" s="224">
        <f>SUMIFS('5. Pollutant Emissions - MB'!$M$19:$M$2348,'5. Pollutant Emissions - MB'!$A$19:$A$2348,'6. Summary'!$A32,'5. Pollutant Emissions - MB'!$C$19:$C$2348,'6. Summary'!F$30)</f>
        <v>1.2058650076909929</v>
      </c>
      <c r="G32" s="226">
        <f>SUMIFS('5. Pollutant Emissions - MB'!$J$19:$J$2348,'5. Pollutant Emissions - MB'!$A$19:$A$2348,'6. Summary'!$A32,'5. Pollutant Emissions - MB'!$C$19:$C$2348,'6. Summary'!G$30)</f>
        <v>0</v>
      </c>
      <c r="H32" s="226">
        <f>SUMIFS('5. Pollutant Emissions - MB'!$M$19:$M$2348,'5. Pollutant Emissions - MB'!$A$19:$A$2348,'6. Summary'!$A32,'5. Pollutant Emissions - MB'!$C$19:$C$2348,'6. Summary'!H$30)</f>
        <v>0</v>
      </c>
      <c r="I32" s="224">
        <f>SUMIFS('5. Pollutant Emissions - MB'!$J$19:$J$2348,'5. Pollutant Emissions - MB'!$A$19:$A$2348,'6. Summary'!$A32,'5. Pollutant Emissions - MB'!$C$19:$C$2348,'6. Summary'!I$30)</f>
        <v>0</v>
      </c>
      <c r="J32" s="224">
        <f>SUMIFS('5. Pollutant Emissions - MB'!$M$19:$M$2348,'5. Pollutant Emissions - MB'!$A$19:$A$2348,'6. Summary'!$A32,'5. Pollutant Emissions - MB'!$C$19:$C$2348,'6. Summary'!J$30)</f>
        <v>0</v>
      </c>
      <c r="K32" s="226">
        <f>SUMIFS('5. Pollutant Emissions - MB'!$J$19:$J$2348,'5. Pollutant Emissions - MB'!$A$19:$A$2348,'6. Summary'!$A32,'5. Pollutant Emissions - MB'!$C$19:$C$2348,'6. Summary'!K$30)</f>
        <v>0</v>
      </c>
      <c r="L32" s="226">
        <f>SUMIFS('5. Pollutant Emissions - MB'!$M$19:$M$2348,'5. Pollutant Emissions - MB'!$A$19:$A$2348,'6. Summary'!$A32,'5. Pollutant Emissions - MB'!$C$19:$C$2348,'6. Summary'!L$30)</f>
        <v>0</v>
      </c>
      <c r="M32" s="224">
        <f>SUMIFS('5. Pollutant Emissions - MB'!$J$19:$J$2348,'5. Pollutant Emissions - MB'!$A$19:$A$2348,'6. Summary'!$A32,'5. Pollutant Emissions - MB'!$C$19:$C$2348,'6. Summary'!M$30)</f>
        <v>0</v>
      </c>
      <c r="N32" s="224">
        <f>SUMIFS('5. Pollutant Emissions - MB'!$M$19:$M$2348,'5. Pollutant Emissions - MB'!$A$19:$A$2348,'6. Summary'!$A32,'5. Pollutant Emissions - MB'!$C$19:$C$2348,'6. Summary'!N$30)</f>
        <v>0</v>
      </c>
      <c r="O32" s="226">
        <f>SUMIFS('5. Pollutant Emissions - MB'!$J$19:$J$2348,'5. Pollutant Emissions - MB'!$A$19:$A$2348,'6. Summary'!$A32,'5. Pollutant Emissions - MB'!$C$19:$C$2348,'6. Summary'!O$30)</f>
        <v>0</v>
      </c>
      <c r="P32" s="226">
        <f>SUMIFS('5. Pollutant Emissions - MB'!$M$19:$M$2348,'5. Pollutant Emissions - MB'!$A$19:$A$2348,'6. Summary'!$A32,'5. Pollutant Emissions - MB'!$C$19:$C$2348,'6. Summary'!P$30)</f>
        <v>0</v>
      </c>
      <c r="Q32" s="224">
        <f>SUMIFS('5. Pollutant Emissions - MB'!$J$19:$J$2348,'5. Pollutant Emissions - MB'!$A$19:$A$2348,'6. Summary'!$A32,'5. Pollutant Emissions - MB'!$C$19:$C$2348,'6. Summary'!Q$30)</f>
        <v>0</v>
      </c>
      <c r="R32" s="224">
        <f>SUMIFS('5. Pollutant Emissions - MB'!$M$19:$M$2348,'5. Pollutant Emissions - MB'!$A$19:$A$2348,'6. Summary'!$A32,'5. Pollutant Emissions - MB'!$C$19:$C$2348,'6. Summary'!R$30)</f>
        <v>0</v>
      </c>
      <c r="S32" s="226">
        <f>SUMIFS('5. Pollutant Emissions - MB'!$J$19:$J$2348,'5. Pollutant Emissions - MB'!$A$19:$A$2348,'6. Summary'!$A32,'5. Pollutant Emissions - MB'!$C$19:$C$2348,'6. Summary'!S$30)</f>
        <v>0</v>
      </c>
      <c r="T32" s="226">
        <f>SUMIFS('5. Pollutant Emissions - MB'!$M$19:$M$2348,'5. Pollutant Emissions - MB'!$A$19:$A$2348,'6. Summary'!$A32,'5. Pollutant Emissions - MB'!$C$19:$C$2348,'6. Summary'!T$30)</f>
        <v>0</v>
      </c>
      <c r="U32" s="224">
        <f>SUMIFS('5. Pollutant Emissions - MB'!$J$19:$J$2348,'5. Pollutant Emissions - MB'!$A$19:$A$2348,'6. Summary'!$A32,'5. Pollutant Emissions - MB'!$C$19:$C$2348,'6. Summary'!U$30)</f>
        <v>0</v>
      </c>
      <c r="V32" s="224">
        <f>SUMIFS('5. Pollutant Emissions - MB'!$M$19:$M$2348,'5. Pollutant Emissions - MB'!$A$19:$A$2348,'6. Summary'!$A32,'5. Pollutant Emissions - MB'!$C$19:$C$2348,'6. Summary'!V$30)</f>
        <v>0</v>
      </c>
      <c r="W32" s="226">
        <f>SUMIFS('5. Pollutant Emissions - MB'!$J$19:$J$2348,'5. Pollutant Emissions - MB'!$A$19:$A$2348,'6. Summary'!$A32,'5. Pollutant Emissions - MB'!$C$19:$C$2348,'6. Summary'!W$30)</f>
        <v>0</v>
      </c>
      <c r="X32" s="226">
        <f>SUMIFS('5. Pollutant Emissions - MB'!$M$19:$M$2348,'5. Pollutant Emissions - MB'!$A$19:$A$2348,'6. Summary'!$A32,'5. Pollutant Emissions - MB'!$C$19:$C$2348,'6. Summary'!X$30)</f>
        <v>0</v>
      </c>
      <c r="Y32" s="224">
        <f>SUMIFS('5. Pollutant Emissions - MB'!$J$19:$J$2348,'5. Pollutant Emissions - MB'!$A$19:$A$2348,'6. Summary'!$A32,'5. Pollutant Emissions - MB'!$C$19:$C$2348,'6. Summary'!Y$30)</f>
        <v>6.1710452558537066</v>
      </c>
      <c r="Z32" s="224">
        <f>SUMIFS('5. Pollutant Emissions - MB'!$M$19:$M$2348,'5. Pollutant Emissions - MB'!$A$19:$A$2348,'6. Summary'!$A32,'5. Pollutant Emissions - MB'!$C$19:$C$2348,'6. Summary'!Z$30)</f>
        <v>1.6906973303708786E-2</v>
      </c>
      <c r="AA32" s="226">
        <f>SUMIFS('5. Pollutant Emissions - MB'!$J$19:$J$2348,'5. Pollutant Emissions - MB'!$A$19:$A$2348,'6. Summary'!$A32,'5. Pollutant Emissions - MB'!$C$19:$C$2348,'6. Summary'!AA$30)</f>
        <v>61913.424743742544</v>
      </c>
      <c r="AB32" s="226">
        <f>SUMIFS('5. Pollutant Emissions - MB'!$M$19:$M$2348,'5. Pollutant Emissions - MB'!$A$19:$A$2348,'6. Summary'!$A32,'5. Pollutant Emissions - MB'!$C$19:$C$2348,'6. Summary'!AB$30)</f>
        <v>169.625821215733</v>
      </c>
      <c r="AC32" s="224">
        <f>SUMIFS('5. Pollutant Emissions - MB'!$J$19:$J$2348,'5. Pollutant Emissions - MB'!$A$19:$A$2348,'6. Summary'!$A32,'5. Pollutant Emissions - MB'!$C$19:$C$2348,'6. Summary'!AC$30)</f>
        <v>0</v>
      </c>
      <c r="AD32" s="224">
        <f>SUMIFS('5. Pollutant Emissions - MB'!$M$19:$M$2348,'5. Pollutant Emissions - MB'!$A$19:$A$2348,'6. Summary'!$A32,'5. Pollutant Emissions - MB'!$C$19:$C$2348,'6. Summary'!AD$30)</f>
        <v>0</v>
      </c>
      <c r="AE32" s="226">
        <f>SUMIFS('5. Pollutant Emissions - MB'!$J$19:$J$2348,'5. Pollutant Emissions - MB'!$A$19:$A$2348,'6. Summary'!$A32,'5. Pollutant Emissions - MB'!$C$19:$C$2348,'6. Summary'!AE$30)</f>
        <v>0</v>
      </c>
      <c r="AF32" s="226">
        <f>SUMIFS('5. Pollutant Emissions - MB'!$M$19:$M$2348,'5. Pollutant Emissions - MB'!$A$19:$A$2348,'6. Summary'!$A32,'5. Pollutant Emissions - MB'!$C$19:$C$2348,'6. Summary'!AF$30)</f>
        <v>0</v>
      </c>
      <c r="AG32" s="224">
        <f>SUMIFS('5. Pollutant Emissions - MB'!$J$19:$J$2348,'5. Pollutant Emissions - MB'!$A$19:$A$2348,'6. Summary'!$A32,'5. Pollutant Emissions - MB'!$C$19:$C$2348,'6. Summary'!AG$30)</f>
        <v>0</v>
      </c>
      <c r="AH32" s="224">
        <f>SUMIFS('5. Pollutant Emissions - MB'!$M$19:$M$2348,'5. Pollutant Emissions - MB'!$A$19:$A$2348,'6. Summary'!$A32,'5. Pollutant Emissions - MB'!$C$19:$C$2348,'6. Summary'!AH$30)</f>
        <v>0</v>
      </c>
      <c r="AI32" s="226">
        <f>SUMIFS('5. Pollutant Emissions - MB'!$J$19:$J$2348,'5. Pollutant Emissions - MB'!$A$19:$A$2348,'6. Summary'!$A32,'5. Pollutant Emissions - MB'!$C$19:$C$2348,'6. Summary'!AI$30)</f>
        <v>30582.974282686726</v>
      </c>
      <c r="AJ32" s="226">
        <f>SUMIFS('5. Pollutant Emissions - MB'!$M$19:$M$2348,'5. Pollutant Emissions - MB'!$A$19:$A$2348,'6. Summary'!$A32,'5. Pollutant Emissions - MB'!$C$19:$C$2348,'6. Summary'!AJ$30)</f>
        <v>83.788970637497883</v>
      </c>
      <c r="AK32" s="224">
        <f>SUMIFS('5. Pollutant Emissions - MB'!$J$19:$J$2348,'5. Pollutant Emissions - MB'!$A$19:$A$2348,'6. Summary'!$A32,'5. Pollutant Emissions - MB'!$C$19:$C$2348,'6. Summary'!AK$30)</f>
        <v>406594.84736188792</v>
      </c>
      <c r="AL32" s="224">
        <f>SUMIFS('5. Pollutant Emissions - MB'!$M$19:$M$2348,'5. Pollutant Emissions - MB'!$A$19:$A$2348,'6. Summary'!$A32,'5. Pollutant Emissions - MB'!$C$19:$C$2348,'6. Summary'!AL$30)</f>
        <v>1113.9584859229806</v>
      </c>
      <c r="AM32" s="226">
        <f>SUMIFS('5. Pollutant Emissions - MB'!$J$19:$J$2348,'5. Pollutant Emissions - MB'!$A$19:$A$2348,'6. Summary'!$A32,'5. Pollutant Emissions - MB'!$C$19:$C$2348,'6. Summary'!AM$30)</f>
        <v>103021.45194462487</v>
      </c>
      <c r="AN32" s="226">
        <f>SUMIFS('5. Pollutant Emissions - MB'!$M$19:$M$2348,'5. Pollutant Emissions - MB'!$A$19:$A$2348,'6. Summary'!$A32,'5. Pollutant Emissions - MB'!$C$19:$C$2348,'6. Summary'!AN$30)</f>
        <v>282.25055327294484</v>
      </c>
      <c r="AO32" s="224">
        <f>SUMIFS('5. Pollutant Emissions - MB'!$J$19:$J$2348,'5. Pollutant Emissions - MB'!$A$19:$A$2348,'6. Summary'!$A32,'5. Pollutant Emissions - MB'!$C$19:$C$2348,'6. Summary'!AO$30)</f>
        <v>6.1619701893009795</v>
      </c>
      <c r="AP32" s="224">
        <f>SUMIFS('5. Pollutant Emissions - MB'!$M$19:$M$2348,'5. Pollutant Emissions - MB'!$A$19:$A$2348,'6. Summary'!$A32,'5. Pollutant Emissions - MB'!$C$19:$C$2348,'6. Summary'!AP$30)</f>
        <v>1.6882110107673917E-2</v>
      </c>
      <c r="AQ32" s="226">
        <f>SUMIFS('5. Pollutant Emissions - MB'!$J$19:$J$2348,'5. Pollutant Emissions - MB'!$A$19:$A$2348,'6. Summary'!$A32,'5. Pollutant Emissions - MB'!$C$19:$C$2348,'6. Summary'!AQ$30)</f>
        <v>0</v>
      </c>
      <c r="AR32" s="226">
        <f>SUMIFS('5. Pollutant Emissions - MB'!$M$19:$M$2348,'5. Pollutant Emissions - MB'!$A$19:$A$2348,'6. Summary'!$A32,'5. Pollutant Emissions - MB'!$C$19:$C$2348,'6. Summary'!AR$30)</f>
        <v>0</v>
      </c>
      <c r="AS32" s="224">
        <f>SUMIFS('5. Pollutant Emissions - MB'!$J$19:$J$2348,'5. Pollutant Emissions - MB'!$A$19:$A$2348,'6. Summary'!$A32,'5. Pollutant Emissions - MB'!$C$19:$C$2348,'6. Summary'!AS$30)</f>
        <v>0</v>
      </c>
      <c r="AT32" s="224">
        <f>SUMIFS('5. Pollutant Emissions - MB'!$M$19:$M$2348,'5. Pollutant Emissions - MB'!$A$19:$A$2348,'6. Summary'!$A32,'5. Pollutant Emissions - MB'!$C$19:$C$2348,'6. Summary'!AT$30)</f>
        <v>0</v>
      </c>
      <c r="AU32" s="226">
        <f>SUMIFS('5. Pollutant Emissions - MB'!$J$19:$J$2348,'5. Pollutant Emissions - MB'!$A$19:$A$2348,'6. Summary'!$A32,'5. Pollutant Emissions - MB'!$C$19:$C$2348,'6. Summary'!AU$30)</f>
        <v>0</v>
      </c>
      <c r="AV32" s="226">
        <f>SUMIFS('5. Pollutant Emissions - MB'!$M$19:$M$2348,'5. Pollutant Emissions - MB'!$A$19:$A$2348,'6. Summary'!$A32,'5. Pollutant Emissions - MB'!$C$19:$C$2348,'6. Summary'!AV$30)</f>
        <v>0</v>
      </c>
      <c r="AW32" s="224">
        <f>SUMIFS('5. Pollutant Emissions - MB'!$J$19:$J$2348,'5. Pollutant Emissions - MB'!$A$19:$A$2348,'6. Summary'!$A32,'5. Pollutant Emissions - MB'!$C$19:$C$2348,'6. Summary'!AW$30)</f>
        <v>0</v>
      </c>
      <c r="AX32" s="224">
        <f>SUMIFS('5. Pollutant Emissions - MB'!$M$19:$M$2348,'5. Pollutant Emissions - MB'!$A$19:$A$2348,'6. Summary'!$A32,'5. Pollutant Emissions - MB'!$C$19:$C$2348,'6. Summary'!AX$30)</f>
        <v>0</v>
      </c>
      <c r="AY32" s="226">
        <f>SUMIFS('5. Pollutant Emissions - MB'!$J$19:$J$2348,'5. Pollutant Emissions - MB'!$A$19:$A$2348,'6. Summary'!$A32,'5. Pollutant Emissions - MB'!$C$19:$C$2348,'6. Summary'!AY$30)</f>
        <v>0</v>
      </c>
      <c r="AZ32" s="226">
        <f>SUMIFS('5. Pollutant Emissions - MB'!$M$19:$M$2348,'5. Pollutant Emissions - MB'!$A$19:$A$2348,'6. Summary'!$A32,'5. Pollutant Emissions - MB'!$C$19:$C$2348,'6. Summary'!AZ$30)</f>
        <v>0</v>
      </c>
    </row>
    <row r="33" spans="1:52" x14ac:dyDescent="0.2">
      <c r="A33" s="218" t="s">
        <v>236</v>
      </c>
      <c r="B33" s="133" t="s">
        <v>237</v>
      </c>
      <c r="C33" s="226">
        <f>SUMIFS('5. Pollutant Emissions - MB'!$J$19:$J$2348,'5. Pollutant Emissions - MB'!$A$19:$A$2348,'6. Summary'!$A33,'5. Pollutant Emissions - MB'!$C$19:$C$2348,'6. Summary'!C$30)</f>
        <v>12011.945878426699</v>
      </c>
      <c r="D33" s="226">
        <f>SUMIFS('5. Pollutant Emissions - MB'!$M$19:$M$2348,'5. Pollutant Emissions - MB'!$A$19:$A$2348,'6. Summary'!$A33,'5. Pollutant Emissions - MB'!$C$19:$C$2348,'6. Summary'!D$30)</f>
        <v>32.909440762812871</v>
      </c>
      <c r="E33" s="224">
        <f>SUMIFS('5. Pollutant Emissions - MB'!$J$19:$J$2348,'5. Pollutant Emissions - MB'!$A$19:$A$2348,'6. Summary'!$A33,'5. Pollutant Emissions - MB'!$C$19:$C$2348,'6. Summary'!E$30)</f>
        <v>2001.9909797377832</v>
      </c>
      <c r="F33" s="224">
        <f>SUMIFS('5. Pollutant Emissions - MB'!$M$19:$M$2348,'5. Pollutant Emissions - MB'!$A$19:$A$2348,'6. Summary'!$A33,'5. Pollutant Emissions - MB'!$C$19:$C$2348,'6. Summary'!F$30)</f>
        <v>5.4849067938021454</v>
      </c>
      <c r="G33" s="226">
        <f>SUMIFS('5. Pollutant Emissions - MB'!$J$19:$J$2348,'5. Pollutant Emissions - MB'!$A$19:$A$2348,'6. Summary'!$A33,'5. Pollutant Emissions - MB'!$C$19:$C$2348,'6. Summary'!G$30)</f>
        <v>21354.91776</v>
      </c>
      <c r="H33" s="226">
        <f>SUMIFS('5. Pollutant Emissions - MB'!$M$19:$M$2348,'5. Pollutant Emissions - MB'!$A$19:$A$2348,'6. Summary'!$A33,'5. Pollutant Emissions - MB'!$C$19:$C$2348,'6. Summary'!H$30)</f>
        <v>58.506624000000002</v>
      </c>
      <c r="I33" s="224">
        <f>SUMIFS('5. Pollutant Emissions - MB'!$J$19:$J$2348,'5. Pollutant Emissions - MB'!$A$19:$A$2348,'6. Summary'!$A33,'5. Pollutant Emissions - MB'!$C$19:$C$2348,'6. Summary'!I$30)</f>
        <v>497.18400328149039</v>
      </c>
      <c r="J33" s="224">
        <f>SUMIFS('5. Pollutant Emissions - MB'!$M$19:$M$2348,'5. Pollutant Emissions - MB'!$A$19:$A$2348,'6. Summary'!$A33,'5. Pollutant Emissions - MB'!$C$19:$C$2348,'6. Summary'!J$30)</f>
        <v>1.3621479541958641</v>
      </c>
      <c r="K33" s="226">
        <f>SUMIFS('5. Pollutant Emissions - MB'!$J$19:$J$2348,'5. Pollutant Emissions - MB'!$A$19:$A$2348,'6. Summary'!$A33,'5. Pollutant Emissions - MB'!$C$19:$C$2348,'6. Summary'!K$30)</f>
        <v>0.58184140983763466</v>
      </c>
      <c r="L33" s="226">
        <f>SUMIFS('5. Pollutant Emissions - MB'!$M$19:$M$2348,'5. Pollutant Emissions - MB'!$A$19:$A$2348,'6. Summary'!$A33,'5. Pollutant Emissions - MB'!$C$19:$C$2348,'6. Summary'!L$30)</f>
        <v>1.594086054349684E-3</v>
      </c>
      <c r="M33" s="224">
        <f>SUMIFS('5. Pollutant Emissions - MB'!$J$19:$J$2348,'5. Pollutant Emissions - MB'!$A$19:$A$2348,'6. Summary'!$A33,'5. Pollutant Emissions - MB'!$C$19:$C$2348,'6. Summary'!M$30)</f>
        <v>0</v>
      </c>
      <c r="N33" s="224">
        <f>SUMIFS('5. Pollutant Emissions - MB'!$M$19:$M$2348,'5. Pollutant Emissions - MB'!$A$19:$A$2348,'6. Summary'!$A33,'5. Pollutant Emissions - MB'!$C$19:$C$2348,'6. Summary'!N$30)</f>
        <v>0</v>
      </c>
      <c r="O33" s="226">
        <f>SUMIFS('5. Pollutant Emissions - MB'!$J$19:$J$2348,'5. Pollutant Emissions - MB'!$A$19:$A$2348,'6. Summary'!$A33,'5. Pollutant Emissions - MB'!$C$19:$C$2348,'6. Summary'!O$30)</f>
        <v>0</v>
      </c>
      <c r="P33" s="226">
        <f>SUMIFS('5. Pollutant Emissions - MB'!$M$19:$M$2348,'5. Pollutant Emissions - MB'!$A$19:$A$2348,'6. Summary'!$A33,'5. Pollutant Emissions - MB'!$C$19:$C$2348,'6. Summary'!P$30)</f>
        <v>0</v>
      </c>
      <c r="Q33" s="224">
        <f>SUMIFS('5. Pollutant Emissions - MB'!$J$19:$J$2348,'5. Pollutant Emissions - MB'!$A$19:$A$2348,'6. Summary'!$A33,'5. Pollutant Emissions - MB'!$C$19:$C$2348,'6. Summary'!Q$30)</f>
        <v>13550.335920000001</v>
      </c>
      <c r="R33" s="224">
        <f>SUMIFS('5. Pollutant Emissions - MB'!$M$19:$M$2348,'5. Pollutant Emissions - MB'!$A$19:$A$2348,'6. Summary'!$A33,'5. Pollutant Emissions - MB'!$C$19:$C$2348,'6. Summary'!R$30)</f>
        <v>37.124208000000003</v>
      </c>
      <c r="S33" s="226">
        <f>SUMIFS('5. Pollutant Emissions - MB'!$J$19:$J$2348,'5. Pollutant Emissions - MB'!$A$19:$A$2348,'6. Summary'!$A33,'5. Pollutant Emissions - MB'!$C$19:$C$2348,'6. Summary'!S$30)</f>
        <v>0</v>
      </c>
      <c r="T33" s="226">
        <f>SUMIFS('5. Pollutant Emissions - MB'!$M$19:$M$2348,'5. Pollutant Emissions - MB'!$A$19:$A$2348,'6. Summary'!$A33,'5. Pollutant Emissions - MB'!$C$19:$C$2348,'6. Summary'!T$30)</f>
        <v>0</v>
      </c>
      <c r="U33" s="224">
        <f>SUMIFS('5. Pollutant Emissions - MB'!$J$19:$J$2348,'5. Pollutant Emissions - MB'!$A$19:$A$2348,'6. Summary'!$A33,'5. Pollutant Emissions - MB'!$C$19:$C$2348,'6. Summary'!U$30)</f>
        <v>4518.1719285120007</v>
      </c>
      <c r="V33" s="224">
        <f>SUMIFS('5. Pollutant Emissions - MB'!$M$19:$M$2348,'5. Pollutant Emissions - MB'!$A$19:$A$2348,'6. Summary'!$A33,'5. Pollutant Emissions - MB'!$C$19:$C$2348,'6. Summary'!V$30)</f>
        <v>12.378553228800001</v>
      </c>
      <c r="W33" s="226">
        <f>SUMIFS('5. Pollutant Emissions - MB'!$J$19:$J$2348,'5. Pollutant Emissions - MB'!$A$19:$A$2348,'6. Summary'!$A33,'5. Pollutant Emissions - MB'!$C$19:$C$2348,'6. Summary'!W$30)</f>
        <v>134800.72596901073</v>
      </c>
      <c r="X33" s="226">
        <f>SUMIFS('5. Pollutant Emissions - MB'!$M$19:$M$2348,'5. Pollutant Emissions - MB'!$A$19:$A$2348,'6. Summary'!$A33,'5. Pollutant Emissions - MB'!$C$19:$C$2348,'6. Summary'!X$30)</f>
        <v>369.31705744934447</v>
      </c>
      <c r="Y33" s="224">
        <f>SUMIFS('5. Pollutant Emissions - MB'!$J$19:$J$2348,'5. Pollutant Emissions - MB'!$A$19:$A$2348,'6. Summary'!$A33,'5. Pollutant Emissions - MB'!$C$19:$C$2348,'6. Summary'!Y$30)</f>
        <v>150.14932348033386</v>
      </c>
      <c r="Z33" s="224">
        <f>SUMIFS('5. Pollutant Emissions - MB'!$M$19:$M$2348,'5. Pollutant Emissions - MB'!$A$19:$A$2348,'6. Summary'!$A33,'5. Pollutant Emissions - MB'!$C$19:$C$2348,'6. Summary'!Z$30)</f>
        <v>0.41136800953516128</v>
      </c>
      <c r="AA33" s="226">
        <f>SUMIFS('5. Pollutant Emissions - MB'!$J$19:$J$2348,'5. Pollutant Emissions - MB'!$A$19:$A$2348,'6. Summary'!$A33,'5. Pollutant Emissions - MB'!$C$19:$C$2348,'6. Summary'!AA$30)</f>
        <v>349310.54395394109</v>
      </c>
      <c r="AB33" s="226">
        <f>SUMIFS('5. Pollutant Emissions - MB'!$M$19:$M$2348,'5. Pollutant Emissions - MB'!$A$19:$A$2348,'6. Summary'!$A33,'5. Pollutant Emissions - MB'!$C$19:$C$2348,'6. Summary'!AB$30)</f>
        <v>957.01518891490707</v>
      </c>
      <c r="AC33" s="224">
        <f>SUMIFS('5. Pollutant Emissions - MB'!$J$19:$J$2348,'5. Pollutant Emissions - MB'!$A$19:$A$2348,'6. Summary'!$A33,'5. Pollutant Emissions - MB'!$C$19:$C$2348,'6. Summary'!AC$30)</f>
        <v>102924.0432</v>
      </c>
      <c r="AD33" s="224">
        <f>SUMIFS('5. Pollutant Emissions - MB'!$M$19:$M$2348,'5. Pollutant Emissions - MB'!$A$19:$A$2348,'6. Summary'!$A33,'5. Pollutant Emissions - MB'!$C$19:$C$2348,'6. Summary'!AD$30)</f>
        <v>281.98367999999999</v>
      </c>
      <c r="AE33" s="226">
        <f>SUMIFS('5. Pollutant Emissions - MB'!$J$19:$J$2348,'5. Pollutant Emissions - MB'!$A$19:$A$2348,'6. Summary'!$A33,'5. Pollutant Emissions - MB'!$C$19:$C$2348,'6. Summary'!AE$30)</f>
        <v>3.3255294607866534E-3</v>
      </c>
      <c r="AF33" s="226">
        <f>SUMIFS('5. Pollutant Emissions - MB'!$M$19:$M$2348,'5. Pollutant Emissions - MB'!$A$19:$A$2348,'6. Summary'!$A33,'5. Pollutant Emissions - MB'!$C$19:$C$2348,'6. Summary'!AF$30)</f>
        <v>9.1110396185935702E-6</v>
      </c>
      <c r="AG33" s="224">
        <f>SUMIFS('5. Pollutant Emissions - MB'!$J$19:$J$2348,'5. Pollutant Emissions - MB'!$A$19:$A$2348,'6. Summary'!$A33,'5. Pollutant Emissions - MB'!$C$19:$C$2348,'6. Summary'!AG$30)</f>
        <v>5.7788952586412456E-3</v>
      </c>
      <c r="AH33" s="224">
        <f>SUMIFS('5. Pollutant Emissions - MB'!$M$19:$M$2348,'5. Pollutant Emissions - MB'!$A$19:$A$2348,'6. Summary'!$A33,'5. Pollutant Emissions - MB'!$C$19:$C$2348,'6. Summary'!AH$30)</f>
        <v>1.5832589749702043E-5</v>
      </c>
      <c r="AI33" s="226">
        <f>SUMIFS('5. Pollutant Emissions - MB'!$J$19:$J$2348,'5. Pollutant Emissions - MB'!$A$19:$A$2348,'6. Summary'!$A33,'5. Pollutant Emissions - MB'!$C$19:$C$2348,'6. Summary'!AI$30)</f>
        <v>39671.005216202357</v>
      </c>
      <c r="AJ33" s="226">
        <f>SUMIFS('5. Pollutant Emissions - MB'!$M$19:$M$2348,'5. Pollutant Emissions - MB'!$A$19:$A$2348,'6. Summary'!$A33,'5. Pollutant Emissions - MB'!$C$19:$C$2348,'6. Summary'!AJ$30)</f>
        <v>108.68768552384208</v>
      </c>
      <c r="AK33" s="224">
        <f>SUMIFS('5. Pollutant Emissions - MB'!$J$19:$J$2348,'5. Pollutant Emissions - MB'!$A$19:$A$2348,'6. Summary'!$A33,'5. Pollutant Emissions - MB'!$C$19:$C$2348,'6. Summary'!AK$30)</f>
        <v>338759.27003247314</v>
      </c>
      <c r="AL33" s="224">
        <f>SUMIFS('5. Pollutant Emissions - MB'!$M$19:$M$2348,'5. Pollutant Emissions - MB'!$A$19:$A$2348,'6. Summary'!$A33,'5. Pollutant Emissions - MB'!$C$19:$C$2348,'6. Summary'!AL$30)</f>
        <v>928.10758913006339</v>
      </c>
      <c r="AM33" s="226">
        <f>SUMIFS('5. Pollutant Emissions - MB'!$J$19:$J$2348,'5. Pollutant Emissions - MB'!$A$19:$A$2348,'6. Summary'!$A33,'5. Pollutant Emissions - MB'!$C$19:$C$2348,'6. Summary'!AM$30)</f>
        <v>264559.40058164479</v>
      </c>
      <c r="AN33" s="226">
        <f>SUMIFS('5. Pollutant Emissions - MB'!$M$19:$M$2348,'5. Pollutant Emissions - MB'!$A$19:$A$2348,'6. Summary'!$A33,'5. Pollutant Emissions - MB'!$C$19:$C$2348,'6. Summary'!AN$30)</f>
        <v>724.82027556615014</v>
      </c>
      <c r="AO33" s="224">
        <f>SUMIFS('5. Pollutant Emissions - MB'!$J$19:$J$2348,'5. Pollutant Emissions - MB'!$A$19:$A$2348,'6. Summary'!$A33,'5. Pollutant Emissions - MB'!$C$19:$C$2348,'6. Summary'!AO$30)</f>
        <v>212.06274822407647</v>
      </c>
      <c r="AP33" s="224">
        <f>SUMIFS('5. Pollutant Emissions - MB'!$M$19:$M$2348,'5. Pollutant Emissions - MB'!$A$19:$A$2348,'6. Summary'!$A33,'5. Pollutant Emissions - MB'!$C$19:$C$2348,'6. Summary'!AP$30)</f>
        <v>0.58099383075089439</v>
      </c>
      <c r="AQ33" s="226">
        <f>SUMIFS('5. Pollutant Emissions - MB'!$J$19:$J$2348,'5. Pollutant Emissions - MB'!$A$19:$A$2348,'6. Summary'!$A33,'5. Pollutant Emissions - MB'!$C$19:$C$2348,'6. Summary'!AQ$30)</f>
        <v>1123.9430400000001</v>
      </c>
      <c r="AR33" s="226">
        <f>SUMIFS('5. Pollutant Emissions - MB'!$M$19:$M$2348,'5. Pollutant Emissions - MB'!$A$19:$A$2348,'6. Summary'!$A33,'5. Pollutant Emissions - MB'!$C$19:$C$2348,'6. Summary'!AR$30)</f>
        <v>3.0792960000000003</v>
      </c>
      <c r="AS33" s="224">
        <f>SUMIFS('5. Pollutant Emissions - MB'!$J$19:$J$2348,'5. Pollutant Emissions - MB'!$A$19:$A$2348,'6. Summary'!$A33,'5. Pollutant Emissions - MB'!$C$19:$C$2348,'6. Summary'!AS$30)</f>
        <v>0.37412206433849821</v>
      </c>
      <c r="AT33" s="224">
        <f>SUMIFS('5. Pollutant Emissions - MB'!$M$19:$M$2348,'5. Pollutant Emissions - MB'!$A$19:$A$2348,'6. Summary'!$A33,'5. Pollutant Emissions - MB'!$C$19:$C$2348,'6. Summary'!AT$30)</f>
        <v>1.0249919570917759E-3</v>
      </c>
      <c r="AU33" s="226">
        <f>SUMIFS('5. Pollutant Emissions - MB'!$J$19:$J$2348,'5. Pollutant Emissions - MB'!$A$19:$A$2348,'6. Summary'!$A33,'5. Pollutant Emissions - MB'!$C$19:$C$2348,'6. Summary'!AU$30)</f>
        <v>25.275136119189529</v>
      </c>
      <c r="AV33" s="226">
        <f>SUMIFS('5. Pollutant Emissions - MB'!$M$19:$M$2348,'5. Pollutant Emissions - MB'!$A$19:$A$2348,'6. Summary'!$A33,'5. Pollutant Emissions - MB'!$C$19:$C$2348,'6. Summary'!AV$30)</f>
        <v>6.9246948271752137E-2</v>
      </c>
      <c r="AW33" s="224">
        <f>SUMIFS('5. Pollutant Emissions - MB'!$J$19:$J$2348,'5. Pollutant Emissions - MB'!$A$19:$A$2348,'6. Summary'!$A33,'5. Pollutant Emissions - MB'!$C$19:$C$2348,'6. Summary'!AW$30)</f>
        <v>0</v>
      </c>
      <c r="AX33" s="224">
        <f>SUMIFS('5. Pollutant Emissions - MB'!$M$19:$M$2348,'5. Pollutant Emissions - MB'!$A$19:$A$2348,'6. Summary'!$A33,'5. Pollutant Emissions - MB'!$C$19:$C$2348,'6. Summary'!AX$30)</f>
        <v>0</v>
      </c>
      <c r="AY33" s="226">
        <f>SUMIFS('5. Pollutant Emissions - MB'!$J$19:$J$2348,'5. Pollutant Emissions - MB'!$A$19:$A$2348,'6. Summary'!$A33,'5. Pollutant Emissions - MB'!$C$19:$C$2348,'6. Summary'!AY$30)</f>
        <v>0</v>
      </c>
      <c r="AZ33" s="226">
        <f>SUMIFS('5. Pollutant Emissions - MB'!$M$19:$M$2348,'5. Pollutant Emissions - MB'!$A$19:$A$2348,'6. Summary'!$A33,'5. Pollutant Emissions - MB'!$C$19:$C$2348,'6. Summary'!AZ$30)</f>
        <v>0</v>
      </c>
    </row>
    <row r="34" spans="1:52" x14ac:dyDescent="0.2">
      <c r="A34" s="218" t="s">
        <v>291</v>
      </c>
      <c r="B34" s="133" t="s">
        <v>292</v>
      </c>
      <c r="C34" s="226">
        <f>SUMIFS('5. Pollutant Emissions - MB'!$J$19:$J$2348,'5. Pollutant Emissions - MB'!$A$19:$A$2348,'6. Summary'!$A34,'5. Pollutant Emissions - MB'!$C$19:$C$2348,'6. Summary'!C$30)</f>
        <v>21645.039654032054</v>
      </c>
      <c r="D34" s="226">
        <f>SUMIFS('5. Pollutant Emissions - MB'!$M$19:$M$2348,'5. Pollutant Emissions - MB'!$A$19:$A$2348,'6. Summary'!$A34,'5. Pollutant Emissions - MB'!$C$19:$C$2348,'6. Summary'!D$30)</f>
        <v>59.301478504197412</v>
      </c>
      <c r="E34" s="224">
        <f>SUMIFS('5. Pollutant Emissions - MB'!$J$19:$J$2348,'5. Pollutant Emissions - MB'!$A$19:$A$2348,'6. Summary'!$A34,'5. Pollutant Emissions - MB'!$C$19:$C$2348,'6. Summary'!E$30)</f>
        <v>5401.2104308114976</v>
      </c>
      <c r="F34" s="224">
        <f>SUMIFS('5. Pollutant Emissions - MB'!$M$19:$M$2348,'5. Pollutant Emissions - MB'!$A$19:$A$2348,'6. Summary'!$A34,'5. Pollutant Emissions - MB'!$C$19:$C$2348,'6. Summary'!F$30)</f>
        <v>14.797836796743828</v>
      </c>
      <c r="G34" s="226">
        <f>SUMIFS('5. Pollutant Emissions - MB'!$J$19:$J$2348,'5. Pollutant Emissions - MB'!$A$19:$A$2348,'6. Summary'!$A34,'5. Pollutant Emissions - MB'!$C$19:$C$2348,'6. Summary'!G$30)</f>
        <v>21354.91776</v>
      </c>
      <c r="H34" s="226">
        <f>SUMIFS('5. Pollutant Emissions - MB'!$M$19:$M$2348,'5. Pollutant Emissions - MB'!$A$19:$A$2348,'6. Summary'!$A34,'5. Pollutant Emissions - MB'!$C$19:$C$2348,'6. Summary'!H$30)</f>
        <v>58.506624000000002</v>
      </c>
      <c r="I34" s="224">
        <f>SUMIFS('5. Pollutant Emissions - MB'!$J$19:$J$2348,'5. Pollutant Emissions - MB'!$A$19:$A$2348,'6. Summary'!$A34,'5. Pollutant Emissions - MB'!$C$19:$C$2348,'6. Summary'!I$30)</f>
        <v>0</v>
      </c>
      <c r="J34" s="224">
        <f>SUMIFS('5. Pollutant Emissions - MB'!$M$19:$M$2348,'5. Pollutant Emissions - MB'!$A$19:$A$2348,'6. Summary'!$A34,'5. Pollutant Emissions - MB'!$C$19:$C$2348,'6. Summary'!J$30)</f>
        <v>0</v>
      </c>
      <c r="K34" s="226">
        <f>SUMIFS('5. Pollutant Emissions - MB'!$J$19:$J$2348,'5. Pollutant Emissions - MB'!$A$19:$A$2348,'6. Summary'!$A34,'5. Pollutant Emissions - MB'!$C$19:$C$2348,'6. Summary'!K$30)</f>
        <v>0</v>
      </c>
      <c r="L34" s="226">
        <f>SUMIFS('5. Pollutant Emissions - MB'!$M$19:$M$2348,'5. Pollutant Emissions - MB'!$A$19:$A$2348,'6. Summary'!$A34,'5. Pollutant Emissions - MB'!$C$19:$C$2348,'6. Summary'!L$30)</f>
        <v>0</v>
      </c>
      <c r="M34" s="224">
        <f>SUMIFS('5. Pollutant Emissions - MB'!$J$19:$J$2348,'5. Pollutant Emissions - MB'!$A$19:$A$2348,'6. Summary'!$A34,'5. Pollutant Emissions - MB'!$C$19:$C$2348,'6. Summary'!M$30)</f>
        <v>10543.367529890615</v>
      </c>
      <c r="N34" s="224">
        <f>SUMIFS('5. Pollutant Emissions - MB'!$M$19:$M$2348,'5. Pollutant Emissions - MB'!$A$19:$A$2348,'6. Summary'!$A34,'5. Pollutant Emissions - MB'!$C$19:$C$2348,'6. Summary'!N$30)</f>
        <v>28.885938438056478</v>
      </c>
      <c r="O34" s="226">
        <f>SUMIFS('5. Pollutant Emissions - MB'!$J$19:$J$2348,'5. Pollutant Emissions - MB'!$A$19:$A$2348,'6. Summary'!$A34,'5. Pollutant Emissions - MB'!$C$19:$C$2348,'6. Summary'!O$30)</f>
        <v>1272.7283316570847</v>
      </c>
      <c r="P34" s="226">
        <f>SUMIFS('5. Pollutant Emissions - MB'!$M$19:$M$2348,'5. Pollutant Emissions - MB'!$A$19:$A$2348,'6. Summary'!$A34,'5. Pollutant Emissions - MB'!$C$19:$C$2348,'6. Summary'!P$30)</f>
        <v>3.4869269360468076</v>
      </c>
      <c r="Q34" s="224">
        <f>SUMIFS('5. Pollutant Emissions - MB'!$J$19:$J$2348,'5. Pollutant Emissions - MB'!$A$19:$A$2348,'6. Summary'!$A34,'5. Pollutant Emissions - MB'!$C$19:$C$2348,'6. Summary'!Q$30)</f>
        <v>0</v>
      </c>
      <c r="R34" s="224">
        <f>SUMIFS('5. Pollutant Emissions - MB'!$M$19:$M$2348,'5. Pollutant Emissions - MB'!$A$19:$A$2348,'6. Summary'!$A34,'5. Pollutant Emissions - MB'!$C$19:$C$2348,'6. Summary'!R$30)</f>
        <v>0</v>
      </c>
      <c r="S34" s="226">
        <f>SUMIFS('5. Pollutant Emissions - MB'!$J$19:$J$2348,'5. Pollutant Emissions - MB'!$A$19:$A$2348,'6. Summary'!$A34,'5. Pollutant Emissions - MB'!$C$19:$C$2348,'6. Summary'!S$30)</f>
        <v>73180.84835410837</v>
      </c>
      <c r="T34" s="226">
        <f>SUMIFS('5. Pollutant Emissions - MB'!$M$19:$M$2348,'5. Pollutant Emissions - MB'!$A$19:$A$2348,'6. Summary'!$A34,'5. Pollutant Emissions - MB'!$C$19:$C$2348,'6. Summary'!T$30)</f>
        <v>200.49547494276266</v>
      </c>
      <c r="U34" s="224">
        <f>SUMIFS('5. Pollutant Emissions - MB'!$J$19:$J$2348,'5. Pollutant Emissions - MB'!$A$19:$A$2348,'6. Summary'!$A34,'5. Pollutant Emissions - MB'!$C$19:$C$2348,'6. Summary'!U$30)</f>
        <v>0</v>
      </c>
      <c r="V34" s="224">
        <f>SUMIFS('5. Pollutant Emissions - MB'!$M$19:$M$2348,'5. Pollutant Emissions - MB'!$A$19:$A$2348,'6. Summary'!$A34,'5. Pollutant Emissions - MB'!$C$19:$C$2348,'6. Summary'!V$30)</f>
        <v>0</v>
      </c>
      <c r="W34" s="226">
        <f>SUMIFS('5. Pollutant Emissions - MB'!$J$19:$J$2348,'5. Pollutant Emissions - MB'!$A$19:$A$2348,'6. Summary'!$A34,'5. Pollutant Emissions - MB'!$C$19:$C$2348,'6. Summary'!W$30)</f>
        <v>351147.67156664463</v>
      </c>
      <c r="X34" s="226">
        <f>SUMIFS('5. Pollutant Emissions - MB'!$M$19:$M$2348,'5. Pollutant Emissions - MB'!$A$19:$A$2348,'6. Summary'!$A34,'5. Pollutant Emissions - MB'!$C$19:$C$2348,'6. Summary'!X$30)</f>
        <v>962.04841525108111</v>
      </c>
      <c r="Y34" s="224">
        <f>SUMIFS('5. Pollutant Emissions - MB'!$J$19:$J$2348,'5. Pollutant Emissions - MB'!$A$19:$A$2348,'6. Summary'!$A34,'5. Pollutant Emissions - MB'!$C$19:$C$2348,'6. Summary'!Y$30)</f>
        <v>0</v>
      </c>
      <c r="Z34" s="224">
        <f>SUMIFS('5. Pollutant Emissions - MB'!$M$19:$M$2348,'5. Pollutant Emissions - MB'!$A$19:$A$2348,'6. Summary'!$A34,'5. Pollutant Emissions - MB'!$C$19:$C$2348,'6. Summary'!Z$30)</f>
        <v>0</v>
      </c>
      <c r="AA34" s="226">
        <f>SUMIFS('5. Pollutant Emissions - MB'!$J$19:$J$2348,'5. Pollutant Emissions - MB'!$A$19:$A$2348,'6. Summary'!$A34,'5. Pollutant Emissions - MB'!$C$19:$C$2348,'6. Summary'!AA$30)</f>
        <v>61913.424743742544</v>
      </c>
      <c r="AB34" s="226">
        <f>SUMIFS('5. Pollutant Emissions - MB'!$M$19:$M$2348,'5. Pollutant Emissions - MB'!$A$19:$A$2348,'6. Summary'!$A34,'5. Pollutant Emissions - MB'!$C$19:$C$2348,'6. Summary'!AB$30)</f>
        <v>169.625821215733</v>
      </c>
      <c r="AC34" s="224">
        <f>SUMIFS('5. Pollutant Emissions - MB'!$J$19:$J$2348,'5. Pollutant Emissions - MB'!$A$19:$A$2348,'6. Summary'!$A34,'5. Pollutant Emissions - MB'!$C$19:$C$2348,'6. Summary'!AC$30)</f>
        <v>0</v>
      </c>
      <c r="AD34" s="224">
        <f>SUMIFS('5. Pollutant Emissions - MB'!$M$19:$M$2348,'5. Pollutant Emissions - MB'!$A$19:$A$2348,'6. Summary'!$A34,'5. Pollutant Emissions - MB'!$C$19:$C$2348,'6. Summary'!AD$30)</f>
        <v>0</v>
      </c>
      <c r="AE34" s="226">
        <f>SUMIFS('5. Pollutant Emissions - MB'!$J$19:$J$2348,'5. Pollutant Emissions - MB'!$A$19:$A$2348,'6. Summary'!$A34,'5. Pollutant Emissions - MB'!$C$19:$C$2348,'6. Summary'!AE$30)</f>
        <v>2.0202037010429935E-5</v>
      </c>
      <c r="AF34" s="226">
        <f>SUMIFS('5. Pollutant Emissions - MB'!$M$19:$M$2348,'5. Pollutant Emissions - MB'!$A$19:$A$2348,'6. Summary'!$A34,'5. Pollutant Emissions - MB'!$C$19:$C$2348,'6. Summary'!AF$30)</f>
        <v>5.5348046603917632E-8</v>
      </c>
      <c r="AG34" s="224">
        <f>SUMIFS('5. Pollutant Emissions - MB'!$J$19:$J$2348,'5. Pollutant Emissions - MB'!$A$19:$A$2348,'6. Summary'!$A34,'5. Pollutant Emissions - MB'!$C$19:$C$2348,'6. Summary'!AG$30)</f>
        <v>0.1515152775782245</v>
      </c>
      <c r="AH34" s="224">
        <f>SUMIFS('5. Pollutant Emissions - MB'!$M$19:$M$2348,'5. Pollutant Emissions - MB'!$A$19:$A$2348,'6. Summary'!$A34,'5. Pollutant Emissions - MB'!$C$19:$C$2348,'6. Summary'!AH$30)</f>
        <v>4.1511034952938216E-4</v>
      </c>
      <c r="AI34" s="226">
        <f>SUMIFS('5. Pollutant Emissions - MB'!$J$19:$J$2348,'5. Pollutant Emissions - MB'!$A$19:$A$2348,'6. Summary'!$A34,'5. Pollutant Emissions - MB'!$C$19:$C$2348,'6. Summary'!AI$30)</f>
        <v>9509.4571537544689</v>
      </c>
      <c r="AJ34" s="226">
        <f>SUMIFS('5. Pollutant Emissions - MB'!$M$19:$M$2348,'5. Pollutant Emissions - MB'!$A$19:$A$2348,'6. Summary'!$A34,'5. Pollutant Emissions - MB'!$C$19:$C$2348,'6. Summary'!AJ$30)</f>
        <v>26.05330727056019</v>
      </c>
      <c r="AK34" s="224">
        <f>SUMIFS('5. Pollutant Emissions - MB'!$J$19:$J$2348,'5. Pollutant Emissions - MB'!$A$19:$A$2348,'6. Summary'!$A34,'5. Pollutant Emissions - MB'!$C$19:$C$2348,'6. Summary'!AK$30)</f>
        <v>61079.261835518468</v>
      </c>
      <c r="AL34" s="224">
        <f>SUMIFS('5. Pollutant Emissions - MB'!$M$19:$M$2348,'5. Pollutant Emissions - MB'!$A$19:$A$2348,'6. Summary'!$A34,'5. Pollutant Emissions - MB'!$C$19:$C$2348,'6. Summary'!AL$30)</f>
        <v>167.34044338498211</v>
      </c>
      <c r="AM34" s="226">
        <f>SUMIFS('5. Pollutant Emissions - MB'!$J$19:$J$2348,'5. Pollutant Emissions - MB'!$A$19:$A$2348,'6. Summary'!$A34,'5. Pollutant Emissions - MB'!$C$19:$C$2348,'6. Summary'!AM$30)</f>
        <v>0</v>
      </c>
      <c r="AN34" s="226">
        <f>SUMIFS('5. Pollutant Emissions - MB'!$M$19:$M$2348,'5. Pollutant Emissions - MB'!$A$19:$A$2348,'6. Summary'!$A34,'5. Pollutant Emissions - MB'!$C$19:$C$2348,'6. Summary'!AN$30)</f>
        <v>0</v>
      </c>
      <c r="AO34" s="224">
        <f>SUMIFS('5. Pollutant Emissions - MB'!$J$19:$J$2348,'5. Pollutant Emissions - MB'!$A$19:$A$2348,'6. Summary'!$A34,'5. Pollutant Emissions - MB'!$C$19:$C$2348,'6. Summary'!AO$30)</f>
        <v>0</v>
      </c>
      <c r="AP34" s="224">
        <f>SUMIFS('5. Pollutant Emissions - MB'!$M$19:$M$2348,'5. Pollutant Emissions - MB'!$A$19:$A$2348,'6. Summary'!$A34,'5. Pollutant Emissions - MB'!$C$19:$C$2348,'6. Summary'!AP$30)</f>
        <v>0</v>
      </c>
      <c r="AQ34" s="226">
        <f>SUMIFS('5. Pollutant Emissions - MB'!$J$19:$J$2348,'5. Pollutant Emissions - MB'!$A$19:$A$2348,'6. Summary'!$A34,'5. Pollutant Emissions - MB'!$C$19:$C$2348,'6. Summary'!AQ$30)</f>
        <v>1123.9430400000001</v>
      </c>
      <c r="AR34" s="226">
        <f>SUMIFS('5. Pollutant Emissions - MB'!$M$19:$M$2348,'5. Pollutant Emissions - MB'!$A$19:$A$2348,'6. Summary'!$A34,'5. Pollutant Emissions - MB'!$C$19:$C$2348,'6. Summary'!AR$30)</f>
        <v>3.0792960000000003</v>
      </c>
      <c r="AS34" s="224">
        <f>SUMIFS('5. Pollutant Emissions - MB'!$J$19:$J$2348,'5. Pollutant Emissions - MB'!$A$19:$A$2348,'6. Summary'!$A34,'5. Pollutant Emissions - MB'!$C$19:$C$2348,'6. Summary'!AS$30)</f>
        <v>0</v>
      </c>
      <c r="AT34" s="224">
        <f>SUMIFS('5. Pollutant Emissions - MB'!$M$19:$M$2348,'5. Pollutant Emissions - MB'!$A$19:$A$2348,'6. Summary'!$A34,'5. Pollutant Emissions - MB'!$C$19:$C$2348,'6. Summary'!AT$30)</f>
        <v>0</v>
      </c>
      <c r="AU34" s="226">
        <f>SUMIFS('5. Pollutant Emissions - MB'!$J$19:$J$2348,'5. Pollutant Emissions - MB'!$A$19:$A$2348,'6. Summary'!$A34,'5. Pollutant Emissions - MB'!$C$19:$C$2348,'6. Summary'!AU$30)</f>
        <v>0</v>
      </c>
      <c r="AV34" s="226">
        <f>SUMIFS('5. Pollutant Emissions - MB'!$M$19:$M$2348,'5. Pollutant Emissions - MB'!$A$19:$A$2348,'6. Summary'!$A34,'5. Pollutant Emissions - MB'!$C$19:$C$2348,'6. Summary'!AV$30)</f>
        <v>0</v>
      </c>
      <c r="AW34" s="224">
        <f>SUMIFS('5. Pollutant Emissions - MB'!$J$19:$J$2348,'5. Pollutant Emissions - MB'!$A$19:$A$2348,'6. Summary'!$A34,'5. Pollutant Emissions - MB'!$C$19:$C$2348,'6. Summary'!AW$30)</f>
        <v>50.505092526074833</v>
      </c>
      <c r="AX34" s="224">
        <f>SUMIFS('5. Pollutant Emissions - MB'!$M$19:$M$2348,'5. Pollutant Emissions - MB'!$A$19:$A$2348,'6. Summary'!$A34,'5. Pollutant Emissions - MB'!$C$19:$C$2348,'6. Summary'!AX$30)</f>
        <v>0.13837011650979406</v>
      </c>
      <c r="AY34" s="226">
        <f>SUMIFS('5. Pollutant Emissions - MB'!$J$19:$J$2348,'5. Pollutant Emissions - MB'!$A$19:$A$2348,'6. Summary'!$A34,'5. Pollutant Emissions - MB'!$C$19:$C$2348,'6. Summary'!AY$30)</f>
        <v>21172.628074281351</v>
      </c>
      <c r="AZ34" s="226">
        <f>SUMIFS('5. Pollutant Emissions - MB'!$M$19:$M$2348,'5. Pollutant Emissions - MB'!$A$19:$A$2348,'6. Summary'!$A34,'5. Pollutant Emissions - MB'!$C$19:$C$2348,'6. Summary'!AZ$30)</f>
        <v>58.00720020351055</v>
      </c>
    </row>
    <row r="35" spans="1:52" x14ac:dyDescent="0.2">
      <c r="A35" s="218" t="s">
        <v>339</v>
      </c>
      <c r="B35" s="133" t="s">
        <v>340</v>
      </c>
      <c r="C35" s="226">
        <f>SUMIFS('5. Pollutant Emissions - MB'!$J$19:$J$2348,'5. Pollutant Emissions - MB'!$A$19:$A$2348,'6. Summary'!$A35,'5. Pollutant Emissions - MB'!$C$19:$C$2348,'6. Summary'!C$30)</f>
        <v>4696.257926102503</v>
      </c>
      <c r="D35" s="226">
        <f>SUMIFS('5. Pollutant Emissions - MB'!$M$19:$M$2348,'5. Pollutant Emissions - MB'!$A$19:$A$2348,'6. Summary'!$A35,'5. Pollutant Emissions - MB'!$C$19:$C$2348,'6. Summary'!D$30)</f>
        <v>12.866460071513707</v>
      </c>
      <c r="E35" s="224">
        <f>SUMIFS('5. Pollutant Emissions - MB'!$J$19:$J$2348,'5. Pollutant Emissions - MB'!$A$19:$A$2348,'6. Summary'!$A35,'5. Pollutant Emissions - MB'!$C$19:$C$2348,'6. Summary'!E$30)</f>
        <v>862.45932657926096</v>
      </c>
      <c r="F35" s="224">
        <f>SUMIFS('5. Pollutant Emissions - MB'!$M$19:$M$2348,'5. Pollutant Emissions - MB'!$A$19:$A$2348,'6. Summary'!$A35,'5. Pollutant Emissions - MB'!$C$19:$C$2348,'6. Summary'!F$30)</f>
        <v>2.3629022646007152</v>
      </c>
      <c r="G35" s="226">
        <f>SUMIFS('5. Pollutant Emissions - MB'!$J$19:$J$2348,'5. Pollutant Emissions - MB'!$A$19:$A$2348,'6. Summary'!$A35,'5. Pollutant Emissions - MB'!$C$19:$C$2348,'6. Summary'!G$30)</f>
        <v>1.6975697556615019</v>
      </c>
      <c r="H35" s="226">
        <f>SUMIFS('5. Pollutant Emissions - MB'!$M$19:$M$2348,'5. Pollutant Emissions - MB'!$A$19:$A$2348,'6. Summary'!$A35,'5. Pollutant Emissions - MB'!$C$19:$C$2348,'6. Summary'!H$30)</f>
        <v>4.6508760429082247E-3</v>
      </c>
      <c r="I35" s="224">
        <f>SUMIFS('5. Pollutant Emissions - MB'!$J$19:$J$2348,'5. Pollutant Emissions - MB'!$A$19:$A$2348,'6. Summary'!$A35,'5. Pollutant Emissions - MB'!$C$19:$C$2348,'6. Summary'!I$30)</f>
        <v>0</v>
      </c>
      <c r="J35" s="224">
        <f>SUMIFS('5. Pollutant Emissions - MB'!$M$19:$M$2348,'5. Pollutant Emissions - MB'!$A$19:$A$2348,'6. Summary'!$A35,'5. Pollutant Emissions - MB'!$C$19:$C$2348,'6. Summary'!J$30)</f>
        <v>0</v>
      </c>
      <c r="K35" s="226">
        <f>SUMIFS('5. Pollutant Emissions - MB'!$J$19:$J$2348,'5. Pollutant Emissions - MB'!$A$19:$A$2348,'6. Summary'!$A35,'5. Pollutant Emissions - MB'!$C$19:$C$2348,'6. Summary'!K$30)</f>
        <v>47.815348033373056</v>
      </c>
      <c r="L35" s="226">
        <f>SUMIFS('5. Pollutant Emissions - MB'!$M$19:$M$2348,'5. Pollutant Emissions - MB'!$A$19:$A$2348,'6. Summary'!$A35,'5. Pollutant Emissions - MB'!$C$19:$C$2348,'6. Summary'!L$30)</f>
        <v>0.13100095351609056</v>
      </c>
      <c r="M35" s="224">
        <f>SUMIFS('5. Pollutant Emissions - MB'!$J$19:$J$2348,'5. Pollutant Emissions - MB'!$A$19:$A$2348,'6. Summary'!$A35,'5. Pollutant Emissions - MB'!$C$19:$C$2348,'6. Summary'!M$30)</f>
        <v>37.346534624553044</v>
      </c>
      <c r="N35" s="224">
        <f>SUMIFS('5. Pollutant Emissions - MB'!$M$19:$M$2348,'5. Pollutant Emissions - MB'!$A$19:$A$2348,'6. Summary'!$A35,'5. Pollutant Emissions - MB'!$C$19:$C$2348,'6. Summary'!N$30)</f>
        <v>0.10231927294398094</v>
      </c>
      <c r="O35" s="226">
        <f>SUMIFS('5. Pollutant Emissions - MB'!$J$19:$J$2348,'5. Pollutant Emissions - MB'!$A$19:$A$2348,'6. Summary'!$A35,'5. Pollutant Emissions - MB'!$C$19:$C$2348,'6. Summary'!O$30)</f>
        <v>0</v>
      </c>
      <c r="P35" s="226">
        <f>SUMIFS('5. Pollutant Emissions - MB'!$M$19:$M$2348,'5. Pollutant Emissions - MB'!$A$19:$A$2348,'6. Summary'!$A35,'5. Pollutant Emissions - MB'!$C$19:$C$2348,'6. Summary'!P$30)</f>
        <v>0</v>
      </c>
      <c r="Q35" s="224">
        <f>SUMIFS('5. Pollutant Emissions - MB'!$J$19:$J$2348,'5. Pollutant Emissions - MB'!$A$19:$A$2348,'6. Summary'!$A35,'5. Pollutant Emissions - MB'!$C$19:$C$2348,'6. Summary'!Q$30)</f>
        <v>49.229522914183548</v>
      </c>
      <c r="R35" s="224">
        <f>SUMIFS('5. Pollutant Emissions - MB'!$M$19:$M$2348,'5. Pollutant Emissions - MB'!$A$19:$A$2348,'6. Summary'!$A35,'5. Pollutant Emissions - MB'!$C$19:$C$2348,'6. Summary'!R$30)</f>
        <v>0.1348754052443385</v>
      </c>
      <c r="S35" s="226">
        <f>SUMIFS('5. Pollutant Emissions - MB'!$J$19:$J$2348,'5. Pollutant Emissions - MB'!$A$19:$A$2348,'6. Summary'!$A35,'5. Pollutant Emissions - MB'!$C$19:$C$2348,'6. Summary'!S$30)</f>
        <v>188.85813468414781</v>
      </c>
      <c r="T35" s="226">
        <f>SUMIFS('5. Pollutant Emissions - MB'!$M$19:$M$2348,'5. Pollutant Emissions - MB'!$A$19:$A$2348,'6. Summary'!$A35,'5. Pollutant Emissions - MB'!$C$19:$C$2348,'6. Summary'!T$30)</f>
        <v>0.51741954707985705</v>
      </c>
      <c r="U35" s="224">
        <f>SUMIFS('5. Pollutant Emissions - MB'!$J$19:$J$2348,'5. Pollutant Emissions - MB'!$A$19:$A$2348,'6. Summary'!$A35,'5. Pollutant Emissions - MB'!$C$19:$C$2348,'6. Summary'!U$30)</f>
        <v>1012.7701162276519</v>
      </c>
      <c r="V35" s="224">
        <f>SUMIFS('5. Pollutant Emissions - MB'!$M$19:$M$2348,'5. Pollutant Emissions - MB'!$A$19:$A$2348,'6. Summary'!$A35,'5. Pollutant Emissions - MB'!$C$19:$C$2348,'6. Summary'!V$30)</f>
        <v>2.7747126471990464</v>
      </c>
      <c r="W35" s="226">
        <f>SUMIFS('5. Pollutant Emissions - MB'!$J$19:$J$2348,'5. Pollutant Emissions - MB'!$A$19:$A$2348,'6. Summary'!$A35,'5. Pollutant Emissions - MB'!$C$19:$C$2348,'6. Summary'!W$30)</f>
        <v>1165.6611343802147</v>
      </c>
      <c r="X35" s="226">
        <f>SUMIFS('5. Pollutant Emissions - MB'!$M$19:$M$2348,'5. Pollutant Emissions - MB'!$A$19:$A$2348,'6. Summary'!$A35,'5. Pollutant Emissions - MB'!$C$19:$C$2348,'6. Summary'!X$30)</f>
        <v>3.1935921489868897</v>
      </c>
      <c r="Y35" s="224">
        <f>SUMIFS('5. Pollutant Emissions - MB'!$J$19:$J$2348,'5. Pollutant Emissions - MB'!$A$19:$A$2348,'6. Summary'!$A35,'5. Pollutant Emissions - MB'!$C$19:$C$2348,'6. Summary'!Y$30)</f>
        <v>0</v>
      </c>
      <c r="Z35" s="224">
        <f>SUMIFS('5. Pollutant Emissions - MB'!$M$19:$M$2348,'5. Pollutant Emissions - MB'!$A$19:$A$2348,'6. Summary'!$A35,'5. Pollutant Emissions - MB'!$C$19:$C$2348,'6. Summary'!Z$30)</f>
        <v>0</v>
      </c>
      <c r="AA35" s="226">
        <f>SUMIFS('5. Pollutant Emissions - MB'!$J$19:$J$2348,'5. Pollutant Emissions - MB'!$A$19:$A$2348,'6. Summary'!$A35,'5. Pollutant Emissions - MB'!$C$19:$C$2348,'6. Summary'!AA$30)</f>
        <v>61913.424743742544</v>
      </c>
      <c r="AB35" s="226">
        <f>SUMIFS('5. Pollutant Emissions - MB'!$M$19:$M$2348,'5. Pollutant Emissions - MB'!$A$19:$A$2348,'6. Summary'!$A35,'5. Pollutant Emissions - MB'!$C$19:$C$2348,'6. Summary'!AB$30)</f>
        <v>169.625821215733</v>
      </c>
      <c r="AC35" s="224">
        <f>SUMIFS('5. Pollutant Emissions - MB'!$J$19:$J$2348,'5. Pollutant Emissions - MB'!$A$19:$A$2348,'6. Summary'!$A35,'5. Pollutant Emissions - MB'!$C$19:$C$2348,'6. Summary'!AC$30)</f>
        <v>0</v>
      </c>
      <c r="AD35" s="224">
        <f>SUMIFS('5. Pollutant Emissions - MB'!$M$19:$M$2348,'5. Pollutant Emissions - MB'!$A$19:$A$2348,'6. Summary'!$A35,'5. Pollutant Emissions - MB'!$C$19:$C$2348,'6. Summary'!AD$30)</f>
        <v>0</v>
      </c>
      <c r="AE35" s="226">
        <f>SUMIFS('5. Pollutant Emissions - MB'!$J$19:$J$2348,'5. Pollutant Emissions - MB'!$A$19:$A$2348,'6. Summary'!$A35,'5. Pollutant Emissions - MB'!$C$19:$C$2348,'6. Summary'!AE$30)</f>
        <v>0</v>
      </c>
      <c r="AF35" s="226">
        <f>SUMIFS('5. Pollutant Emissions - MB'!$M$19:$M$2348,'5. Pollutant Emissions - MB'!$A$19:$A$2348,'6. Summary'!$A35,'5. Pollutant Emissions - MB'!$C$19:$C$2348,'6. Summary'!AF$30)</f>
        <v>0</v>
      </c>
      <c r="AG35" s="224">
        <f>SUMIFS('5. Pollutant Emissions - MB'!$J$19:$J$2348,'5. Pollutant Emissions - MB'!$A$19:$A$2348,'6. Summary'!$A35,'5. Pollutant Emissions - MB'!$C$19:$C$2348,'6. Summary'!AG$30)</f>
        <v>0</v>
      </c>
      <c r="AH35" s="224">
        <f>SUMIFS('5. Pollutant Emissions - MB'!$M$19:$M$2348,'5. Pollutant Emissions - MB'!$A$19:$A$2348,'6. Summary'!$A35,'5. Pollutant Emissions - MB'!$C$19:$C$2348,'6. Summary'!AH$30)</f>
        <v>0</v>
      </c>
      <c r="AI35" s="226">
        <f>SUMIFS('5. Pollutant Emissions - MB'!$J$19:$J$2348,'5. Pollutant Emissions - MB'!$A$19:$A$2348,'6. Summary'!$A35,'5. Pollutant Emissions - MB'!$C$19:$C$2348,'6. Summary'!AI$30)</f>
        <v>9509.4571537544689</v>
      </c>
      <c r="AJ35" s="226">
        <f>SUMIFS('5. Pollutant Emissions - MB'!$M$19:$M$2348,'5. Pollutant Emissions - MB'!$A$19:$A$2348,'6. Summary'!$A35,'5. Pollutant Emissions - MB'!$C$19:$C$2348,'6. Summary'!AJ$30)</f>
        <v>26.05330727056019</v>
      </c>
      <c r="AK35" s="224">
        <f>SUMIFS('5. Pollutant Emissions - MB'!$J$19:$J$2348,'5. Pollutant Emissions - MB'!$A$19:$A$2348,'6. Summary'!$A35,'5. Pollutant Emissions - MB'!$C$19:$C$2348,'6. Summary'!AK$30)</f>
        <v>61079.261835518468</v>
      </c>
      <c r="AL35" s="224">
        <f>SUMIFS('5. Pollutant Emissions - MB'!$M$19:$M$2348,'5. Pollutant Emissions - MB'!$A$19:$A$2348,'6. Summary'!$A35,'5. Pollutant Emissions - MB'!$C$19:$C$2348,'6. Summary'!AL$30)</f>
        <v>167.34044338498211</v>
      </c>
      <c r="AM35" s="226">
        <f>SUMIFS('5. Pollutant Emissions - MB'!$J$19:$J$2348,'5. Pollutant Emissions - MB'!$A$19:$A$2348,'6. Summary'!$A35,'5. Pollutant Emissions - MB'!$C$19:$C$2348,'6. Summary'!AM$30)</f>
        <v>0</v>
      </c>
      <c r="AN35" s="226">
        <f>SUMIFS('5. Pollutant Emissions - MB'!$M$19:$M$2348,'5. Pollutant Emissions - MB'!$A$19:$A$2348,'6. Summary'!$A35,'5. Pollutant Emissions - MB'!$C$19:$C$2348,'6. Summary'!AN$30)</f>
        <v>0</v>
      </c>
      <c r="AO35" s="224">
        <f>SUMIFS('5. Pollutant Emissions - MB'!$J$19:$J$2348,'5. Pollutant Emissions - MB'!$A$19:$A$2348,'6. Summary'!$A35,'5. Pollutant Emissions - MB'!$C$19:$C$2348,'6. Summary'!AO$30)</f>
        <v>3.0837497020262249E-2</v>
      </c>
      <c r="AP35" s="224">
        <f>SUMIFS('5. Pollutant Emissions - MB'!$M$19:$M$2348,'5. Pollutant Emissions - MB'!$A$19:$A$2348,'6. Summary'!$A35,'5. Pollutant Emissions - MB'!$C$19:$C$2348,'6. Summary'!AP$30)</f>
        <v>8.4486293206197945E-5</v>
      </c>
      <c r="AQ35" s="226">
        <f>SUMIFS('5. Pollutant Emissions - MB'!$J$19:$J$2348,'5. Pollutant Emissions - MB'!$A$19:$A$2348,'6. Summary'!$A35,'5. Pollutant Emissions - MB'!$C$19:$C$2348,'6. Summary'!AQ$30)</f>
        <v>0</v>
      </c>
      <c r="AR35" s="226">
        <f>SUMIFS('5. Pollutant Emissions - MB'!$M$19:$M$2348,'5. Pollutant Emissions - MB'!$A$19:$A$2348,'6. Summary'!$A35,'5. Pollutant Emissions - MB'!$C$19:$C$2348,'6. Summary'!AR$30)</f>
        <v>0</v>
      </c>
      <c r="AS35" s="224">
        <f>SUMIFS('5. Pollutant Emissions - MB'!$J$19:$J$2348,'5. Pollutant Emissions - MB'!$A$19:$A$2348,'6. Summary'!$A35,'5. Pollutant Emissions - MB'!$C$19:$C$2348,'6. Summary'!AS$30)</f>
        <v>0</v>
      </c>
      <c r="AT35" s="224">
        <f>SUMIFS('5. Pollutant Emissions - MB'!$M$19:$M$2348,'5. Pollutant Emissions - MB'!$A$19:$A$2348,'6. Summary'!$A35,'5. Pollutant Emissions - MB'!$C$19:$C$2348,'6. Summary'!AT$30)</f>
        <v>0</v>
      </c>
      <c r="AU35" s="226">
        <f>SUMIFS('5. Pollutant Emissions - MB'!$J$19:$J$2348,'5. Pollutant Emissions - MB'!$A$19:$A$2348,'6. Summary'!$A35,'5. Pollutant Emissions - MB'!$C$19:$C$2348,'6. Summary'!AU$30)</f>
        <v>0</v>
      </c>
      <c r="AV35" s="226">
        <f>SUMIFS('5. Pollutant Emissions - MB'!$M$19:$M$2348,'5. Pollutant Emissions - MB'!$A$19:$A$2348,'6. Summary'!$A35,'5. Pollutant Emissions - MB'!$C$19:$C$2348,'6. Summary'!AV$30)</f>
        <v>0</v>
      </c>
      <c r="AW35" s="224">
        <f>SUMIFS('5. Pollutant Emissions - MB'!$J$19:$J$2348,'5. Pollutant Emissions - MB'!$A$19:$A$2348,'6. Summary'!$A35,'5. Pollutant Emissions - MB'!$C$19:$C$2348,'6. Summary'!AW$30)</f>
        <v>0</v>
      </c>
      <c r="AX35" s="224">
        <f>SUMIFS('5. Pollutant Emissions - MB'!$M$19:$M$2348,'5. Pollutant Emissions - MB'!$A$19:$A$2348,'6. Summary'!$A35,'5. Pollutant Emissions - MB'!$C$19:$C$2348,'6. Summary'!AX$30)</f>
        <v>0</v>
      </c>
      <c r="AY35" s="226">
        <f>SUMIFS('5. Pollutant Emissions - MB'!$J$19:$J$2348,'5. Pollutant Emissions - MB'!$A$19:$A$2348,'6. Summary'!$A35,'5. Pollutant Emissions - MB'!$C$19:$C$2348,'6. Summary'!AY$30)</f>
        <v>0</v>
      </c>
      <c r="AZ35" s="226">
        <f>SUMIFS('5. Pollutant Emissions - MB'!$M$19:$M$2348,'5. Pollutant Emissions - MB'!$A$19:$A$2348,'6. Summary'!$A35,'5. Pollutant Emissions - MB'!$C$19:$C$2348,'6. Summary'!AZ$30)</f>
        <v>0</v>
      </c>
    </row>
    <row r="36" spans="1:52" x14ac:dyDescent="0.2">
      <c r="A36" s="218" t="s">
        <v>360</v>
      </c>
      <c r="B36" s="133" t="s">
        <v>361</v>
      </c>
      <c r="C36" s="226">
        <f>SUMIFS('5. Pollutant Emissions - MB'!$J$19:$J$2348,'5. Pollutant Emissions - MB'!$A$19:$A$2348,'6. Summary'!$A36,'5. Pollutant Emissions - MB'!$C$19:$C$2348,'6. Summary'!C$30)</f>
        <v>68338.274904439808</v>
      </c>
      <c r="D36" s="226">
        <f>SUMIFS('5. Pollutant Emissions - MB'!$M$19:$M$2348,'5. Pollutant Emissions - MB'!$A$19:$A$2348,'6. Summary'!$A36,'5. Pollutant Emissions - MB'!$C$19:$C$2348,'6. Summary'!D$30)</f>
        <v>187.22815042312277</v>
      </c>
      <c r="E36" s="224">
        <f>SUMIFS('5. Pollutant Emissions - MB'!$J$19:$J$2348,'5. Pollutant Emissions - MB'!$A$19:$A$2348,'6. Summary'!$A36,'5. Pollutant Emissions - MB'!$C$19:$C$2348,'6. Summary'!E$30)</f>
        <v>16030.317148069127</v>
      </c>
      <c r="F36" s="224">
        <f>SUMIFS('5. Pollutant Emissions - MB'!$M$19:$M$2348,'5. Pollutant Emissions - MB'!$A$19:$A$2348,'6. Summary'!$A36,'5. Pollutant Emissions - MB'!$C$19:$C$2348,'6. Summary'!F$30)</f>
        <v>43.918677117997611</v>
      </c>
      <c r="G36" s="226">
        <f>SUMIFS('5. Pollutant Emissions - MB'!$J$19:$J$2348,'5. Pollutant Emissions - MB'!$A$19:$A$2348,'6. Summary'!$A36,'5. Pollutant Emissions - MB'!$C$19:$C$2348,'6. Summary'!G$30)</f>
        <v>37461.004963980922</v>
      </c>
      <c r="H36" s="226">
        <f>SUMIFS('5. Pollutant Emissions - MB'!$M$19:$M$2348,'5. Pollutant Emissions - MB'!$A$19:$A$2348,'6. Summary'!$A36,'5. Pollutant Emissions - MB'!$C$19:$C$2348,'6. Summary'!H$30)</f>
        <v>102.6328903122765</v>
      </c>
      <c r="I36" s="224">
        <f>SUMIFS('5. Pollutant Emissions - MB'!$J$19:$J$2348,'5. Pollutant Emissions - MB'!$A$19:$A$2348,'6. Summary'!$A36,'5. Pollutant Emissions - MB'!$C$19:$C$2348,'6. Summary'!I$30)</f>
        <v>0</v>
      </c>
      <c r="J36" s="224">
        <f>SUMIFS('5. Pollutant Emissions - MB'!$M$19:$M$2348,'5. Pollutant Emissions - MB'!$A$19:$A$2348,'6. Summary'!$A36,'5. Pollutant Emissions - MB'!$C$19:$C$2348,'6. Summary'!J$30)</f>
        <v>0</v>
      </c>
      <c r="K36" s="226">
        <f>SUMIFS('5. Pollutant Emissions - MB'!$J$19:$J$2348,'5. Pollutant Emissions - MB'!$A$19:$A$2348,'6. Summary'!$A36,'5. Pollutant Emissions - MB'!$C$19:$C$2348,'6. Summary'!K$30)</f>
        <v>0</v>
      </c>
      <c r="L36" s="226">
        <f>SUMIFS('5. Pollutant Emissions - MB'!$M$19:$M$2348,'5. Pollutant Emissions - MB'!$A$19:$A$2348,'6. Summary'!$A36,'5. Pollutant Emissions - MB'!$C$19:$C$2348,'6. Summary'!L$30)</f>
        <v>0</v>
      </c>
      <c r="M36" s="224">
        <f>SUMIFS('5. Pollutant Emissions - MB'!$J$19:$J$2348,'5. Pollutant Emissions - MB'!$A$19:$A$2348,'6. Summary'!$A36,'5. Pollutant Emissions - MB'!$C$19:$C$2348,'6. Summary'!M$30)</f>
        <v>567.67292471843518</v>
      </c>
      <c r="N36" s="224">
        <f>SUMIFS('5. Pollutant Emissions - MB'!$M$19:$M$2348,'5. Pollutant Emissions - MB'!$A$19:$A$2348,'6. Summary'!$A36,'5. Pollutant Emissions - MB'!$C$19:$C$2348,'6. Summary'!N$30)</f>
        <v>1.5552682868998224</v>
      </c>
      <c r="O36" s="226">
        <f>SUMIFS('5. Pollutant Emissions - MB'!$J$19:$J$2348,'5. Pollutant Emissions - MB'!$A$19:$A$2348,'6. Summary'!$A36,'5. Pollutant Emissions - MB'!$C$19:$C$2348,'6. Summary'!O$30)</f>
        <v>638.44743588200231</v>
      </c>
      <c r="P36" s="226">
        <f>SUMIFS('5. Pollutant Emissions - MB'!$M$19:$M$2348,'5. Pollutant Emissions - MB'!$A$19:$A$2348,'6. Summary'!$A36,'5. Pollutant Emissions - MB'!$C$19:$C$2348,'6. Summary'!P$30)</f>
        <v>1.7491710572109653</v>
      </c>
      <c r="Q36" s="224">
        <f>SUMIFS('5. Pollutant Emissions - MB'!$J$19:$J$2348,'5. Pollutant Emissions - MB'!$A$19:$A$2348,'6. Summary'!$A36,'5. Pollutant Emissions - MB'!$C$19:$C$2348,'6. Summary'!Q$30)</f>
        <v>0</v>
      </c>
      <c r="R36" s="224">
        <f>SUMIFS('5. Pollutant Emissions - MB'!$M$19:$M$2348,'5. Pollutant Emissions - MB'!$A$19:$A$2348,'6. Summary'!$A36,'5. Pollutant Emissions - MB'!$C$19:$C$2348,'6. Summary'!R$30)</f>
        <v>0</v>
      </c>
      <c r="S36" s="226">
        <f>SUMIFS('5. Pollutant Emissions - MB'!$J$19:$J$2348,'5. Pollutant Emissions - MB'!$A$19:$A$2348,'6. Summary'!$A36,'5. Pollutant Emissions - MB'!$C$19:$C$2348,'6. Summary'!S$30)</f>
        <v>0</v>
      </c>
      <c r="T36" s="226">
        <f>SUMIFS('5. Pollutant Emissions - MB'!$M$19:$M$2348,'5. Pollutant Emissions - MB'!$A$19:$A$2348,'6. Summary'!$A36,'5. Pollutant Emissions - MB'!$C$19:$C$2348,'6. Summary'!T$30)</f>
        <v>0</v>
      </c>
      <c r="U36" s="224">
        <f>SUMIFS('5. Pollutant Emissions - MB'!$J$19:$J$2348,'5. Pollutant Emissions - MB'!$A$19:$A$2348,'6. Summary'!$A36,'5. Pollutant Emissions - MB'!$C$19:$C$2348,'6. Summary'!U$30)</f>
        <v>0</v>
      </c>
      <c r="V36" s="224">
        <f>SUMIFS('5. Pollutant Emissions - MB'!$M$19:$M$2348,'5. Pollutant Emissions - MB'!$A$19:$A$2348,'6. Summary'!$A36,'5. Pollutant Emissions - MB'!$C$19:$C$2348,'6. Summary'!V$30)</f>
        <v>0</v>
      </c>
      <c r="W36" s="226">
        <f>SUMIFS('5. Pollutant Emissions - MB'!$J$19:$J$2348,'5. Pollutant Emissions - MB'!$A$19:$A$2348,'6. Summary'!$A36,'5. Pollutant Emissions - MB'!$C$19:$C$2348,'6. Summary'!W$30)</f>
        <v>0</v>
      </c>
      <c r="X36" s="226">
        <f>SUMIFS('5. Pollutant Emissions - MB'!$M$19:$M$2348,'5. Pollutant Emissions - MB'!$A$19:$A$2348,'6. Summary'!$A36,'5. Pollutant Emissions - MB'!$C$19:$C$2348,'6. Summary'!X$30)</f>
        <v>0</v>
      </c>
      <c r="Y36" s="224">
        <f>SUMIFS('5. Pollutant Emissions - MB'!$J$19:$J$2348,'5. Pollutant Emissions - MB'!$A$19:$A$2348,'6. Summary'!$A36,'5. Pollutant Emissions - MB'!$C$19:$C$2348,'6. Summary'!Y$30)</f>
        <v>0</v>
      </c>
      <c r="Z36" s="224">
        <f>SUMIFS('5. Pollutant Emissions - MB'!$M$19:$M$2348,'5. Pollutant Emissions - MB'!$A$19:$A$2348,'6. Summary'!$A36,'5. Pollutant Emissions - MB'!$C$19:$C$2348,'6. Summary'!Z$30)</f>
        <v>0</v>
      </c>
      <c r="AA36" s="226">
        <f>SUMIFS('5. Pollutant Emissions - MB'!$J$19:$J$2348,'5. Pollutant Emissions - MB'!$A$19:$A$2348,'6. Summary'!$A36,'5. Pollutant Emissions - MB'!$C$19:$C$2348,'6. Summary'!AA$30)</f>
        <v>61913.424743742544</v>
      </c>
      <c r="AB36" s="226">
        <f>SUMIFS('5. Pollutant Emissions - MB'!$M$19:$M$2348,'5. Pollutant Emissions - MB'!$A$19:$A$2348,'6. Summary'!$A36,'5. Pollutant Emissions - MB'!$C$19:$C$2348,'6. Summary'!AB$30)</f>
        <v>169.625821215733</v>
      </c>
      <c r="AC36" s="224">
        <f>SUMIFS('5. Pollutant Emissions - MB'!$J$19:$J$2348,'5. Pollutant Emissions - MB'!$A$19:$A$2348,'6. Summary'!$A36,'5. Pollutant Emissions - MB'!$C$19:$C$2348,'6. Summary'!AC$30)</f>
        <v>0</v>
      </c>
      <c r="AD36" s="224">
        <f>SUMIFS('5. Pollutant Emissions - MB'!$M$19:$M$2348,'5. Pollutant Emissions - MB'!$A$19:$A$2348,'6. Summary'!$A36,'5. Pollutant Emissions - MB'!$C$19:$C$2348,'6. Summary'!AD$30)</f>
        <v>0</v>
      </c>
      <c r="AE36" s="226">
        <f>SUMIFS('5. Pollutant Emissions - MB'!$J$19:$J$2348,'5. Pollutant Emissions - MB'!$A$19:$A$2348,'6. Summary'!$A36,'5. Pollutant Emissions - MB'!$C$19:$C$2348,'6. Summary'!AE$30)</f>
        <v>0</v>
      </c>
      <c r="AF36" s="226">
        <f>SUMIFS('5. Pollutant Emissions - MB'!$M$19:$M$2348,'5. Pollutant Emissions - MB'!$A$19:$A$2348,'6. Summary'!$A36,'5. Pollutant Emissions - MB'!$C$19:$C$2348,'6. Summary'!AF$30)</f>
        <v>0</v>
      </c>
      <c r="AG36" s="224">
        <f>SUMIFS('5. Pollutant Emissions - MB'!$J$19:$J$2348,'5. Pollutant Emissions - MB'!$A$19:$A$2348,'6. Summary'!$A36,'5. Pollutant Emissions - MB'!$C$19:$C$2348,'6. Summary'!AG$30)</f>
        <v>0</v>
      </c>
      <c r="AH36" s="224">
        <f>SUMIFS('5. Pollutant Emissions - MB'!$M$19:$M$2348,'5. Pollutant Emissions - MB'!$A$19:$A$2348,'6. Summary'!$A36,'5. Pollutant Emissions - MB'!$C$19:$C$2348,'6. Summary'!AH$30)</f>
        <v>0</v>
      </c>
      <c r="AI36" s="226">
        <f>SUMIFS('5. Pollutant Emissions - MB'!$J$19:$J$2348,'5. Pollutant Emissions - MB'!$A$19:$A$2348,'6. Summary'!$A36,'5. Pollutant Emissions - MB'!$C$19:$C$2348,'6. Summary'!AI$30)</f>
        <v>9509.4571537544689</v>
      </c>
      <c r="AJ36" s="226">
        <f>SUMIFS('5. Pollutant Emissions - MB'!$M$19:$M$2348,'5. Pollutant Emissions - MB'!$A$19:$A$2348,'6. Summary'!$A36,'5. Pollutant Emissions - MB'!$C$19:$C$2348,'6. Summary'!AJ$30)</f>
        <v>26.05330727056019</v>
      </c>
      <c r="AK36" s="224">
        <f>SUMIFS('5. Pollutant Emissions - MB'!$J$19:$J$2348,'5. Pollutant Emissions - MB'!$A$19:$A$2348,'6. Summary'!$A36,'5. Pollutant Emissions - MB'!$C$19:$C$2348,'6. Summary'!AK$30)</f>
        <v>61079.261835518468</v>
      </c>
      <c r="AL36" s="224">
        <f>SUMIFS('5. Pollutant Emissions - MB'!$M$19:$M$2348,'5. Pollutant Emissions - MB'!$A$19:$A$2348,'6. Summary'!$A36,'5. Pollutant Emissions - MB'!$C$19:$C$2348,'6. Summary'!AL$30)</f>
        <v>167.34044338498211</v>
      </c>
      <c r="AM36" s="226">
        <f>SUMIFS('5. Pollutant Emissions - MB'!$J$19:$J$2348,'5. Pollutant Emissions - MB'!$A$19:$A$2348,'6. Summary'!$A36,'5. Pollutant Emissions - MB'!$C$19:$C$2348,'6. Summary'!AM$30)</f>
        <v>0</v>
      </c>
      <c r="AN36" s="226">
        <f>SUMIFS('5. Pollutant Emissions - MB'!$M$19:$M$2348,'5. Pollutant Emissions - MB'!$A$19:$A$2348,'6. Summary'!$A36,'5. Pollutant Emissions - MB'!$C$19:$C$2348,'6. Summary'!AN$30)</f>
        <v>0</v>
      </c>
      <c r="AO36" s="224">
        <f>SUMIFS('5. Pollutant Emissions - MB'!$J$19:$J$2348,'5. Pollutant Emissions - MB'!$A$19:$A$2348,'6. Summary'!$A36,'5. Pollutant Emissions - MB'!$C$19:$C$2348,'6. Summary'!AO$30)</f>
        <v>0</v>
      </c>
      <c r="AP36" s="224">
        <f>SUMIFS('5. Pollutant Emissions - MB'!$M$19:$M$2348,'5. Pollutant Emissions - MB'!$A$19:$A$2348,'6. Summary'!$A36,'5. Pollutant Emissions - MB'!$C$19:$C$2348,'6. Summary'!AP$30)</f>
        <v>0</v>
      </c>
      <c r="AQ36" s="226">
        <f>SUMIFS('5. Pollutant Emissions - MB'!$J$19:$J$2348,'5. Pollutant Emissions - MB'!$A$19:$A$2348,'6. Summary'!$A36,'5. Pollutant Emissions - MB'!$C$19:$C$2348,'6. Summary'!AQ$30)</f>
        <v>1123.9430400000001</v>
      </c>
      <c r="AR36" s="226">
        <f>SUMIFS('5. Pollutant Emissions - MB'!$M$19:$M$2348,'5. Pollutant Emissions - MB'!$A$19:$A$2348,'6. Summary'!$A36,'5. Pollutant Emissions - MB'!$C$19:$C$2348,'6. Summary'!AR$30)</f>
        <v>3.0792960000000003</v>
      </c>
      <c r="AS36" s="224">
        <f>SUMIFS('5. Pollutant Emissions - MB'!$J$19:$J$2348,'5. Pollutant Emissions - MB'!$A$19:$A$2348,'6. Summary'!$A36,'5. Pollutant Emissions - MB'!$C$19:$C$2348,'6. Summary'!AS$30)</f>
        <v>0</v>
      </c>
      <c r="AT36" s="224">
        <f>SUMIFS('5. Pollutant Emissions - MB'!$M$19:$M$2348,'5. Pollutant Emissions - MB'!$A$19:$A$2348,'6. Summary'!$A36,'5. Pollutant Emissions - MB'!$C$19:$C$2348,'6. Summary'!AT$30)</f>
        <v>0</v>
      </c>
      <c r="AU36" s="226">
        <f>SUMIFS('5. Pollutant Emissions - MB'!$J$19:$J$2348,'5. Pollutant Emissions - MB'!$A$19:$A$2348,'6. Summary'!$A36,'5. Pollutant Emissions - MB'!$C$19:$C$2348,'6. Summary'!AU$30)</f>
        <v>0</v>
      </c>
      <c r="AV36" s="226">
        <f>SUMIFS('5. Pollutant Emissions - MB'!$M$19:$M$2348,'5. Pollutant Emissions - MB'!$A$19:$A$2348,'6. Summary'!$A36,'5. Pollutant Emissions - MB'!$C$19:$C$2348,'6. Summary'!AV$30)</f>
        <v>0</v>
      </c>
      <c r="AW36" s="224">
        <f>SUMIFS('5. Pollutant Emissions - MB'!$J$19:$J$2348,'5. Pollutant Emissions - MB'!$A$19:$A$2348,'6. Summary'!$A36,'5. Pollutant Emissions - MB'!$C$19:$C$2348,'6. Summary'!AW$30)</f>
        <v>0</v>
      </c>
      <c r="AX36" s="224">
        <f>SUMIFS('5. Pollutant Emissions - MB'!$M$19:$M$2348,'5. Pollutant Emissions - MB'!$A$19:$A$2348,'6. Summary'!$A36,'5. Pollutant Emissions - MB'!$C$19:$C$2348,'6. Summary'!AX$30)</f>
        <v>0</v>
      </c>
      <c r="AY36" s="226">
        <f>SUMIFS('5. Pollutant Emissions - MB'!$J$19:$J$2348,'5. Pollutant Emissions - MB'!$A$19:$A$2348,'6. Summary'!$A36,'5. Pollutant Emissions - MB'!$C$19:$C$2348,'6. Summary'!AY$30)</f>
        <v>2838.364623592176</v>
      </c>
      <c r="AZ36" s="226">
        <f>SUMIFS('5. Pollutant Emissions - MB'!$M$19:$M$2348,'5. Pollutant Emissions - MB'!$A$19:$A$2348,'6. Summary'!$A36,'5. Pollutant Emissions - MB'!$C$19:$C$2348,'6. Summary'!AZ$30)</f>
        <v>7.7763414344991126</v>
      </c>
    </row>
    <row r="37" spans="1:52" x14ac:dyDescent="0.2">
      <c r="A37" s="218" t="s">
        <v>366</v>
      </c>
      <c r="B37" s="133" t="s">
        <v>367</v>
      </c>
      <c r="C37" s="226">
        <f>SUMIFS('5. Pollutant Emissions - MB'!$J$19:$J$2348,'5. Pollutant Emissions - MB'!$A$19:$A$2348,'6. Summary'!$A37,'5. Pollutant Emissions - MB'!$C$19:$C$2348,'6. Summary'!C$30)</f>
        <v>0</v>
      </c>
      <c r="D37" s="226">
        <f>SUMIFS('5. Pollutant Emissions - MB'!$M$19:$M$2348,'5. Pollutant Emissions - MB'!$A$19:$A$2348,'6. Summary'!$A37,'5. Pollutant Emissions - MB'!$C$19:$C$2348,'6. Summary'!D$30)</f>
        <v>0</v>
      </c>
      <c r="E37" s="224">
        <f>SUMIFS('5. Pollutant Emissions - MB'!$J$19:$J$2348,'5. Pollutant Emissions - MB'!$A$19:$A$2348,'6. Summary'!$A37,'5. Pollutant Emissions - MB'!$C$19:$C$2348,'6. Summary'!E$30)</f>
        <v>440.14072780721244</v>
      </c>
      <c r="F37" s="224">
        <f>SUMIFS('5. Pollutant Emissions - MB'!$M$19:$M$2348,'5. Pollutant Emissions - MB'!$A$19:$A$2348,'6. Summary'!$A37,'5. Pollutant Emissions - MB'!$C$19:$C$2348,'6. Summary'!F$30)</f>
        <v>1.2058650076909929</v>
      </c>
      <c r="G37" s="226">
        <f>SUMIFS('5. Pollutant Emissions - MB'!$J$19:$J$2348,'5. Pollutant Emissions - MB'!$A$19:$A$2348,'6. Summary'!$A37,'5. Pollutant Emissions - MB'!$C$19:$C$2348,'6. Summary'!G$30)</f>
        <v>21354.91776</v>
      </c>
      <c r="H37" s="226">
        <f>SUMIFS('5. Pollutant Emissions - MB'!$M$19:$M$2348,'5. Pollutant Emissions - MB'!$A$19:$A$2348,'6. Summary'!$A37,'5. Pollutant Emissions - MB'!$C$19:$C$2348,'6. Summary'!H$30)</f>
        <v>58.506624000000002</v>
      </c>
      <c r="I37" s="224">
        <f>SUMIFS('5. Pollutant Emissions - MB'!$J$19:$J$2348,'5. Pollutant Emissions - MB'!$A$19:$A$2348,'6. Summary'!$A37,'5. Pollutant Emissions - MB'!$C$19:$C$2348,'6. Summary'!I$30)</f>
        <v>0</v>
      </c>
      <c r="J37" s="224">
        <f>SUMIFS('5. Pollutant Emissions - MB'!$M$19:$M$2348,'5. Pollutant Emissions - MB'!$A$19:$A$2348,'6. Summary'!$A37,'5. Pollutant Emissions - MB'!$C$19:$C$2348,'6. Summary'!J$30)</f>
        <v>0</v>
      </c>
      <c r="K37" s="226">
        <f>SUMIFS('5. Pollutant Emissions - MB'!$J$19:$J$2348,'5. Pollutant Emissions - MB'!$A$19:$A$2348,'6. Summary'!$A37,'5. Pollutant Emissions - MB'!$C$19:$C$2348,'6. Summary'!K$30)</f>
        <v>0</v>
      </c>
      <c r="L37" s="226">
        <f>SUMIFS('5. Pollutant Emissions - MB'!$M$19:$M$2348,'5. Pollutant Emissions - MB'!$A$19:$A$2348,'6. Summary'!$A37,'5. Pollutant Emissions - MB'!$C$19:$C$2348,'6. Summary'!L$30)</f>
        <v>0</v>
      </c>
      <c r="M37" s="224">
        <f>SUMIFS('5. Pollutant Emissions - MB'!$J$19:$J$2348,'5. Pollutant Emissions - MB'!$A$19:$A$2348,'6. Summary'!$A37,'5. Pollutant Emissions - MB'!$C$19:$C$2348,'6. Summary'!M$30)</f>
        <v>0</v>
      </c>
      <c r="N37" s="224">
        <f>SUMIFS('5. Pollutant Emissions - MB'!$M$19:$M$2348,'5. Pollutant Emissions - MB'!$A$19:$A$2348,'6. Summary'!$A37,'5. Pollutant Emissions - MB'!$C$19:$C$2348,'6. Summary'!N$30)</f>
        <v>0</v>
      </c>
      <c r="O37" s="226">
        <f>SUMIFS('5. Pollutant Emissions - MB'!$J$19:$J$2348,'5. Pollutant Emissions - MB'!$A$19:$A$2348,'6. Summary'!$A37,'5. Pollutant Emissions - MB'!$C$19:$C$2348,'6. Summary'!O$30)</f>
        <v>0</v>
      </c>
      <c r="P37" s="226">
        <f>SUMIFS('5. Pollutant Emissions - MB'!$M$19:$M$2348,'5. Pollutant Emissions - MB'!$A$19:$A$2348,'6. Summary'!$A37,'5. Pollutant Emissions - MB'!$C$19:$C$2348,'6. Summary'!P$30)</f>
        <v>0</v>
      </c>
      <c r="Q37" s="224">
        <f>SUMIFS('5. Pollutant Emissions - MB'!$J$19:$J$2348,'5. Pollutant Emissions - MB'!$A$19:$A$2348,'6. Summary'!$A37,'5. Pollutant Emissions - MB'!$C$19:$C$2348,'6. Summary'!Q$30)</f>
        <v>13550.335920000001</v>
      </c>
      <c r="R37" s="224">
        <f>SUMIFS('5. Pollutant Emissions - MB'!$M$19:$M$2348,'5. Pollutant Emissions - MB'!$A$19:$A$2348,'6. Summary'!$A37,'5. Pollutant Emissions - MB'!$C$19:$C$2348,'6. Summary'!R$30)</f>
        <v>37.124208000000003</v>
      </c>
      <c r="S37" s="226">
        <f>SUMIFS('5. Pollutant Emissions - MB'!$J$19:$J$2348,'5. Pollutant Emissions - MB'!$A$19:$A$2348,'6. Summary'!$A37,'5. Pollutant Emissions - MB'!$C$19:$C$2348,'6. Summary'!S$30)</f>
        <v>0</v>
      </c>
      <c r="T37" s="226">
        <f>SUMIFS('5. Pollutant Emissions - MB'!$M$19:$M$2348,'5. Pollutant Emissions - MB'!$A$19:$A$2348,'6. Summary'!$A37,'5. Pollutant Emissions - MB'!$C$19:$C$2348,'6. Summary'!T$30)</f>
        <v>0</v>
      </c>
      <c r="U37" s="224">
        <f>SUMIFS('5. Pollutant Emissions - MB'!$J$19:$J$2348,'5. Pollutant Emissions - MB'!$A$19:$A$2348,'6. Summary'!$A37,'5. Pollutant Emissions - MB'!$C$19:$C$2348,'6. Summary'!U$30)</f>
        <v>0</v>
      </c>
      <c r="V37" s="224">
        <f>SUMIFS('5. Pollutant Emissions - MB'!$M$19:$M$2348,'5. Pollutant Emissions - MB'!$A$19:$A$2348,'6. Summary'!$A37,'5. Pollutant Emissions - MB'!$C$19:$C$2348,'6. Summary'!V$30)</f>
        <v>0</v>
      </c>
      <c r="W37" s="226">
        <f>SUMIFS('5. Pollutant Emissions - MB'!$J$19:$J$2348,'5. Pollutant Emissions - MB'!$A$19:$A$2348,'6. Summary'!$A37,'5. Pollutant Emissions - MB'!$C$19:$C$2348,'6. Summary'!W$30)</f>
        <v>20584.808639999999</v>
      </c>
      <c r="X37" s="226">
        <f>SUMIFS('5. Pollutant Emissions - MB'!$M$19:$M$2348,'5. Pollutant Emissions - MB'!$A$19:$A$2348,'6. Summary'!$A37,'5. Pollutant Emissions - MB'!$C$19:$C$2348,'6. Summary'!X$30)</f>
        <v>56.396735999999997</v>
      </c>
      <c r="Y37" s="224">
        <f>SUMIFS('5. Pollutant Emissions - MB'!$J$19:$J$2348,'5. Pollutant Emissions - MB'!$A$19:$A$2348,'6. Summary'!$A37,'5. Pollutant Emissions - MB'!$C$19:$C$2348,'6. Summary'!Y$30)</f>
        <v>6.1710452558537066</v>
      </c>
      <c r="Z37" s="224">
        <f>SUMIFS('5. Pollutant Emissions - MB'!$M$19:$M$2348,'5. Pollutant Emissions - MB'!$A$19:$A$2348,'6. Summary'!$A37,'5. Pollutant Emissions - MB'!$C$19:$C$2348,'6. Summary'!Z$30)</f>
        <v>1.6906973303708786E-2</v>
      </c>
      <c r="AA37" s="226">
        <f>SUMIFS('5. Pollutant Emissions - MB'!$J$19:$J$2348,'5. Pollutant Emissions - MB'!$A$19:$A$2348,'6. Summary'!$A37,'5. Pollutant Emissions - MB'!$C$19:$C$2348,'6. Summary'!AA$30)</f>
        <v>81302.015520000001</v>
      </c>
      <c r="AB37" s="226">
        <f>SUMIFS('5. Pollutant Emissions - MB'!$M$19:$M$2348,'5. Pollutant Emissions - MB'!$A$19:$A$2348,'6. Summary'!$A37,'5. Pollutant Emissions - MB'!$C$19:$C$2348,'6. Summary'!AB$30)</f>
        <v>222.745248</v>
      </c>
      <c r="AC37" s="224">
        <f>SUMIFS('5. Pollutant Emissions - MB'!$J$19:$J$2348,'5. Pollutant Emissions - MB'!$A$19:$A$2348,'6. Summary'!$A37,'5. Pollutant Emissions - MB'!$C$19:$C$2348,'6. Summary'!AC$30)</f>
        <v>102924.0432</v>
      </c>
      <c r="AD37" s="224">
        <f>SUMIFS('5. Pollutant Emissions - MB'!$M$19:$M$2348,'5. Pollutant Emissions - MB'!$A$19:$A$2348,'6. Summary'!$A37,'5. Pollutant Emissions - MB'!$C$19:$C$2348,'6. Summary'!AD$30)</f>
        <v>281.98367999999999</v>
      </c>
      <c r="AE37" s="226">
        <f>SUMIFS('5. Pollutant Emissions - MB'!$J$19:$J$2348,'5. Pollutant Emissions - MB'!$A$19:$A$2348,'6. Summary'!$A37,'5. Pollutant Emissions - MB'!$C$19:$C$2348,'6. Summary'!AE$30)</f>
        <v>2.7446411520000031E-6</v>
      </c>
      <c r="AF37" s="226">
        <f>SUMIFS('5. Pollutant Emissions - MB'!$M$19:$M$2348,'5. Pollutant Emissions - MB'!$A$19:$A$2348,'6. Summary'!$A37,'5. Pollutant Emissions - MB'!$C$19:$C$2348,'6. Summary'!AF$30)</f>
        <v>7.519564800000009E-9</v>
      </c>
      <c r="AG37" s="224">
        <f>SUMIFS('5. Pollutant Emissions - MB'!$J$19:$J$2348,'5. Pollutant Emissions - MB'!$A$19:$A$2348,'6. Summary'!$A37,'5. Pollutant Emissions - MB'!$C$19:$C$2348,'6. Summary'!AG$30)</f>
        <v>8.2339234560000081E-6</v>
      </c>
      <c r="AH37" s="224">
        <f>SUMIFS('5. Pollutant Emissions - MB'!$M$19:$M$2348,'5. Pollutant Emissions - MB'!$A$19:$A$2348,'6. Summary'!$A37,'5. Pollutant Emissions - MB'!$C$19:$C$2348,'6. Summary'!AH$30)</f>
        <v>2.2558694400000022E-8</v>
      </c>
      <c r="AI37" s="226">
        <f>SUMIFS('5. Pollutant Emissions - MB'!$J$19:$J$2348,'5. Pollutant Emissions - MB'!$A$19:$A$2348,'6. Summary'!$A37,'5. Pollutant Emissions - MB'!$C$19:$C$2348,'6. Summary'!AI$30)</f>
        <v>30582.974282686726</v>
      </c>
      <c r="AJ37" s="226">
        <f>SUMIFS('5. Pollutant Emissions - MB'!$M$19:$M$2348,'5. Pollutant Emissions - MB'!$A$19:$A$2348,'6. Summary'!$A37,'5. Pollutant Emissions - MB'!$C$19:$C$2348,'6. Summary'!AJ$30)</f>
        <v>83.788970637497883</v>
      </c>
      <c r="AK37" s="224">
        <f>SUMIFS('5. Pollutant Emissions - MB'!$J$19:$J$2348,'5. Pollutant Emissions - MB'!$A$19:$A$2348,'6. Summary'!$A37,'5. Pollutant Emissions - MB'!$C$19:$C$2348,'6. Summary'!AK$30)</f>
        <v>406594.84736188792</v>
      </c>
      <c r="AL37" s="224">
        <f>SUMIFS('5. Pollutant Emissions - MB'!$M$19:$M$2348,'5. Pollutant Emissions - MB'!$A$19:$A$2348,'6. Summary'!$A37,'5. Pollutant Emissions - MB'!$C$19:$C$2348,'6. Summary'!AL$30)</f>
        <v>1113.9584859229806</v>
      </c>
      <c r="AM37" s="226">
        <f>SUMIFS('5. Pollutant Emissions - MB'!$J$19:$J$2348,'5. Pollutant Emissions - MB'!$A$19:$A$2348,'6. Summary'!$A37,'5. Pollutant Emissions - MB'!$C$19:$C$2348,'6. Summary'!AM$30)</f>
        <v>103021.45194462487</v>
      </c>
      <c r="AN37" s="226">
        <f>SUMIFS('5. Pollutant Emissions - MB'!$M$19:$M$2348,'5. Pollutant Emissions - MB'!$A$19:$A$2348,'6. Summary'!$A37,'5. Pollutant Emissions - MB'!$C$19:$C$2348,'6. Summary'!AN$30)</f>
        <v>282.25055327294484</v>
      </c>
      <c r="AO37" s="224">
        <f>SUMIFS('5. Pollutant Emissions - MB'!$J$19:$J$2348,'5. Pollutant Emissions - MB'!$A$19:$A$2348,'6. Summary'!$A37,'5. Pollutant Emissions - MB'!$C$19:$C$2348,'6. Summary'!AO$30)</f>
        <v>6.1619701893009795</v>
      </c>
      <c r="AP37" s="224">
        <f>SUMIFS('5. Pollutant Emissions - MB'!$M$19:$M$2348,'5. Pollutant Emissions - MB'!$A$19:$A$2348,'6. Summary'!$A37,'5. Pollutant Emissions - MB'!$C$19:$C$2348,'6. Summary'!AP$30)</f>
        <v>1.6882110107673917E-2</v>
      </c>
      <c r="AQ37" s="226">
        <f>SUMIFS('5. Pollutant Emissions - MB'!$J$19:$J$2348,'5. Pollutant Emissions - MB'!$A$19:$A$2348,'6. Summary'!$A37,'5. Pollutant Emissions - MB'!$C$19:$C$2348,'6. Summary'!AQ$30)</f>
        <v>1123.9430400000001</v>
      </c>
      <c r="AR37" s="226">
        <f>SUMIFS('5. Pollutant Emissions - MB'!$M$19:$M$2348,'5. Pollutant Emissions - MB'!$A$19:$A$2348,'6. Summary'!$A37,'5. Pollutant Emissions - MB'!$C$19:$C$2348,'6. Summary'!AR$30)</f>
        <v>3.0792960000000003</v>
      </c>
      <c r="AS37" s="224">
        <f>SUMIFS('5. Pollutant Emissions - MB'!$J$19:$J$2348,'5. Pollutant Emissions - MB'!$A$19:$A$2348,'6. Summary'!$A37,'5. Pollutant Emissions - MB'!$C$19:$C$2348,'6. Summary'!AS$30)</f>
        <v>0</v>
      </c>
      <c r="AT37" s="224">
        <f>SUMIFS('5. Pollutant Emissions - MB'!$M$19:$M$2348,'5. Pollutant Emissions - MB'!$A$19:$A$2348,'6. Summary'!$A37,'5. Pollutant Emissions - MB'!$C$19:$C$2348,'6. Summary'!AT$30)</f>
        <v>0</v>
      </c>
      <c r="AU37" s="226">
        <f>SUMIFS('5. Pollutant Emissions - MB'!$J$19:$J$2348,'5. Pollutant Emissions - MB'!$A$19:$A$2348,'6. Summary'!$A37,'5. Pollutant Emissions - MB'!$C$19:$C$2348,'6. Summary'!AU$30)</f>
        <v>0</v>
      </c>
      <c r="AV37" s="226">
        <f>SUMIFS('5. Pollutant Emissions - MB'!$M$19:$M$2348,'5. Pollutant Emissions - MB'!$A$19:$A$2348,'6. Summary'!$A37,'5. Pollutant Emissions - MB'!$C$19:$C$2348,'6. Summary'!AV$30)</f>
        <v>0</v>
      </c>
      <c r="AW37" s="224">
        <f>SUMIFS('5. Pollutant Emissions - MB'!$J$19:$J$2348,'5. Pollutant Emissions - MB'!$A$19:$A$2348,'6. Summary'!$A37,'5. Pollutant Emissions - MB'!$C$19:$C$2348,'6. Summary'!AW$30)</f>
        <v>0</v>
      </c>
      <c r="AX37" s="224">
        <f>SUMIFS('5. Pollutant Emissions - MB'!$M$19:$M$2348,'5. Pollutant Emissions - MB'!$A$19:$A$2348,'6. Summary'!$A37,'5. Pollutant Emissions - MB'!$C$19:$C$2348,'6. Summary'!AX$30)</f>
        <v>0</v>
      </c>
      <c r="AY37" s="226">
        <f>SUMIFS('5. Pollutant Emissions - MB'!$J$19:$J$2348,'5. Pollutant Emissions - MB'!$A$19:$A$2348,'6. Summary'!$A37,'5. Pollutant Emissions - MB'!$C$19:$C$2348,'6. Summary'!AY$30)</f>
        <v>0</v>
      </c>
      <c r="AZ37" s="226">
        <f>SUMIFS('5. Pollutant Emissions - MB'!$M$19:$M$2348,'5. Pollutant Emissions - MB'!$A$19:$A$2348,'6. Summary'!$A37,'5. Pollutant Emissions - MB'!$C$19:$C$2348,'6. Summary'!AZ$30)</f>
        <v>0</v>
      </c>
    </row>
    <row r="38" spans="1:52" x14ac:dyDescent="0.2">
      <c r="A38" s="218" t="s">
        <v>370</v>
      </c>
      <c r="B38" s="133" t="s">
        <v>371</v>
      </c>
      <c r="C38" s="226">
        <f>SUMIFS('5. Pollutant Emissions - MB'!$J$19:$J$2348,'5. Pollutant Emissions - MB'!$A$19:$A$2348,'6. Summary'!$A38,'5. Pollutant Emissions - MB'!$C$19:$C$2348,'6. Summary'!C$30)</f>
        <v>12011.945878426699</v>
      </c>
      <c r="D38" s="226">
        <f>SUMIFS('5. Pollutant Emissions - MB'!$M$19:$M$2348,'5. Pollutant Emissions - MB'!$A$19:$A$2348,'6. Summary'!$A38,'5. Pollutant Emissions - MB'!$C$19:$C$2348,'6. Summary'!D$30)</f>
        <v>32.909440762812871</v>
      </c>
      <c r="E38" s="224">
        <f>SUMIFS('5. Pollutant Emissions - MB'!$J$19:$J$2348,'5. Pollutant Emissions - MB'!$A$19:$A$2348,'6. Summary'!$A38,'5. Pollutant Emissions - MB'!$C$19:$C$2348,'6. Summary'!E$30)</f>
        <v>2001.9909797377832</v>
      </c>
      <c r="F38" s="224">
        <f>SUMIFS('5. Pollutant Emissions - MB'!$M$19:$M$2348,'5. Pollutant Emissions - MB'!$A$19:$A$2348,'6. Summary'!$A38,'5. Pollutant Emissions - MB'!$C$19:$C$2348,'6. Summary'!F$30)</f>
        <v>5.4849067938021454</v>
      </c>
      <c r="G38" s="226">
        <f>SUMIFS('5. Pollutant Emissions - MB'!$J$19:$J$2348,'5. Pollutant Emissions - MB'!$A$19:$A$2348,'6. Summary'!$A38,'5. Pollutant Emissions - MB'!$C$19:$C$2348,'6. Summary'!G$30)</f>
        <v>16015.927837902265</v>
      </c>
      <c r="H38" s="226">
        <f>SUMIFS('5. Pollutant Emissions - MB'!$M$19:$M$2348,'5. Pollutant Emissions - MB'!$A$19:$A$2348,'6. Summary'!$A38,'5. Pollutant Emissions - MB'!$C$19:$C$2348,'6. Summary'!H$30)</f>
        <v>43.879254350417163</v>
      </c>
      <c r="I38" s="224">
        <f>SUMIFS('5. Pollutant Emissions - MB'!$J$19:$J$2348,'5. Pollutant Emissions - MB'!$A$19:$A$2348,'6. Summary'!$A38,'5. Pollutant Emissions - MB'!$C$19:$C$2348,'6. Summary'!I$30)</f>
        <v>497.18400328149039</v>
      </c>
      <c r="J38" s="224">
        <f>SUMIFS('5. Pollutant Emissions - MB'!$M$19:$M$2348,'5. Pollutant Emissions - MB'!$A$19:$A$2348,'6. Summary'!$A38,'5. Pollutant Emissions - MB'!$C$19:$C$2348,'6. Summary'!J$30)</f>
        <v>1.3621479541958641</v>
      </c>
      <c r="K38" s="226">
        <f>SUMIFS('5. Pollutant Emissions - MB'!$J$19:$J$2348,'5. Pollutant Emissions - MB'!$A$19:$A$2348,'6. Summary'!$A38,'5. Pollutant Emissions - MB'!$C$19:$C$2348,'6. Summary'!K$30)</f>
        <v>0.58184140983763466</v>
      </c>
      <c r="L38" s="226">
        <f>SUMIFS('5. Pollutant Emissions - MB'!$M$19:$M$2348,'5. Pollutant Emissions - MB'!$A$19:$A$2348,'6. Summary'!$A38,'5. Pollutant Emissions - MB'!$C$19:$C$2348,'6. Summary'!L$30)</f>
        <v>1.594086054349684E-3</v>
      </c>
      <c r="M38" s="224">
        <f>SUMIFS('5. Pollutant Emissions - MB'!$J$19:$J$2348,'5. Pollutant Emissions - MB'!$A$19:$A$2348,'6. Summary'!$A38,'5. Pollutant Emissions - MB'!$C$19:$C$2348,'6. Summary'!M$30)</f>
        <v>0</v>
      </c>
      <c r="N38" s="224">
        <f>SUMIFS('5. Pollutant Emissions - MB'!$M$19:$M$2348,'5. Pollutant Emissions - MB'!$A$19:$A$2348,'6. Summary'!$A38,'5. Pollutant Emissions - MB'!$C$19:$C$2348,'6. Summary'!N$30)</f>
        <v>0</v>
      </c>
      <c r="O38" s="226">
        <f>SUMIFS('5. Pollutant Emissions - MB'!$J$19:$J$2348,'5. Pollutant Emissions - MB'!$A$19:$A$2348,'6. Summary'!$A38,'5. Pollutant Emissions - MB'!$C$19:$C$2348,'6. Summary'!O$30)</f>
        <v>0</v>
      </c>
      <c r="P38" s="226">
        <f>SUMIFS('5. Pollutant Emissions - MB'!$M$19:$M$2348,'5. Pollutant Emissions - MB'!$A$19:$A$2348,'6. Summary'!$A38,'5. Pollutant Emissions - MB'!$C$19:$C$2348,'6. Summary'!P$30)</f>
        <v>0</v>
      </c>
      <c r="Q38" s="224">
        <f>SUMIFS('5. Pollutant Emissions - MB'!$J$19:$J$2348,'5. Pollutant Emissions - MB'!$A$19:$A$2348,'6. Summary'!$A38,'5. Pollutant Emissions - MB'!$C$19:$C$2348,'6. Summary'!Q$30)</f>
        <v>0</v>
      </c>
      <c r="R38" s="224">
        <f>SUMIFS('5. Pollutant Emissions - MB'!$M$19:$M$2348,'5. Pollutant Emissions - MB'!$A$19:$A$2348,'6. Summary'!$A38,'5. Pollutant Emissions - MB'!$C$19:$C$2348,'6. Summary'!R$30)</f>
        <v>0</v>
      </c>
      <c r="S38" s="226">
        <f>SUMIFS('5. Pollutant Emissions - MB'!$J$19:$J$2348,'5. Pollutant Emissions - MB'!$A$19:$A$2348,'6. Summary'!$A38,'5. Pollutant Emissions - MB'!$C$19:$C$2348,'6. Summary'!S$30)</f>
        <v>0</v>
      </c>
      <c r="T38" s="226">
        <f>SUMIFS('5. Pollutant Emissions - MB'!$M$19:$M$2348,'5. Pollutant Emissions - MB'!$A$19:$A$2348,'6. Summary'!$A38,'5. Pollutant Emissions - MB'!$C$19:$C$2348,'6. Summary'!T$30)</f>
        <v>0</v>
      </c>
      <c r="U38" s="224">
        <f>SUMIFS('5. Pollutant Emissions - MB'!$J$19:$J$2348,'5. Pollutant Emissions - MB'!$A$19:$A$2348,'6. Summary'!$A38,'5. Pollutant Emissions - MB'!$C$19:$C$2348,'6. Summary'!U$30)</f>
        <v>4518.1719285120007</v>
      </c>
      <c r="V38" s="224">
        <f>SUMIFS('5. Pollutant Emissions - MB'!$M$19:$M$2348,'5. Pollutant Emissions - MB'!$A$19:$A$2348,'6. Summary'!$A38,'5. Pollutant Emissions - MB'!$C$19:$C$2348,'6. Summary'!V$30)</f>
        <v>12.378553228800001</v>
      </c>
      <c r="W38" s="226">
        <f>SUMIFS('5. Pollutant Emissions - MB'!$J$19:$J$2348,'5. Pollutant Emissions - MB'!$A$19:$A$2348,'6. Summary'!$A38,'5. Pollutant Emissions - MB'!$C$19:$C$2348,'6. Summary'!W$30)</f>
        <v>134800.72596901073</v>
      </c>
      <c r="X38" s="226">
        <f>SUMIFS('5. Pollutant Emissions - MB'!$M$19:$M$2348,'5. Pollutant Emissions - MB'!$A$19:$A$2348,'6. Summary'!$A38,'5. Pollutant Emissions - MB'!$C$19:$C$2348,'6. Summary'!X$30)</f>
        <v>369.31705744934447</v>
      </c>
      <c r="Y38" s="224">
        <f>SUMIFS('5. Pollutant Emissions - MB'!$J$19:$J$2348,'5. Pollutant Emissions - MB'!$A$19:$A$2348,'6. Summary'!$A38,'5. Pollutant Emissions - MB'!$C$19:$C$2348,'6. Summary'!Y$30)</f>
        <v>150.14932348033386</v>
      </c>
      <c r="Z38" s="224">
        <f>SUMIFS('5. Pollutant Emissions - MB'!$M$19:$M$2348,'5. Pollutant Emissions - MB'!$A$19:$A$2348,'6. Summary'!$A38,'5. Pollutant Emissions - MB'!$C$19:$C$2348,'6. Summary'!Z$30)</f>
        <v>0.41136800953516128</v>
      </c>
      <c r="AA38" s="226">
        <f>SUMIFS('5. Pollutant Emissions - MB'!$J$19:$J$2348,'5. Pollutant Emissions - MB'!$A$19:$A$2348,'6. Summary'!$A38,'5. Pollutant Emissions - MB'!$C$19:$C$2348,'6. Summary'!AA$30)</f>
        <v>349310.54395394109</v>
      </c>
      <c r="AB38" s="226">
        <f>SUMIFS('5. Pollutant Emissions - MB'!$M$19:$M$2348,'5. Pollutant Emissions - MB'!$A$19:$A$2348,'6. Summary'!$A38,'5. Pollutant Emissions - MB'!$C$19:$C$2348,'6. Summary'!AB$30)</f>
        <v>957.01518891490707</v>
      </c>
      <c r="AC38" s="224">
        <f>SUMIFS('5. Pollutant Emissions - MB'!$J$19:$J$2348,'5. Pollutant Emissions - MB'!$A$19:$A$2348,'6. Summary'!$A38,'5. Pollutant Emissions - MB'!$C$19:$C$2348,'6. Summary'!AC$30)</f>
        <v>0</v>
      </c>
      <c r="AD38" s="224">
        <f>SUMIFS('5. Pollutant Emissions - MB'!$M$19:$M$2348,'5. Pollutant Emissions - MB'!$A$19:$A$2348,'6. Summary'!$A38,'5. Pollutant Emissions - MB'!$C$19:$C$2348,'6. Summary'!AD$30)</f>
        <v>0</v>
      </c>
      <c r="AE38" s="226">
        <f>SUMIFS('5. Pollutant Emissions - MB'!$J$19:$J$2348,'5. Pollutant Emissions - MB'!$A$19:$A$2348,'6. Summary'!$A38,'5. Pollutant Emissions - MB'!$C$19:$C$2348,'6. Summary'!AE$30)</f>
        <v>3.3255294607866534E-3</v>
      </c>
      <c r="AF38" s="226">
        <f>SUMIFS('5. Pollutant Emissions - MB'!$M$19:$M$2348,'5. Pollutant Emissions - MB'!$A$19:$A$2348,'6. Summary'!$A38,'5. Pollutant Emissions - MB'!$C$19:$C$2348,'6. Summary'!AF$30)</f>
        <v>9.1110396185935702E-6</v>
      </c>
      <c r="AG38" s="224">
        <f>SUMIFS('5. Pollutant Emissions - MB'!$J$19:$J$2348,'5. Pollutant Emissions - MB'!$A$19:$A$2348,'6. Summary'!$A38,'5. Pollutant Emissions - MB'!$C$19:$C$2348,'6. Summary'!AG$30)</f>
        <v>5.7788952586412456E-3</v>
      </c>
      <c r="AH38" s="224">
        <f>SUMIFS('5. Pollutant Emissions - MB'!$M$19:$M$2348,'5. Pollutant Emissions - MB'!$A$19:$A$2348,'6. Summary'!$A38,'5. Pollutant Emissions - MB'!$C$19:$C$2348,'6. Summary'!AH$30)</f>
        <v>1.5832589749702043E-5</v>
      </c>
      <c r="AI38" s="226">
        <f>SUMIFS('5. Pollutant Emissions - MB'!$J$19:$J$2348,'5. Pollutant Emissions - MB'!$A$19:$A$2348,'6. Summary'!$A38,'5. Pollutant Emissions - MB'!$C$19:$C$2348,'6. Summary'!AI$30)</f>
        <v>39671.005216202357</v>
      </c>
      <c r="AJ38" s="226">
        <f>SUMIFS('5. Pollutant Emissions - MB'!$M$19:$M$2348,'5. Pollutant Emissions - MB'!$A$19:$A$2348,'6. Summary'!$A38,'5. Pollutant Emissions - MB'!$C$19:$C$2348,'6. Summary'!AJ$30)</f>
        <v>108.68768552384208</v>
      </c>
      <c r="AK38" s="224">
        <f>SUMIFS('5. Pollutant Emissions - MB'!$J$19:$J$2348,'5. Pollutant Emissions - MB'!$A$19:$A$2348,'6. Summary'!$A38,'5. Pollutant Emissions - MB'!$C$19:$C$2348,'6. Summary'!AK$30)</f>
        <v>338759.27003247314</v>
      </c>
      <c r="AL38" s="224">
        <f>SUMIFS('5. Pollutant Emissions - MB'!$M$19:$M$2348,'5. Pollutant Emissions - MB'!$A$19:$A$2348,'6. Summary'!$A38,'5. Pollutant Emissions - MB'!$C$19:$C$2348,'6. Summary'!AL$30)</f>
        <v>928.10758913006339</v>
      </c>
      <c r="AM38" s="226">
        <f>SUMIFS('5. Pollutant Emissions - MB'!$J$19:$J$2348,'5. Pollutant Emissions - MB'!$A$19:$A$2348,'6. Summary'!$A38,'5. Pollutant Emissions - MB'!$C$19:$C$2348,'6. Summary'!AM$30)</f>
        <v>264559.40058164479</v>
      </c>
      <c r="AN38" s="226">
        <f>SUMIFS('5. Pollutant Emissions - MB'!$M$19:$M$2348,'5. Pollutant Emissions - MB'!$A$19:$A$2348,'6. Summary'!$A38,'5. Pollutant Emissions - MB'!$C$19:$C$2348,'6. Summary'!AN$30)</f>
        <v>724.82027556615014</v>
      </c>
      <c r="AO38" s="224">
        <f>SUMIFS('5. Pollutant Emissions - MB'!$J$19:$J$2348,'5. Pollutant Emissions - MB'!$A$19:$A$2348,'6. Summary'!$A38,'5. Pollutant Emissions - MB'!$C$19:$C$2348,'6. Summary'!AO$30)</f>
        <v>212.06274822407647</v>
      </c>
      <c r="AP38" s="224">
        <f>SUMIFS('5. Pollutant Emissions - MB'!$M$19:$M$2348,'5. Pollutant Emissions - MB'!$A$19:$A$2348,'6. Summary'!$A38,'5. Pollutant Emissions - MB'!$C$19:$C$2348,'6. Summary'!AP$30)</f>
        <v>0.58099383075089439</v>
      </c>
      <c r="AQ38" s="226">
        <f>SUMIFS('5. Pollutant Emissions - MB'!$J$19:$J$2348,'5. Pollutant Emissions - MB'!$A$19:$A$2348,'6. Summary'!$A38,'5. Pollutant Emissions - MB'!$C$19:$C$2348,'6. Summary'!AQ$30)</f>
        <v>0</v>
      </c>
      <c r="AR38" s="226">
        <f>SUMIFS('5. Pollutant Emissions - MB'!$M$19:$M$2348,'5. Pollutant Emissions - MB'!$A$19:$A$2348,'6. Summary'!$A38,'5. Pollutant Emissions - MB'!$C$19:$C$2348,'6. Summary'!AR$30)</f>
        <v>0</v>
      </c>
      <c r="AS38" s="224">
        <f>SUMIFS('5. Pollutant Emissions - MB'!$J$19:$J$2348,'5. Pollutant Emissions - MB'!$A$19:$A$2348,'6. Summary'!$A38,'5. Pollutant Emissions - MB'!$C$19:$C$2348,'6. Summary'!AS$30)</f>
        <v>0.37412206433849821</v>
      </c>
      <c r="AT38" s="224">
        <f>SUMIFS('5. Pollutant Emissions - MB'!$M$19:$M$2348,'5. Pollutant Emissions - MB'!$A$19:$A$2348,'6. Summary'!$A38,'5. Pollutant Emissions - MB'!$C$19:$C$2348,'6. Summary'!AT$30)</f>
        <v>1.0249919570917759E-3</v>
      </c>
      <c r="AU38" s="226">
        <f>SUMIFS('5. Pollutant Emissions - MB'!$J$19:$J$2348,'5. Pollutant Emissions - MB'!$A$19:$A$2348,'6. Summary'!$A38,'5. Pollutant Emissions - MB'!$C$19:$C$2348,'6. Summary'!AU$30)</f>
        <v>25.275136119189529</v>
      </c>
      <c r="AV38" s="226">
        <f>SUMIFS('5. Pollutant Emissions - MB'!$M$19:$M$2348,'5. Pollutant Emissions - MB'!$A$19:$A$2348,'6. Summary'!$A38,'5. Pollutant Emissions - MB'!$C$19:$C$2348,'6. Summary'!AV$30)</f>
        <v>6.9246948271752137E-2</v>
      </c>
      <c r="AW38" s="224">
        <f>SUMIFS('5. Pollutant Emissions - MB'!$J$19:$J$2348,'5. Pollutant Emissions - MB'!$A$19:$A$2348,'6. Summary'!$A38,'5. Pollutant Emissions - MB'!$C$19:$C$2348,'6. Summary'!AW$30)</f>
        <v>0</v>
      </c>
      <c r="AX38" s="224">
        <f>SUMIFS('5. Pollutant Emissions - MB'!$M$19:$M$2348,'5. Pollutant Emissions - MB'!$A$19:$A$2348,'6. Summary'!$A38,'5. Pollutant Emissions - MB'!$C$19:$C$2348,'6. Summary'!AX$30)</f>
        <v>0</v>
      </c>
      <c r="AY38" s="226">
        <f>SUMIFS('5. Pollutant Emissions - MB'!$J$19:$J$2348,'5. Pollutant Emissions - MB'!$A$19:$A$2348,'6. Summary'!$A38,'5. Pollutant Emissions - MB'!$C$19:$C$2348,'6. Summary'!AY$30)</f>
        <v>0</v>
      </c>
      <c r="AZ38" s="226">
        <f>SUMIFS('5. Pollutant Emissions - MB'!$M$19:$M$2348,'5. Pollutant Emissions - MB'!$A$19:$A$2348,'6. Summary'!$A38,'5. Pollutant Emissions - MB'!$C$19:$C$2348,'6. Summary'!AZ$30)</f>
        <v>0</v>
      </c>
    </row>
    <row r="39" spans="1:52" x14ac:dyDescent="0.2">
      <c r="A39" s="218" t="s">
        <v>374</v>
      </c>
      <c r="B39" s="133" t="s">
        <v>375</v>
      </c>
      <c r="C39" s="226">
        <f>SUMIFS('5. Pollutant Emissions - MB'!$J$19:$J$2348,'5. Pollutant Emissions - MB'!$A$19:$A$2348,'6. Summary'!$A39,'5. Pollutant Emissions - MB'!$C$19:$C$2348,'6. Summary'!C$30)</f>
        <v>21645.039654032054</v>
      </c>
      <c r="D39" s="226">
        <f>SUMIFS('5. Pollutant Emissions - MB'!$M$19:$M$2348,'5. Pollutant Emissions - MB'!$A$19:$A$2348,'6. Summary'!$A39,'5. Pollutant Emissions - MB'!$C$19:$C$2348,'6. Summary'!D$30)</f>
        <v>59.301478504197412</v>
      </c>
      <c r="E39" s="224">
        <f>SUMIFS('5. Pollutant Emissions - MB'!$J$19:$J$2348,'5. Pollutant Emissions - MB'!$A$19:$A$2348,'6. Summary'!$A39,'5. Pollutant Emissions - MB'!$C$19:$C$2348,'6. Summary'!E$30)</f>
        <v>5401.2104308114976</v>
      </c>
      <c r="F39" s="224">
        <f>SUMIFS('5. Pollutant Emissions - MB'!$M$19:$M$2348,'5. Pollutant Emissions - MB'!$A$19:$A$2348,'6. Summary'!$A39,'5. Pollutant Emissions - MB'!$C$19:$C$2348,'6. Summary'!F$30)</f>
        <v>14.797836796743828</v>
      </c>
      <c r="G39" s="226">
        <f>SUMIFS('5. Pollutant Emissions - MB'!$J$19:$J$2348,'5. Pollutant Emissions - MB'!$A$19:$A$2348,'6. Summary'!$A39,'5. Pollutant Emissions - MB'!$C$19:$C$2348,'6. Summary'!G$30)</f>
        <v>21354.91776</v>
      </c>
      <c r="H39" s="226">
        <f>SUMIFS('5. Pollutant Emissions - MB'!$M$19:$M$2348,'5. Pollutant Emissions - MB'!$A$19:$A$2348,'6. Summary'!$A39,'5. Pollutant Emissions - MB'!$C$19:$C$2348,'6. Summary'!H$30)</f>
        <v>58.506624000000002</v>
      </c>
      <c r="I39" s="224">
        <f>SUMIFS('5. Pollutant Emissions - MB'!$J$19:$J$2348,'5. Pollutant Emissions - MB'!$A$19:$A$2348,'6. Summary'!$A39,'5. Pollutant Emissions - MB'!$C$19:$C$2348,'6. Summary'!I$30)</f>
        <v>0</v>
      </c>
      <c r="J39" s="224">
        <f>SUMIFS('5. Pollutant Emissions - MB'!$M$19:$M$2348,'5. Pollutant Emissions - MB'!$A$19:$A$2348,'6. Summary'!$A39,'5. Pollutant Emissions - MB'!$C$19:$C$2348,'6. Summary'!J$30)</f>
        <v>0</v>
      </c>
      <c r="K39" s="226">
        <f>SUMIFS('5. Pollutant Emissions - MB'!$J$19:$J$2348,'5. Pollutant Emissions - MB'!$A$19:$A$2348,'6. Summary'!$A39,'5. Pollutant Emissions - MB'!$C$19:$C$2348,'6. Summary'!K$30)</f>
        <v>0</v>
      </c>
      <c r="L39" s="226">
        <f>SUMIFS('5. Pollutant Emissions - MB'!$M$19:$M$2348,'5. Pollutant Emissions - MB'!$A$19:$A$2348,'6. Summary'!$A39,'5. Pollutant Emissions - MB'!$C$19:$C$2348,'6. Summary'!L$30)</f>
        <v>0</v>
      </c>
      <c r="M39" s="224">
        <f>SUMIFS('5. Pollutant Emissions - MB'!$J$19:$J$2348,'5. Pollutant Emissions - MB'!$A$19:$A$2348,'6. Summary'!$A39,'5. Pollutant Emissions - MB'!$C$19:$C$2348,'6. Summary'!M$30)</f>
        <v>10543.367529890615</v>
      </c>
      <c r="N39" s="224">
        <f>SUMIFS('5. Pollutant Emissions - MB'!$M$19:$M$2348,'5. Pollutant Emissions - MB'!$A$19:$A$2348,'6. Summary'!$A39,'5. Pollutant Emissions - MB'!$C$19:$C$2348,'6. Summary'!N$30)</f>
        <v>28.885938438056478</v>
      </c>
      <c r="O39" s="226">
        <f>SUMIFS('5. Pollutant Emissions - MB'!$J$19:$J$2348,'5. Pollutant Emissions - MB'!$A$19:$A$2348,'6. Summary'!$A39,'5. Pollutant Emissions - MB'!$C$19:$C$2348,'6. Summary'!O$30)</f>
        <v>1272.7283316570847</v>
      </c>
      <c r="P39" s="226">
        <f>SUMIFS('5. Pollutant Emissions - MB'!$M$19:$M$2348,'5. Pollutant Emissions - MB'!$A$19:$A$2348,'6. Summary'!$A39,'5. Pollutant Emissions - MB'!$C$19:$C$2348,'6. Summary'!P$30)</f>
        <v>3.4869269360468076</v>
      </c>
      <c r="Q39" s="224">
        <f>SUMIFS('5. Pollutant Emissions - MB'!$J$19:$J$2348,'5. Pollutant Emissions - MB'!$A$19:$A$2348,'6. Summary'!$A39,'5. Pollutant Emissions - MB'!$C$19:$C$2348,'6. Summary'!Q$30)</f>
        <v>0</v>
      </c>
      <c r="R39" s="224">
        <f>SUMIFS('5. Pollutant Emissions - MB'!$M$19:$M$2348,'5. Pollutant Emissions - MB'!$A$19:$A$2348,'6. Summary'!$A39,'5. Pollutant Emissions - MB'!$C$19:$C$2348,'6. Summary'!R$30)</f>
        <v>0</v>
      </c>
      <c r="S39" s="226">
        <f>SUMIFS('5. Pollutant Emissions - MB'!$J$19:$J$2348,'5. Pollutant Emissions - MB'!$A$19:$A$2348,'6. Summary'!$A39,'5. Pollutant Emissions - MB'!$C$19:$C$2348,'6. Summary'!S$30)</f>
        <v>73180.84835410837</v>
      </c>
      <c r="T39" s="226">
        <f>SUMIFS('5. Pollutant Emissions - MB'!$M$19:$M$2348,'5. Pollutant Emissions - MB'!$A$19:$A$2348,'6. Summary'!$A39,'5. Pollutant Emissions - MB'!$C$19:$C$2348,'6. Summary'!T$30)</f>
        <v>200.49547494276266</v>
      </c>
      <c r="U39" s="224">
        <f>SUMIFS('5. Pollutant Emissions - MB'!$J$19:$J$2348,'5. Pollutant Emissions - MB'!$A$19:$A$2348,'6. Summary'!$A39,'5. Pollutant Emissions - MB'!$C$19:$C$2348,'6. Summary'!U$30)</f>
        <v>0</v>
      </c>
      <c r="V39" s="224">
        <f>SUMIFS('5. Pollutant Emissions - MB'!$M$19:$M$2348,'5. Pollutant Emissions - MB'!$A$19:$A$2348,'6. Summary'!$A39,'5. Pollutant Emissions - MB'!$C$19:$C$2348,'6. Summary'!V$30)</f>
        <v>0</v>
      </c>
      <c r="W39" s="226">
        <f>SUMIFS('5. Pollutant Emissions - MB'!$J$19:$J$2348,'5. Pollutant Emissions - MB'!$A$19:$A$2348,'6. Summary'!$A39,'5. Pollutant Emissions - MB'!$C$19:$C$2348,'6. Summary'!W$30)</f>
        <v>351147.67156664463</v>
      </c>
      <c r="X39" s="226">
        <f>SUMIFS('5. Pollutant Emissions - MB'!$M$19:$M$2348,'5. Pollutant Emissions - MB'!$A$19:$A$2348,'6. Summary'!$A39,'5. Pollutant Emissions - MB'!$C$19:$C$2348,'6. Summary'!X$30)</f>
        <v>962.04841525108111</v>
      </c>
      <c r="Y39" s="224">
        <f>SUMIFS('5. Pollutant Emissions - MB'!$J$19:$J$2348,'5. Pollutant Emissions - MB'!$A$19:$A$2348,'6. Summary'!$A39,'5. Pollutant Emissions - MB'!$C$19:$C$2348,'6. Summary'!Y$30)</f>
        <v>0</v>
      </c>
      <c r="Z39" s="224">
        <f>SUMIFS('5. Pollutant Emissions - MB'!$M$19:$M$2348,'5. Pollutant Emissions - MB'!$A$19:$A$2348,'6. Summary'!$A39,'5. Pollutant Emissions - MB'!$C$19:$C$2348,'6. Summary'!Z$30)</f>
        <v>0</v>
      </c>
      <c r="AA39" s="226">
        <f>SUMIFS('5. Pollutant Emissions - MB'!$J$19:$J$2348,'5. Pollutant Emissions - MB'!$A$19:$A$2348,'6. Summary'!$A39,'5. Pollutant Emissions - MB'!$C$19:$C$2348,'6. Summary'!AA$30)</f>
        <v>61913.424743742544</v>
      </c>
      <c r="AB39" s="226">
        <f>SUMIFS('5. Pollutant Emissions - MB'!$M$19:$M$2348,'5. Pollutant Emissions - MB'!$A$19:$A$2348,'6. Summary'!$A39,'5. Pollutant Emissions - MB'!$C$19:$C$2348,'6. Summary'!AB$30)</f>
        <v>169.625821215733</v>
      </c>
      <c r="AC39" s="224">
        <f>SUMIFS('5. Pollutant Emissions - MB'!$J$19:$J$2348,'5. Pollutant Emissions - MB'!$A$19:$A$2348,'6. Summary'!$A39,'5. Pollutant Emissions - MB'!$C$19:$C$2348,'6. Summary'!AC$30)</f>
        <v>0</v>
      </c>
      <c r="AD39" s="224">
        <f>SUMIFS('5. Pollutant Emissions - MB'!$M$19:$M$2348,'5. Pollutant Emissions - MB'!$A$19:$A$2348,'6. Summary'!$A39,'5. Pollutant Emissions - MB'!$C$19:$C$2348,'6. Summary'!AD$30)</f>
        <v>0</v>
      </c>
      <c r="AE39" s="226">
        <f>SUMIFS('5. Pollutant Emissions - MB'!$J$19:$J$2348,'5. Pollutant Emissions - MB'!$A$19:$A$2348,'6. Summary'!$A39,'5. Pollutant Emissions - MB'!$C$19:$C$2348,'6. Summary'!AE$30)</f>
        <v>2.0202037010429935E-5</v>
      </c>
      <c r="AF39" s="226">
        <f>SUMIFS('5. Pollutant Emissions - MB'!$M$19:$M$2348,'5. Pollutant Emissions - MB'!$A$19:$A$2348,'6. Summary'!$A39,'5. Pollutant Emissions - MB'!$C$19:$C$2348,'6. Summary'!AF$30)</f>
        <v>5.5348046603917632E-8</v>
      </c>
      <c r="AG39" s="224">
        <f>SUMIFS('5. Pollutant Emissions - MB'!$J$19:$J$2348,'5. Pollutant Emissions - MB'!$A$19:$A$2348,'6. Summary'!$A39,'5. Pollutant Emissions - MB'!$C$19:$C$2348,'6. Summary'!AG$30)</f>
        <v>0.1515152775782245</v>
      </c>
      <c r="AH39" s="224">
        <f>SUMIFS('5. Pollutant Emissions - MB'!$M$19:$M$2348,'5. Pollutant Emissions - MB'!$A$19:$A$2348,'6. Summary'!$A39,'5. Pollutant Emissions - MB'!$C$19:$C$2348,'6. Summary'!AH$30)</f>
        <v>4.1511034952938216E-4</v>
      </c>
      <c r="AI39" s="226">
        <f>SUMIFS('5. Pollutant Emissions - MB'!$J$19:$J$2348,'5. Pollutant Emissions - MB'!$A$19:$A$2348,'6. Summary'!$A39,'5. Pollutant Emissions - MB'!$C$19:$C$2348,'6. Summary'!AI$30)</f>
        <v>9509.4571537544689</v>
      </c>
      <c r="AJ39" s="226">
        <f>SUMIFS('5. Pollutant Emissions - MB'!$M$19:$M$2348,'5. Pollutant Emissions - MB'!$A$19:$A$2348,'6. Summary'!$A39,'5. Pollutant Emissions - MB'!$C$19:$C$2348,'6. Summary'!AJ$30)</f>
        <v>26.05330727056019</v>
      </c>
      <c r="AK39" s="224">
        <f>SUMIFS('5. Pollutant Emissions - MB'!$J$19:$J$2348,'5. Pollutant Emissions - MB'!$A$19:$A$2348,'6. Summary'!$A39,'5. Pollutant Emissions - MB'!$C$19:$C$2348,'6. Summary'!AK$30)</f>
        <v>61079.261835518468</v>
      </c>
      <c r="AL39" s="224">
        <f>SUMIFS('5. Pollutant Emissions - MB'!$M$19:$M$2348,'5. Pollutant Emissions - MB'!$A$19:$A$2348,'6. Summary'!$A39,'5. Pollutant Emissions - MB'!$C$19:$C$2348,'6. Summary'!AL$30)</f>
        <v>167.34044338498211</v>
      </c>
      <c r="AM39" s="226">
        <f>SUMIFS('5. Pollutant Emissions - MB'!$J$19:$J$2348,'5. Pollutant Emissions - MB'!$A$19:$A$2348,'6. Summary'!$A39,'5. Pollutant Emissions - MB'!$C$19:$C$2348,'6. Summary'!AM$30)</f>
        <v>0</v>
      </c>
      <c r="AN39" s="226">
        <f>SUMIFS('5. Pollutant Emissions - MB'!$M$19:$M$2348,'5. Pollutant Emissions - MB'!$A$19:$A$2348,'6. Summary'!$A39,'5. Pollutant Emissions - MB'!$C$19:$C$2348,'6. Summary'!AN$30)</f>
        <v>0</v>
      </c>
      <c r="AO39" s="224">
        <f>SUMIFS('5. Pollutant Emissions - MB'!$J$19:$J$2348,'5. Pollutant Emissions - MB'!$A$19:$A$2348,'6. Summary'!$A39,'5. Pollutant Emissions - MB'!$C$19:$C$2348,'6. Summary'!AO$30)</f>
        <v>0</v>
      </c>
      <c r="AP39" s="224">
        <f>SUMIFS('5. Pollutant Emissions - MB'!$M$19:$M$2348,'5. Pollutant Emissions - MB'!$A$19:$A$2348,'6. Summary'!$A39,'5. Pollutant Emissions - MB'!$C$19:$C$2348,'6. Summary'!AP$30)</f>
        <v>0</v>
      </c>
      <c r="AQ39" s="226">
        <f>SUMIFS('5. Pollutant Emissions - MB'!$J$19:$J$2348,'5. Pollutant Emissions - MB'!$A$19:$A$2348,'6. Summary'!$A39,'5. Pollutant Emissions - MB'!$C$19:$C$2348,'6. Summary'!AQ$30)</f>
        <v>1123.9430400000001</v>
      </c>
      <c r="AR39" s="226">
        <f>SUMIFS('5. Pollutant Emissions - MB'!$M$19:$M$2348,'5. Pollutant Emissions - MB'!$A$19:$A$2348,'6. Summary'!$A39,'5. Pollutant Emissions - MB'!$C$19:$C$2348,'6. Summary'!AR$30)</f>
        <v>3.0792960000000003</v>
      </c>
      <c r="AS39" s="224">
        <f>SUMIFS('5. Pollutant Emissions - MB'!$J$19:$J$2348,'5. Pollutant Emissions - MB'!$A$19:$A$2348,'6. Summary'!$A39,'5. Pollutant Emissions - MB'!$C$19:$C$2348,'6. Summary'!AS$30)</f>
        <v>0</v>
      </c>
      <c r="AT39" s="224">
        <f>SUMIFS('5. Pollutant Emissions - MB'!$M$19:$M$2348,'5. Pollutant Emissions - MB'!$A$19:$A$2348,'6. Summary'!$A39,'5. Pollutant Emissions - MB'!$C$19:$C$2348,'6. Summary'!AT$30)</f>
        <v>0</v>
      </c>
      <c r="AU39" s="226">
        <f>SUMIFS('5. Pollutant Emissions - MB'!$J$19:$J$2348,'5. Pollutant Emissions - MB'!$A$19:$A$2348,'6. Summary'!$A39,'5. Pollutant Emissions - MB'!$C$19:$C$2348,'6. Summary'!AU$30)</f>
        <v>0</v>
      </c>
      <c r="AV39" s="226">
        <f>SUMIFS('5. Pollutant Emissions - MB'!$M$19:$M$2348,'5. Pollutant Emissions - MB'!$A$19:$A$2348,'6. Summary'!$A39,'5. Pollutant Emissions - MB'!$C$19:$C$2348,'6. Summary'!AV$30)</f>
        <v>0</v>
      </c>
      <c r="AW39" s="224">
        <f>SUMIFS('5. Pollutant Emissions - MB'!$J$19:$J$2348,'5. Pollutant Emissions - MB'!$A$19:$A$2348,'6. Summary'!$A39,'5. Pollutant Emissions - MB'!$C$19:$C$2348,'6. Summary'!AW$30)</f>
        <v>50.505092526074833</v>
      </c>
      <c r="AX39" s="224">
        <f>SUMIFS('5. Pollutant Emissions - MB'!$M$19:$M$2348,'5. Pollutant Emissions - MB'!$A$19:$A$2348,'6. Summary'!$A39,'5. Pollutant Emissions - MB'!$C$19:$C$2348,'6. Summary'!AX$30)</f>
        <v>0.13837011650979406</v>
      </c>
      <c r="AY39" s="226">
        <f>SUMIFS('5. Pollutant Emissions - MB'!$J$19:$J$2348,'5. Pollutant Emissions - MB'!$A$19:$A$2348,'6. Summary'!$A39,'5. Pollutant Emissions - MB'!$C$19:$C$2348,'6. Summary'!AY$30)</f>
        <v>21172.628074281351</v>
      </c>
      <c r="AZ39" s="226">
        <f>SUMIFS('5. Pollutant Emissions - MB'!$M$19:$M$2348,'5. Pollutant Emissions - MB'!$A$19:$A$2348,'6. Summary'!$A39,'5. Pollutant Emissions - MB'!$C$19:$C$2348,'6. Summary'!AZ$30)</f>
        <v>58.00720020351055</v>
      </c>
    </row>
    <row r="40" spans="1:52" x14ac:dyDescent="0.2">
      <c r="A40" s="218" t="s">
        <v>378</v>
      </c>
      <c r="B40" s="133" t="s">
        <v>497</v>
      </c>
      <c r="C40" s="226">
        <f>SUMIFS('5. Pollutant Emissions - MB'!$J$19:$J$2348,'5. Pollutant Emissions - MB'!$A$19:$A$2348,'6. Summary'!$A40,'5. Pollutant Emissions - MB'!$C$19:$C$2348,'6. Summary'!C$30)</f>
        <v>4696.257926102503</v>
      </c>
      <c r="D40" s="226">
        <f>SUMIFS('5. Pollutant Emissions - MB'!$M$19:$M$2348,'5. Pollutant Emissions - MB'!$A$19:$A$2348,'6. Summary'!$A40,'5. Pollutant Emissions - MB'!$C$19:$C$2348,'6. Summary'!D$30)</f>
        <v>12.866460071513707</v>
      </c>
      <c r="E40" s="224">
        <f>SUMIFS('5. Pollutant Emissions - MB'!$J$19:$J$2348,'5. Pollutant Emissions - MB'!$A$19:$A$2348,'6. Summary'!$A40,'5. Pollutant Emissions - MB'!$C$19:$C$2348,'6. Summary'!E$30)</f>
        <v>862.45932657926096</v>
      </c>
      <c r="F40" s="224">
        <f>SUMIFS('5. Pollutant Emissions - MB'!$M$19:$M$2348,'5. Pollutant Emissions - MB'!$A$19:$A$2348,'6. Summary'!$A40,'5. Pollutant Emissions - MB'!$C$19:$C$2348,'6. Summary'!F$30)</f>
        <v>2.3629022646007152</v>
      </c>
      <c r="G40" s="226">
        <f>SUMIFS('5. Pollutant Emissions - MB'!$J$19:$J$2348,'5. Pollutant Emissions - MB'!$A$19:$A$2348,'6. Summary'!$A40,'5. Pollutant Emissions - MB'!$C$19:$C$2348,'6. Summary'!G$30)</f>
        <v>1.6975697556615019</v>
      </c>
      <c r="H40" s="226">
        <f>SUMIFS('5. Pollutant Emissions - MB'!$M$19:$M$2348,'5. Pollutant Emissions - MB'!$A$19:$A$2348,'6. Summary'!$A40,'5. Pollutant Emissions - MB'!$C$19:$C$2348,'6. Summary'!H$30)</f>
        <v>4.6508760429082247E-3</v>
      </c>
      <c r="I40" s="224">
        <f>SUMIFS('5. Pollutant Emissions - MB'!$J$19:$J$2348,'5. Pollutant Emissions - MB'!$A$19:$A$2348,'6. Summary'!$A40,'5. Pollutant Emissions - MB'!$C$19:$C$2348,'6. Summary'!I$30)</f>
        <v>0</v>
      </c>
      <c r="J40" s="224">
        <f>SUMIFS('5. Pollutant Emissions - MB'!$M$19:$M$2348,'5. Pollutant Emissions - MB'!$A$19:$A$2348,'6. Summary'!$A40,'5. Pollutant Emissions - MB'!$C$19:$C$2348,'6. Summary'!J$30)</f>
        <v>0</v>
      </c>
      <c r="K40" s="226">
        <f>SUMIFS('5. Pollutant Emissions - MB'!$J$19:$J$2348,'5. Pollutant Emissions - MB'!$A$19:$A$2348,'6. Summary'!$A40,'5. Pollutant Emissions - MB'!$C$19:$C$2348,'6. Summary'!K$30)</f>
        <v>47.815348033373056</v>
      </c>
      <c r="L40" s="226">
        <f>SUMIFS('5. Pollutant Emissions - MB'!$M$19:$M$2348,'5. Pollutant Emissions - MB'!$A$19:$A$2348,'6. Summary'!$A40,'5. Pollutant Emissions - MB'!$C$19:$C$2348,'6. Summary'!L$30)</f>
        <v>0.13100095351609056</v>
      </c>
      <c r="M40" s="224">
        <f>SUMIFS('5. Pollutant Emissions - MB'!$J$19:$J$2348,'5. Pollutant Emissions - MB'!$A$19:$A$2348,'6. Summary'!$A40,'5. Pollutant Emissions - MB'!$C$19:$C$2348,'6. Summary'!M$30)</f>
        <v>37.346534624553044</v>
      </c>
      <c r="N40" s="224">
        <f>SUMIFS('5. Pollutant Emissions - MB'!$M$19:$M$2348,'5. Pollutant Emissions - MB'!$A$19:$A$2348,'6. Summary'!$A40,'5. Pollutant Emissions - MB'!$C$19:$C$2348,'6. Summary'!N$30)</f>
        <v>0.10231927294398094</v>
      </c>
      <c r="O40" s="226">
        <f>SUMIFS('5. Pollutant Emissions - MB'!$J$19:$J$2348,'5. Pollutant Emissions - MB'!$A$19:$A$2348,'6. Summary'!$A40,'5. Pollutant Emissions - MB'!$C$19:$C$2348,'6. Summary'!O$30)</f>
        <v>0</v>
      </c>
      <c r="P40" s="226">
        <f>SUMIFS('5. Pollutant Emissions - MB'!$M$19:$M$2348,'5. Pollutant Emissions - MB'!$A$19:$A$2348,'6. Summary'!$A40,'5. Pollutant Emissions - MB'!$C$19:$C$2348,'6. Summary'!P$30)</f>
        <v>0</v>
      </c>
      <c r="Q40" s="224">
        <f>SUMIFS('5. Pollutant Emissions - MB'!$J$19:$J$2348,'5. Pollutant Emissions - MB'!$A$19:$A$2348,'6. Summary'!$A40,'5. Pollutant Emissions - MB'!$C$19:$C$2348,'6. Summary'!Q$30)</f>
        <v>49.229522914183548</v>
      </c>
      <c r="R40" s="224">
        <f>SUMIFS('5. Pollutant Emissions - MB'!$M$19:$M$2348,'5. Pollutant Emissions - MB'!$A$19:$A$2348,'6. Summary'!$A40,'5. Pollutant Emissions - MB'!$C$19:$C$2348,'6. Summary'!R$30)</f>
        <v>0.1348754052443385</v>
      </c>
      <c r="S40" s="226">
        <f>SUMIFS('5. Pollutant Emissions - MB'!$J$19:$J$2348,'5. Pollutant Emissions - MB'!$A$19:$A$2348,'6. Summary'!$A40,'5. Pollutant Emissions - MB'!$C$19:$C$2348,'6. Summary'!S$30)</f>
        <v>188.85813468414781</v>
      </c>
      <c r="T40" s="226">
        <f>SUMIFS('5. Pollutant Emissions - MB'!$M$19:$M$2348,'5. Pollutant Emissions - MB'!$A$19:$A$2348,'6. Summary'!$A40,'5. Pollutant Emissions - MB'!$C$19:$C$2348,'6. Summary'!T$30)</f>
        <v>0.51741954707985705</v>
      </c>
      <c r="U40" s="224">
        <f>SUMIFS('5. Pollutant Emissions - MB'!$J$19:$J$2348,'5. Pollutant Emissions - MB'!$A$19:$A$2348,'6. Summary'!$A40,'5. Pollutant Emissions - MB'!$C$19:$C$2348,'6. Summary'!U$30)</f>
        <v>1012.7701162276519</v>
      </c>
      <c r="V40" s="224">
        <f>SUMIFS('5. Pollutant Emissions - MB'!$M$19:$M$2348,'5. Pollutant Emissions - MB'!$A$19:$A$2348,'6. Summary'!$A40,'5. Pollutant Emissions - MB'!$C$19:$C$2348,'6. Summary'!V$30)</f>
        <v>2.7747126471990464</v>
      </c>
      <c r="W40" s="226">
        <f>SUMIFS('5. Pollutant Emissions - MB'!$J$19:$J$2348,'5. Pollutant Emissions - MB'!$A$19:$A$2348,'6. Summary'!$A40,'5. Pollutant Emissions - MB'!$C$19:$C$2348,'6. Summary'!W$30)</f>
        <v>1165.6611343802147</v>
      </c>
      <c r="X40" s="226">
        <f>SUMIFS('5. Pollutant Emissions - MB'!$M$19:$M$2348,'5. Pollutant Emissions - MB'!$A$19:$A$2348,'6. Summary'!$A40,'5. Pollutant Emissions - MB'!$C$19:$C$2348,'6. Summary'!X$30)</f>
        <v>3.1935921489868897</v>
      </c>
      <c r="Y40" s="224">
        <f>SUMIFS('5. Pollutant Emissions - MB'!$J$19:$J$2348,'5. Pollutant Emissions - MB'!$A$19:$A$2348,'6. Summary'!$A40,'5. Pollutant Emissions - MB'!$C$19:$C$2348,'6. Summary'!Y$30)</f>
        <v>0</v>
      </c>
      <c r="Z40" s="224">
        <f>SUMIFS('5. Pollutant Emissions - MB'!$M$19:$M$2348,'5. Pollutant Emissions - MB'!$A$19:$A$2348,'6. Summary'!$A40,'5. Pollutant Emissions - MB'!$C$19:$C$2348,'6. Summary'!Z$30)</f>
        <v>0</v>
      </c>
      <c r="AA40" s="226">
        <f>SUMIFS('5. Pollutant Emissions - MB'!$J$19:$J$2348,'5. Pollutant Emissions - MB'!$A$19:$A$2348,'6. Summary'!$A40,'5. Pollutant Emissions - MB'!$C$19:$C$2348,'6. Summary'!AA$30)</f>
        <v>61913.424743742544</v>
      </c>
      <c r="AB40" s="226">
        <f>SUMIFS('5. Pollutant Emissions - MB'!$M$19:$M$2348,'5. Pollutant Emissions - MB'!$A$19:$A$2348,'6. Summary'!$A40,'5. Pollutant Emissions - MB'!$C$19:$C$2348,'6. Summary'!AB$30)</f>
        <v>169.625821215733</v>
      </c>
      <c r="AC40" s="224">
        <f>SUMIFS('5. Pollutant Emissions - MB'!$J$19:$J$2348,'5. Pollutant Emissions - MB'!$A$19:$A$2348,'6. Summary'!$A40,'5. Pollutant Emissions - MB'!$C$19:$C$2348,'6. Summary'!AC$30)</f>
        <v>0</v>
      </c>
      <c r="AD40" s="224">
        <f>SUMIFS('5. Pollutant Emissions - MB'!$M$19:$M$2348,'5. Pollutant Emissions - MB'!$A$19:$A$2348,'6. Summary'!$A40,'5. Pollutant Emissions - MB'!$C$19:$C$2348,'6. Summary'!AD$30)</f>
        <v>0</v>
      </c>
      <c r="AE40" s="226">
        <f>SUMIFS('5. Pollutant Emissions - MB'!$J$19:$J$2348,'5. Pollutant Emissions - MB'!$A$19:$A$2348,'6. Summary'!$A40,'5. Pollutant Emissions - MB'!$C$19:$C$2348,'6. Summary'!AE$30)</f>
        <v>0</v>
      </c>
      <c r="AF40" s="226">
        <f>SUMIFS('5. Pollutant Emissions - MB'!$M$19:$M$2348,'5. Pollutant Emissions - MB'!$A$19:$A$2348,'6. Summary'!$A40,'5. Pollutant Emissions - MB'!$C$19:$C$2348,'6. Summary'!AF$30)</f>
        <v>0</v>
      </c>
      <c r="AG40" s="224">
        <f>SUMIFS('5. Pollutant Emissions - MB'!$J$19:$J$2348,'5. Pollutant Emissions - MB'!$A$19:$A$2348,'6. Summary'!$A40,'5. Pollutant Emissions - MB'!$C$19:$C$2348,'6. Summary'!AG$30)</f>
        <v>0</v>
      </c>
      <c r="AH40" s="224">
        <f>SUMIFS('5. Pollutant Emissions - MB'!$M$19:$M$2348,'5. Pollutant Emissions - MB'!$A$19:$A$2348,'6. Summary'!$A40,'5. Pollutant Emissions - MB'!$C$19:$C$2348,'6. Summary'!AH$30)</f>
        <v>0</v>
      </c>
      <c r="AI40" s="226">
        <f>SUMIFS('5. Pollutant Emissions - MB'!$J$19:$J$2348,'5. Pollutant Emissions - MB'!$A$19:$A$2348,'6. Summary'!$A40,'5. Pollutant Emissions - MB'!$C$19:$C$2348,'6. Summary'!AI$30)</f>
        <v>9509.4571537544689</v>
      </c>
      <c r="AJ40" s="226">
        <f>SUMIFS('5. Pollutant Emissions - MB'!$M$19:$M$2348,'5. Pollutant Emissions - MB'!$A$19:$A$2348,'6. Summary'!$A40,'5. Pollutant Emissions - MB'!$C$19:$C$2348,'6. Summary'!AJ$30)</f>
        <v>26.05330727056019</v>
      </c>
      <c r="AK40" s="224">
        <f>SUMIFS('5. Pollutant Emissions - MB'!$J$19:$J$2348,'5. Pollutant Emissions - MB'!$A$19:$A$2348,'6. Summary'!$A40,'5. Pollutant Emissions - MB'!$C$19:$C$2348,'6. Summary'!AK$30)</f>
        <v>0</v>
      </c>
      <c r="AL40" s="224">
        <f>SUMIFS('5. Pollutant Emissions - MB'!$M$19:$M$2348,'5. Pollutant Emissions - MB'!$A$19:$A$2348,'6. Summary'!$A40,'5. Pollutant Emissions - MB'!$C$19:$C$2348,'6. Summary'!AL$30)</f>
        <v>0</v>
      </c>
      <c r="AM40" s="226">
        <f>SUMIFS('5. Pollutant Emissions - MB'!$J$19:$J$2348,'5. Pollutant Emissions - MB'!$A$19:$A$2348,'6. Summary'!$A40,'5. Pollutant Emissions - MB'!$C$19:$C$2348,'6. Summary'!AM$30)</f>
        <v>61079.261835518468</v>
      </c>
      <c r="AN40" s="226">
        <f>SUMIFS('5. Pollutant Emissions - MB'!$M$19:$M$2348,'5. Pollutant Emissions - MB'!$A$19:$A$2348,'6. Summary'!$A40,'5. Pollutant Emissions - MB'!$C$19:$C$2348,'6. Summary'!AN$30)</f>
        <v>167.34044338498211</v>
      </c>
      <c r="AO40" s="224">
        <f>SUMIFS('5. Pollutant Emissions - MB'!$J$19:$J$2348,'5. Pollutant Emissions - MB'!$A$19:$A$2348,'6. Summary'!$A40,'5. Pollutant Emissions - MB'!$C$19:$C$2348,'6. Summary'!AO$30)</f>
        <v>0</v>
      </c>
      <c r="AP40" s="224">
        <f>SUMIFS('5. Pollutant Emissions - MB'!$M$19:$M$2348,'5. Pollutant Emissions - MB'!$A$19:$A$2348,'6. Summary'!$A40,'5. Pollutant Emissions - MB'!$C$19:$C$2348,'6. Summary'!AP$30)</f>
        <v>0</v>
      </c>
      <c r="AQ40" s="226">
        <f>SUMIFS('5. Pollutant Emissions - MB'!$J$19:$J$2348,'5. Pollutant Emissions - MB'!$A$19:$A$2348,'6. Summary'!$A40,'5. Pollutant Emissions - MB'!$C$19:$C$2348,'6. Summary'!AQ$30)</f>
        <v>3.0837497020262249E-2</v>
      </c>
      <c r="AR40" s="226">
        <f>SUMIFS('5. Pollutant Emissions - MB'!$M$19:$M$2348,'5. Pollutant Emissions - MB'!$A$19:$A$2348,'6. Summary'!$A40,'5. Pollutant Emissions - MB'!$C$19:$C$2348,'6. Summary'!AR$30)</f>
        <v>8.4486293206197945E-5</v>
      </c>
      <c r="AS40" s="224">
        <f>SUMIFS('5. Pollutant Emissions - MB'!$J$19:$J$2348,'5. Pollutant Emissions - MB'!$A$19:$A$2348,'6. Summary'!$A40,'5. Pollutant Emissions - MB'!$C$19:$C$2348,'6. Summary'!AS$30)</f>
        <v>0</v>
      </c>
      <c r="AT40" s="224">
        <f>SUMIFS('5. Pollutant Emissions - MB'!$M$19:$M$2348,'5. Pollutant Emissions - MB'!$A$19:$A$2348,'6. Summary'!$A40,'5. Pollutant Emissions - MB'!$C$19:$C$2348,'6. Summary'!AT$30)</f>
        <v>0</v>
      </c>
      <c r="AU40" s="226">
        <f>SUMIFS('5. Pollutant Emissions - MB'!$J$19:$J$2348,'5. Pollutant Emissions - MB'!$A$19:$A$2348,'6. Summary'!$A40,'5. Pollutant Emissions - MB'!$C$19:$C$2348,'6. Summary'!AU$30)</f>
        <v>0</v>
      </c>
      <c r="AV40" s="226">
        <f>SUMIFS('5. Pollutant Emissions - MB'!$M$19:$M$2348,'5. Pollutant Emissions - MB'!$A$19:$A$2348,'6. Summary'!$A40,'5. Pollutant Emissions - MB'!$C$19:$C$2348,'6. Summary'!AV$30)</f>
        <v>0</v>
      </c>
      <c r="AW40" s="224">
        <f>SUMIFS('5. Pollutant Emissions - MB'!$J$19:$J$2348,'5. Pollutant Emissions - MB'!$A$19:$A$2348,'6. Summary'!$A40,'5. Pollutant Emissions - MB'!$C$19:$C$2348,'6. Summary'!AW$30)</f>
        <v>0</v>
      </c>
      <c r="AX40" s="224">
        <f>SUMIFS('5. Pollutant Emissions - MB'!$M$19:$M$2348,'5. Pollutant Emissions - MB'!$A$19:$A$2348,'6. Summary'!$A40,'5. Pollutant Emissions - MB'!$C$19:$C$2348,'6. Summary'!AX$30)</f>
        <v>0</v>
      </c>
      <c r="AY40" s="226">
        <f>SUMIFS('5. Pollutant Emissions - MB'!$J$19:$J$2348,'5. Pollutant Emissions - MB'!$A$19:$A$2348,'6. Summary'!$A40,'5. Pollutant Emissions - MB'!$C$19:$C$2348,'6. Summary'!AY$30)</f>
        <v>0</v>
      </c>
      <c r="AZ40" s="226">
        <f>SUMIFS('5. Pollutant Emissions - MB'!$M$19:$M$2348,'5. Pollutant Emissions - MB'!$A$19:$A$2348,'6. Summary'!$A40,'5. Pollutant Emissions - MB'!$C$19:$C$2348,'6. Summary'!AZ$30)</f>
        <v>0</v>
      </c>
    </row>
    <row r="41" spans="1:52" x14ac:dyDescent="0.2">
      <c r="A41" s="218" t="s">
        <v>382</v>
      </c>
      <c r="B41" s="133" t="s">
        <v>383</v>
      </c>
      <c r="C41" s="226">
        <f>SUMIFS('5. Pollutant Emissions - MB'!$J$19:$J$2348,'5. Pollutant Emissions - MB'!$A$19:$A$2348,'6. Summary'!$A41,'5. Pollutant Emissions - MB'!$C$19:$C$2348,'6. Summary'!C$30)</f>
        <v>68338.274904439808</v>
      </c>
      <c r="D41" s="226">
        <f>SUMIFS('5. Pollutant Emissions - MB'!$M$19:$M$2348,'5. Pollutant Emissions - MB'!$A$19:$A$2348,'6. Summary'!$A41,'5. Pollutant Emissions - MB'!$C$19:$C$2348,'6. Summary'!D$30)</f>
        <v>187.22815042312277</v>
      </c>
      <c r="E41" s="224">
        <f>SUMIFS('5. Pollutant Emissions - MB'!$J$19:$J$2348,'5. Pollutant Emissions - MB'!$A$19:$A$2348,'6. Summary'!$A41,'5. Pollutant Emissions - MB'!$C$19:$C$2348,'6. Summary'!E$30)</f>
        <v>16030.317148069127</v>
      </c>
      <c r="F41" s="224">
        <f>SUMIFS('5. Pollutant Emissions - MB'!$M$19:$M$2348,'5. Pollutant Emissions - MB'!$A$19:$A$2348,'6. Summary'!$A41,'5. Pollutant Emissions - MB'!$C$19:$C$2348,'6. Summary'!F$30)</f>
        <v>43.918677117997611</v>
      </c>
      <c r="G41" s="226">
        <f>SUMIFS('5. Pollutant Emissions - MB'!$J$19:$J$2348,'5. Pollutant Emissions - MB'!$A$19:$A$2348,'6. Summary'!$A41,'5. Pollutant Emissions - MB'!$C$19:$C$2348,'6. Summary'!G$30)</f>
        <v>37461.004963980922</v>
      </c>
      <c r="H41" s="226">
        <f>SUMIFS('5. Pollutant Emissions - MB'!$M$19:$M$2348,'5. Pollutant Emissions - MB'!$A$19:$A$2348,'6. Summary'!$A41,'5. Pollutant Emissions - MB'!$C$19:$C$2348,'6. Summary'!H$30)</f>
        <v>102.6328903122765</v>
      </c>
      <c r="I41" s="224">
        <f>SUMIFS('5. Pollutant Emissions - MB'!$J$19:$J$2348,'5. Pollutant Emissions - MB'!$A$19:$A$2348,'6. Summary'!$A41,'5. Pollutant Emissions - MB'!$C$19:$C$2348,'6. Summary'!I$30)</f>
        <v>0</v>
      </c>
      <c r="J41" s="224">
        <f>SUMIFS('5. Pollutant Emissions - MB'!$M$19:$M$2348,'5. Pollutant Emissions - MB'!$A$19:$A$2348,'6. Summary'!$A41,'5. Pollutant Emissions - MB'!$C$19:$C$2348,'6. Summary'!J$30)</f>
        <v>0</v>
      </c>
      <c r="K41" s="226">
        <f>SUMIFS('5. Pollutant Emissions - MB'!$J$19:$J$2348,'5. Pollutant Emissions - MB'!$A$19:$A$2348,'6. Summary'!$A41,'5. Pollutant Emissions - MB'!$C$19:$C$2348,'6. Summary'!K$30)</f>
        <v>0</v>
      </c>
      <c r="L41" s="226">
        <f>SUMIFS('5. Pollutant Emissions - MB'!$M$19:$M$2348,'5. Pollutant Emissions - MB'!$A$19:$A$2348,'6. Summary'!$A41,'5. Pollutant Emissions - MB'!$C$19:$C$2348,'6. Summary'!L$30)</f>
        <v>0</v>
      </c>
      <c r="M41" s="224">
        <f>SUMIFS('5. Pollutant Emissions - MB'!$J$19:$J$2348,'5. Pollutant Emissions - MB'!$A$19:$A$2348,'6. Summary'!$A41,'5. Pollutant Emissions - MB'!$C$19:$C$2348,'6. Summary'!M$30)</f>
        <v>567.67292471843518</v>
      </c>
      <c r="N41" s="224">
        <f>SUMIFS('5. Pollutant Emissions - MB'!$M$19:$M$2348,'5. Pollutant Emissions - MB'!$A$19:$A$2348,'6. Summary'!$A41,'5. Pollutant Emissions - MB'!$C$19:$C$2348,'6. Summary'!N$30)</f>
        <v>1.5552682868998224</v>
      </c>
      <c r="O41" s="226">
        <f>SUMIFS('5. Pollutant Emissions - MB'!$J$19:$J$2348,'5. Pollutant Emissions - MB'!$A$19:$A$2348,'6. Summary'!$A41,'5. Pollutant Emissions - MB'!$C$19:$C$2348,'6. Summary'!O$30)</f>
        <v>638.44743588200231</v>
      </c>
      <c r="P41" s="226">
        <f>SUMIFS('5. Pollutant Emissions - MB'!$M$19:$M$2348,'5. Pollutant Emissions - MB'!$A$19:$A$2348,'6. Summary'!$A41,'5. Pollutant Emissions - MB'!$C$19:$C$2348,'6. Summary'!P$30)</f>
        <v>1.7491710572109653</v>
      </c>
      <c r="Q41" s="224">
        <f>SUMIFS('5. Pollutant Emissions - MB'!$J$19:$J$2348,'5. Pollutant Emissions - MB'!$A$19:$A$2348,'6. Summary'!$A41,'5. Pollutant Emissions - MB'!$C$19:$C$2348,'6. Summary'!Q$30)</f>
        <v>0</v>
      </c>
      <c r="R41" s="224">
        <f>SUMIFS('5. Pollutant Emissions - MB'!$M$19:$M$2348,'5. Pollutant Emissions - MB'!$A$19:$A$2348,'6. Summary'!$A41,'5. Pollutant Emissions - MB'!$C$19:$C$2348,'6. Summary'!R$30)</f>
        <v>0</v>
      </c>
      <c r="S41" s="226">
        <f>SUMIFS('5. Pollutant Emissions - MB'!$J$19:$J$2348,'5. Pollutant Emissions - MB'!$A$19:$A$2348,'6. Summary'!$A41,'5. Pollutant Emissions - MB'!$C$19:$C$2348,'6. Summary'!S$30)</f>
        <v>0</v>
      </c>
      <c r="T41" s="226">
        <f>SUMIFS('5. Pollutant Emissions - MB'!$M$19:$M$2348,'5. Pollutant Emissions - MB'!$A$19:$A$2348,'6. Summary'!$A41,'5. Pollutant Emissions - MB'!$C$19:$C$2348,'6. Summary'!T$30)</f>
        <v>0</v>
      </c>
      <c r="U41" s="224">
        <f>SUMIFS('5. Pollutant Emissions - MB'!$J$19:$J$2348,'5. Pollutant Emissions - MB'!$A$19:$A$2348,'6. Summary'!$A41,'5. Pollutant Emissions - MB'!$C$19:$C$2348,'6. Summary'!U$30)</f>
        <v>0</v>
      </c>
      <c r="V41" s="224">
        <f>SUMIFS('5. Pollutant Emissions - MB'!$M$19:$M$2348,'5. Pollutant Emissions - MB'!$A$19:$A$2348,'6. Summary'!$A41,'5. Pollutant Emissions - MB'!$C$19:$C$2348,'6. Summary'!V$30)</f>
        <v>0</v>
      </c>
      <c r="W41" s="226">
        <f>SUMIFS('5. Pollutant Emissions - MB'!$J$19:$J$2348,'5. Pollutant Emissions - MB'!$A$19:$A$2348,'6. Summary'!$A41,'5. Pollutant Emissions - MB'!$C$19:$C$2348,'6. Summary'!W$30)</f>
        <v>0</v>
      </c>
      <c r="X41" s="226">
        <f>SUMIFS('5. Pollutant Emissions - MB'!$M$19:$M$2348,'5. Pollutant Emissions - MB'!$A$19:$A$2348,'6. Summary'!$A41,'5. Pollutant Emissions - MB'!$C$19:$C$2348,'6. Summary'!X$30)</f>
        <v>0</v>
      </c>
      <c r="Y41" s="224">
        <f>SUMIFS('5. Pollutant Emissions - MB'!$J$19:$J$2348,'5. Pollutant Emissions - MB'!$A$19:$A$2348,'6. Summary'!$A41,'5. Pollutant Emissions - MB'!$C$19:$C$2348,'6. Summary'!Y$30)</f>
        <v>0</v>
      </c>
      <c r="Z41" s="224">
        <f>SUMIFS('5. Pollutant Emissions - MB'!$M$19:$M$2348,'5. Pollutant Emissions - MB'!$A$19:$A$2348,'6. Summary'!$A41,'5. Pollutant Emissions - MB'!$C$19:$C$2348,'6. Summary'!Z$30)</f>
        <v>0</v>
      </c>
      <c r="AA41" s="226">
        <f>SUMIFS('5. Pollutant Emissions - MB'!$J$19:$J$2348,'5. Pollutant Emissions - MB'!$A$19:$A$2348,'6. Summary'!$A41,'5. Pollutant Emissions - MB'!$C$19:$C$2348,'6. Summary'!AA$30)</f>
        <v>61913.424743742544</v>
      </c>
      <c r="AB41" s="226">
        <f>SUMIFS('5. Pollutant Emissions - MB'!$M$19:$M$2348,'5. Pollutant Emissions - MB'!$A$19:$A$2348,'6. Summary'!$A41,'5. Pollutant Emissions - MB'!$C$19:$C$2348,'6. Summary'!AB$30)</f>
        <v>169.625821215733</v>
      </c>
      <c r="AC41" s="224">
        <f>SUMIFS('5. Pollutant Emissions - MB'!$J$19:$J$2348,'5. Pollutant Emissions - MB'!$A$19:$A$2348,'6. Summary'!$A41,'5. Pollutant Emissions - MB'!$C$19:$C$2348,'6. Summary'!AC$30)</f>
        <v>0</v>
      </c>
      <c r="AD41" s="224">
        <f>SUMIFS('5. Pollutant Emissions - MB'!$M$19:$M$2348,'5. Pollutant Emissions - MB'!$A$19:$A$2348,'6. Summary'!$A41,'5. Pollutant Emissions - MB'!$C$19:$C$2348,'6. Summary'!AD$30)</f>
        <v>0</v>
      </c>
      <c r="AE41" s="226">
        <f>SUMIFS('5. Pollutant Emissions - MB'!$J$19:$J$2348,'5. Pollutant Emissions - MB'!$A$19:$A$2348,'6. Summary'!$A41,'5. Pollutant Emissions - MB'!$C$19:$C$2348,'6. Summary'!AE$30)</f>
        <v>0</v>
      </c>
      <c r="AF41" s="226">
        <f>SUMIFS('5. Pollutant Emissions - MB'!$M$19:$M$2348,'5. Pollutant Emissions - MB'!$A$19:$A$2348,'6. Summary'!$A41,'5. Pollutant Emissions - MB'!$C$19:$C$2348,'6. Summary'!AF$30)</f>
        <v>0</v>
      </c>
      <c r="AG41" s="224">
        <f>SUMIFS('5. Pollutant Emissions - MB'!$J$19:$J$2348,'5. Pollutant Emissions - MB'!$A$19:$A$2348,'6. Summary'!$A41,'5. Pollutant Emissions - MB'!$C$19:$C$2348,'6. Summary'!AG$30)</f>
        <v>0</v>
      </c>
      <c r="AH41" s="224">
        <f>SUMIFS('5. Pollutant Emissions - MB'!$M$19:$M$2348,'5. Pollutant Emissions - MB'!$A$19:$A$2348,'6. Summary'!$A41,'5. Pollutant Emissions - MB'!$C$19:$C$2348,'6. Summary'!AH$30)</f>
        <v>0</v>
      </c>
      <c r="AI41" s="226">
        <f>SUMIFS('5. Pollutant Emissions - MB'!$J$19:$J$2348,'5. Pollutant Emissions - MB'!$A$19:$A$2348,'6. Summary'!$A41,'5. Pollutant Emissions - MB'!$C$19:$C$2348,'6. Summary'!AI$30)</f>
        <v>9509.4571537544689</v>
      </c>
      <c r="AJ41" s="226">
        <f>SUMIFS('5. Pollutant Emissions - MB'!$M$19:$M$2348,'5. Pollutant Emissions - MB'!$A$19:$A$2348,'6. Summary'!$A41,'5. Pollutant Emissions - MB'!$C$19:$C$2348,'6. Summary'!AJ$30)</f>
        <v>26.05330727056019</v>
      </c>
      <c r="AK41" s="224">
        <f>SUMIFS('5. Pollutant Emissions - MB'!$J$19:$J$2348,'5. Pollutant Emissions - MB'!$A$19:$A$2348,'6. Summary'!$A41,'5. Pollutant Emissions - MB'!$C$19:$C$2348,'6. Summary'!AK$30)</f>
        <v>61079.261835518468</v>
      </c>
      <c r="AL41" s="224">
        <f>SUMIFS('5. Pollutant Emissions - MB'!$M$19:$M$2348,'5. Pollutant Emissions - MB'!$A$19:$A$2348,'6. Summary'!$A41,'5. Pollutant Emissions - MB'!$C$19:$C$2348,'6. Summary'!AL$30)</f>
        <v>167.34044338498211</v>
      </c>
      <c r="AM41" s="226">
        <f>SUMIFS('5. Pollutant Emissions - MB'!$J$19:$J$2348,'5. Pollutant Emissions - MB'!$A$19:$A$2348,'6. Summary'!$A41,'5. Pollutant Emissions - MB'!$C$19:$C$2348,'6. Summary'!AM$30)</f>
        <v>0</v>
      </c>
      <c r="AN41" s="226">
        <f>SUMIFS('5. Pollutant Emissions - MB'!$M$19:$M$2348,'5. Pollutant Emissions - MB'!$A$19:$A$2348,'6. Summary'!$A41,'5. Pollutant Emissions - MB'!$C$19:$C$2348,'6. Summary'!AN$30)</f>
        <v>0</v>
      </c>
      <c r="AO41" s="224">
        <f>SUMIFS('5. Pollutant Emissions - MB'!$J$19:$J$2348,'5. Pollutant Emissions - MB'!$A$19:$A$2348,'6. Summary'!$A41,'5. Pollutant Emissions - MB'!$C$19:$C$2348,'6. Summary'!AO$30)</f>
        <v>0</v>
      </c>
      <c r="AP41" s="224">
        <f>SUMIFS('5. Pollutant Emissions - MB'!$M$19:$M$2348,'5. Pollutant Emissions - MB'!$A$19:$A$2348,'6. Summary'!$A41,'5. Pollutant Emissions - MB'!$C$19:$C$2348,'6. Summary'!AP$30)</f>
        <v>0</v>
      </c>
      <c r="AQ41" s="226">
        <f>SUMIFS('5. Pollutant Emissions - MB'!$J$19:$J$2348,'5. Pollutant Emissions - MB'!$A$19:$A$2348,'6. Summary'!$A41,'5. Pollutant Emissions - MB'!$C$19:$C$2348,'6. Summary'!AQ$30)</f>
        <v>1123.9430400000001</v>
      </c>
      <c r="AR41" s="226">
        <f>SUMIFS('5. Pollutant Emissions - MB'!$M$19:$M$2348,'5. Pollutant Emissions - MB'!$A$19:$A$2348,'6. Summary'!$A41,'5. Pollutant Emissions - MB'!$C$19:$C$2348,'6. Summary'!AR$30)</f>
        <v>3.0792960000000003</v>
      </c>
      <c r="AS41" s="224">
        <f>SUMIFS('5. Pollutant Emissions - MB'!$J$19:$J$2348,'5. Pollutant Emissions - MB'!$A$19:$A$2348,'6. Summary'!$A41,'5. Pollutant Emissions - MB'!$C$19:$C$2348,'6. Summary'!AS$30)</f>
        <v>0</v>
      </c>
      <c r="AT41" s="224">
        <f>SUMIFS('5. Pollutant Emissions - MB'!$M$19:$M$2348,'5. Pollutant Emissions - MB'!$A$19:$A$2348,'6. Summary'!$A41,'5. Pollutant Emissions - MB'!$C$19:$C$2348,'6. Summary'!AT$30)</f>
        <v>0</v>
      </c>
      <c r="AU41" s="226">
        <f>SUMIFS('5. Pollutant Emissions - MB'!$J$19:$J$2348,'5. Pollutant Emissions - MB'!$A$19:$A$2348,'6. Summary'!$A41,'5. Pollutant Emissions - MB'!$C$19:$C$2348,'6. Summary'!AU$30)</f>
        <v>0</v>
      </c>
      <c r="AV41" s="226">
        <f>SUMIFS('5. Pollutant Emissions - MB'!$M$19:$M$2348,'5. Pollutant Emissions - MB'!$A$19:$A$2348,'6. Summary'!$A41,'5. Pollutant Emissions - MB'!$C$19:$C$2348,'6. Summary'!AV$30)</f>
        <v>0</v>
      </c>
      <c r="AW41" s="224">
        <f>SUMIFS('5. Pollutant Emissions - MB'!$J$19:$J$2348,'5. Pollutant Emissions - MB'!$A$19:$A$2348,'6. Summary'!$A41,'5. Pollutant Emissions - MB'!$C$19:$C$2348,'6. Summary'!AW$30)</f>
        <v>0</v>
      </c>
      <c r="AX41" s="224">
        <f>SUMIFS('5. Pollutant Emissions - MB'!$M$19:$M$2348,'5. Pollutant Emissions - MB'!$A$19:$A$2348,'6. Summary'!$A41,'5. Pollutant Emissions - MB'!$C$19:$C$2348,'6. Summary'!AX$30)</f>
        <v>0</v>
      </c>
      <c r="AY41" s="226">
        <f>SUMIFS('5. Pollutant Emissions - MB'!$J$19:$J$2348,'5. Pollutant Emissions - MB'!$A$19:$A$2348,'6. Summary'!$A41,'5. Pollutant Emissions - MB'!$C$19:$C$2348,'6. Summary'!AY$30)</f>
        <v>2838.364623592176</v>
      </c>
      <c r="AZ41" s="226">
        <f>SUMIFS('5. Pollutant Emissions - MB'!$M$19:$M$2348,'5. Pollutant Emissions - MB'!$A$19:$A$2348,'6. Summary'!$A41,'5. Pollutant Emissions - MB'!$C$19:$C$2348,'6. Summary'!AZ$30)</f>
        <v>7.7763414344991126</v>
      </c>
    </row>
    <row r="42" spans="1:52" x14ac:dyDescent="0.2">
      <c r="A42" s="218" t="s">
        <v>386</v>
      </c>
      <c r="B42" s="133" t="s">
        <v>387</v>
      </c>
      <c r="C42" s="226">
        <f>SUMIFS('5. Pollutant Emissions - MB'!$J$19:$J$2348,'5. Pollutant Emissions - MB'!$A$19:$A$2348,'6. Summary'!$A42,'5. Pollutant Emissions - MB'!$C$19:$C$2348,'6. Summary'!C$30)</f>
        <v>0</v>
      </c>
      <c r="D42" s="226">
        <f>SUMIFS('5. Pollutant Emissions - MB'!$M$19:$M$2348,'5. Pollutant Emissions - MB'!$A$19:$A$2348,'6. Summary'!$A42,'5. Pollutant Emissions - MB'!$C$19:$C$2348,'6. Summary'!D$30)</f>
        <v>0</v>
      </c>
      <c r="E42" s="224">
        <f>SUMIFS('5. Pollutant Emissions - MB'!$J$19:$J$2348,'5. Pollutant Emissions - MB'!$A$19:$A$2348,'6. Summary'!$A42,'5. Pollutant Emissions - MB'!$C$19:$C$2348,'6. Summary'!E$30)</f>
        <v>440.14072780721244</v>
      </c>
      <c r="F42" s="224">
        <f>SUMIFS('5. Pollutant Emissions - MB'!$M$19:$M$2348,'5. Pollutant Emissions - MB'!$A$19:$A$2348,'6. Summary'!$A42,'5. Pollutant Emissions - MB'!$C$19:$C$2348,'6. Summary'!F$30)</f>
        <v>1.2058650076909929</v>
      </c>
      <c r="G42" s="226">
        <f>SUMIFS('5. Pollutant Emissions - MB'!$J$19:$J$2348,'5. Pollutant Emissions - MB'!$A$19:$A$2348,'6. Summary'!$A42,'5. Pollutant Emissions - MB'!$C$19:$C$2348,'6. Summary'!G$30)</f>
        <v>21354.91776</v>
      </c>
      <c r="H42" s="226">
        <f>SUMIFS('5. Pollutant Emissions - MB'!$M$19:$M$2348,'5. Pollutant Emissions - MB'!$A$19:$A$2348,'6. Summary'!$A42,'5. Pollutant Emissions - MB'!$C$19:$C$2348,'6. Summary'!H$30)</f>
        <v>58.506624000000002</v>
      </c>
      <c r="I42" s="224">
        <f>SUMIFS('5. Pollutant Emissions - MB'!$J$19:$J$2348,'5. Pollutant Emissions - MB'!$A$19:$A$2348,'6. Summary'!$A42,'5. Pollutant Emissions - MB'!$C$19:$C$2348,'6. Summary'!I$30)</f>
        <v>0</v>
      </c>
      <c r="J42" s="224">
        <f>SUMIFS('5. Pollutant Emissions - MB'!$M$19:$M$2348,'5. Pollutant Emissions - MB'!$A$19:$A$2348,'6. Summary'!$A42,'5. Pollutant Emissions - MB'!$C$19:$C$2348,'6. Summary'!J$30)</f>
        <v>0</v>
      </c>
      <c r="K42" s="226">
        <f>SUMIFS('5. Pollutant Emissions - MB'!$J$19:$J$2348,'5. Pollutant Emissions - MB'!$A$19:$A$2348,'6. Summary'!$A42,'5. Pollutant Emissions - MB'!$C$19:$C$2348,'6. Summary'!K$30)</f>
        <v>0</v>
      </c>
      <c r="L42" s="226">
        <f>SUMIFS('5. Pollutant Emissions - MB'!$M$19:$M$2348,'5. Pollutant Emissions - MB'!$A$19:$A$2348,'6. Summary'!$A42,'5. Pollutant Emissions - MB'!$C$19:$C$2348,'6. Summary'!L$30)</f>
        <v>0</v>
      </c>
      <c r="M42" s="224">
        <f>SUMIFS('5. Pollutant Emissions - MB'!$J$19:$J$2348,'5. Pollutant Emissions - MB'!$A$19:$A$2348,'6. Summary'!$A42,'5. Pollutant Emissions - MB'!$C$19:$C$2348,'6. Summary'!M$30)</f>
        <v>0</v>
      </c>
      <c r="N42" s="224">
        <f>SUMIFS('5. Pollutant Emissions - MB'!$M$19:$M$2348,'5. Pollutant Emissions - MB'!$A$19:$A$2348,'6. Summary'!$A42,'5. Pollutant Emissions - MB'!$C$19:$C$2348,'6. Summary'!N$30)</f>
        <v>0</v>
      </c>
      <c r="O42" s="226">
        <f>SUMIFS('5. Pollutant Emissions - MB'!$J$19:$J$2348,'5. Pollutant Emissions - MB'!$A$19:$A$2348,'6. Summary'!$A42,'5. Pollutant Emissions - MB'!$C$19:$C$2348,'6. Summary'!O$30)</f>
        <v>0</v>
      </c>
      <c r="P42" s="226">
        <f>SUMIFS('5. Pollutant Emissions - MB'!$M$19:$M$2348,'5. Pollutant Emissions - MB'!$A$19:$A$2348,'6. Summary'!$A42,'5. Pollutant Emissions - MB'!$C$19:$C$2348,'6. Summary'!P$30)</f>
        <v>0</v>
      </c>
      <c r="Q42" s="224">
        <f>SUMIFS('5. Pollutant Emissions - MB'!$J$19:$J$2348,'5. Pollutant Emissions - MB'!$A$19:$A$2348,'6. Summary'!$A42,'5. Pollutant Emissions - MB'!$C$19:$C$2348,'6. Summary'!Q$30)</f>
        <v>13550.335920000001</v>
      </c>
      <c r="R42" s="224">
        <f>SUMIFS('5. Pollutant Emissions - MB'!$M$19:$M$2348,'5. Pollutant Emissions - MB'!$A$19:$A$2348,'6. Summary'!$A42,'5. Pollutant Emissions - MB'!$C$19:$C$2348,'6. Summary'!R$30)</f>
        <v>37.124208000000003</v>
      </c>
      <c r="S42" s="226">
        <f>SUMIFS('5. Pollutant Emissions - MB'!$J$19:$J$2348,'5. Pollutant Emissions - MB'!$A$19:$A$2348,'6. Summary'!$A42,'5. Pollutant Emissions - MB'!$C$19:$C$2348,'6. Summary'!S$30)</f>
        <v>0</v>
      </c>
      <c r="T42" s="226">
        <f>SUMIFS('5. Pollutant Emissions - MB'!$M$19:$M$2348,'5. Pollutant Emissions - MB'!$A$19:$A$2348,'6. Summary'!$A42,'5. Pollutant Emissions - MB'!$C$19:$C$2348,'6. Summary'!T$30)</f>
        <v>0</v>
      </c>
      <c r="U42" s="224">
        <f>SUMIFS('5. Pollutant Emissions - MB'!$J$19:$J$2348,'5. Pollutant Emissions - MB'!$A$19:$A$2348,'6. Summary'!$A42,'5. Pollutant Emissions - MB'!$C$19:$C$2348,'6. Summary'!U$30)</f>
        <v>0</v>
      </c>
      <c r="V42" s="224">
        <f>SUMIFS('5. Pollutant Emissions - MB'!$M$19:$M$2348,'5. Pollutant Emissions - MB'!$A$19:$A$2348,'6. Summary'!$A42,'5. Pollutant Emissions - MB'!$C$19:$C$2348,'6. Summary'!V$30)</f>
        <v>0</v>
      </c>
      <c r="W42" s="226">
        <f>SUMIFS('5. Pollutant Emissions - MB'!$J$19:$J$2348,'5. Pollutant Emissions - MB'!$A$19:$A$2348,'6. Summary'!$A42,'5. Pollutant Emissions - MB'!$C$19:$C$2348,'6. Summary'!W$30)</f>
        <v>20584.808639999999</v>
      </c>
      <c r="X42" s="226">
        <f>SUMIFS('5. Pollutant Emissions - MB'!$M$19:$M$2348,'5. Pollutant Emissions - MB'!$A$19:$A$2348,'6. Summary'!$A42,'5. Pollutant Emissions - MB'!$C$19:$C$2348,'6. Summary'!X$30)</f>
        <v>56.396735999999997</v>
      </c>
      <c r="Y42" s="224">
        <f>SUMIFS('5. Pollutant Emissions - MB'!$J$19:$J$2348,'5. Pollutant Emissions - MB'!$A$19:$A$2348,'6. Summary'!$A42,'5. Pollutant Emissions - MB'!$C$19:$C$2348,'6. Summary'!Y$30)</f>
        <v>6.1710452558537066</v>
      </c>
      <c r="Z42" s="224">
        <f>SUMIFS('5. Pollutant Emissions - MB'!$M$19:$M$2348,'5. Pollutant Emissions - MB'!$A$19:$A$2348,'6. Summary'!$A42,'5. Pollutant Emissions - MB'!$C$19:$C$2348,'6. Summary'!Z$30)</f>
        <v>1.6906973303708786E-2</v>
      </c>
      <c r="AA42" s="226">
        <f>SUMIFS('5. Pollutant Emissions - MB'!$J$19:$J$2348,'5. Pollutant Emissions - MB'!$A$19:$A$2348,'6. Summary'!$A42,'5. Pollutant Emissions - MB'!$C$19:$C$2348,'6. Summary'!AA$30)</f>
        <v>81302.015520000001</v>
      </c>
      <c r="AB42" s="226">
        <f>SUMIFS('5. Pollutant Emissions - MB'!$M$19:$M$2348,'5. Pollutant Emissions - MB'!$A$19:$A$2348,'6. Summary'!$A42,'5. Pollutant Emissions - MB'!$C$19:$C$2348,'6. Summary'!AB$30)</f>
        <v>222.745248</v>
      </c>
      <c r="AC42" s="224">
        <f>SUMIFS('5. Pollutant Emissions - MB'!$J$19:$J$2348,'5. Pollutant Emissions - MB'!$A$19:$A$2348,'6. Summary'!$A42,'5. Pollutant Emissions - MB'!$C$19:$C$2348,'6. Summary'!AC$30)</f>
        <v>102924.0432</v>
      </c>
      <c r="AD42" s="224">
        <f>SUMIFS('5. Pollutant Emissions - MB'!$M$19:$M$2348,'5. Pollutant Emissions - MB'!$A$19:$A$2348,'6. Summary'!$A42,'5. Pollutant Emissions - MB'!$C$19:$C$2348,'6. Summary'!AD$30)</f>
        <v>281.98367999999999</v>
      </c>
      <c r="AE42" s="226">
        <f>SUMIFS('5. Pollutant Emissions - MB'!$J$19:$J$2348,'5. Pollutant Emissions - MB'!$A$19:$A$2348,'6. Summary'!$A42,'5. Pollutant Emissions - MB'!$C$19:$C$2348,'6. Summary'!AE$30)</f>
        <v>2.7446411520000031E-6</v>
      </c>
      <c r="AF42" s="226">
        <f>SUMIFS('5. Pollutant Emissions - MB'!$M$19:$M$2348,'5. Pollutant Emissions - MB'!$A$19:$A$2348,'6. Summary'!$A42,'5. Pollutant Emissions - MB'!$C$19:$C$2348,'6. Summary'!AF$30)</f>
        <v>7.519564800000009E-9</v>
      </c>
      <c r="AG42" s="224">
        <f>SUMIFS('5. Pollutant Emissions - MB'!$J$19:$J$2348,'5. Pollutant Emissions - MB'!$A$19:$A$2348,'6. Summary'!$A42,'5. Pollutant Emissions - MB'!$C$19:$C$2348,'6. Summary'!AG$30)</f>
        <v>8.2339234560000081E-6</v>
      </c>
      <c r="AH42" s="224">
        <f>SUMIFS('5. Pollutant Emissions - MB'!$M$19:$M$2348,'5. Pollutant Emissions - MB'!$A$19:$A$2348,'6. Summary'!$A42,'5. Pollutant Emissions - MB'!$C$19:$C$2348,'6. Summary'!AH$30)</f>
        <v>2.2558694400000022E-8</v>
      </c>
      <c r="AI42" s="226">
        <f>SUMIFS('5. Pollutant Emissions - MB'!$J$19:$J$2348,'5. Pollutant Emissions - MB'!$A$19:$A$2348,'6. Summary'!$A42,'5. Pollutant Emissions - MB'!$C$19:$C$2348,'6. Summary'!AI$30)</f>
        <v>30582.974282686726</v>
      </c>
      <c r="AJ42" s="226">
        <f>SUMIFS('5. Pollutant Emissions - MB'!$M$19:$M$2348,'5. Pollutant Emissions - MB'!$A$19:$A$2348,'6. Summary'!$A42,'5. Pollutant Emissions - MB'!$C$19:$C$2348,'6. Summary'!AJ$30)</f>
        <v>83.788970637497883</v>
      </c>
      <c r="AK42" s="224">
        <f>SUMIFS('5. Pollutant Emissions - MB'!$J$19:$J$2348,'5. Pollutant Emissions - MB'!$A$19:$A$2348,'6. Summary'!$A42,'5. Pollutant Emissions - MB'!$C$19:$C$2348,'6. Summary'!AK$30)</f>
        <v>406594.84736188792</v>
      </c>
      <c r="AL42" s="224">
        <f>SUMIFS('5. Pollutant Emissions - MB'!$M$19:$M$2348,'5. Pollutant Emissions - MB'!$A$19:$A$2348,'6. Summary'!$A42,'5. Pollutant Emissions - MB'!$C$19:$C$2348,'6. Summary'!AL$30)</f>
        <v>1113.9584859229806</v>
      </c>
      <c r="AM42" s="226">
        <f>SUMIFS('5. Pollutant Emissions - MB'!$J$19:$J$2348,'5. Pollutant Emissions - MB'!$A$19:$A$2348,'6. Summary'!$A42,'5. Pollutant Emissions - MB'!$C$19:$C$2348,'6. Summary'!AM$30)</f>
        <v>103021.45194462487</v>
      </c>
      <c r="AN42" s="226">
        <f>SUMIFS('5. Pollutant Emissions - MB'!$M$19:$M$2348,'5. Pollutant Emissions - MB'!$A$19:$A$2348,'6. Summary'!$A42,'5. Pollutant Emissions - MB'!$C$19:$C$2348,'6. Summary'!AN$30)</f>
        <v>282.25055327294484</v>
      </c>
      <c r="AO42" s="224">
        <f>SUMIFS('5. Pollutant Emissions - MB'!$J$19:$J$2348,'5. Pollutant Emissions - MB'!$A$19:$A$2348,'6. Summary'!$A42,'5. Pollutant Emissions - MB'!$C$19:$C$2348,'6. Summary'!AO$30)</f>
        <v>6.1619701893009795</v>
      </c>
      <c r="AP42" s="224">
        <f>SUMIFS('5. Pollutant Emissions - MB'!$M$19:$M$2348,'5. Pollutant Emissions - MB'!$A$19:$A$2348,'6. Summary'!$A42,'5. Pollutant Emissions - MB'!$C$19:$C$2348,'6. Summary'!AP$30)</f>
        <v>1.6882110107673917E-2</v>
      </c>
      <c r="AQ42" s="226">
        <f>SUMIFS('5. Pollutant Emissions - MB'!$J$19:$J$2348,'5. Pollutant Emissions - MB'!$A$19:$A$2348,'6. Summary'!$A42,'5. Pollutant Emissions - MB'!$C$19:$C$2348,'6. Summary'!AQ$30)</f>
        <v>1123.9430400000001</v>
      </c>
      <c r="AR42" s="226">
        <f>SUMIFS('5. Pollutant Emissions - MB'!$M$19:$M$2348,'5. Pollutant Emissions - MB'!$A$19:$A$2348,'6. Summary'!$A42,'5. Pollutant Emissions - MB'!$C$19:$C$2348,'6. Summary'!AR$30)</f>
        <v>3.0792960000000003</v>
      </c>
      <c r="AS42" s="224">
        <f>SUMIFS('5. Pollutant Emissions - MB'!$J$19:$J$2348,'5. Pollutant Emissions - MB'!$A$19:$A$2348,'6. Summary'!$A42,'5. Pollutant Emissions - MB'!$C$19:$C$2348,'6. Summary'!AS$30)</f>
        <v>0</v>
      </c>
      <c r="AT42" s="224">
        <f>SUMIFS('5. Pollutant Emissions - MB'!$M$19:$M$2348,'5. Pollutant Emissions - MB'!$A$19:$A$2348,'6. Summary'!$A42,'5. Pollutant Emissions - MB'!$C$19:$C$2348,'6. Summary'!AT$30)</f>
        <v>0</v>
      </c>
      <c r="AU42" s="226">
        <f>SUMIFS('5. Pollutant Emissions - MB'!$J$19:$J$2348,'5. Pollutant Emissions - MB'!$A$19:$A$2348,'6. Summary'!$A42,'5. Pollutant Emissions - MB'!$C$19:$C$2348,'6. Summary'!AU$30)</f>
        <v>0</v>
      </c>
      <c r="AV42" s="226">
        <f>SUMIFS('5. Pollutant Emissions - MB'!$M$19:$M$2348,'5. Pollutant Emissions - MB'!$A$19:$A$2348,'6. Summary'!$A42,'5. Pollutant Emissions - MB'!$C$19:$C$2348,'6. Summary'!AV$30)</f>
        <v>0</v>
      </c>
      <c r="AW42" s="224">
        <f>SUMIFS('5. Pollutant Emissions - MB'!$J$19:$J$2348,'5. Pollutant Emissions - MB'!$A$19:$A$2348,'6. Summary'!$A42,'5. Pollutant Emissions - MB'!$C$19:$C$2348,'6. Summary'!AW$30)</f>
        <v>0</v>
      </c>
      <c r="AX42" s="224">
        <f>SUMIFS('5. Pollutant Emissions - MB'!$M$19:$M$2348,'5. Pollutant Emissions - MB'!$A$19:$A$2348,'6. Summary'!$A42,'5. Pollutant Emissions - MB'!$C$19:$C$2348,'6. Summary'!AX$30)</f>
        <v>0</v>
      </c>
      <c r="AY42" s="226">
        <f>SUMIFS('5. Pollutant Emissions - MB'!$J$19:$J$2348,'5. Pollutant Emissions - MB'!$A$19:$A$2348,'6. Summary'!$A42,'5. Pollutant Emissions - MB'!$C$19:$C$2348,'6. Summary'!AY$30)</f>
        <v>0</v>
      </c>
      <c r="AZ42" s="226">
        <f>SUMIFS('5. Pollutant Emissions - MB'!$M$19:$M$2348,'5. Pollutant Emissions - MB'!$A$19:$A$2348,'6. Summary'!$A42,'5. Pollutant Emissions - MB'!$C$19:$C$2348,'6. Summary'!AZ$30)</f>
        <v>0</v>
      </c>
    </row>
    <row r="43" spans="1:52" x14ac:dyDescent="0.2">
      <c r="A43" s="218" t="s">
        <v>390</v>
      </c>
      <c r="B43" s="133" t="s">
        <v>391</v>
      </c>
      <c r="C43" s="226">
        <f>SUMIFS('5. Pollutant Emissions - MB'!$J$19:$J$2348,'5. Pollutant Emissions - MB'!$A$19:$A$2348,'6. Summary'!$A43,'5. Pollutant Emissions - MB'!$C$19:$C$2348,'6. Summary'!C$30)</f>
        <v>12011.945878426699</v>
      </c>
      <c r="D43" s="226">
        <f>SUMIFS('5. Pollutant Emissions - MB'!$M$19:$M$2348,'5. Pollutant Emissions - MB'!$A$19:$A$2348,'6. Summary'!$A43,'5. Pollutant Emissions - MB'!$C$19:$C$2348,'6. Summary'!D$30)</f>
        <v>32.909440762812871</v>
      </c>
      <c r="E43" s="224">
        <f>SUMIFS('5. Pollutant Emissions - MB'!$J$19:$J$2348,'5. Pollutant Emissions - MB'!$A$19:$A$2348,'6. Summary'!$A43,'5. Pollutant Emissions - MB'!$C$19:$C$2348,'6. Summary'!E$30)</f>
        <v>2001.9909797377832</v>
      </c>
      <c r="F43" s="224">
        <f>SUMIFS('5. Pollutant Emissions - MB'!$M$19:$M$2348,'5. Pollutant Emissions - MB'!$A$19:$A$2348,'6. Summary'!$A43,'5. Pollutant Emissions - MB'!$C$19:$C$2348,'6. Summary'!F$30)</f>
        <v>5.4849067938021454</v>
      </c>
      <c r="G43" s="226">
        <f>SUMIFS('5. Pollutant Emissions - MB'!$J$19:$J$2348,'5. Pollutant Emissions - MB'!$A$19:$A$2348,'6. Summary'!$A43,'5. Pollutant Emissions - MB'!$C$19:$C$2348,'6. Summary'!G$30)</f>
        <v>16015.927837902265</v>
      </c>
      <c r="H43" s="226">
        <f>SUMIFS('5. Pollutant Emissions - MB'!$M$19:$M$2348,'5. Pollutant Emissions - MB'!$A$19:$A$2348,'6. Summary'!$A43,'5. Pollutant Emissions - MB'!$C$19:$C$2348,'6. Summary'!H$30)</f>
        <v>43.879254350417163</v>
      </c>
      <c r="I43" s="224">
        <f>SUMIFS('5. Pollutant Emissions - MB'!$J$19:$J$2348,'5. Pollutant Emissions - MB'!$A$19:$A$2348,'6. Summary'!$A43,'5. Pollutant Emissions - MB'!$C$19:$C$2348,'6. Summary'!I$30)</f>
        <v>497.18400328149039</v>
      </c>
      <c r="J43" s="224">
        <f>SUMIFS('5. Pollutant Emissions - MB'!$M$19:$M$2348,'5. Pollutant Emissions - MB'!$A$19:$A$2348,'6. Summary'!$A43,'5. Pollutant Emissions - MB'!$C$19:$C$2348,'6. Summary'!J$30)</f>
        <v>1.3621479541958641</v>
      </c>
      <c r="K43" s="226">
        <f>SUMIFS('5. Pollutant Emissions - MB'!$J$19:$J$2348,'5. Pollutant Emissions - MB'!$A$19:$A$2348,'6. Summary'!$A43,'5. Pollutant Emissions - MB'!$C$19:$C$2348,'6. Summary'!K$30)</f>
        <v>0.58184140983763466</v>
      </c>
      <c r="L43" s="226">
        <f>SUMIFS('5. Pollutant Emissions - MB'!$M$19:$M$2348,'5. Pollutant Emissions - MB'!$A$19:$A$2348,'6. Summary'!$A43,'5. Pollutant Emissions - MB'!$C$19:$C$2348,'6. Summary'!L$30)</f>
        <v>1.594086054349684E-3</v>
      </c>
      <c r="M43" s="224">
        <f>SUMIFS('5. Pollutant Emissions - MB'!$J$19:$J$2348,'5. Pollutant Emissions - MB'!$A$19:$A$2348,'6. Summary'!$A43,'5. Pollutant Emissions - MB'!$C$19:$C$2348,'6. Summary'!M$30)</f>
        <v>0</v>
      </c>
      <c r="N43" s="224">
        <f>SUMIFS('5. Pollutant Emissions - MB'!$M$19:$M$2348,'5. Pollutant Emissions - MB'!$A$19:$A$2348,'6. Summary'!$A43,'5. Pollutant Emissions - MB'!$C$19:$C$2348,'6. Summary'!N$30)</f>
        <v>0</v>
      </c>
      <c r="O43" s="226">
        <f>SUMIFS('5. Pollutant Emissions - MB'!$J$19:$J$2348,'5. Pollutant Emissions - MB'!$A$19:$A$2348,'6. Summary'!$A43,'5. Pollutant Emissions - MB'!$C$19:$C$2348,'6. Summary'!O$30)</f>
        <v>0</v>
      </c>
      <c r="P43" s="226">
        <f>SUMIFS('5. Pollutant Emissions - MB'!$M$19:$M$2348,'5. Pollutant Emissions - MB'!$A$19:$A$2348,'6. Summary'!$A43,'5. Pollutant Emissions - MB'!$C$19:$C$2348,'6. Summary'!P$30)</f>
        <v>0</v>
      </c>
      <c r="Q43" s="224">
        <f>SUMIFS('5. Pollutant Emissions - MB'!$J$19:$J$2348,'5. Pollutant Emissions - MB'!$A$19:$A$2348,'6. Summary'!$A43,'5. Pollutant Emissions - MB'!$C$19:$C$2348,'6. Summary'!Q$30)</f>
        <v>0</v>
      </c>
      <c r="R43" s="224">
        <f>SUMIFS('5. Pollutant Emissions - MB'!$M$19:$M$2348,'5. Pollutant Emissions - MB'!$A$19:$A$2348,'6. Summary'!$A43,'5. Pollutant Emissions - MB'!$C$19:$C$2348,'6. Summary'!R$30)</f>
        <v>0</v>
      </c>
      <c r="S43" s="226">
        <f>SUMIFS('5. Pollutant Emissions - MB'!$J$19:$J$2348,'5. Pollutant Emissions - MB'!$A$19:$A$2348,'6. Summary'!$A43,'5. Pollutant Emissions - MB'!$C$19:$C$2348,'6. Summary'!S$30)</f>
        <v>0</v>
      </c>
      <c r="T43" s="226">
        <f>SUMIFS('5. Pollutant Emissions - MB'!$M$19:$M$2348,'5. Pollutant Emissions - MB'!$A$19:$A$2348,'6. Summary'!$A43,'5. Pollutant Emissions - MB'!$C$19:$C$2348,'6. Summary'!T$30)</f>
        <v>0</v>
      </c>
      <c r="U43" s="224">
        <f>SUMIFS('5. Pollutant Emissions - MB'!$J$19:$J$2348,'5. Pollutant Emissions - MB'!$A$19:$A$2348,'6. Summary'!$A43,'5. Pollutant Emissions - MB'!$C$19:$C$2348,'6. Summary'!U$30)</f>
        <v>4518.1719285120007</v>
      </c>
      <c r="V43" s="224">
        <f>SUMIFS('5. Pollutant Emissions - MB'!$M$19:$M$2348,'5. Pollutant Emissions - MB'!$A$19:$A$2348,'6. Summary'!$A43,'5. Pollutant Emissions - MB'!$C$19:$C$2348,'6. Summary'!V$30)</f>
        <v>12.378553228800001</v>
      </c>
      <c r="W43" s="226">
        <f>SUMIFS('5. Pollutant Emissions - MB'!$J$19:$J$2348,'5. Pollutant Emissions - MB'!$A$19:$A$2348,'6. Summary'!$A43,'5. Pollutant Emissions - MB'!$C$19:$C$2348,'6. Summary'!W$30)</f>
        <v>134800.72596901073</v>
      </c>
      <c r="X43" s="226">
        <f>SUMIFS('5. Pollutant Emissions - MB'!$M$19:$M$2348,'5. Pollutant Emissions - MB'!$A$19:$A$2348,'6. Summary'!$A43,'5. Pollutant Emissions - MB'!$C$19:$C$2348,'6. Summary'!X$30)</f>
        <v>369.31705744934447</v>
      </c>
      <c r="Y43" s="224">
        <f>SUMIFS('5. Pollutant Emissions - MB'!$J$19:$J$2348,'5. Pollutant Emissions - MB'!$A$19:$A$2348,'6. Summary'!$A43,'5. Pollutant Emissions - MB'!$C$19:$C$2348,'6. Summary'!Y$30)</f>
        <v>150.14932348033386</v>
      </c>
      <c r="Z43" s="224">
        <f>SUMIFS('5. Pollutant Emissions - MB'!$M$19:$M$2348,'5. Pollutant Emissions - MB'!$A$19:$A$2348,'6. Summary'!$A43,'5. Pollutant Emissions - MB'!$C$19:$C$2348,'6. Summary'!Z$30)</f>
        <v>0.41136800953516128</v>
      </c>
      <c r="AA43" s="226">
        <f>SUMIFS('5. Pollutant Emissions - MB'!$J$19:$J$2348,'5. Pollutant Emissions - MB'!$A$19:$A$2348,'6. Summary'!$A43,'5. Pollutant Emissions - MB'!$C$19:$C$2348,'6. Summary'!AA$30)</f>
        <v>349310.54395394109</v>
      </c>
      <c r="AB43" s="226">
        <f>SUMIFS('5. Pollutant Emissions - MB'!$M$19:$M$2348,'5. Pollutant Emissions - MB'!$A$19:$A$2348,'6. Summary'!$A43,'5. Pollutant Emissions - MB'!$C$19:$C$2348,'6. Summary'!AB$30)</f>
        <v>957.01518891490707</v>
      </c>
      <c r="AC43" s="224">
        <f>SUMIFS('5. Pollutant Emissions - MB'!$J$19:$J$2348,'5. Pollutant Emissions - MB'!$A$19:$A$2348,'6. Summary'!$A43,'5. Pollutant Emissions - MB'!$C$19:$C$2348,'6. Summary'!AC$30)</f>
        <v>0</v>
      </c>
      <c r="AD43" s="224">
        <f>SUMIFS('5. Pollutant Emissions - MB'!$M$19:$M$2348,'5. Pollutant Emissions - MB'!$A$19:$A$2348,'6. Summary'!$A43,'5. Pollutant Emissions - MB'!$C$19:$C$2348,'6. Summary'!AD$30)</f>
        <v>0</v>
      </c>
      <c r="AE43" s="226">
        <f>SUMIFS('5. Pollutant Emissions - MB'!$J$19:$J$2348,'5. Pollutant Emissions - MB'!$A$19:$A$2348,'6. Summary'!$A43,'5. Pollutant Emissions - MB'!$C$19:$C$2348,'6. Summary'!AE$30)</f>
        <v>3.3255294607866534E-3</v>
      </c>
      <c r="AF43" s="226">
        <f>SUMIFS('5. Pollutant Emissions - MB'!$M$19:$M$2348,'5. Pollutant Emissions - MB'!$A$19:$A$2348,'6. Summary'!$A43,'5. Pollutant Emissions - MB'!$C$19:$C$2348,'6. Summary'!AF$30)</f>
        <v>9.1110396185935702E-6</v>
      </c>
      <c r="AG43" s="224">
        <f>SUMIFS('5. Pollutant Emissions - MB'!$J$19:$J$2348,'5. Pollutant Emissions - MB'!$A$19:$A$2348,'6. Summary'!$A43,'5. Pollutant Emissions - MB'!$C$19:$C$2348,'6. Summary'!AG$30)</f>
        <v>5.7788952586412456E-3</v>
      </c>
      <c r="AH43" s="224">
        <f>SUMIFS('5. Pollutant Emissions - MB'!$M$19:$M$2348,'5. Pollutant Emissions - MB'!$A$19:$A$2348,'6. Summary'!$A43,'5. Pollutant Emissions - MB'!$C$19:$C$2348,'6. Summary'!AH$30)</f>
        <v>1.5832589749702043E-5</v>
      </c>
      <c r="AI43" s="226">
        <f>SUMIFS('5. Pollutant Emissions - MB'!$J$19:$J$2348,'5. Pollutant Emissions - MB'!$A$19:$A$2348,'6. Summary'!$A43,'5. Pollutant Emissions - MB'!$C$19:$C$2348,'6. Summary'!AI$30)</f>
        <v>39671.005216202357</v>
      </c>
      <c r="AJ43" s="226">
        <f>SUMIFS('5. Pollutant Emissions - MB'!$M$19:$M$2348,'5. Pollutant Emissions - MB'!$A$19:$A$2348,'6. Summary'!$A43,'5. Pollutant Emissions - MB'!$C$19:$C$2348,'6. Summary'!AJ$30)</f>
        <v>108.68768552384208</v>
      </c>
      <c r="AK43" s="224">
        <f>SUMIFS('5. Pollutant Emissions - MB'!$J$19:$J$2348,'5. Pollutant Emissions - MB'!$A$19:$A$2348,'6. Summary'!$A43,'5. Pollutant Emissions - MB'!$C$19:$C$2348,'6. Summary'!AK$30)</f>
        <v>338759.27003247314</v>
      </c>
      <c r="AL43" s="224">
        <f>SUMIFS('5. Pollutant Emissions - MB'!$M$19:$M$2348,'5. Pollutant Emissions - MB'!$A$19:$A$2348,'6. Summary'!$A43,'5. Pollutant Emissions - MB'!$C$19:$C$2348,'6. Summary'!AL$30)</f>
        <v>928.10758913006339</v>
      </c>
      <c r="AM43" s="226">
        <f>SUMIFS('5. Pollutant Emissions - MB'!$J$19:$J$2348,'5. Pollutant Emissions - MB'!$A$19:$A$2348,'6. Summary'!$A43,'5. Pollutant Emissions - MB'!$C$19:$C$2348,'6. Summary'!AM$30)</f>
        <v>264559.40058164479</v>
      </c>
      <c r="AN43" s="226">
        <f>SUMIFS('5. Pollutant Emissions - MB'!$M$19:$M$2348,'5. Pollutant Emissions - MB'!$A$19:$A$2348,'6. Summary'!$A43,'5. Pollutant Emissions - MB'!$C$19:$C$2348,'6. Summary'!AN$30)</f>
        <v>724.82027556615014</v>
      </c>
      <c r="AO43" s="224">
        <f>SUMIFS('5. Pollutant Emissions - MB'!$J$19:$J$2348,'5. Pollutant Emissions - MB'!$A$19:$A$2348,'6. Summary'!$A43,'5. Pollutant Emissions - MB'!$C$19:$C$2348,'6. Summary'!AO$30)</f>
        <v>212.06274822407647</v>
      </c>
      <c r="AP43" s="224">
        <f>SUMIFS('5. Pollutant Emissions - MB'!$M$19:$M$2348,'5. Pollutant Emissions - MB'!$A$19:$A$2348,'6. Summary'!$A43,'5. Pollutant Emissions - MB'!$C$19:$C$2348,'6. Summary'!AP$30)</f>
        <v>0.58099383075089439</v>
      </c>
      <c r="AQ43" s="226">
        <f>SUMIFS('5. Pollutant Emissions - MB'!$J$19:$J$2348,'5. Pollutant Emissions - MB'!$A$19:$A$2348,'6. Summary'!$A43,'5. Pollutant Emissions - MB'!$C$19:$C$2348,'6. Summary'!AQ$30)</f>
        <v>0</v>
      </c>
      <c r="AR43" s="226">
        <f>SUMIFS('5. Pollutant Emissions - MB'!$M$19:$M$2348,'5. Pollutant Emissions - MB'!$A$19:$A$2348,'6. Summary'!$A43,'5. Pollutant Emissions - MB'!$C$19:$C$2348,'6. Summary'!AR$30)</f>
        <v>0</v>
      </c>
      <c r="AS43" s="224">
        <f>SUMIFS('5. Pollutant Emissions - MB'!$J$19:$J$2348,'5. Pollutant Emissions - MB'!$A$19:$A$2348,'6. Summary'!$A43,'5. Pollutant Emissions - MB'!$C$19:$C$2348,'6. Summary'!AS$30)</f>
        <v>0.37412206433849821</v>
      </c>
      <c r="AT43" s="224">
        <f>SUMIFS('5. Pollutant Emissions - MB'!$M$19:$M$2348,'5. Pollutant Emissions - MB'!$A$19:$A$2348,'6. Summary'!$A43,'5. Pollutant Emissions - MB'!$C$19:$C$2348,'6. Summary'!AT$30)</f>
        <v>1.0249919570917759E-3</v>
      </c>
      <c r="AU43" s="226">
        <f>SUMIFS('5. Pollutant Emissions - MB'!$J$19:$J$2348,'5. Pollutant Emissions - MB'!$A$19:$A$2348,'6. Summary'!$A43,'5. Pollutant Emissions - MB'!$C$19:$C$2348,'6. Summary'!AU$30)</f>
        <v>25.275136119189529</v>
      </c>
      <c r="AV43" s="226">
        <f>SUMIFS('5. Pollutant Emissions - MB'!$M$19:$M$2348,'5. Pollutant Emissions - MB'!$A$19:$A$2348,'6. Summary'!$A43,'5. Pollutant Emissions - MB'!$C$19:$C$2348,'6. Summary'!AV$30)</f>
        <v>6.9246948271752137E-2</v>
      </c>
      <c r="AW43" s="224">
        <f>SUMIFS('5. Pollutant Emissions - MB'!$J$19:$J$2348,'5. Pollutant Emissions - MB'!$A$19:$A$2348,'6. Summary'!$A43,'5. Pollutant Emissions - MB'!$C$19:$C$2348,'6. Summary'!AW$30)</f>
        <v>0</v>
      </c>
      <c r="AX43" s="224">
        <f>SUMIFS('5. Pollutant Emissions - MB'!$M$19:$M$2348,'5. Pollutant Emissions - MB'!$A$19:$A$2348,'6. Summary'!$A43,'5. Pollutant Emissions - MB'!$C$19:$C$2348,'6. Summary'!AX$30)</f>
        <v>0</v>
      </c>
      <c r="AY43" s="226">
        <f>SUMIFS('5. Pollutant Emissions - MB'!$J$19:$J$2348,'5. Pollutant Emissions - MB'!$A$19:$A$2348,'6. Summary'!$A43,'5. Pollutant Emissions - MB'!$C$19:$C$2348,'6. Summary'!AY$30)</f>
        <v>0</v>
      </c>
      <c r="AZ43" s="226">
        <f>SUMIFS('5. Pollutant Emissions - MB'!$M$19:$M$2348,'5. Pollutant Emissions - MB'!$A$19:$A$2348,'6. Summary'!$A43,'5. Pollutant Emissions - MB'!$C$19:$C$2348,'6. Summary'!AZ$30)</f>
        <v>0</v>
      </c>
    </row>
    <row r="44" spans="1:52" x14ac:dyDescent="0.2">
      <c r="A44" s="218" t="s">
        <v>394</v>
      </c>
      <c r="B44" s="133" t="s">
        <v>395</v>
      </c>
      <c r="C44" s="226">
        <f>SUMIFS('5. Pollutant Emissions - MB'!$J$19:$J$2348,'5. Pollutant Emissions - MB'!$A$19:$A$2348,'6. Summary'!$A44,'5. Pollutant Emissions - MB'!$C$19:$C$2348,'6. Summary'!C$30)</f>
        <v>21645.039654032054</v>
      </c>
      <c r="D44" s="226">
        <f>SUMIFS('5. Pollutant Emissions - MB'!$M$19:$M$2348,'5. Pollutant Emissions - MB'!$A$19:$A$2348,'6. Summary'!$A44,'5. Pollutant Emissions - MB'!$C$19:$C$2348,'6. Summary'!D$30)</f>
        <v>59.301478504197412</v>
      </c>
      <c r="E44" s="224">
        <f>SUMIFS('5. Pollutant Emissions - MB'!$J$19:$J$2348,'5. Pollutant Emissions - MB'!$A$19:$A$2348,'6. Summary'!$A44,'5. Pollutant Emissions - MB'!$C$19:$C$2348,'6. Summary'!E$30)</f>
        <v>5401.2104308114976</v>
      </c>
      <c r="F44" s="224">
        <f>SUMIFS('5. Pollutant Emissions - MB'!$M$19:$M$2348,'5. Pollutant Emissions - MB'!$A$19:$A$2348,'6. Summary'!$A44,'5. Pollutant Emissions - MB'!$C$19:$C$2348,'6. Summary'!F$30)</f>
        <v>14.797836796743828</v>
      </c>
      <c r="G44" s="226">
        <f>SUMIFS('5. Pollutant Emissions - MB'!$J$19:$J$2348,'5. Pollutant Emissions - MB'!$A$19:$A$2348,'6. Summary'!$A44,'5. Pollutant Emissions - MB'!$C$19:$C$2348,'6. Summary'!G$30)</f>
        <v>21354.91776</v>
      </c>
      <c r="H44" s="226">
        <f>SUMIFS('5. Pollutant Emissions - MB'!$M$19:$M$2348,'5. Pollutant Emissions - MB'!$A$19:$A$2348,'6. Summary'!$A44,'5. Pollutant Emissions - MB'!$C$19:$C$2348,'6. Summary'!H$30)</f>
        <v>58.506624000000002</v>
      </c>
      <c r="I44" s="224">
        <f>SUMIFS('5. Pollutant Emissions - MB'!$J$19:$J$2348,'5. Pollutant Emissions - MB'!$A$19:$A$2348,'6. Summary'!$A44,'5. Pollutant Emissions - MB'!$C$19:$C$2348,'6. Summary'!I$30)</f>
        <v>0</v>
      </c>
      <c r="J44" s="224">
        <f>SUMIFS('5. Pollutant Emissions - MB'!$M$19:$M$2348,'5. Pollutant Emissions - MB'!$A$19:$A$2348,'6. Summary'!$A44,'5. Pollutant Emissions - MB'!$C$19:$C$2348,'6. Summary'!J$30)</f>
        <v>0</v>
      </c>
      <c r="K44" s="226">
        <f>SUMIFS('5. Pollutant Emissions - MB'!$J$19:$J$2348,'5. Pollutant Emissions - MB'!$A$19:$A$2348,'6. Summary'!$A44,'5. Pollutant Emissions - MB'!$C$19:$C$2348,'6. Summary'!K$30)</f>
        <v>0</v>
      </c>
      <c r="L44" s="226">
        <f>SUMIFS('5. Pollutant Emissions - MB'!$M$19:$M$2348,'5. Pollutant Emissions - MB'!$A$19:$A$2348,'6. Summary'!$A44,'5. Pollutant Emissions - MB'!$C$19:$C$2348,'6. Summary'!L$30)</f>
        <v>0</v>
      </c>
      <c r="M44" s="224">
        <f>SUMIFS('5. Pollutant Emissions - MB'!$J$19:$J$2348,'5. Pollutant Emissions - MB'!$A$19:$A$2348,'6. Summary'!$A44,'5. Pollutant Emissions - MB'!$C$19:$C$2348,'6. Summary'!M$30)</f>
        <v>10543.367529890615</v>
      </c>
      <c r="N44" s="224">
        <f>SUMIFS('5. Pollutant Emissions - MB'!$M$19:$M$2348,'5. Pollutant Emissions - MB'!$A$19:$A$2348,'6. Summary'!$A44,'5. Pollutant Emissions - MB'!$C$19:$C$2348,'6. Summary'!N$30)</f>
        <v>28.885938438056478</v>
      </c>
      <c r="O44" s="226">
        <f>SUMIFS('5. Pollutant Emissions - MB'!$J$19:$J$2348,'5. Pollutant Emissions - MB'!$A$19:$A$2348,'6. Summary'!$A44,'5. Pollutant Emissions - MB'!$C$19:$C$2348,'6. Summary'!O$30)</f>
        <v>1272.7283316570847</v>
      </c>
      <c r="P44" s="226">
        <f>SUMIFS('5. Pollutant Emissions - MB'!$M$19:$M$2348,'5. Pollutant Emissions - MB'!$A$19:$A$2348,'6. Summary'!$A44,'5. Pollutant Emissions - MB'!$C$19:$C$2348,'6. Summary'!P$30)</f>
        <v>3.4869269360468076</v>
      </c>
      <c r="Q44" s="224">
        <f>SUMIFS('5. Pollutant Emissions - MB'!$J$19:$J$2348,'5. Pollutant Emissions - MB'!$A$19:$A$2348,'6. Summary'!$A44,'5. Pollutant Emissions - MB'!$C$19:$C$2348,'6. Summary'!Q$30)</f>
        <v>0</v>
      </c>
      <c r="R44" s="224">
        <f>SUMIFS('5. Pollutant Emissions - MB'!$M$19:$M$2348,'5. Pollutant Emissions - MB'!$A$19:$A$2348,'6. Summary'!$A44,'5. Pollutant Emissions - MB'!$C$19:$C$2348,'6. Summary'!R$30)</f>
        <v>0</v>
      </c>
      <c r="S44" s="226">
        <f>SUMIFS('5. Pollutant Emissions - MB'!$J$19:$J$2348,'5. Pollutant Emissions - MB'!$A$19:$A$2348,'6. Summary'!$A44,'5. Pollutant Emissions - MB'!$C$19:$C$2348,'6. Summary'!S$30)</f>
        <v>73180.84835410837</v>
      </c>
      <c r="T44" s="226">
        <f>SUMIFS('5. Pollutant Emissions - MB'!$M$19:$M$2348,'5. Pollutant Emissions - MB'!$A$19:$A$2348,'6. Summary'!$A44,'5. Pollutant Emissions - MB'!$C$19:$C$2348,'6. Summary'!T$30)</f>
        <v>200.49547494276266</v>
      </c>
      <c r="U44" s="224">
        <f>SUMIFS('5. Pollutant Emissions - MB'!$J$19:$J$2348,'5. Pollutant Emissions - MB'!$A$19:$A$2348,'6. Summary'!$A44,'5. Pollutant Emissions - MB'!$C$19:$C$2348,'6. Summary'!U$30)</f>
        <v>0</v>
      </c>
      <c r="V44" s="224">
        <f>SUMIFS('5. Pollutant Emissions - MB'!$M$19:$M$2348,'5. Pollutant Emissions - MB'!$A$19:$A$2348,'6. Summary'!$A44,'5. Pollutant Emissions - MB'!$C$19:$C$2348,'6. Summary'!V$30)</f>
        <v>0</v>
      </c>
      <c r="W44" s="226">
        <f>SUMIFS('5. Pollutant Emissions - MB'!$J$19:$J$2348,'5. Pollutant Emissions - MB'!$A$19:$A$2348,'6. Summary'!$A44,'5. Pollutant Emissions - MB'!$C$19:$C$2348,'6. Summary'!W$30)</f>
        <v>351147.67156664463</v>
      </c>
      <c r="X44" s="226">
        <f>SUMIFS('5. Pollutant Emissions - MB'!$M$19:$M$2348,'5. Pollutant Emissions - MB'!$A$19:$A$2348,'6. Summary'!$A44,'5. Pollutant Emissions - MB'!$C$19:$C$2348,'6. Summary'!X$30)</f>
        <v>962.04841525108111</v>
      </c>
      <c r="Y44" s="224">
        <f>SUMIFS('5. Pollutant Emissions - MB'!$J$19:$J$2348,'5. Pollutant Emissions - MB'!$A$19:$A$2348,'6. Summary'!$A44,'5. Pollutant Emissions - MB'!$C$19:$C$2348,'6. Summary'!Y$30)</f>
        <v>0</v>
      </c>
      <c r="Z44" s="224">
        <f>SUMIFS('5. Pollutant Emissions - MB'!$M$19:$M$2348,'5. Pollutant Emissions - MB'!$A$19:$A$2348,'6. Summary'!$A44,'5. Pollutant Emissions - MB'!$C$19:$C$2348,'6. Summary'!Z$30)</f>
        <v>0</v>
      </c>
      <c r="AA44" s="226">
        <f>SUMIFS('5. Pollutant Emissions - MB'!$J$19:$J$2348,'5. Pollutant Emissions - MB'!$A$19:$A$2348,'6. Summary'!$A44,'5. Pollutant Emissions - MB'!$C$19:$C$2348,'6. Summary'!AA$30)</f>
        <v>61913.424743742544</v>
      </c>
      <c r="AB44" s="226">
        <f>SUMIFS('5. Pollutant Emissions - MB'!$M$19:$M$2348,'5. Pollutant Emissions - MB'!$A$19:$A$2348,'6. Summary'!$A44,'5. Pollutant Emissions - MB'!$C$19:$C$2348,'6. Summary'!AB$30)</f>
        <v>169.625821215733</v>
      </c>
      <c r="AC44" s="224">
        <f>SUMIFS('5. Pollutant Emissions - MB'!$J$19:$J$2348,'5. Pollutant Emissions - MB'!$A$19:$A$2348,'6. Summary'!$A44,'5. Pollutant Emissions - MB'!$C$19:$C$2348,'6. Summary'!AC$30)</f>
        <v>0</v>
      </c>
      <c r="AD44" s="224">
        <f>SUMIFS('5. Pollutant Emissions - MB'!$M$19:$M$2348,'5. Pollutant Emissions - MB'!$A$19:$A$2348,'6. Summary'!$A44,'5. Pollutant Emissions - MB'!$C$19:$C$2348,'6. Summary'!AD$30)</f>
        <v>0</v>
      </c>
      <c r="AE44" s="226">
        <f>SUMIFS('5. Pollutant Emissions - MB'!$J$19:$J$2348,'5. Pollutant Emissions - MB'!$A$19:$A$2348,'6. Summary'!$A44,'5. Pollutant Emissions - MB'!$C$19:$C$2348,'6. Summary'!AE$30)</f>
        <v>2.0202037010429935E-5</v>
      </c>
      <c r="AF44" s="226">
        <f>SUMIFS('5. Pollutant Emissions - MB'!$M$19:$M$2348,'5. Pollutant Emissions - MB'!$A$19:$A$2348,'6. Summary'!$A44,'5. Pollutant Emissions - MB'!$C$19:$C$2348,'6. Summary'!AF$30)</f>
        <v>5.5348046603917632E-8</v>
      </c>
      <c r="AG44" s="224">
        <f>SUMIFS('5. Pollutant Emissions - MB'!$J$19:$J$2348,'5. Pollutant Emissions - MB'!$A$19:$A$2348,'6. Summary'!$A44,'5. Pollutant Emissions - MB'!$C$19:$C$2348,'6. Summary'!AG$30)</f>
        <v>0.1515152775782245</v>
      </c>
      <c r="AH44" s="224">
        <f>SUMIFS('5. Pollutant Emissions - MB'!$M$19:$M$2348,'5. Pollutant Emissions - MB'!$A$19:$A$2348,'6. Summary'!$A44,'5. Pollutant Emissions - MB'!$C$19:$C$2348,'6. Summary'!AH$30)</f>
        <v>4.1511034952938216E-4</v>
      </c>
      <c r="AI44" s="226">
        <f>SUMIFS('5. Pollutant Emissions - MB'!$J$19:$J$2348,'5. Pollutant Emissions - MB'!$A$19:$A$2348,'6. Summary'!$A44,'5. Pollutant Emissions - MB'!$C$19:$C$2348,'6. Summary'!AI$30)</f>
        <v>9509.4571537544689</v>
      </c>
      <c r="AJ44" s="226">
        <f>SUMIFS('5. Pollutant Emissions - MB'!$M$19:$M$2348,'5. Pollutant Emissions - MB'!$A$19:$A$2348,'6. Summary'!$A44,'5. Pollutant Emissions - MB'!$C$19:$C$2348,'6. Summary'!AJ$30)</f>
        <v>26.05330727056019</v>
      </c>
      <c r="AK44" s="224">
        <f>SUMIFS('5. Pollutant Emissions - MB'!$J$19:$J$2348,'5. Pollutant Emissions - MB'!$A$19:$A$2348,'6. Summary'!$A44,'5. Pollutant Emissions - MB'!$C$19:$C$2348,'6. Summary'!AK$30)</f>
        <v>61079.261835518468</v>
      </c>
      <c r="AL44" s="224">
        <f>SUMIFS('5. Pollutant Emissions - MB'!$M$19:$M$2348,'5. Pollutant Emissions - MB'!$A$19:$A$2348,'6. Summary'!$A44,'5. Pollutant Emissions - MB'!$C$19:$C$2348,'6. Summary'!AL$30)</f>
        <v>167.34044338498211</v>
      </c>
      <c r="AM44" s="226">
        <f>SUMIFS('5. Pollutant Emissions - MB'!$J$19:$J$2348,'5. Pollutant Emissions - MB'!$A$19:$A$2348,'6. Summary'!$A44,'5. Pollutant Emissions - MB'!$C$19:$C$2348,'6. Summary'!AM$30)</f>
        <v>0</v>
      </c>
      <c r="AN44" s="226">
        <f>SUMIFS('5. Pollutant Emissions - MB'!$M$19:$M$2348,'5. Pollutant Emissions - MB'!$A$19:$A$2348,'6. Summary'!$A44,'5. Pollutant Emissions - MB'!$C$19:$C$2348,'6. Summary'!AN$30)</f>
        <v>0</v>
      </c>
      <c r="AO44" s="224">
        <f>SUMIFS('5. Pollutant Emissions - MB'!$J$19:$J$2348,'5. Pollutant Emissions - MB'!$A$19:$A$2348,'6. Summary'!$A44,'5. Pollutant Emissions - MB'!$C$19:$C$2348,'6. Summary'!AO$30)</f>
        <v>0</v>
      </c>
      <c r="AP44" s="224">
        <f>SUMIFS('5. Pollutant Emissions - MB'!$M$19:$M$2348,'5. Pollutant Emissions - MB'!$A$19:$A$2348,'6. Summary'!$A44,'5. Pollutant Emissions - MB'!$C$19:$C$2348,'6. Summary'!AP$30)</f>
        <v>0</v>
      </c>
      <c r="AQ44" s="226">
        <f>SUMIFS('5. Pollutant Emissions - MB'!$J$19:$J$2348,'5. Pollutant Emissions - MB'!$A$19:$A$2348,'6. Summary'!$A44,'5. Pollutant Emissions - MB'!$C$19:$C$2348,'6. Summary'!AQ$30)</f>
        <v>1123.9430400000001</v>
      </c>
      <c r="AR44" s="226">
        <f>SUMIFS('5. Pollutant Emissions - MB'!$M$19:$M$2348,'5. Pollutant Emissions - MB'!$A$19:$A$2348,'6. Summary'!$A44,'5. Pollutant Emissions - MB'!$C$19:$C$2348,'6. Summary'!AR$30)</f>
        <v>3.0792960000000003</v>
      </c>
      <c r="AS44" s="224">
        <f>SUMIFS('5. Pollutant Emissions - MB'!$J$19:$J$2348,'5. Pollutant Emissions - MB'!$A$19:$A$2348,'6. Summary'!$A44,'5. Pollutant Emissions - MB'!$C$19:$C$2348,'6. Summary'!AS$30)</f>
        <v>0</v>
      </c>
      <c r="AT44" s="224">
        <f>SUMIFS('5. Pollutant Emissions - MB'!$M$19:$M$2348,'5. Pollutant Emissions - MB'!$A$19:$A$2348,'6. Summary'!$A44,'5. Pollutant Emissions - MB'!$C$19:$C$2348,'6. Summary'!AT$30)</f>
        <v>0</v>
      </c>
      <c r="AU44" s="226">
        <f>SUMIFS('5. Pollutant Emissions - MB'!$J$19:$J$2348,'5. Pollutant Emissions - MB'!$A$19:$A$2348,'6. Summary'!$A44,'5. Pollutant Emissions - MB'!$C$19:$C$2348,'6. Summary'!AU$30)</f>
        <v>0</v>
      </c>
      <c r="AV44" s="226">
        <f>SUMIFS('5. Pollutant Emissions - MB'!$M$19:$M$2348,'5. Pollutant Emissions - MB'!$A$19:$A$2348,'6. Summary'!$A44,'5. Pollutant Emissions - MB'!$C$19:$C$2348,'6. Summary'!AV$30)</f>
        <v>0</v>
      </c>
      <c r="AW44" s="224">
        <f>SUMIFS('5. Pollutant Emissions - MB'!$J$19:$J$2348,'5. Pollutant Emissions - MB'!$A$19:$A$2348,'6. Summary'!$A44,'5. Pollutant Emissions - MB'!$C$19:$C$2348,'6. Summary'!AW$30)</f>
        <v>50.505092526074833</v>
      </c>
      <c r="AX44" s="224">
        <f>SUMIFS('5. Pollutant Emissions - MB'!$M$19:$M$2348,'5. Pollutant Emissions - MB'!$A$19:$A$2348,'6. Summary'!$A44,'5. Pollutant Emissions - MB'!$C$19:$C$2348,'6. Summary'!AX$30)</f>
        <v>0.13837011650979406</v>
      </c>
      <c r="AY44" s="226">
        <f>SUMIFS('5. Pollutant Emissions - MB'!$J$19:$J$2348,'5. Pollutant Emissions - MB'!$A$19:$A$2348,'6. Summary'!$A44,'5. Pollutant Emissions - MB'!$C$19:$C$2348,'6. Summary'!AY$30)</f>
        <v>21172.628074281351</v>
      </c>
      <c r="AZ44" s="226">
        <f>SUMIFS('5. Pollutant Emissions - MB'!$M$19:$M$2348,'5. Pollutant Emissions - MB'!$A$19:$A$2348,'6. Summary'!$A44,'5. Pollutant Emissions - MB'!$C$19:$C$2348,'6. Summary'!AZ$30)</f>
        <v>58.00720020351055</v>
      </c>
    </row>
    <row r="45" spans="1:52" x14ac:dyDescent="0.2">
      <c r="A45" s="218" t="s">
        <v>398</v>
      </c>
      <c r="B45" s="133" t="s">
        <v>399</v>
      </c>
      <c r="C45" s="226">
        <f>SUMIFS('5. Pollutant Emissions - MB'!$J$19:$J$2348,'5. Pollutant Emissions - MB'!$A$19:$A$2348,'6. Summary'!$A45,'5. Pollutant Emissions - MB'!$C$19:$C$2348,'6. Summary'!C$30)</f>
        <v>4696.257926102503</v>
      </c>
      <c r="D45" s="226">
        <f>SUMIFS('5. Pollutant Emissions - MB'!$M$19:$M$2348,'5. Pollutant Emissions - MB'!$A$19:$A$2348,'6. Summary'!$A45,'5. Pollutant Emissions - MB'!$C$19:$C$2348,'6. Summary'!D$30)</f>
        <v>12.866460071513707</v>
      </c>
      <c r="E45" s="224">
        <f>SUMIFS('5. Pollutant Emissions - MB'!$J$19:$J$2348,'5. Pollutant Emissions - MB'!$A$19:$A$2348,'6. Summary'!$A45,'5. Pollutant Emissions - MB'!$C$19:$C$2348,'6. Summary'!E$30)</f>
        <v>862.45932657926096</v>
      </c>
      <c r="F45" s="224">
        <f>SUMIFS('5. Pollutant Emissions - MB'!$M$19:$M$2348,'5. Pollutant Emissions - MB'!$A$19:$A$2348,'6. Summary'!$A45,'5. Pollutant Emissions - MB'!$C$19:$C$2348,'6. Summary'!F$30)</f>
        <v>2.3629022646007152</v>
      </c>
      <c r="G45" s="226">
        <f>SUMIFS('5. Pollutant Emissions - MB'!$J$19:$J$2348,'5. Pollutant Emissions - MB'!$A$19:$A$2348,'6. Summary'!$A45,'5. Pollutant Emissions - MB'!$C$19:$C$2348,'6. Summary'!G$30)</f>
        <v>1.6975697556615019</v>
      </c>
      <c r="H45" s="226">
        <f>SUMIFS('5. Pollutant Emissions - MB'!$M$19:$M$2348,'5. Pollutant Emissions - MB'!$A$19:$A$2348,'6. Summary'!$A45,'5. Pollutant Emissions - MB'!$C$19:$C$2348,'6. Summary'!H$30)</f>
        <v>4.6508760429082247E-3</v>
      </c>
      <c r="I45" s="224">
        <f>SUMIFS('5. Pollutant Emissions - MB'!$J$19:$J$2348,'5. Pollutant Emissions - MB'!$A$19:$A$2348,'6. Summary'!$A45,'5. Pollutant Emissions - MB'!$C$19:$C$2348,'6. Summary'!I$30)</f>
        <v>0</v>
      </c>
      <c r="J45" s="224">
        <f>SUMIFS('5. Pollutant Emissions - MB'!$M$19:$M$2348,'5. Pollutant Emissions - MB'!$A$19:$A$2348,'6. Summary'!$A45,'5. Pollutant Emissions - MB'!$C$19:$C$2348,'6. Summary'!J$30)</f>
        <v>0</v>
      </c>
      <c r="K45" s="226">
        <f>SUMIFS('5. Pollutant Emissions - MB'!$J$19:$J$2348,'5. Pollutant Emissions - MB'!$A$19:$A$2348,'6. Summary'!$A45,'5. Pollutant Emissions - MB'!$C$19:$C$2348,'6. Summary'!K$30)</f>
        <v>47.815348033373056</v>
      </c>
      <c r="L45" s="226">
        <f>SUMIFS('5. Pollutant Emissions - MB'!$M$19:$M$2348,'5. Pollutant Emissions - MB'!$A$19:$A$2348,'6. Summary'!$A45,'5. Pollutant Emissions - MB'!$C$19:$C$2348,'6. Summary'!L$30)</f>
        <v>0.13100095351609056</v>
      </c>
      <c r="M45" s="224">
        <f>SUMIFS('5. Pollutant Emissions - MB'!$J$19:$J$2348,'5. Pollutant Emissions - MB'!$A$19:$A$2348,'6. Summary'!$A45,'5. Pollutant Emissions - MB'!$C$19:$C$2348,'6. Summary'!M$30)</f>
        <v>37.346534624553044</v>
      </c>
      <c r="N45" s="224">
        <f>SUMIFS('5. Pollutant Emissions - MB'!$M$19:$M$2348,'5. Pollutant Emissions - MB'!$A$19:$A$2348,'6. Summary'!$A45,'5. Pollutant Emissions - MB'!$C$19:$C$2348,'6. Summary'!N$30)</f>
        <v>0.10231927294398094</v>
      </c>
      <c r="O45" s="226">
        <f>SUMIFS('5. Pollutant Emissions - MB'!$J$19:$J$2348,'5. Pollutant Emissions - MB'!$A$19:$A$2348,'6. Summary'!$A45,'5. Pollutant Emissions - MB'!$C$19:$C$2348,'6. Summary'!O$30)</f>
        <v>0</v>
      </c>
      <c r="P45" s="226">
        <f>SUMIFS('5. Pollutant Emissions - MB'!$M$19:$M$2348,'5. Pollutant Emissions - MB'!$A$19:$A$2348,'6. Summary'!$A45,'5. Pollutant Emissions - MB'!$C$19:$C$2348,'6. Summary'!P$30)</f>
        <v>0</v>
      </c>
      <c r="Q45" s="224">
        <f>SUMIFS('5. Pollutant Emissions - MB'!$J$19:$J$2348,'5. Pollutant Emissions - MB'!$A$19:$A$2348,'6. Summary'!$A45,'5. Pollutant Emissions - MB'!$C$19:$C$2348,'6. Summary'!Q$30)</f>
        <v>49.229522914183548</v>
      </c>
      <c r="R45" s="224">
        <f>SUMIFS('5. Pollutant Emissions - MB'!$M$19:$M$2348,'5. Pollutant Emissions - MB'!$A$19:$A$2348,'6. Summary'!$A45,'5. Pollutant Emissions - MB'!$C$19:$C$2348,'6. Summary'!R$30)</f>
        <v>0.1348754052443385</v>
      </c>
      <c r="S45" s="226">
        <f>SUMIFS('5. Pollutant Emissions - MB'!$J$19:$J$2348,'5. Pollutant Emissions - MB'!$A$19:$A$2348,'6. Summary'!$A45,'5. Pollutant Emissions - MB'!$C$19:$C$2348,'6. Summary'!S$30)</f>
        <v>188.85813468414781</v>
      </c>
      <c r="T45" s="226">
        <f>SUMIFS('5. Pollutant Emissions - MB'!$M$19:$M$2348,'5. Pollutant Emissions - MB'!$A$19:$A$2348,'6. Summary'!$A45,'5. Pollutant Emissions - MB'!$C$19:$C$2348,'6. Summary'!T$30)</f>
        <v>0.51741954707985705</v>
      </c>
      <c r="U45" s="224">
        <f>SUMIFS('5. Pollutant Emissions - MB'!$J$19:$J$2348,'5. Pollutant Emissions - MB'!$A$19:$A$2348,'6. Summary'!$A45,'5. Pollutant Emissions - MB'!$C$19:$C$2348,'6. Summary'!U$30)</f>
        <v>1012.7701162276519</v>
      </c>
      <c r="V45" s="224">
        <f>SUMIFS('5. Pollutant Emissions - MB'!$M$19:$M$2348,'5. Pollutant Emissions - MB'!$A$19:$A$2348,'6. Summary'!$A45,'5. Pollutant Emissions - MB'!$C$19:$C$2348,'6. Summary'!V$30)</f>
        <v>2.7747126471990464</v>
      </c>
      <c r="W45" s="226">
        <f>SUMIFS('5. Pollutant Emissions - MB'!$J$19:$J$2348,'5. Pollutant Emissions - MB'!$A$19:$A$2348,'6. Summary'!$A45,'5. Pollutant Emissions - MB'!$C$19:$C$2348,'6. Summary'!W$30)</f>
        <v>1165.6611343802147</v>
      </c>
      <c r="X45" s="226">
        <f>SUMIFS('5. Pollutant Emissions - MB'!$M$19:$M$2348,'5. Pollutant Emissions - MB'!$A$19:$A$2348,'6. Summary'!$A45,'5. Pollutant Emissions - MB'!$C$19:$C$2348,'6. Summary'!X$30)</f>
        <v>3.1935921489868897</v>
      </c>
      <c r="Y45" s="224">
        <f>SUMIFS('5. Pollutant Emissions - MB'!$J$19:$J$2348,'5. Pollutant Emissions - MB'!$A$19:$A$2348,'6. Summary'!$A45,'5. Pollutant Emissions - MB'!$C$19:$C$2348,'6. Summary'!Y$30)</f>
        <v>0</v>
      </c>
      <c r="Z45" s="224">
        <f>SUMIFS('5. Pollutant Emissions - MB'!$M$19:$M$2348,'5. Pollutant Emissions - MB'!$A$19:$A$2348,'6. Summary'!$A45,'5. Pollutant Emissions - MB'!$C$19:$C$2348,'6. Summary'!Z$30)</f>
        <v>0</v>
      </c>
      <c r="AA45" s="226">
        <f>SUMIFS('5. Pollutant Emissions - MB'!$J$19:$J$2348,'5. Pollutant Emissions - MB'!$A$19:$A$2348,'6. Summary'!$A45,'5. Pollutant Emissions - MB'!$C$19:$C$2348,'6. Summary'!AA$30)</f>
        <v>61913.424743742544</v>
      </c>
      <c r="AB45" s="226">
        <f>SUMIFS('5. Pollutant Emissions - MB'!$M$19:$M$2348,'5. Pollutant Emissions - MB'!$A$19:$A$2348,'6. Summary'!$A45,'5. Pollutant Emissions - MB'!$C$19:$C$2348,'6. Summary'!AB$30)</f>
        <v>169.625821215733</v>
      </c>
      <c r="AC45" s="224">
        <f>SUMIFS('5. Pollutant Emissions - MB'!$J$19:$J$2348,'5. Pollutant Emissions - MB'!$A$19:$A$2348,'6. Summary'!$A45,'5. Pollutant Emissions - MB'!$C$19:$C$2348,'6. Summary'!AC$30)</f>
        <v>0</v>
      </c>
      <c r="AD45" s="224">
        <f>SUMIFS('5. Pollutant Emissions - MB'!$M$19:$M$2348,'5. Pollutant Emissions - MB'!$A$19:$A$2348,'6. Summary'!$A45,'5. Pollutant Emissions - MB'!$C$19:$C$2348,'6. Summary'!AD$30)</f>
        <v>0</v>
      </c>
      <c r="AE45" s="226">
        <f>SUMIFS('5. Pollutant Emissions - MB'!$J$19:$J$2348,'5. Pollutant Emissions - MB'!$A$19:$A$2348,'6. Summary'!$A45,'5. Pollutant Emissions - MB'!$C$19:$C$2348,'6. Summary'!AE$30)</f>
        <v>0</v>
      </c>
      <c r="AF45" s="226">
        <f>SUMIFS('5. Pollutant Emissions - MB'!$M$19:$M$2348,'5. Pollutant Emissions - MB'!$A$19:$A$2348,'6. Summary'!$A45,'5. Pollutant Emissions - MB'!$C$19:$C$2348,'6. Summary'!AF$30)</f>
        <v>0</v>
      </c>
      <c r="AG45" s="224">
        <f>SUMIFS('5. Pollutant Emissions - MB'!$J$19:$J$2348,'5. Pollutant Emissions - MB'!$A$19:$A$2348,'6. Summary'!$A45,'5. Pollutant Emissions - MB'!$C$19:$C$2348,'6. Summary'!AG$30)</f>
        <v>0</v>
      </c>
      <c r="AH45" s="224">
        <f>SUMIFS('5. Pollutant Emissions - MB'!$M$19:$M$2348,'5. Pollutant Emissions - MB'!$A$19:$A$2348,'6. Summary'!$A45,'5. Pollutant Emissions - MB'!$C$19:$C$2348,'6. Summary'!AH$30)</f>
        <v>0</v>
      </c>
      <c r="AI45" s="226">
        <f>SUMIFS('5. Pollutant Emissions - MB'!$J$19:$J$2348,'5. Pollutant Emissions - MB'!$A$19:$A$2348,'6. Summary'!$A45,'5. Pollutant Emissions - MB'!$C$19:$C$2348,'6. Summary'!AI$30)</f>
        <v>9509.4571537544689</v>
      </c>
      <c r="AJ45" s="226">
        <f>SUMIFS('5. Pollutant Emissions - MB'!$M$19:$M$2348,'5. Pollutant Emissions - MB'!$A$19:$A$2348,'6. Summary'!$A45,'5. Pollutant Emissions - MB'!$C$19:$C$2348,'6. Summary'!AJ$30)</f>
        <v>26.05330727056019</v>
      </c>
      <c r="AK45" s="224">
        <f>SUMIFS('5. Pollutant Emissions - MB'!$J$19:$J$2348,'5. Pollutant Emissions - MB'!$A$19:$A$2348,'6. Summary'!$A45,'5. Pollutant Emissions - MB'!$C$19:$C$2348,'6. Summary'!AK$30)</f>
        <v>61079.261835518468</v>
      </c>
      <c r="AL45" s="224">
        <f>SUMIFS('5. Pollutant Emissions - MB'!$M$19:$M$2348,'5. Pollutant Emissions - MB'!$A$19:$A$2348,'6. Summary'!$A45,'5. Pollutant Emissions - MB'!$C$19:$C$2348,'6. Summary'!AL$30)</f>
        <v>167.34044338498211</v>
      </c>
      <c r="AM45" s="226">
        <f>SUMIFS('5. Pollutant Emissions - MB'!$J$19:$J$2348,'5. Pollutant Emissions - MB'!$A$19:$A$2348,'6. Summary'!$A45,'5. Pollutant Emissions - MB'!$C$19:$C$2348,'6. Summary'!AM$30)</f>
        <v>0</v>
      </c>
      <c r="AN45" s="226">
        <f>SUMIFS('5. Pollutant Emissions - MB'!$M$19:$M$2348,'5. Pollutant Emissions - MB'!$A$19:$A$2348,'6. Summary'!$A45,'5. Pollutant Emissions - MB'!$C$19:$C$2348,'6. Summary'!AN$30)</f>
        <v>0</v>
      </c>
      <c r="AO45" s="224">
        <f>SUMIFS('5. Pollutant Emissions - MB'!$J$19:$J$2348,'5. Pollutant Emissions - MB'!$A$19:$A$2348,'6. Summary'!$A45,'5. Pollutant Emissions - MB'!$C$19:$C$2348,'6. Summary'!AO$30)</f>
        <v>3.0837497020262249E-2</v>
      </c>
      <c r="AP45" s="224">
        <f>SUMIFS('5. Pollutant Emissions - MB'!$M$19:$M$2348,'5. Pollutant Emissions - MB'!$A$19:$A$2348,'6. Summary'!$A45,'5. Pollutant Emissions - MB'!$C$19:$C$2348,'6. Summary'!AP$30)</f>
        <v>8.4486293206197945E-5</v>
      </c>
      <c r="AQ45" s="226">
        <f>SUMIFS('5. Pollutant Emissions - MB'!$J$19:$J$2348,'5. Pollutant Emissions - MB'!$A$19:$A$2348,'6. Summary'!$A45,'5. Pollutant Emissions - MB'!$C$19:$C$2348,'6. Summary'!AQ$30)</f>
        <v>0</v>
      </c>
      <c r="AR45" s="226">
        <f>SUMIFS('5. Pollutant Emissions - MB'!$M$19:$M$2348,'5. Pollutant Emissions - MB'!$A$19:$A$2348,'6. Summary'!$A45,'5. Pollutant Emissions - MB'!$C$19:$C$2348,'6. Summary'!AR$30)</f>
        <v>0</v>
      </c>
      <c r="AS45" s="224">
        <f>SUMIFS('5. Pollutant Emissions - MB'!$J$19:$J$2348,'5. Pollutant Emissions - MB'!$A$19:$A$2348,'6. Summary'!$A45,'5. Pollutant Emissions - MB'!$C$19:$C$2348,'6. Summary'!AS$30)</f>
        <v>0</v>
      </c>
      <c r="AT45" s="224">
        <f>SUMIFS('5. Pollutant Emissions - MB'!$M$19:$M$2348,'5. Pollutant Emissions - MB'!$A$19:$A$2348,'6. Summary'!$A45,'5. Pollutant Emissions - MB'!$C$19:$C$2348,'6. Summary'!AT$30)</f>
        <v>0</v>
      </c>
      <c r="AU45" s="226">
        <f>SUMIFS('5. Pollutant Emissions - MB'!$J$19:$J$2348,'5. Pollutant Emissions - MB'!$A$19:$A$2348,'6. Summary'!$A45,'5. Pollutant Emissions - MB'!$C$19:$C$2348,'6. Summary'!AU$30)</f>
        <v>0</v>
      </c>
      <c r="AV45" s="226">
        <f>SUMIFS('5. Pollutant Emissions - MB'!$M$19:$M$2348,'5. Pollutant Emissions - MB'!$A$19:$A$2348,'6. Summary'!$A45,'5. Pollutant Emissions - MB'!$C$19:$C$2348,'6. Summary'!AV$30)</f>
        <v>0</v>
      </c>
      <c r="AW45" s="224">
        <f>SUMIFS('5. Pollutant Emissions - MB'!$J$19:$J$2348,'5. Pollutant Emissions - MB'!$A$19:$A$2348,'6. Summary'!$A45,'5. Pollutant Emissions - MB'!$C$19:$C$2348,'6. Summary'!AW$30)</f>
        <v>0</v>
      </c>
      <c r="AX45" s="224">
        <f>SUMIFS('5. Pollutant Emissions - MB'!$M$19:$M$2348,'5. Pollutant Emissions - MB'!$A$19:$A$2348,'6. Summary'!$A45,'5. Pollutant Emissions - MB'!$C$19:$C$2348,'6. Summary'!AX$30)</f>
        <v>0</v>
      </c>
      <c r="AY45" s="226">
        <f>SUMIFS('5. Pollutant Emissions - MB'!$J$19:$J$2348,'5. Pollutant Emissions - MB'!$A$19:$A$2348,'6. Summary'!$A45,'5. Pollutant Emissions - MB'!$C$19:$C$2348,'6. Summary'!AY$30)</f>
        <v>0</v>
      </c>
      <c r="AZ45" s="226">
        <f>SUMIFS('5. Pollutant Emissions - MB'!$M$19:$M$2348,'5. Pollutant Emissions - MB'!$A$19:$A$2348,'6. Summary'!$A45,'5. Pollutant Emissions - MB'!$C$19:$C$2348,'6. Summary'!AZ$30)</f>
        <v>0</v>
      </c>
    </row>
    <row r="46" spans="1:52" x14ac:dyDescent="0.2">
      <c r="A46" s="218" t="s">
        <v>402</v>
      </c>
      <c r="B46" s="133" t="s">
        <v>403</v>
      </c>
      <c r="C46" s="226">
        <f>SUMIFS('5. Pollutant Emissions - MB'!$J$19:$J$2348,'5. Pollutant Emissions - MB'!$A$19:$A$2348,'6. Summary'!$A46,'5. Pollutant Emissions - MB'!$C$19:$C$2348,'6. Summary'!C$30)</f>
        <v>68338.274904439808</v>
      </c>
      <c r="D46" s="226">
        <f>SUMIFS('5. Pollutant Emissions - MB'!$M$19:$M$2348,'5. Pollutant Emissions - MB'!$A$19:$A$2348,'6. Summary'!$A46,'5. Pollutant Emissions - MB'!$C$19:$C$2348,'6. Summary'!D$30)</f>
        <v>187.22815042312277</v>
      </c>
      <c r="E46" s="224">
        <f>SUMIFS('5. Pollutant Emissions - MB'!$J$19:$J$2348,'5. Pollutant Emissions - MB'!$A$19:$A$2348,'6. Summary'!$A46,'5. Pollutant Emissions - MB'!$C$19:$C$2348,'6. Summary'!E$30)</f>
        <v>16030.317148069127</v>
      </c>
      <c r="F46" s="224">
        <f>SUMIFS('5. Pollutant Emissions - MB'!$M$19:$M$2348,'5. Pollutant Emissions - MB'!$A$19:$A$2348,'6. Summary'!$A46,'5. Pollutant Emissions - MB'!$C$19:$C$2348,'6. Summary'!F$30)</f>
        <v>43.918677117997611</v>
      </c>
      <c r="G46" s="226">
        <f>SUMIFS('5. Pollutant Emissions - MB'!$J$19:$J$2348,'5. Pollutant Emissions - MB'!$A$19:$A$2348,'6. Summary'!$A46,'5. Pollutant Emissions - MB'!$C$19:$C$2348,'6. Summary'!G$30)</f>
        <v>37461.004963980922</v>
      </c>
      <c r="H46" s="226">
        <f>SUMIFS('5. Pollutant Emissions - MB'!$M$19:$M$2348,'5. Pollutant Emissions - MB'!$A$19:$A$2348,'6. Summary'!$A46,'5. Pollutant Emissions - MB'!$C$19:$C$2348,'6. Summary'!H$30)</f>
        <v>102.6328903122765</v>
      </c>
      <c r="I46" s="224">
        <f>SUMIFS('5. Pollutant Emissions - MB'!$J$19:$J$2348,'5. Pollutant Emissions - MB'!$A$19:$A$2348,'6. Summary'!$A46,'5. Pollutant Emissions - MB'!$C$19:$C$2348,'6. Summary'!I$30)</f>
        <v>0</v>
      </c>
      <c r="J46" s="224">
        <f>SUMIFS('5. Pollutant Emissions - MB'!$M$19:$M$2348,'5. Pollutant Emissions - MB'!$A$19:$A$2348,'6. Summary'!$A46,'5. Pollutant Emissions - MB'!$C$19:$C$2348,'6. Summary'!J$30)</f>
        <v>0</v>
      </c>
      <c r="K46" s="226">
        <f>SUMIFS('5. Pollutant Emissions - MB'!$J$19:$J$2348,'5. Pollutant Emissions - MB'!$A$19:$A$2348,'6. Summary'!$A46,'5. Pollutant Emissions - MB'!$C$19:$C$2348,'6. Summary'!K$30)</f>
        <v>0</v>
      </c>
      <c r="L46" s="226">
        <f>SUMIFS('5. Pollutant Emissions - MB'!$M$19:$M$2348,'5. Pollutant Emissions - MB'!$A$19:$A$2348,'6. Summary'!$A46,'5. Pollutant Emissions - MB'!$C$19:$C$2348,'6. Summary'!L$30)</f>
        <v>0</v>
      </c>
      <c r="M46" s="224">
        <f>SUMIFS('5. Pollutant Emissions - MB'!$J$19:$J$2348,'5. Pollutant Emissions - MB'!$A$19:$A$2348,'6. Summary'!$A46,'5. Pollutant Emissions - MB'!$C$19:$C$2348,'6. Summary'!M$30)</f>
        <v>567.67292471843518</v>
      </c>
      <c r="N46" s="224">
        <f>SUMIFS('5. Pollutant Emissions - MB'!$M$19:$M$2348,'5. Pollutant Emissions - MB'!$A$19:$A$2348,'6. Summary'!$A46,'5. Pollutant Emissions - MB'!$C$19:$C$2348,'6. Summary'!N$30)</f>
        <v>1.5552682868998224</v>
      </c>
      <c r="O46" s="226">
        <f>SUMIFS('5. Pollutant Emissions - MB'!$J$19:$J$2348,'5. Pollutant Emissions - MB'!$A$19:$A$2348,'6. Summary'!$A46,'5. Pollutant Emissions - MB'!$C$19:$C$2348,'6. Summary'!O$30)</f>
        <v>638.44743588200231</v>
      </c>
      <c r="P46" s="226">
        <f>SUMIFS('5. Pollutant Emissions - MB'!$M$19:$M$2348,'5. Pollutant Emissions - MB'!$A$19:$A$2348,'6. Summary'!$A46,'5. Pollutant Emissions - MB'!$C$19:$C$2348,'6. Summary'!P$30)</f>
        <v>1.7491710572109653</v>
      </c>
      <c r="Q46" s="224">
        <f>SUMIFS('5. Pollutant Emissions - MB'!$J$19:$J$2348,'5. Pollutant Emissions - MB'!$A$19:$A$2348,'6. Summary'!$A46,'5. Pollutant Emissions - MB'!$C$19:$C$2348,'6. Summary'!Q$30)</f>
        <v>0</v>
      </c>
      <c r="R46" s="224">
        <f>SUMIFS('5. Pollutant Emissions - MB'!$M$19:$M$2348,'5. Pollutant Emissions - MB'!$A$19:$A$2348,'6. Summary'!$A46,'5. Pollutant Emissions - MB'!$C$19:$C$2348,'6. Summary'!R$30)</f>
        <v>0</v>
      </c>
      <c r="S46" s="226">
        <f>SUMIFS('5. Pollutant Emissions - MB'!$J$19:$J$2348,'5. Pollutant Emissions - MB'!$A$19:$A$2348,'6. Summary'!$A46,'5. Pollutant Emissions - MB'!$C$19:$C$2348,'6. Summary'!S$30)</f>
        <v>0</v>
      </c>
      <c r="T46" s="226">
        <f>SUMIFS('5. Pollutant Emissions - MB'!$M$19:$M$2348,'5. Pollutant Emissions - MB'!$A$19:$A$2348,'6. Summary'!$A46,'5. Pollutant Emissions - MB'!$C$19:$C$2348,'6. Summary'!T$30)</f>
        <v>0</v>
      </c>
      <c r="U46" s="224">
        <f>SUMIFS('5. Pollutant Emissions - MB'!$J$19:$J$2348,'5. Pollutant Emissions - MB'!$A$19:$A$2348,'6. Summary'!$A46,'5. Pollutant Emissions - MB'!$C$19:$C$2348,'6. Summary'!U$30)</f>
        <v>0</v>
      </c>
      <c r="V46" s="224">
        <f>SUMIFS('5. Pollutant Emissions - MB'!$M$19:$M$2348,'5. Pollutant Emissions - MB'!$A$19:$A$2348,'6. Summary'!$A46,'5. Pollutant Emissions - MB'!$C$19:$C$2348,'6. Summary'!V$30)</f>
        <v>0</v>
      </c>
      <c r="W46" s="226">
        <f>SUMIFS('5. Pollutant Emissions - MB'!$J$19:$J$2348,'5. Pollutant Emissions - MB'!$A$19:$A$2348,'6. Summary'!$A46,'5. Pollutant Emissions - MB'!$C$19:$C$2348,'6. Summary'!W$30)</f>
        <v>0</v>
      </c>
      <c r="X46" s="226">
        <f>SUMIFS('5. Pollutant Emissions - MB'!$M$19:$M$2348,'5. Pollutant Emissions - MB'!$A$19:$A$2348,'6. Summary'!$A46,'5. Pollutant Emissions - MB'!$C$19:$C$2348,'6. Summary'!X$30)</f>
        <v>0</v>
      </c>
      <c r="Y46" s="224">
        <f>SUMIFS('5. Pollutant Emissions - MB'!$J$19:$J$2348,'5. Pollutant Emissions - MB'!$A$19:$A$2348,'6. Summary'!$A46,'5. Pollutant Emissions - MB'!$C$19:$C$2348,'6. Summary'!Y$30)</f>
        <v>0</v>
      </c>
      <c r="Z46" s="224">
        <f>SUMIFS('5. Pollutant Emissions - MB'!$M$19:$M$2348,'5. Pollutant Emissions - MB'!$A$19:$A$2348,'6. Summary'!$A46,'5. Pollutant Emissions - MB'!$C$19:$C$2348,'6. Summary'!Z$30)</f>
        <v>0</v>
      </c>
      <c r="AA46" s="226">
        <f>SUMIFS('5. Pollutant Emissions - MB'!$J$19:$J$2348,'5. Pollutant Emissions - MB'!$A$19:$A$2348,'6. Summary'!$A46,'5. Pollutant Emissions - MB'!$C$19:$C$2348,'6. Summary'!AA$30)</f>
        <v>61913.424743742544</v>
      </c>
      <c r="AB46" s="226">
        <f>SUMIFS('5. Pollutant Emissions - MB'!$M$19:$M$2348,'5. Pollutant Emissions - MB'!$A$19:$A$2348,'6. Summary'!$A46,'5. Pollutant Emissions - MB'!$C$19:$C$2348,'6. Summary'!AB$30)</f>
        <v>169.625821215733</v>
      </c>
      <c r="AC46" s="224">
        <f>SUMIFS('5. Pollutant Emissions - MB'!$J$19:$J$2348,'5. Pollutant Emissions - MB'!$A$19:$A$2348,'6. Summary'!$A46,'5. Pollutant Emissions - MB'!$C$19:$C$2348,'6. Summary'!AC$30)</f>
        <v>0</v>
      </c>
      <c r="AD46" s="224">
        <f>SUMIFS('5. Pollutant Emissions - MB'!$M$19:$M$2348,'5. Pollutant Emissions - MB'!$A$19:$A$2348,'6. Summary'!$A46,'5. Pollutant Emissions - MB'!$C$19:$C$2348,'6. Summary'!AD$30)</f>
        <v>0</v>
      </c>
      <c r="AE46" s="226">
        <f>SUMIFS('5. Pollutant Emissions - MB'!$J$19:$J$2348,'5. Pollutant Emissions - MB'!$A$19:$A$2348,'6. Summary'!$A46,'5. Pollutant Emissions - MB'!$C$19:$C$2348,'6. Summary'!AE$30)</f>
        <v>0</v>
      </c>
      <c r="AF46" s="226">
        <f>SUMIFS('5. Pollutant Emissions - MB'!$M$19:$M$2348,'5. Pollutant Emissions - MB'!$A$19:$A$2348,'6. Summary'!$A46,'5. Pollutant Emissions - MB'!$C$19:$C$2348,'6. Summary'!AF$30)</f>
        <v>0</v>
      </c>
      <c r="AG46" s="224">
        <f>SUMIFS('5. Pollutant Emissions - MB'!$J$19:$J$2348,'5. Pollutant Emissions - MB'!$A$19:$A$2348,'6. Summary'!$A46,'5. Pollutant Emissions - MB'!$C$19:$C$2348,'6. Summary'!AG$30)</f>
        <v>0</v>
      </c>
      <c r="AH46" s="224">
        <f>SUMIFS('5. Pollutant Emissions - MB'!$M$19:$M$2348,'5. Pollutant Emissions - MB'!$A$19:$A$2348,'6. Summary'!$A46,'5. Pollutant Emissions - MB'!$C$19:$C$2348,'6. Summary'!AH$30)</f>
        <v>0</v>
      </c>
      <c r="AI46" s="226">
        <f>SUMIFS('5. Pollutant Emissions - MB'!$J$19:$J$2348,'5. Pollutant Emissions - MB'!$A$19:$A$2348,'6. Summary'!$A46,'5. Pollutant Emissions - MB'!$C$19:$C$2348,'6. Summary'!AI$30)</f>
        <v>9509.4571537544689</v>
      </c>
      <c r="AJ46" s="226">
        <f>SUMIFS('5. Pollutant Emissions - MB'!$M$19:$M$2348,'5. Pollutant Emissions - MB'!$A$19:$A$2348,'6. Summary'!$A46,'5. Pollutant Emissions - MB'!$C$19:$C$2348,'6. Summary'!AJ$30)</f>
        <v>26.05330727056019</v>
      </c>
      <c r="AK46" s="224">
        <f>SUMIFS('5. Pollutant Emissions - MB'!$J$19:$J$2348,'5. Pollutant Emissions - MB'!$A$19:$A$2348,'6. Summary'!$A46,'5. Pollutant Emissions - MB'!$C$19:$C$2348,'6. Summary'!AK$30)</f>
        <v>61079.261835518468</v>
      </c>
      <c r="AL46" s="224">
        <f>SUMIFS('5. Pollutant Emissions - MB'!$M$19:$M$2348,'5. Pollutant Emissions - MB'!$A$19:$A$2348,'6. Summary'!$A46,'5. Pollutant Emissions - MB'!$C$19:$C$2348,'6. Summary'!AL$30)</f>
        <v>167.34044338498211</v>
      </c>
      <c r="AM46" s="226">
        <f>SUMIFS('5. Pollutant Emissions - MB'!$J$19:$J$2348,'5. Pollutant Emissions - MB'!$A$19:$A$2348,'6. Summary'!$A46,'5. Pollutant Emissions - MB'!$C$19:$C$2348,'6. Summary'!AM$30)</f>
        <v>0</v>
      </c>
      <c r="AN46" s="226">
        <f>SUMIFS('5. Pollutant Emissions - MB'!$M$19:$M$2348,'5. Pollutant Emissions - MB'!$A$19:$A$2348,'6. Summary'!$A46,'5. Pollutant Emissions - MB'!$C$19:$C$2348,'6. Summary'!AN$30)</f>
        <v>0</v>
      </c>
      <c r="AO46" s="224">
        <f>SUMIFS('5. Pollutant Emissions - MB'!$J$19:$J$2348,'5. Pollutant Emissions - MB'!$A$19:$A$2348,'6. Summary'!$A46,'5. Pollutant Emissions - MB'!$C$19:$C$2348,'6. Summary'!AO$30)</f>
        <v>0</v>
      </c>
      <c r="AP46" s="224">
        <f>SUMIFS('5. Pollutant Emissions - MB'!$M$19:$M$2348,'5. Pollutant Emissions - MB'!$A$19:$A$2348,'6. Summary'!$A46,'5. Pollutant Emissions - MB'!$C$19:$C$2348,'6. Summary'!AP$30)</f>
        <v>0</v>
      </c>
      <c r="AQ46" s="226">
        <f>SUMIFS('5. Pollutant Emissions - MB'!$J$19:$J$2348,'5. Pollutant Emissions - MB'!$A$19:$A$2348,'6. Summary'!$A46,'5. Pollutant Emissions - MB'!$C$19:$C$2348,'6. Summary'!AQ$30)</f>
        <v>1123.9430400000001</v>
      </c>
      <c r="AR46" s="226">
        <f>SUMIFS('5. Pollutant Emissions - MB'!$M$19:$M$2348,'5. Pollutant Emissions - MB'!$A$19:$A$2348,'6. Summary'!$A46,'5. Pollutant Emissions - MB'!$C$19:$C$2348,'6. Summary'!AR$30)</f>
        <v>3.0792960000000003</v>
      </c>
      <c r="AS46" s="224">
        <f>SUMIFS('5. Pollutant Emissions - MB'!$J$19:$J$2348,'5. Pollutant Emissions - MB'!$A$19:$A$2348,'6. Summary'!$A46,'5. Pollutant Emissions - MB'!$C$19:$C$2348,'6. Summary'!AS$30)</f>
        <v>0</v>
      </c>
      <c r="AT46" s="224">
        <f>SUMIFS('5. Pollutant Emissions - MB'!$M$19:$M$2348,'5. Pollutant Emissions - MB'!$A$19:$A$2348,'6. Summary'!$A46,'5. Pollutant Emissions - MB'!$C$19:$C$2348,'6. Summary'!AT$30)</f>
        <v>0</v>
      </c>
      <c r="AU46" s="226">
        <f>SUMIFS('5. Pollutant Emissions - MB'!$J$19:$J$2348,'5. Pollutant Emissions - MB'!$A$19:$A$2348,'6. Summary'!$A46,'5. Pollutant Emissions - MB'!$C$19:$C$2348,'6. Summary'!AU$30)</f>
        <v>0</v>
      </c>
      <c r="AV46" s="226">
        <f>SUMIFS('5. Pollutant Emissions - MB'!$M$19:$M$2348,'5. Pollutant Emissions - MB'!$A$19:$A$2348,'6. Summary'!$A46,'5. Pollutant Emissions - MB'!$C$19:$C$2348,'6. Summary'!AV$30)</f>
        <v>0</v>
      </c>
      <c r="AW46" s="224">
        <f>SUMIFS('5. Pollutant Emissions - MB'!$J$19:$J$2348,'5. Pollutant Emissions - MB'!$A$19:$A$2348,'6. Summary'!$A46,'5. Pollutant Emissions - MB'!$C$19:$C$2348,'6. Summary'!AW$30)</f>
        <v>0</v>
      </c>
      <c r="AX46" s="224">
        <f>SUMIFS('5. Pollutant Emissions - MB'!$M$19:$M$2348,'5. Pollutant Emissions - MB'!$A$19:$A$2348,'6. Summary'!$A46,'5. Pollutant Emissions - MB'!$C$19:$C$2348,'6. Summary'!AX$30)</f>
        <v>0</v>
      </c>
      <c r="AY46" s="226">
        <f>SUMIFS('5. Pollutant Emissions - MB'!$J$19:$J$2348,'5. Pollutant Emissions - MB'!$A$19:$A$2348,'6. Summary'!$A46,'5. Pollutant Emissions - MB'!$C$19:$C$2348,'6. Summary'!AY$30)</f>
        <v>2838.364623592176</v>
      </c>
      <c r="AZ46" s="226">
        <f>SUMIFS('5. Pollutant Emissions - MB'!$M$19:$M$2348,'5. Pollutant Emissions - MB'!$A$19:$A$2348,'6. Summary'!$A46,'5. Pollutant Emissions - MB'!$C$19:$C$2348,'6. Summary'!AZ$30)</f>
        <v>7.7763414344991126</v>
      </c>
    </row>
    <row r="47" spans="1:52" x14ac:dyDescent="0.2">
      <c r="A47" s="218" t="s">
        <v>406</v>
      </c>
      <c r="B47" s="133" t="s">
        <v>407</v>
      </c>
      <c r="C47" s="226">
        <f>SUMIFS('5. Pollutant Emissions - MB'!$J$19:$J$2348,'5. Pollutant Emissions - MB'!$A$19:$A$2348,'6. Summary'!$A47,'5. Pollutant Emissions - MB'!$C$19:$C$2348,'6. Summary'!C$30)</f>
        <v>2070.8568152860548</v>
      </c>
      <c r="D47" s="226">
        <f>SUMIFS('5. Pollutant Emissions - MB'!$M$19:$M$2348,'5. Pollutant Emissions - MB'!$A$19:$A$2348,'6. Summary'!$A47,'5. Pollutant Emissions - MB'!$C$19:$C$2348,'6. Summary'!D$30)</f>
        <v>5.6735803158522051</v>
      </c>
      <c r="E47" s="224">
        <f>SUMIFS('5. Pollutant Emissions - MB'!$J$19:$J$2348,'5. Pollutant Emissions - MB'!$A$19:$A$2348,'6. Summary'!$A47,'5. Pollutant Emissions - MB'!$C$19:$C$2348,'6. Summary'!E$30)</f>
        <v>485.76718630512511</v>
      </c>
      <c r="F47" s="224">
        <f>SUMIFS('5. Pollutant Emissions - MB'!$M$19:$M$2348,'5. Pollutant Emissions - MB'!$A$19:$A$2348,'6. Summary'!$A47,'5. Pollutant Emissions - MB'!$C$19:$C$2348,'6. Summary'!F$30)</f>
        <v>1.3308690035756852</v>
      </c>
      <c r="G47" s="226">
        <f>SUMIFS('5. Pollutant Emissions - MB'!$J$19:$J$2348,'5. Pollutant Emissions - MB'!$A$19:$A$2348,'6. Summary'!$A47,'5. Pollutant Emissions - MB'!$C$19:$C$2348,'6. Summary'!G$30)</f>
        <v>1941.35616</v>
      </c>
      <c r="H47" s="226">
        <f>SUMIFS('5. Pollutant Emissions - MB'!$M$19:$M$2348,'5. Pollutant Emissions - MB'!$A$19:$A$2348,'6. Summary'!$A47,'5. Pollutant Emissions - MB'!$C$19:$C$2348,'6. Summary'!H$30)</f>
        <v>5.318784</v>
      </c>
      <c r="I47" s="224">
        <f>SUMIFS('5. Pollutant Emissions - MB'!$J$19:$J$2348,'5. Pollutant Emissions - MB'!$A$19:$A$2348,'6. Summary'!$A47,'5. Pollutant Emissions - MB'!$C$19:$C$2348,'6. Summary'!I$30)</f>
        <v>15.06618191762092</v>
      </c>
      <c r="J47" s="224">
        <f>SUMIFS('5. Pollutant Emissions - MB'!$M$19:$M$2348,'5. Pollutant Emissions - MB'!$A$19:$A$2348,'6. Summary'!$A47,'5. Pollutant Emissions - MB'!$C$19:$C$2348,'6. Summary'!J$30)</f>
        <v>4.1277210733208003E-2</v>
      </c>
      <c r="K47" s="226">
        <f>SUMIFS('5. Pollutant Emissions - MB'!$J$19:$J$2348,'5. Pollutant Emissions - MB'!$A$19:$A$2348,'6. Summary'!$A47,'5. Pollutant Emissions - MB'!$C$19:$C$2348,'6. Summary'!K$30)</f>
        <v>1.4489499404052444</v>
      </c>
      <c r="L47" s="226">
        <f>SUMIFS('5. Pollutant Emissions - MB'!$M$19:$M$2348,'5. Pollutant Emissions - MB'!$A$19:$A$2348,'6. Summary'!$A47,'5. Pollutant Emissions - MB'!$C$19:$C$2348,'6. Summary'!L$30)</f>
        <v>3.9697258641239576E-3</v>
      </c>
      <c r="M47" s="224">
        <f>SUMIFS('5. Pollutant Emissions - MB'!$J$19:$J$2348,'5. Pollutant Emissions - MB'!$A$19:$A$2348,'6. Summary'!$A47,'5. Pollutant Emissions - MB'!$C$19:$C$2348,'6. Summary'!M$30)</f>
        <v>319.49598575426103</v>
      </c>
      <c r="N47" s="224">
        <f>SUMIFS('5. Pollutant Emissions - MB'!$M$19:$M$2348,'5. Pollutant Emissions - MB'!$A$19:$A$2348,'6. Summary'!$A47,'5. Pollutant Emissions - MB'!$C$19:$C$2348,'6. Summary'!N$30)</f>
        <v>0.87533146781989324</v>
      </c>
      <c r="O47" s="226">
        <f>SUMIFS('5. Pollutant Emissions - MB'!$J$19:$J$2348,'5. Pollutant Emissions - MB'!$A$19:$A$2348,'6. Summary'!$A47,'5. Pollutant Emissions - MB'!$C$19:$C$2348,'6. Summary'!O$30)</f>
        <v>38.567525201729836</v>
      </c>
      <c r="P47" s="226">
        <f>SUMIFS('5. Pollutant Emissions - MB'!$M$19:$M$2348,'5. Pollutant Emissions - MB'!$A$19:$A$2348,'6. Summary'!$A47,'5. Pollutant Emissions - MB'!$C$19:$C$2348,'6. Summary'!P$30)</f>
        <v>0.105664452607479</v>
      </c>
      <c r="Q47" s="224">
        <f>SUMIFS('5. Pollutant Emissions - MB'!$J$19:$J$2348,'5. Pollutant Emissions - MB'!$A$19:$A$2348,'6. Summary'!$A47,'5. Pollutant Emissions - MB'!$C$19:$C$2348,'6. Summary'!Q$30)</f>
        <v>410.61623999999995</v>
      </c>
      <c r="R47" s="224">
        <f>SUMIFS('5. Pollutant Emissions - MB'!$M$19:$M$2348,'5. Pollutant Emissions - MB'!$A$19:$A$2348,'6. Summary'!$A47,'5. Pollutant Emissions - MB'!$C$19:$C$2348,'6. Summary'!R$30)</f>
        <v>1.1249759999999998</v>
      </c>
      <c r="S47" s="226">
        <f>SUMIFS('5. Pollutant Emissions - MB'!$J$19:$J$2348,'5. Pollutant Emissions - MB'!$A$19:$A$2348,'6. Summary'!$A47,'5. Pollutant Emissions - MB'!$C$19:$C$2348,'6. Summary'!S$30)</f>
        <v>2217.6014652760114</v>
      </c>
      <c r="T47" s="226">
        <f>SUMIFS('5. Pollutant Emissions - MB'!$M$19:$M$2348,'5. Pollutant Emissions - MB'!$A$19:$A$2348,'6. Summary'!$A47,'5. Pollutant Emissions - MB'!$C$19:$C$2348,'6. Summary'!T$30)</f>
        <v>6.0756204528109903</v>
      </c>
      <c r="U47" s="224">
        <f>SUMIFS('5. Pollutant Emissions - MB'!$J$19:$J$2348,'5. Pollutant Emissions - MB'!$A$19:$A$2348,'6. Summary'!$A47,'5. Pollutant Emissions - MB'!$C$19:$C$2348,'6. Summary'!U$30)</f>
        <v>136.91430086400001</v>
      </c>
      <c r="V47" s="224">
        <f>SUMIFS('5. Pollutant Emissions - MB'!$M$19:$M$2348,'5. Pollutant Emissions - MB'!$A$19:$A$2348,'6. Summary'!$A47,'5. Pollutant Emissions - MB'!$C$19:$C$2348,'6. Summary'!V$30)</f>
        <v>0.37510767360000002</v>
      </c>
      <c r="W47" s="226">
        <f>SUMIFS('5. Pollutant Emissions - MB'!$J$19:$J$2348,'5. Pollutant Emissions - MB'!$A$19:$A$2348,'6. Summary'!$A47,'5. Pollutant Emissions - MB'!$C$19:$C$2348,'6. Summary'!W$30)</f>
        <v>10640.838532322563</v>
      </c>
      <c r="X47" s="226">
        <f>SUMIFS('5. Pollutant Emissions - MB'!$M$19:$M$2348,'5. Pollutant Emissions - MB'!$A$19:$A$2348,'6. Summary'!$A47,'5. Pollutant Emissions - MB'!$C$19:$C$2348,'6. Summary'!X$30)</f>
        <v>29.152982280335788</v>
      </c>
      <c r="Y47" s="224">
        <f>SUMIFS('5. Pollutant Emissions - MB'!$J$19:$J$2348,'5. Pollutant Emissions - MB'!$A$19:$A$2348,'6. Summary'!$A47,'5. Pollutant Emissions - MB'!$C$19:$C$2348,'6. Summary'!Y$30)</f>
        <v>4.5499794994040554</v>
      </c>
      <c r="Z47" s="224">
        <f>SUMIFS('5. Pollutant Emissions - MB'!$M$19:$M$2348,'5. Pollutant Emissions - MB'!$A$19:$A$2348,'6. Summary'!$A47,'5. Pollutant Emissions - MB'!$C$19:$C$2348,'6. Summary'!Z$30)</f>
        <v>1.2465697258641249E-2</v>
      </c>
      <c r="AA47" s="226">
        <f>SUMIFS('5. Pollutant Emissions - MB'!$J$19:$J$2348,'5. Pollutant Emissions - MB'!$A$19:$A$2348,'6. Summary'!$A47,'5. Pollutant Emissions - MB'!$C$19:$C$2348,'6. Summary'!AA$30)</f>
        <v>10585.167998604275</v>
      </c>
      <c r="AB47" s="226">
        <f>SUMIFS('5. Pollutant Emissions - MB'!$M$19:$M$2348,'5. Pollutant Emissions - MB'!$A$19:$A$2348,'6. Summary'!$A47,'5. Pollutant Emissions - MB'!$C$19:$C$2348,'6. Summary'!AB$30)</f>
        <v>29.000460270148697</v>
      </c>
      <c r="AC47" s="224">
        <f>SUMIFS('5. Pollutant Emissions - MB'!$J$19:$J$2348,'5. Pollutant Emissions - MB'!$A$19:$A$2348,'6. Summary'!$A47,'5. Pollutant Emissions - MB'!$C$19:$C$2348,'6. Summary'!AC$30)</f>
        <v>3118.9104000000002</v>
      </c>
      <c r="AD47" s="224">
        <f>SUMIFS('5. Pollutant Emissions - MB'!$M$19:$M$2348,'5. Pollutant Emissions - MB'!$A$19:$A$2348,'6. Summary'!$A47,'5. Pollutant Emissions - MB'!$C$19:$C$2348,'6. Summary'!AD$30)</f>
        <v>8.5449600000000014</v>
      </c>
      <c r="AE47" s="226">
        <f>SUMIFS('5. Pollutant Emissions - MB'!$J$19:$J$2348,'5. Pollutant Emissions - MB'!$A$19:$A$2348,'6. Summary'!$A47,'5. Pollutant Emissions - MB'!$C$19:$C$2348,'6. Summary'!AE$30)</f>
        <v>1.0077362002383797E-4</v>
      </c>
      <c r="AF47" s="226">
        <f>SUMIFS('5. Pollutant Emissions - MB'!$M$19:$M$2348,'5. Pollutant Emissions - MB'!$A$19:$A$2348,'6. Summary'!$A47,'5. Pollutant Emissions - MB'!$C$19:$C$2348,'6. Summary'!AF$30)</f>
        <v>2.7609210965435059E-7</v>
      </c>
      <c r="AG47" s="224">
        <f>SUMIFS('5. Pollutant Emissions - MB'!$J$19:$J$2348,'5. Pollutant Emissions - MB'!$A$19:$A$2348,'6. Summary'!$A47,'5. Pollutant Emissions - MB'!$C$19:$C$2348,'6. Summary'!AG$30)</f>
        <v>4.5913720478249842E-3</v>
      </c>
      <c r="AH47" s="224">
        <f>SUMIFS('5. Pollutant Emissions - MB'!$M$19:$M$2348,'5. Pollutant Emissions - MB'!$A$19:$A$2348,'6. Summary'!$A47,'5. Pollutant Emissions - MB'!$C$19:$C$2348,'6. Summary'!AH$30)</f>
        <v>1.2579101500890367E-5</v>
      </c>
      <c r="AI47" s="226">
        <f>SUMIFS('5. Pollutant Emissions - MB'!$J$19:$J$2348,'5. Pollutant Emissions - MB'!$A$19:$A$2348,'6. Summary'!$A47,'5. Pollutant Emissions - MB'!$C$19:$C$2348,'6. Summary'!AI$30)</f>
        <v>1440.8268414779498</v>
      </c>
      <c r="AJ47" s="226">
        <f>SUMIFS('5. Pollutant Emissions - MB'!$M$19:$M$2348,'5. Pollutant Emissions - MB'!$A$19:$A$2348,'6. Summary'!$A47,'5. Pollutant Emissions - MB'!$C$19:$C$2348,'6. Summary'!AJ$30)</f>
        <v>3.9474707985697255</v>
      </c>
      <c r="AK47" s="224">
        <f>SUMIFS('5. Pollutant Emissions - MB'!$J$19:$J$2348,'5. Pollutant Emissions - MB'!$A$19:$A$2348,'6. Summary'!$A47,'5. Pollutant Emissions - MB'!$C$19:$C$2348,'6. Summary'!AK$30)</f>
        <v>12321.05598066327</v>
      </c>
      <c r="AL47" s="224">
        <f>SUMIFS('5. Pollutant Emissions - MB'!$M$19:$M$2348,'5. Pollutant Emissions - MB'!$A$19:$A$2348,'6. Summary'!$A47,'5. Pollutant Emissions - MB'!$C$19:$C$2348,'6. Summary'!AL$30)</f>
        <v>33.756317755241838</v>
      </c>
      <c r="AM47" s="226">
        <f>SUMIFS('5. Pollutant Emissions - MB'!$J$19:$J$2348,'5. Pollutant Emissions - MB'!$A$19:$A$2348,'6. Summary'!$A47,'5. Pollutant Emissions - MB'!$C$19:$C$2348,'6. Summary'!AM$30)</f>
        <v>8016.9515327771151</v>
      </c>
      <c r="AN47" s="226">
        <f>SUMIFS('5. Pollutant Emissions - MB'!$M$19:$M$2348,'5. Pollutant Emissions - MB'!$A$19:$A$2348,'6. Summary'!$A47,'5. Pollutant Emissions - MB'!$C$19:$C$2348,'6. Summary'!AN$30)</f>
        <v>21.964250774731823</v>
      </c>
      <c r="AO47" s="224">
        <f>SUMIFS('5. Pollutant Emissions - MB'!$J$19:$J$2348,'5. Pollutant Emissions - MB'!$A$19:$A$2348,'6. Summary'!$A47,'5. Pollutant Emissions - MB'!$C$19:$C$2348,'6. Summary'!AO$30)</f>
        <v>6.4261438855780755</v>
      </c>
      <c r="AP47" s="224">
        <f>SUMIFS('5. Pollutant Emissions - MB'!$M$19:$M$2348,'5. Pollutant Emissions - MB'!$A$19:$A$2348,'6. Summary'!$A47,'5. Pollutant Emissions - MB'!$C$19:$C$2348,'6. Summary'!AP$30)</f>
        <v>1.7605873659118015E-2</v>
      </c>
      <c r="AQ47" s="226">
        <f>SUMIFS('5. Pollutant Emissions - MB'!$J$19:$J$2348,'5. Pollutant Emissions - MB'!$A$19:$A$2348,'6. Summary'!$A47,'5. Pollutant Emissions - MB'!$C$19:$C$2348,'6. Summary'!AQ$30)</f>
        <v>102.17664000000001</v>
      </c>
      <c r="AR47" s="226">
        <f>SUMIFS('5. Pollutant Emissions - MB'!$M$19:$M$2348,'5. Pollutant Emissions - MB'!$A$19:$A$2348,'6. Summary'!$A47,'5. Pollutant Emissions - MB'!$C$19:$C$2348,'6. Summary'!AR$30)</f>
        <v>0.27993600000000002</v>
      </c>
      <c r="AS47" s="224">
        <f>SUMIFS('5. Pollutant Emissions - MB'!$J$19:$J$2348,'5. Pollutant Emissions - MB'!$A$19:$A$2348,'6. Summary'!$A47,'5. Pollutant Emissions - MB'!$C$19:$C$2348,'6. Summary'!AS$30)</f>
        <v>1.1337032252681763E-2</v>
      </c>
      <c r="AT47" s="224">
        <f>SUMIFS('5. Pollutant Emissions - MB'!$M$19:$M$2348,'5. Pollutant Emissions - MB'!$A$19:$A$2348,'6. Summary'!$A47,'5. Pollutant Emissions - MB'!$C$19:$C$2348,'6. Summary'!AT$30)</f>
        <v>3.1060362336114418E-5</v>
      </c>
      <c r="AU47" s="226">
        <f>SUMIFS('5. Pollutant Emissions - MB'!$J$19:$J$2348,'5. Pollutant Emissions - MB'!$A$19:$A$2348,'6. Summary'!$A47,'5. Pollutant Emissions - MB'!$C$19:$C$2348,'6. Summary'!AU$30)</f>
        <v>0.76591321573301618</v>
      </c>
      <c r="AV47" s="226">
        <f>SUMIFS('5. Pollutant Emissions - MB'!$M$19:$M$2348,'5. Pollutant Emissions - MB'!$A$19:$A$2348,'6. Summary'!$A47,'5. Pollutant Emissions - MB'!$C$19:$C$2348,'6. Summary'!AV$30)</f>
        <v>2.0983923718712774E-3</v>
      </c>
      <c r="AW47" s="224">
        <f>SUMIFS('5. Pollutant Emissions - MB'!$J$19:$J$2348,'5. Pollutant Emissions - MB'!$A$19:$A$2348,'6. Summary'!$A47,'5. Pollutant Emissions - MB'!$C$19:$C$2348,'6. Summary'!AW$30)</f>
        <v>1.5304573492749949</v>
      </c>
      <c r="AX47" s="224">
        <f>SUMIFS('5. Pollutant Emissions - MB'!$M$19:$M$2348,'5. Pollutant Emissions - MB'!$A$19:$A$2348,'6. Summary'!$A47,'5. Pollutant Emissions - MB'!$C$19:$C$2348,'6. Summary'!AX$30)</f>
        <v>4.1930338336301229E-3</v>
      </c>
      <c r="AY47" s="226">
        <f>SUMIFS('5. Pollutant Emissions - MB'!$J$19:$J$2348,'5. Pollutant Emissions - MB'!$A$19:$A$2348,'6. Summary'!$A47,'5. Pollutant Emissions - MB'!$C$19:$C$2348,'6. Summary'!AY$30)</f>
        <v>641.59479012973793</v>
      </c>
      <c r="AZ47" s="226">
        <f>SUMIFS('5. Pollutant Emissions - MB'!$M$19:$M$2348,'5. Pollutant Emissions - MB'!$A$19:$A$2348,'6. Summary'!$A47,'5. Pollutant Emissions - MB'!$C$19:$C$2348,'6. Summary'!AZ$30)</f>
        <v>1.7577939455609259</v>
      </c>
    </row>
  </sheetData>
  <mergeCells count="50">
    <mergeCell ref="AW29:AX29"/>
    <mergeCell ref="AY29:AZ29"/>
    <mergeCell ref="AK29:AL29"/>
    <mergeCell ref="AM29:AN29"/>
    <mergeCell ref="AO29:AP29"/>
    <mergeCell ref="AQ29:AR29"/>
    <mergeCell ref="AS29:AT29"/>
    <mergeCell ref="AU29:AV29"/>
    <mergeCell ref="AI29:AJ29"/>
    <mergeCell ref="M29:N29"/>
    <mergeCell ref="O29:P29"/>
    <mergeCell ref="Q29:R29"/>
    <mergeCell ref="S29:T29"/>
    <mergeCell ref="U29:V29"/>
    <mergeCell ref="W29:X29"/>
    <mergeCell ref="Y29:Z29"/>
    <mergeCell ref="AA29:AB29"/>
    <mergeCell ref="AC29:AD29"/>
    <mergeCell ref="AE29:AF29"/>
    <mergeCell ref="AG29:AH29"/>
    <mergeCell ref="C29:D29"/>
    <mergeCell ref="E29:F29"/>
    <mergeCell ref="G29:H29"/>
    <mergeCell ref="I29:J29"/>
    <mergeCell ref="K29:L29"/>
    <mergeCell ref="AY5:AZ5"/>
    <mergeCell ref="AM5:AN5"/>
    <mergeCell ref="AO5:AP5"/>
    <mergeCell ref="AQ5:AR5"/>
    <mergeCell ref="AS5:AT5"/>
    <mergeCell ref="AU5:AV5"/>
    <mergeCell ref="AW5:AX5"/>
    <mergeCell ref="AK5:AL5"/>
    <mergeCell ref="O5:P5"/>
    <mergeCell ref="Q5:R5"/>
    <mergeCell ref="S5:T5"/>
    <mergeCell ref="U5:V5"/>
    <mergeCell ref="W5:X5"/>
    <mergeCell ref="Y5:Z5"/>
    <mergeCell ref="AA5:AB5"/>
    <mergeCell ref="AC5:AD5"/>
    <mergeCell ref="AE5:AF5"/>
    <mergeCell ref="AG5:AH5"/>
    <mergeCell ref="AI5:AJ5"/>
    <mergeCell ref="M5:N5"/>
    <mergeCell ref="C5:D5"/>
    <mergeCell ref="E5:F5"/>
    <mergeCell ref="G5:H5"/>
    <mergeCell ref="I5:J5"/>
    <mergeCell ref="K5:L5"/>
  </mergeCells>
  <phoneticPr fontId="4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1" workbookViewId="0">
      <selection activeCell="B29" sqref="B29"/>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499</v>
      </c>
      <c r="B6" s="31" t="s">
        <v>500</v>
      </c>
      <c r="C6" s="31" t="s">
        <v>142</v>
      </c>
      <c r="D6" s="148" t="s">
        <v>501</v>
      </c>
    </row>
    <row r="7" spans="1:4" x14ac:dyDescent="0.25">
      <c r="A7" s="144">
        <v>115</v>
      </c>
      <c r="B7" s="23" t="s">
        <v>502</v>
      </c>
      <c r="C7" s="25" t="s">
        <v>503</v>
      </c>
      <c r="D7" s="144" t="s">
        <v>504</v>
      </c>
    </row>
    <row r="8" spans="1:4" x14ac:dyDescent="0.25">
      <c r="A8" s="144">
        <v>245</v>
      </c>
      <c r="B8" s="23" t="s">
        <v>505</v>
      </c>
      <c r="C8" s="25" t="s">
        <v>506</v>
      </c>
      <c r="D8" s="144" t="s">
        <v>504</v>
      </c>
    </row>
    <row r="9" spans="1:4" x14ac:dyDescent="0.25">
      <c r="A9" s="144">
        <v>326</v>
      </c>
      <c r="B9" s="23" t="s">
        <v>507</v>
      </c>
      <c r="C9" s="24" t="s">
        <v>508</v>
      </c>
      <c r="D9" s="144" t="s">
        <v>509</v>
      </c>
    </row>
    <row r="10" spans="1:4" x14ac:dyDescent="0.25">
      <c r="A10" s="144">
        <v>594</v>
      </c>
      <c r="B10" s="23" t="s">
        <v>510</v>
      </c>
      <c r="C10" s="24" t="s">
        <v>511</v>
      </c>
      <c r="D10" s="144" t="s">
        <v>509</v>
      </c>
    </row>
    <row r="11" spans="1:4" x14ac:dyDescent="0.25">
      <c r="A11" s="144">
        <v>607</v>
      </c>
      <c r="B11" s="23" t="s">
        <v>512</v>
      </c>
      <c r="C11" s="24" t="s">
        <v>513</v>
      </c>
      <c r="D11" s="144" t="s">
        <v>509</v>
      </c>
    </row>
    <row r="12" spans="1:4" x14ac:dyDescent="0.25">
      <c r="A12" s="144">
        <v>193</v>
      </c>
      <c r="B12" s="23" t="s">
        <v>514</v>
      </c>
      <c r="C12" s="24" t="s">
        <v>515</v>
      </c>
      <c r="D12" s="144" t="s">
        <v>509</v>
      </c>
    </row>
    <row r="13" spans="1:4" x14ac:dyDescent="0.25">
      <c r="A13" s="144">
        <v>244</v>
      </c>
      <c r="B13" s="23" t="s">
        <v>516</v>
      </c>
      <c r="C13" s="25" t="s">
        <v>517</v>
      </c>
      <c r="D13" s="144" t="s">
        <v>504</v>
      </c>
    </row>
    <row r="14" spans="1:4" x14ac:dyDescent="0.25">
      <c r="A14" s="144">
        <v>212</v>
      </c>
      <c r="B14" s="23" t="s">
        <v>518</v>
      </c>
      <c r="C14" s="24" t="s">
        <v>519</v>
      </c>
      <c r="D14" s="144" t="s">
        <v>509</v>
      </c>
    </row>
    <row r="15" spans="1:4" x14ac:dyDescent="0.25">
      <c r="A15" s="144">
        <v>546</v>
      </c>
      <c r="B15" s="23" t="s">
        <v>520</v>
      </c>
      <c r="C15" s="24" t="s">
        <v>521</v>
      </c>
      <c r="D15" s="144" t="s">
        <v>509</v>
      </c>
    </row>
    <row r="16" spans="1:4" x14ac:dyDescent="0.25">
      <c r="A16" s="144">
        <v>532</v>
      </c>
      <c r="B16" s="23" t="s">
        <v>522</v>
      </c>
      <c r="C16" s="24" t="s">
        <v>523</v>
      </c>
      <c r="D16" s="146" t="s">
        <v>509</v>
      </c>
    </row>
    <row r="17" spans="1:4" x14ac:dyDescent="0.25">
      <c r="A17" s="144">
        <v>547</v>
      </c>
      <c r="B17" s="23" t="s">
        <v>524</v>
      </c>
      <c r="C17" s="24" t="s">
        <v>525</v>
      </c>
      <c r="D17" s="144" t="s">
        <v>509</v>
      </c>
    </row>
    <row r="18" spans="1:4" x14ac:dyDescent="0.25">
      <c r="A18" s="144">
        <v>542</v>
      </c>
      <c r="B18" s="23" t="s">
        <v>526</v>
      </c>
      <c r="C18" s="24" t="s">
        <v>527</v>
      </c>
      <c r="D18" s="144" t="s">
        <v>509</v>
      </c>
    </row>
    <row r="19" spans="1:4" x14ac:dyDescent="0.25">
      <c r="A19" s="144">
        <v>529</v>
      </c>
      <c r="B19" s="23" t="s">
        <v>528</v>
      </c>
      <c r="C19" s="24" t="s">
        <v>529</v>
      </c>
      <c r="D19" s="144" t="s">
        <v>509</v>
      </c>
    </row>
    <row r="20" spans="1:4" x14ac:dyDescent="0.25">
      <c r="A20" s="144">
        <v>543</v>
      </c>
      <c r="B20" s="23" t="s">
        <v>530</v>
      </c>
      <c r="C20" s="24" t="s">
        <v>531</v>
      </c>
      <c r="D20" s="144" t="s">
        <v>509</v>
      </c>
    </row>
    <row r="21" spans="1:4" x14ac:dyDescent="0.25">
      <c r="A21" s="144">
        <v>530</v>
      </c>
      <c r="B21" s="23" t="s">
        <v>532</v>
      </c>
      <c r="C21" s="24" t="s">
        <v>533</v>
      </c>
      <c r="D21" s="144" t="s">
        <v>509</v>
      </c>
    </row>
    <row r="22" spans="1:4" x14ac:dyDescent="0.25">
      <c r="A22" s="144">
        <v>544</v>
      </c>
      <c r="B22" s="23" t="s">
        <v>534</v>
      </c>
      <c r="C22" s="24" t="s">
        <v>535</v>
      </c>
      <c r="D22" s="144" t="s">
        <v>509</v>
      </c>
    </row>
    <row r="23" spans="1:4" x14ac:dyDescent="0.25">
      <c r="A23" s="144">
        <v>531</v>
      </c>
      <c r="B23" s="23" t="s">
        <v>536</v>
      </c>
      <c r="C23" s="24" t="s">
        <v>537</v>
      </c>
      <c r="D23" s="144" t="s">
        <v>509</v>
      </c>
    </row>
    <row r="24" spans="1:4" x14ac:dyDescent="0.25">
      <c r="A24" s="144">
        <v>540</v>
      </c>
      <c r="B24" s="23" t="s">
        <v>538</v>
      </c>
      <c r="C24" s="24" t="s">
        <v>539</v>
      </c>
      <c r="D24" s="144" t="s">
        <v>509</v>
      </c>
    </row>
    <row r="25" spans="1:4" x14ac:dyDescent="0.25">
      <c r="A25" s="144">
        <v>528</v>
      </c>
      <c r="B25" s="23" t="s">
        <v>540</v>
      </c>
      <c r="C25" s="24" t="s">
        <v>541</v>
      </c>
      <c r="D25" s="144" t="s">
        <v>509</v>
      </c>
    </row>
    <row r="26" spans="1:4" x14ac:dyDescent="0.25">
      <c r="A26" s="144">
        <v>609</v>
      </c>
      <c r="B26" s="23" t="s">
        <v>542</v>
      </c>
      <c r="C26" s="24" t="s">
        <v>543</v>
      </c>
      <c r="D26" s="144" t="s">
        <v>504</v>
      </c>
    </row>
    <row r="27" spans="1:4" x14ac:dyDescent="0.25">
      <c r="A27" s="144">
        <v>613</v>
      </c>
      <c r="B27" s="23" t="s">
        <v>441</v>
      </c>
      <c r="C27" s="24" t="s">
        <v>455</v>
      </c>
      <c r="D27" s="144" t="s">
        <v>504</v>
      </c>
    </row>
    <row r="28" spans="1:4" x14ac:dyDescent="0.25">
      <c r="A28" s="144">
        <v>113</v>
      </c>
      <c r="B28" s="23" t="s">
        <v>544</v>
      </c>
      <c r="C28" s="24" t="s">
        <v>545</v>
      </c>
      <c r="D28" s="144" t="s">
        <v>509</v>
      </c>
    </row>
    <row r="29" spans="1:4" x14ac:dyDescent="0.25">
      <c r="A29" s="144">
        <v>614</v>
      </c>
      <c r="B29" s="23" t="s">
        <v>436</v>
      </c>
      <c r="C29" s="24" t="s">
        <v>442</v>
      </c>
      <c r="D29" s="144" t="s">
        <v>504</v>
      </c>
    </row>
    <row r="30" spans="1:4" x14ac:dyDescent="0.25">
      <c r="A30" s="144">
        <v>190</v>
      </c>
      <c r="B30" s="23" t="s">
        <v>546</v>
      </c>
      <c r="C30" s="24" t="s">
        <v>547</v>
      </c>
      <c r="D30" s="144" t="s">
        <v>509</v>
      </c>
    </row>
    <row r="31" spans="1:4" x14ac:dyDescent="0.25">
      <c r="A31" s="144">
        <v>110</v>
      </c>
      <c r="B31" s="23" t="s">
        <v>548</v>
      </c>
      <c r="C31" s="24" t="s">
        <v>549</v>
      </c>
      <c r="D31" s="144" t="s">
        <v>504</v>
      </c>
    </row>
    <row r="32" spans="1:4" x14ac:dyDescent="0.25">
      <c r="A32" s="144">
        <v>195</v>
      </c>
      <c r="B32" s="23" t="s">
        <v>550</v>
      </c>
      <c r="C32" s="24" t="s">
        <v>551</v>
      </c>
      <c r="D32" s="144" t="s">
        <v>509</v>
      </c>
    </row>
    <row r="33" spans="1:4" x14ac:dyDescent="0.25">
      <c r="A33" s="144">
        <v>335</v>
      </c>
      <c r="B33" s="23" t="s">
        <v>552</v>
      </c>
      <c r="C33" s="25" t="s">
        <v>553</v>
      </c>
      <c r="D33" s="144" t="s">
        <v>504</v>
      </c>
    </row>
    <row r="34" spans="1:4" x14ac:dyDescent="0.25">
      <c r="A34" s="144">
        <v>222</v>
      </c>
      <c r="B34" s="23" t="s">
        <v>554</v>
      </c>
      <c r="C34" s="24" t="s">
        <v>555</v>
      </c>
      <c r="D34" s="144" t="s">
        <v>509</v>
      </c>
    </row>
    <row r="35" spans="1:4" x14ac:dyDescent="0.25">
      <c r="A35" s="144">
        <v>226</v>
      </c>
      <c r="B35" s="23" t="s">
        <v>556</v>
      </c>
      <c r="C35" s="24" t="s">
        <v>557</v>
      </c>
      <c r="D35" s="144" t="s">
        <v>509</v>
      </c>
    </row>
    <row r="36" spans="1:4" x14ac:dyDescent="0.25">
      <c r="A36" s="144">
        <v>564</v>
      </c>
      <c r="B36" s="23" t="s">
        <v>558</v>
      </c>
      <c r="C36" s="24" t="s">
        <v>559</v>
      </c>
      <c r="D36" s="144" t="s">
        <v>509</v>
      </c>
    </row>
    <row r="37" spans="1:4" x14ac:dyDescent="0.25">
      <c r="A37" s="144">
        <v>615</v>
      </c>
      <c r="B37" s="23" t="s">
        <v>560</v>
      </c>
      <c r="C37" s="24" t="s">
        <v>561</v>
      </c>
      <c r="D37" s="144" t="s">
        <v>504</v>
      </c>
    </row>
    <row r="38" spans="1:4" x14ac:dyDescent="0.25">
      <c r="A38" s="144">
        <v>75</v>
      </c>
      <c r="B38" s="23" t="s">
        <v>562</v>
      </c>
      <c r="C38" s="24" t="s">
        <v>563</v>
      </c>
      <c r="D38" s="144" t="s">
        <v>509</v>
      </c>
    </row>
    <row r="39" spans="1:4" x14ac:dyDescent="0.25">
      <c r="A39" s="144">
        <v>111</v>
      </c>
      <c r="B39" s="23" t="s">
        <v>564</v>
      </c>
      <c r="C39" s="24" t="s">
        <v>565</v>
      </c>
      <c r="D39" s="144" t="s">
        <v>504</v>
      </c>
    </row>
    <row r="40" spans="1:4" x14ac:dyDescent="0.25">
      <c r="A40" s="144">
        <v>196</v>
      </c>
      <c r="B40" s="23" t="s">
        <v>566</v>
      </c>
      <c r="C40" s="24" t="s">
        <v>567</v>
      </c>
      <c r="D40" s="144" t="s">
        <v>509</v>
      </c>
    </row>
    <row r="41" spans="1:4" x14ac:dyDescent="0.25">
      <c r="A41" s="144">
        <v>557</v>
      </c>
      <c r="B41" s="23" t="s">
        <v>568</v>
      </c>
      <c r="C41" s="24" t="s">
        <v>569</v>
      </c>
      <c r="D41" s="144" t="s">
        <v>509</v>
      </c>
    </row>
    <row r="42" spans="1:4" x14ac:dyDescent="0.25">
      <c r="A42" s="144">
        <v>220</v>
      </c>
      <c r="B42" s="23" t="s">
        <v>570</v>
      </c>
      <c r="C42" s="24" t="s">
        <v>571</v>
      </c>
      <c r="D42" s="144" t="s">
        <v>509</v>
      </c>
    </row>
    <row r="43" spans="1:4" x14ac:dyDescent="0.25">
      <c r="A43" s="144">
        <v>437</v>
      </c>
      <c r="B43" s="23" t="s">
        <v>572</v>
      </c>
      <c r="C43" s="24" t="s">
        <v>573</v>
      </c>
      <c r="D43" s="144" t="s">
        <v>509</v>
      </c>
    </row>
    <row r="44" spans="1:4" x14ac:dyDescent="0.25">
      <c r="A44" s="144">
        <v>438</v>
      </c>
      <c r="B44" s="23" t="s">
        <v>574</v>
      </c>
      <c r="C44" s="24" t="s">
        <v>575</v>
      </c>
      <c r="D44" s="144" t="s">
        <v>509</v>
      </c>
    </row>
    <row r="45" spans="1:4" x14ac:dyDescent="0.25">
      <c r="A45" s="144">
        <v>385</v>
      </c>
      <c r="B45" s="23" t="s">
        <v>576</v>
      </c>
      <c r="C45" s="25" t="s">
        <v>577</v>
      </c>
      <c r="D45" s="144" t="s">
        <v>504</v>
      </c>
    </row>
    <row r="46" spans="1:4" x14ac:dyDescent="0.25">
      <c r="A46" s="144">
        <v>20</v>
      </c>
      <c r="B46" s="23" t="s">
        <v>578</v>
      </c>
      <c r="C46" s="25" t="s">
        <v>579</v>
      </c>
      <c r="D46" s="144" t="s">
        <v>504</v>
      </c>
    </row>
    <row r="47" spans="1:4" x14ac:dyDescent="0.25">
      <c r="A47" s="144">
        <v>73</v>
      </c>
      <c r="B47" s="23" t="s">
        <v>580</v>
      </c>
      <c r="C47" s="24" t="s">
        <v>581</v>
      </c>
      <c r="D47" s="144" t="s">
        <v>509</v>
      </c>
    </row>
    <row r="48" spans="1:4" x14ac:dyDescent="0.25">
      <c r="A48" s="144">
        <v>117</v>
      </c>
      <c r="B48" s="23" t="s">
        <v>582</v>
      </c>
      <c r="C48" s="25" t="s">
        <v>583</v>
      </c>
      <c r="D48" s="144" t="s">
        <v>504</v>
      </c>
    </row>
    <row r="49" spans="1:4" x14ac:dyDescent="0.25">
      <c r="A49" s="144">
        <v>343</v>
      </c>
      <c r="B49" s="23" t="s">
        <v>584</v>
      </c>
      <c r="C49" s="26" t="s">
        <v>585</v>
      </c>
      <c r="D49" s="144" t="s">
        <v>509</v>
      </c>
    </row>
    <row r="50" spans="1:4" x14ac:dyDescent="0.25">
      <c r="A50" s="144">
        <v>344</v>
      </c>
      <c r="B50" s="23" t="s">
        <v>586</v>
      </c>
      <c r="C50" s="26" t="s">
        <v>587</v>
      </c>
      <c r="D50" s="144" t="s">
        <v>509</v>
      </c>
    </row>
    <row r="51" spans="1:4" x14ac:dyDescent="0.25">
      <c r="A51" s="144">
        <v>444</v>
      </c>
      <c r="B51" s="23" t="s">
        <v>588</v>
      </c>
      <c r="C51" s="24" t="s">
        <v>589</v>
      </c>
      <c r="D51" s="144" t="s">
        <v>509</v>
      </c>
    </row>
    <row r="52" spans="1:4" x14ac:dyDescent="0.25">
      <c r="A52" s="144">
        <v>616</v>
      </c>
      <c r="B52" s="23" t="s">
        <v>590</v>
      </c>
      <c r="C52" s="24" t="s">
        <v>591</v>
      </c>
      <c r="D52" s="144" t="s">
        <v>509</v>
      </c>
    </row>
    <row r="53" spans="1:4" x14ac:dyDescent="0.25">
      <c r="A53" s="144">
        <v>545</v>
      </c>
      <c r="B53" s="23" t="s">
        <v>592</v>
      </c>
      <c r="C53" s="24" t="s">
        <v>593</v>
      </c>
      <c r="D53" s="144" t="s">
        <v>509</v>
      </c>
    </row>
    <row r="54" spans="1:4" x14ac:dyDescent="0.25">
      <c r="A54" s="144">
        <v>128</v>
      </c>
      <c r="B54" s="23" t="s">
        <v>594</v>
      </c>
      <c r="C54" s="24" t="s">
        <v>595</v>
      </c>
      <c r="D54" s="144" t="s">
        <v>504</v>
      </c>
    </row>
    <row r="55" spans="1:4" x14ac:dyDescent="0.25">
      <c r="A55" s="144">
        <v>541</v>
      </c>
      <c r="B55" s="23" t="s">
        <v>596</v>
      </c>
      <c r="C55" s="24" t="s">
        <v>597</v>
      </c>
      <c r="D55" s="144" t="s">
        <v>509</v>
      </c>
    </row>
    <row r="56" spans="1:4" x14ac:dyDescent="0.25">
      <c r="A56" s="144">
        <v>539</v>
      </c>
      <c r="B56" s="23" t="s">
        <v>598</v>
      </c>
      <c r="C56" s="24" t="s">
        <v>599</v>
      </c>
      <c r="D56" s="144" t="s">
        <v>509</v>
      </c>
    </row>
    <row r="57" spans="1:4" x14ac:dyDescent="0.25">
      <c r="A57" s="144">
        <v>527</v>
      </c>
      <c r="B57" s="23" t="s">
        <v>600</v>
      </c>
      <c r="C57" s="24" t="s">
        <v>601</v>
      </c>
      <c r="D57" s="144" t="s">
        <v>509</v>
      </c>
    </row>
    <row r="58" spans="1:4" x14ac:dyDescent="0.25">
      <c r="A58" s="144">
        <v>191</v>
      </c>
      <c r="B58" s="23" t="s">
        <v>602</v>
      </c>
      <c r="C58" s="24" t="s">
        <v>603</v>
      </c>
      <c r="D58" s="144" t="s">
        <v>504</v>
      </c>
    </row>
    <row r="59" spans="1:4" x14ac:dyDescent="0.25">
      <c r="A59" s="144">
        <v>125</v>
      </c>
      <c r="B59" s="23" t="s">
        <v>604</v>
      </c>
      <c r="C59" s="24" t="s">
        <v>605</v>
      </c>
      <c r="D59" s="144" t="s">
        <v>509</v>
      </c>
    </row>
    <row r="60" spans="1:4" x14ac:dyDescent="0.25">
      <c r="A60" s="144">
        <v>126</v>
      </c>
      <c r="B60" s="23" t="s">
        <v>606</v>
      </c>
      <c r="C60" s="24" t="s">
        <v>607</v>
      </c>
      <c r="D60" s="144" t="s">
        <v>509</v>
      </c>
    </row>
    <row r="61" spans="1:4" x14ac:dyDescent="0.25">
      <c r="A61" s="144">
        <v>171</v>
      </c>
      <c r="B61" s="23" t="s">
        <v>608</v>
      </c>
      <c r="C61" s="27" t="s">
        <v>609</v>
      </c>
      <c r="D61" s="144" t="s">
        <v>504</v>
      </c>
    </row>
    <row r="62" spans="1:4" x14ac:dyDescent="0.25">
      <c r="A62" s="144">
        <v>637</v>
      </c>
      <c r="B62" s="28" t="s">
        <v>610</v>
      </c>
      <c r="C62" s="25" t="s">
        <v>611</v>
      </c>
      <c r="D62" s="144" t="s">
        <v>504</v>
      </c>
    </row>
    <row r="63" spans="1:4" x14ac:dyDescent="0.25">
      <c r="A63" s="144">
        <v>174</v>
      </c>
      <c r="B63" s="23" t="s">
        <v>612</v>
      </c>
      <c r="C63" s="25" t="s">
        <v>613</v>
      </c>
      <c r="D63" s="144" t="s">
        <v>504</v>
      </c>
    </row>
    <row r="64" spans="1:4" x14ac:dyDescent="0.25">
      <c r="A64" s="144">
        <v>183</v>
      </c>
      <c r="B64" s="23" t="s">
        <v>614</v>
      </c>
      <c r="C64" s="24" t="s">
        <v>615</v>
      </c>
      <c r="D64" s="144" t="s">
        <v>504</v>
      </c>
    </row>
    <row r="65" spans="1:4" x14ac:dyDescent="0.25">
      <c r="A65" s="144">
        <v>15</v>
      </c>
      <c r="B65" s="23" t="s">
        <v>616</v>
      </c>
      <c r="C65" s="25" t="s">
        <v>617</v>
      </c>
      <c r="D65" s="144"/>
    </row>
    <row r="66" spans="1:4" x14ac:dyDescent="0.25">
      <c r="A66" s="144">
        <v>184</v>
      </c>
      <c r="B66" s="23" t="s">
        <v>618</v>
      </c>
      <c r="C66" s="24" t="s">
        <v>619</v>
      </c>
      <c r="D66" s="144" t="s">
        <v>509</v>
      </c>
    </row>
    <row r="67" spans="1:4" x14ac:dyDescent="0.25">
      <c r="A67" s="144">
        <v>123</v>
      </c>
      <c r="B67" s="23" t="s">
        <v>620</v>
      </c>
      <c r="C67" s="24" t="s">
        <v>621</v>
      </c>
      <c r="D67" s="144" t="s">
        <v>504</v>
      </c>
    </row>
    <row r="68" spans="1:4" x14ac:dyDescent="0.25">
      <c r="A68" s="144">
        <v>216</v>
      </c>
      <c r="B68" s="23" t="s">
        <v>622</v>
      </c>
      <c r="C68" s="24" t="s">
        <v>623</v>
      </c>
      <c r="D68" s="144" t="s">
        <v>509</v>
      </c>
    </row>
    <row r="69" spans="1:4" x14ac:dyDescent="0.25">
      <c r="A69" s="144">
        <v>218</v>
      </c>
      <c r="B69" s="23" t="s">
        <v>624</v>
      </c>
      <c r="C69" s="24" t="s">
        <v>625</v>
      </c>
      <c r="D69" s="144" t="s">
        <v>509</v>
      </c>
    </row>
    <row r="70" spans="1:4" x14ac:dyDescent="0.25">
      <c r="A70" s="144">
        <v>219</v>
      </c>
      <c r="B70" s="23" t="s">
        <v>626</v>
      </c>
      <c r="C70" s="24" t="s">
        <v>627</v>
      </c>
      <c r="D70" s="144" t="s">
        <v>504</v>
      </c>
    </row>
    <row r="71" spans="1:4" x14ac:dyDescent="0.25">
      <c r="A71" s="144">
        <v>433</v>
      </c>
      <c r="B71" s="23" t="s">
        <v>628</v>
      </c>
      <c r="C71" s="24" t="s">
        <v>629</v>
      </c>
      <c r="D71" s="144" t="s">
        <v>509</v>
      </c>
    </row>
    <row r="72" spans="1:4" x14ac:dyDescent="0.25">
      <c r="A72" s="144">
        <v>19</v>
      </c>
      <c r="B72" s="23" t="s">
        <v>630</v>
      </c>
      <c r="C72" s="25" t="s">
        <v>631</v>
      </c>
      <c r="D72" s="144" t="s">
        <v>504</v>
      </c>
    </row>
    <row r="73" spans="1:4" x14ac:dyDescent="0.25">
      <c r="A73" s="144">
        <v>21</v>
      </c>
      <c r="B73" s="23" t="s">
        <v>632</v>
      </c>
      <c r="C73" s="25" t="s">
        <v>633</v>
      </c>
      <c r="D73" s="144" t="s">
        <v>504</v>
      </c>
    </row>
    <row r="74" spans="1:4" x14ac:dyDescent="0.25">
      <c r="A74" s="144">
        <v>22</v>
      </c>
      <c r="B74" s="23" t="s">
        <v>634</v>
      </c>
      <c r="C74" s="25" t="s">
        <v>635</v>
      </c>
      <c r="D74" s="144" t="s">
        <v>504</v>
      </c>
    </row>
    <row r="75" spans="1:4" x14ac:dyDescent="0.25">
      <c r="A75" s="144">
        <v>434</v>
      </c>
      <c r="B75" s="23" t="s">
        <v>636</v>
      </c>
      <c r="C75" s="24" t="s">
        <v>637</v>
      </c>
      <c r="D75" s="144"/>
    </row>
    <row r="76" spans="1:4" x14ac:dyDescent="0.25">
      <c r="A76" s="144">
        <v>333</v>
      </c>
      <c r="B76" s="23" t="s">
        <v>428</v>
      </c>
      <c r="C76" s="24" t="s">
        <v>429</v>
      </c>
      <c r="D76" s="144" t="s">
        <v>509</v>
      </c>
    </row>
    <row r="77" spans="1:4" x14ac:dyDescent="0.25">
      <c r="A77" s="144">
        <v>104</v>
      </c>
      <c r="B77" s="23" t="s">
        <v>638</v>
      </c>
      <c r="C77" s="24" t="s">
        <v>639</v>
      </c>
      <c r="D77" s="144" t="s">
        <v>509</v>
      </c>
    </row>
    <row r="78" spans="1:4" x14ac:dyDescent="0.25">
      <c r="A78" s="144">
        <v>122</v>
      </c>
      <c r="B78" s="23" t="s">
        <v>640</v>
      </c>
      <c r="C78" s="24" t="s">
        <v>641</v>
      </c>
      <c r="D78" s="144" t="s">
        <v>504</v>
      </c>
    </row>
    <row r="79" spans="1:4" x14ac:dyDescent="0.25">
      <c r="A79" s="144">
        <v>427</v>
      </c>
      <c r="B79" s="23" t="s">
        <v>642</v>
      </c>
      <c r="C79" s="24" t="s">
        <v>643</v>
      </c>
      <c r="D79" s="144" t="s">
        <v>509</v>
      </c>
    </row>
    <row r="80" spans="1:4" x14ac:dyDescent="0.25">
      <c r="A80" s="144">
        <v>341</v>
      </c>
      <c r="B80" s="23" t="s">
        <v>644</v>
      </c>
      <c r="C80" s="25" t="s">
        <v>645</v>
      </c>
      <c r="D80" s="144" t="s">
        <v>504</v>
      </c>
    </row>
    <row r="81" spans="1:4" x14ac:dyDescent="0.25">
      <c r="A81" s="144">
        <v>338</v>
      </c>
      <c r="B81" s="23" t="s">
        <v>646</v>
      </c>
      <c r="C81" s="24" t="s">
        <v>647</v>
      </c>
      <c r="D81" s="144" t="s">
        <v>504</v>
      </c>
    </row>
    <row r="82" spans="1:4" x14ac:dyDescent="0.25">
      <c r="A82" s="144">
        <v>345</v>
      </c>
      <c r="B82" s="23" t="s">
        <v>648</v>
      </c>
      <c r="C82" s="24" t="s">
        <v>649</v>
      </c>
      <c r="D82" s="144" t="s">
        <v>504</v>
      </c>
    </row>
    <row r="83" spans="1:4" x14ac:dyDescent="0.25">
      <c r="A83" s="144">
        <v>363</v>
      </c>
      <c r="B83" s="23" t="s">
        <v>650</v>
      </c>
      <c r="C83" s="25" t="s">
        <v>651</v>
      </c>
      <c r="D83" s="144" t="s">
        <v>504</v>
      </c>
    </row>
    <row r="84" spans="1:4" x14ac:dyDescent="0.25">
      <c r="A84" s="144">
        <v>443</v>
      </c>
      <c r="B84" s="23" t="s">
        <v>652</v>
      </c>
      <c r="C84" s="24" t="s">
        <v>653</v>
      </c>
      <c r="D84" s="144" t="s">
        <v>509</v>
      </c>
    </row>
    <row r="85" spans="1:4" x14ac:dyDescent="0.25">
      <c r="A85" s="144">
        <v>389</v>
      </c>
      <c r="B85" s="23" t="s">
        <v>654</v>
      </c>
      <c r="C85" s="24" t="s">
        <v>655</v>
      </c>
      <c r="D85" s="144" t="s">
        <v>509</v>
      </c>
    </row>
    <row r="86" spans="1:4" x14ac:dyDescent="0.25">
      <c r="A86" s="144">
        <v>502</v>
      </c>
      <c r="B86" s="23" t="s">
        <v>418</v>
      </c>
      <c r="C86" s="24" t="s">
        <v>656</v>
      </c>
      <c r="D86" s="144" t="s">
        <v>504</v>
      </c>
    </row>
    <row r="87" spans="1:4" x14ac:dyDescent="0.25">
      <c r="A87" s="144">
        <v>192</v>
      </c>
      <c r="B87" s="23" t="s">
        <v>657</v>
      </c>
      <c r="C87" s="24" t="s">
        <v>658</v>
      </c>
      <c r="D87" s="144" t="s">
        <v>509</v>
      </c>
    </row>
    <row r="88" spans="1:4" x14ac:dyDescent="0.25">
      <c r="A88" s="144">
        <v>206</v>
      </c>
      <c r="B88" s="23" t="s">
        <v>659</v>
      </c>
      <c r="C88" s="24" t="s">
        <v>660</v>
      </c>
      <c r="D88" s="144" t="s">
        <v>509</v>
      </c>
    </row>
    <row r="89" spans="1:4" x14ac:dyDescent="0.25">
      <c r="A89" s="144">
        <v>209</v>
      </c>
      <c r="B89" s="23" t="s">
        <v>661</v>
      </c>
      <c r="C89" s="24" t="s">
        <v>662</v>
      </c>
      <c r="D89" s="144" t="s">
        <v>509</v>
      </c>
    </row>
    <row r="90" spans="1:4" x14ac:dyDescent="0.25">
      <c r="A90" s="144">
        <v>18</v>
      </c>
      <c r="B90" s="23" t="s">
        <v>663</v>
      </c>
      <c r="C90" s="25" t="s">
        <v>664</v>
      </c>
      <c r="D90" s="144" t="s">
        <v>504</v>
      </c>
    </row>
    <row r="91" spans="1:4" x14ac:dyDescent="0.25">
      <c r="A91" s="144">
        <v>120</v>
      </c>
      <c r="B91" s="23" t="s">
        <v>665</v>
      </c>
      <c r="C91" s="25" t="s">
        <v>666</v>
      </c>
      <c r="D91" s="144" t="s">
        <v>504</v>
      </c>
    </row>
    <row r="92" spans="1:4" x14ac:dyDescent="0.25">
      <c r="A92" s="144">
        <v>439</v>
      </c>
      <c r="B92" s="23" t="s">
        <v>667</v>
      </c>
      <c r="C92" s="24" t="s">
        <v>668</v>
      </c>
      <c r="D92" s="144" t="s">
        <v>509</v>
      </c>
    </row>
    <row r="93" spans="1:4" x14ac:dyDescent="0.25">
      <c r="A93" s="144">
        <v>170</v>
      </c>
      <c r="B93" s="23" t="s">
        <v>669</v>
      </c>
      <c r="C93" s="25" t="s">
        <v>670</v>
      </c>
      <c r="D93" s="144" t="s">
        <v>504</v>
      </c>
    </row>
    <row r="94" spans="1:4" x14ac:dyDescent="0.25">
      <c r="A94" s="144">
        <v>173</v>
      </c>
      <c r="B94" s="23" t="s">
        <v>671</v>
      </c>
      <c r="C94" s="25" t="s">
        <v>672</v>
      </c>
      <c r="D94" s="144" t="s">
        <v>509</v>
      </c>
    </row>
    <row r="95" spans="1:4" x14ac:dyDescent="0.25">
      <c r="A95" s="144">
        <v>17</v>
      </c>
      <c r="B95" s="23" t="s">
        <v>673</v>
      </c>
      <c r="C95" s="25" t="s">
        <v>674</v>
      </c>
      <c r="D95" s="144" t="s">
        <v>504</v>
      </c>
    </row>
    <row r="96" spans="1:4" x14ac:dyDescent="0.25">
      <c r="A96" s="144">
        <v>303</v>
      </c>
      <c r="B96" s="23" t="s">
        <v>675</v>
      </c>
      <c r="C96" s="24" t="s">
        <v>676</v>
      </c>
      <c r="D96" s="144" t="s">
        <v>504</v>
      </c>
    </row>
    <row r="97" spans="1:4" x14ac:dyDescent="0.25">
      <c r="A97" s="144">
        <v>327</v>
      </c>
      <c r="B97" s="23" t="s">
        <v>677</v>
      </c>
      <c r="C97" s="24" t="s">
        <v>678</v>
      </c>
      <c r="D97" s="144" t="s">
        <v>509</v>
      </c>
    </row>
    <row r="98" spans="1:4" x14ac:dyDescent="0.25">
      <c r="A98" s="144">
        <v>331</v>
      </c>
      <c r="B98" s="23" t="s">
        <v>679</v>
      </c>
      <c r="C98" s="25" t="s">
        <v>680</v>
      </c>
      <c r="D98" s="144" t="s">
        <v>504</v>
      </c>
    </row>
    <row r="99" spans="1:4" x14ac:dyDescent="0.25">
      <c r="A99" s="144">
        <v>332</v>
      </c>
      <c r="B99" s="23" t="s">
        <v>681</v>
      </c>
      <c r="C99" s="25" t="s">
        <v>682</v>
      </c>
      <c r="D99" s="144" t="s">
        <v>504</v>
      </c>
    </row>
    <row r="100" spans="1:4" x14ac:dyDescent="0.25">
      <c r="A100" s="144">
        <v>329</v>
      </c>
      <c r="B100" s="23" t="s">
        <v>683</v>
      </c>
      <c r="C100" s="24" t="s">
        <v>684</v>
      </c>
      <c r="D100" s="144" t="s">
        <v>509</v>
      </c>
    </row>
    <row r="101" spans="1:4" x14ac:dyDescent="0.25">
      <c r="A101" s="144">
        <v>330</v>
      </c>
      <c r="B101" s="23" t="s">
        <v>685</v>
      </c>
      <c r="C101" s="25" t="s">
        <v>686</v>
      </c>
      <c r="D101" s="144" t="s">
        <v>504</v>
      </c>
    </row>
    <row r="102" spans="1:4" x14ac:dyDescent="0.25">
      <c r="A102" s="144">
        <v>597</v>
      </c>
      <c r="B102" s="23" t="s">
        <v>687</v>
      </c>
      <c r="C102" s="25" t="s">
        <v>688</v>
      </c>
      <c r="D102" s="144" t="s">
        <v>504</v>
      </c>
    </row>
    <row r="103" spans="1:4" x14ac:dyDescent="0.25">
      <c r="A103" s="144">
        <v>215</v>
      </c>
      <c r="B103" s="23" t="s">
        <v>689</v>
      </c>
      <c r="C103" s="24" t="s">
        <v>690</v>
      </c>
      <c r="D103" s="144" t="s">
        <v>509</v>
      </c>
    </row>
    <row r="104" spans="1:4" x14ac:dyDescent="0.25">
      <c r="A104" s="144">
        <v>24</v>
      </c>
      <c r="B104" s="23" t="s">
        <v>691</v>
      </c>
      <c r="C104" s="24" t="s">
        <v>692</v>
      </c>
      <c r="D104" s="144" t="s">
        <v>509</v>
      </c>
    </row>
    <row r="105" spans="1:4" x14ac:dyDescent="0.25">
      <c r="A105" s="144">
        <v>129</v>
      </c>
      <c r="B105" s="23" t="s">
        <v>693</v>
      </c>
      <c r="C105" s="24" t="s">
        <v>694</v>
      </c>
      <c r="D105" s="144" t="s">
        <v>504</v>
      </c>
    </row>
    <row r="106" spans="1:4" x14ac:dyDescent="0.25">
      <c r="A106" s="144">
        <v>207</v>
      </c>
      <c r="B106" s="23" t="s">
        <v>695</v>
      </c>
      <c r="C106" s="24" t="s">
        <v>696</v>
      </c>
      <c r="D106" s="144" t="s">
        <v>509</v>
      </c>
    </row>
    <row r="107" spans="1:4" x14ac:dyDescent="0.25">
      <c r="A107" s="144">
        <v>382</v>
      </c>
      <c r="B107" s="23" t="s">
        <v>697</v>
      </c>
      <c r="C107" s="24" t="s">
        <v>698</v>
      </c>
      <c r="D107" s="144" t="s">
        <v>509</v>
      </c>
    </row>
    <row r="108" spans="1:4" x14ac:dyDescent="0.25">
      <c r="A108" s="144">
        <v>388</v>
      </c>
      <c r="B108" s="23" t="s">
        <v>699</v>
      </c>
      <c r="C108" s="24" t="s">
        <v>700</v>
      </c>
      <c r="D108" s="144" t="s">
        <v>509</v>
      </c>
    </row>
    <row r="109" spans="1:4" x14ac:dyDescent="0.25">
      <c r="A109" s="144">
        <v>445</v>
      </c>
      <c r="B109" s="23" t="s">
        <v>701</v>
      </c>
      <c r="C109" s="24" t="s">
        <v>702</v>
      </c>
      <c r="D109" s="144" t="s">
        <v>509</v>
      </c>
    </row>
    <row r="110" spans="1:4" x14ac:dyDescent="0.25">
      <c r="A110" s="144">
        <v>400</v>
      </c>
      <c r="B110" s="23" t="s">
        <v>703</v>
      </c>
      <c r="C110" s="27" t="s">
        <v>704</v>
      </c>
      <c r="D110" s="144" t="s">
        <v>504</v>
      </c>
    </row>
    <row r="111" spans="1:4" x14ac:dyDescent="0.25">
      <c r="A111" s="144">
        <v>625</v>
      </c>
      <c r="B111" s="23" t="s">
        <v>416</v>
      </c>
      <c r="C111" s="24" t="s">
        <v>705</v>
      </c>
      <c r="D111" s="144"/>
    </row>
    <row r="112" spans="1:4" x14ac:dyDescent="0.25">
      <c r="A112" s="144">
        <v>440</v>
      </c>
      <c r="B112" s="23" t="s">
        <v>706</v>
      </c>
      <c r="C112" s="24" t="s">
        <v>707</v>
      </c>
      <c r="D112" s="144" t="s">
        <v>509</v>
      </c>
    </row>
    <row r="113" spans="1:4" x14ac:dyDescent="0.25">
      <c r="A113" s="144">
        <v>441</v>
      </c>
      <c r="B113" s="23" t="s">
        <v>708</v>
      </c>
      <c r="C113" s="24" t="s">
        <v>709</v>
      </c>
      <c r="D113" s="144" t="s">
        <v>509</v>
      </c>
    </row>
    <row r="114" spans="1:4" x14ac:dyDescent="0.25">
      <c r="A114" s="144">
        <v>380</v>
      </c>
      <c r="B114" s="23" t="s">
        <v>710</v>
      </c>
      <c r="C114" s="25" t="s">
        <v>711</v>
      </c>
      <c r="D114" s="144"/>
    </row>
    <row r="115" spans="1:4" x14ac:dyDescent="0.25">
      <c r="A115" s="144">
        <v>442</v>
      </c>
      <c r="B115" s="29" t="s">
        <v>712</v>
      </c>
      <c r="C115" s="24" t="s">
        <v>713</v>
      </c>
      <c r="D115" s="144" t="s">
        <v>509</v>
      </c>
    </row>
    <row r="116" spans="1:4" x14ac:dyDescent="0.25">
      <c r="A116" s="144">
        <v>436</v>
      </c>
      <c r="B116" s="23" t="s">
        <v>714</v>
      </c>
      <c r="C116" s="24" t="s">
        <v>715</v>
      </c>
      <c r="D116" s="144" t="s">
        <v>509</v>
      </c>
    </row>
    <row r="117" spans="1:4" x14ac:dyDescent="0.25">
      <c r="A117" s="144">
        <v>418</v>
      </c>
      <c r="B117" s="23" t="s">
        <v>716</v>
      </c>
      <c r="C117" s="24" t="s">
        <v>717</v>
      </c>
      <c r="D117" s="144" t="s">
        <v>509</v>
      </c>
    </row>
    <row r="118" spans="1:4" x14ac:dyDescent="0.25">
      <c r="A118" s="144">
        <v>23</v>
      </c>
      <c r="B118" s="23" t="s">
        <v>718</v>
      </c>
      <c r="C118" s="25" t="s">
        <v>719</v>
      </c>
      <c r="D118" s="144"/>
    </row>
    <row r="119" spans="1:4" x14ac:dyDescent="0.25">
      <c r="A119" s="144">
        <v>402</v>
      </c>
      <c r="B119" s="23" t="s">
        <v>720</v>
      </c>
      <c r="C119" s="24" t="s">
        <v>721</v>
      </c>
      <c r="D119" s="144" t="s">
        <v>509</v>
      </c>
    </row>
    <row r="120" spans="1:4" x14ac:dyDescent="0.25">
      <c r="A120" s="144">
        <v>403</v>
      </c>
      <c r="B120" s="23" t="s">
        <v>722</v>
      </c>
      <c r="C120" s="24" t="s">
        <v>723</v>
      </c>
      <c r="D120" s="144" t="s">
        <v>509</v>
      </c>
    </row>
    <row r="121" spans="1:4" x14ac:dyDescent="0.25">
      <c r="A121" s="144">
        <v>1</v>
      </c>
      <c r="B121" s="23" t="s">
        <v>153</v>
      </c>
      <c r="C121" s="24" t="s">
        <v>724</v>
      </c>
      <c r="D121" s="144" t="s">
        <v>509</v>
      </c>
    </row>
    <row r="122" spans="1:4" x14ac:dyDescent="0.25">
      <c r="A122" s="144">
        <v>2</v>
      </c>
      <c r="B122" s="23" t="s">
        <v>725</v>
      </c>
      <c r="C122" s="24" t="s">
        <v>726</v>
      </c>
      <c r="D122" s="144" t="s">
        <v>509</v>
      </c>
    </row>
    <row r="123" spans="1:4" x14ac:dyDescent="0.25">
      <c r="A123" s="144">
        <v>634</v>
      </c>
      <c r="B123" s="23" t="s">
        <v>420</v>
      </c>
      <c r="C123" s="24" t="s">
        <v>488</v>
      </c>
      <c r="D123" s="144"/>
    </row>
    <row r="124" spans="1:4" x14ac:dyDescent="0.25">
      <c r="A124" s="144">
        <v>3</v>
      </c>
      <c r="B124" s="23" t="s">
        <v>727</v>
      </c>
      <c r="C124" s="24" t="s">
        <v>728</v>
      </c>
      <c r="D124" s="144" t="s">
        <v>509</v>
      </c>
    </row>
    <row r="125" spans="1:4" x14ac:dyDescent="0.25">
      <c r="A125" s="144">
        <v>4</v>
      </c>
      <c r="B125" s="23" t="s">
        <v>729</v>
      </c>
      <c r="C125" s="24" t="s">
        <v>730</v>
      </c>
      <c r="D125" s="144" t="s">
        <v>509</v>
      </c>
    </row>
    <row r="126" spans="1:4" x14ac:dyDescent="0.25">
      <c r="A126" s="144">
        <v>5</v>
      </c>
      <c r="B126" s="23" t="s">
        <v>174</v>
      </c>
      <c r="C126" s="24" t="s">
        <v>731</v>
      </c>
      <c r="D126" s="144" t="s">
        <v>509</v>
      </c>
    </row>
    <row r="127" spans="1:4" x14ac:dyDescent="0.25">
      <c r="A127" s="144">
        <v>6</v>
      </c>
      <c r="B127" s="23" t="s">
        <v>732</v>
      </c>
      <c r="C127" s="24" t="s">
        <v>733</v>
      </c>
      <c r="D127" s="144" t="s">
        <v>509</v>
      </c>
    </row>
    <row r="128" spans="1:4" x14ac:dyDescent="0.25">
      <c r="A128" s="144">
        <v>7</v>
      </c>
      <c r="B128" s="23" t="s">
        <v>734</v>
      </c>
      <c r="C128" s="24" t="s">
        <v>735</v>
      </c>
      <c r="D128" s="144" t="s">
        <v>509</v>
      </c>
    </row>
    <row r="129" spans="1:4" x14ac:dyDescent="0.25">
      <c r="A129" s="144">
        <v>8</v>
      </c>
      <c r="B129" s="23" t="s">
        <v>736</v>
      </c>
      <c r="C129" s="24" t="s">
        <v>737</v>
      </c>
      <c r="D129" s="144" t="s">
        <v>509</v>
      </c>
    </row>
    <row r="130" spans="1:4" x14ac:dyDescent="0.25">
      <c r="A130" s="144">
        <v>9</v>
      </c>
      <c r="B130" s="23" t="s">
        <v>738</v>
      </c>
      <c r="C130" s="25" t="s">
        <v>739</v>
      </c>
      <c r="D130" s="144" t="s">
        <v>504</v>
      </c>
    </row>
    <row r="131" spans="1:4" x14ac:dyDescent="0.25">
      <c r="A131" s="144">
        <v>10</v>
      </c>
      <c r="B131" s="23" t="s">
        <v>740</v>
      </c>
      <c r="C131" s="25" t="s">
        <v>741</v>
      </c>
      <c r="D131" s="144" t="s">
        <v>504</v>
      </c>
    </row>
    <row r="132" spans="1:4" x14ac:dyDescent="0.25">
      <c r="A132" s="144">
        <v>11</v>
      </c>
      <c r="B132" s="23" t="s">
        <v>742</v>
      </c>
      <c r="C132" s="25" t="s">
        <v>743</v>
      </c>
      <c r="D132" s="144"/>
    </row>
    <row r="133" spans="1:4" x14ac:dyDescent="0.25">
      <c r="A133" s="144">
        <v>12</v>
      </c>
      <c r="B133" s="23" t="s">
        <v>744</v>
      </c>
      <c r="C133" s="24" t="s">
        <v>745</v>
      </c>
      <c r="D133" s="144" t="s">
        <v>509</v>
      </c>
    </row>
    <row r="134" spans="1:4" x14ac:dyDescent="0.25">
      <c r="A134" s="144">
        <v>283</v>
      </c>
      <c r="B134" s="23" t="s">
        <v>746</v>
      </c>
      <c r="C134" s="24" t="s">
        <v>747</v>
      </c>
      <c r="D134" s="144"/>
    </row>
    <row r="135" spans="1:4" x14ac:dyDescent="0.25">
      <c r="A135" s="144">
        <v>13</v>
      </c>
      <c r="B135" s="23" t="s">
        <v>748</v>
      </c>
      <c r="C135" s="24" t="s">
        <v>749</v>
      </c>
      <c r="D135" s="144" t="s">
        <v>504</v>
      </c>
    </row>
    <row r="136" spans="1:4" x14ac:dyDescent="0.25">
      <c r="A136" s="144">
        <v>14</v>
      </c>
      <c r="B136" s="23" t="s">
        <v>750</v>
      </c>
      <c r="C136" s="24" t="s">
        <v>751</v>
      </c>
      <c r="D136" s="144" t="s">
        <v>504</v>
      </c>
    </row>
    <row r="137" spans="1:4" x14ac:dyDescent="0.25">
      <c r="A137" s="144">
        <v>25</v>
      </c>
      <c r="B137" s="23" t="s">
        <v>147</v>
      </c>
      <c r="C137" s="24" t="s">
        <v>752</v>
      </c>
      <c r="D137" s="144" t="s">
        <v>504</v>
      </c>
    </row>
    <row r="138" spans="1:4" x14ac:dyDescent="0.25">
      <c r="A138" s="144">
        <v>26</v>
      </c>
      <c r="B138" s="23" t="s">
        <v>175</v>
      </c>
      <c r="C138" s="24" t="s">
        <v>753</v>
      </c>
      <c r="D138" s="144" t="s">
        <v>504</v>
      </c>
    </row>
    <row r="139" spans="1:4" x14ac:dyDescent="0.25">
      <c r="A139" s="144">
        <v>27</v>
      </c>
      <c r="B139" s="23" t="s">
        <v>754</v>
      </c>
      <c r="C139" s="25" t="s">
        <v>755</v>
      </c>
      <c r="D139" s="144" t="s">
        <v>504</v>
      </c>
    </row>
    <row r="140" spans="1:4" x14ac:dyDescent="0.25">
      <c r="A140" s="144">
        <v>28</v>
      </c>
      <c r="B140" s="23" t="s">
        <v>756</v>
      </c>
      <c r="C140" s="24" t="s">
        <v>757</v>
      </c>
      <c r="D140" s="144"/>
    </row>
    <row r="141" spans="1:4" x14ac:dyDescent="0.25">
      <c r="A141" s="144">
        <v>29</v>
      </c>
      <c r="B141" s="23" t="s">
        <v>758</v>
      </c>
      <c r="C141" s="24" t="s">
        <v>759</v>
      </c>
      <c r="D141" s="144"/>
    </row>
    <row r="142" spans="1:4" x14ac:dyDescent="0.25">
      <c r="A142" s="144">
        <v>30</v>
      </c>
      <c r="B142" s="23" t="s">
        <v>760</v>
      </c>
      <c r="C142" s="24" t="s">
        <v>761</v>
      </c>
      <c r="D142" s="144" t="s">
        <v>509</v>
      </c>
    </row>
    <row r="143" spans="1:4" x14ac:dyDescent="0.25">
      <c r="A143" s="144">
        <v>635</v>
      </c>
      <c r="B143" s="23" t="s">
        <v>762</v>
      </c>
      <c r="C143" s="24" t="s">
        <v>763</v>
      </c>
      <c r="D143" s="144"/>
    </row>
    <row r="144" spans="1:4" x14ac:dyDescent="0.25">
      <c r="A144" s="144">
        <v>404</v>
      </c>
      <c r="B144" s="23" t="s">
        <v>764</v>
      </c>
      <c r="C144" s="24" t="s">
        <v>765</v>
      </c>
      <c r="D144" s="144" t="s">
        <v>509</v>
      </c>
    </row>
    <row r="145" spans="1:4" x14ac:dyDescent="0.25">
      <c r="A145" s="147">
        <v>33</v>
      </c>
      <c r="B145" s="23" t="s">
        <v>419</v>
      </c>
      <c r="C145" s="24" t="s">
        <v>766</v>
      </c>
      <c r="D145" s="144" t="s">
        <v>509</v>
      </c>
    </row>
    <row r="146" spans="1:4" x14ac:dyDescent="0.25">
      <c r="A146" s="144">
        <v>35</v>
      </c>
      <c r="B146" s="23" t="s">
        <v>767</v>
      </c>
      <c r="C146" s="24" t="s">
        <v>768</v>
      </c>
      <c r="D146" s="144"/>
    </row>
    <row r="147" spans="1:4" x14ac:dyDescent="0.25">
      <c r="A147" s="144">
        <v>36</v>
      </c>
      <c r="B147" s="23" t="s">
        <v>769</v>
      </c>
      <c r="C147" s="25" t="s">
        <v>770</v>
      </c>
      <c r="D147" s="144"/>
    </row>
    <row r="148" spans="1:4" x14ac:dyDescent="0.25">
      <c r="A148" s="144">
        <v>37</v>
      </c>
      <c r="B148" s="23" t="s">
        <v>150</v>
      </c>
      <c r="C148" s="24" t="s">
        <v>771</v>
      </c>
      <c r="D148" s="144" t="s">
        <v>509</v>
      </c>
    </row>
    <row r="149" spans="1:4" x14ac:dyDescent="0.25">
      <c r="A149" s="144">
        <v>39</v>
      </c>
      <c r="B149" s="23" t="s">
        <v>772</v>
      </c>
      <c r="C149" s="24" t="s">
        <v>773</v>
      </c>
      <c r="D149" s="144" t="s">
        <v>504</v>
      </c>
    </row>
    <row r="150" spans="1:4" x14ac:dyDescent="0.25">
      <c r="A150" s="144">
        <v>356</v>
      </c>
      <c r="B150" s="23" t="s">
        <v>774</v>
      </c>
      <c r="C150" s="24" t="s">
        <v>775</v>
      </c>
      <c r="D150" s="144" t="s">
        <v>509</v>
      </c>
    </row>
    <row r="151" spans="1:4" x14ac:dyDescent="0.25">
      <c r="A151" s="144">
        <v>40</v>
      </c>
      <c r="B151" s="23" t="s">
        <v>776</v>
      </c>
      <c r="C151" s="25" t="s">
        <v>777</v>
      </c>
      <c r="D151" s="144" t="s">
        <v>504</v>
      </c>
    </row>
    <row r="152" spans="1:4" x14ac:dyDescent="0.25">
      <c r="A152" s="144">
        <v>41</v>
      </c>
      <c r="B152" s="23" t="s">
        <v>778</v>
      </c>
      <c r="C152" s="25" t="s">
        <v>779</v>
      </c>
      <c r="D152" s="144" t="s">
        <v>504</v>
      </c>
    </row>
    <row r="153" spans="1:4" x14ac:dyDescent="0.25">
      <c r="A153" s="144">
        <v>42</v>
      </c>
      <c r="B153" s="23" t="s">
        <v>780</v>
      </c>
      <c r="C153" s="25" t="s">
        <v>781</v>
      </c>
      <c r="D153" s="144" t="s">
        <v>504</v>
      </c>
    </row>
    <row r="154" spans="1:4" x14ac:dyDescent="0.25">
      <c r="A154" s="144">
        <v>44</v>
      </c>
      <c r="B154" s="23" t="s">
        <v>782</v>
      </c>
      <c r="C154" s="25" t="s">
        <v>783</v>
      </c>
      <c r="D154" s="144"/>
    </row>
    <row r="155" spans="1:4" x14ac:dyDescent="0.25">
      <c r="A155" s="144">
        <v>45</v>
      </c>
      <c r="B155" s="23" t="s">
        <v>176</v>
      </c>
      <c r="C155" s="24" t="s">
        <v>784</v>
      </c>
      <c r="D155" s="144"/>
    </row>
    <row r="156" spans="1:4" x14ac:dyDescent="0.25">
      <c r="A156" s="144">
        <v>405</v>
      </c>
      <c r="B156" s="23" t="s">
        <v>785</v>
      </c>
      <c r="C156" s="24" t="s">
        <v>786</v>
      </c>
      <c r="D156" s="144" t="s">
        <v>509</v>
      </c>
    </row>
    <row r="157" spans="1:4" x14ac:dyDescent="0.25">
      <c r="A157" s="144">
        <v>46</v>
      </c>
      <c r="B157" s="23" t="s">
        <v>177</v>
      </c>
      <c r="C157" s="24" t="s">
        <v>787</v>
      </c>
      <c r="D157" s="144" t="s">
        <v>509</v>
      </c>
    </row>
    <row r="158" spans="1:4" x14ac:dyDescent="0.25">
      <c r="A158" s="144">
        <v>47</v>
      </c>
      <c r="B158" s="23" t="s">
        <v>788</v>
      </c>
      <c r="C158" s="24" t="s">
        <v>789</v>
      </c>
      <c r="D158" s="144" t="s">
        <v>509</v>
      </c>
    </row>
    <row r="159" spans="1:4" x14ac:dyDescent="0.25">
      <c r="A159" s="144">
        <v>406</v>
      </c>
      <c r="B159" s="23" t="s">
        <v>790</v>
      </c>
      <c r="C159" s="24" t="s">
        <v>791</v>
      </c>
      <c r="D159" s="144" t="s">
        <v>509</v>
      </c>
    </row>
    <row r="160" spans="1:4" x14ac:dyDescent="0.25">
      <c r="A160" s="144">
        <v>407</v>
      </c>
      <c r="B160" s="23" t="s">
        <v>792</v>
      </c>
      <c r="C160" s="24" t="s">
        <v>793</v>
      </c>
      <c r="D160" s="144" t="s">
        <v>509</v>
      </c>
    </row>
    <row r="161" spans="1:4" x14ac:dyDescent="0.25">
      <c r="A161" s="144">
        <v>408</v>
      </c>
      <c r="B161" s="23" t="s">
        <v>794</v>
      </c>
      <c r="C161" s="24" t="s">
        <v>795</v>
      </c>
      <c r="D161" s="144"/>
    </row>
    <row r="162" spans="1:4" x14ac:dyDescent="0.25">
      <c r="A162" s="144">
        <v>409</v>
      </c>
      <c r="B162" s="23" t="s">
        <v>796</v>
      </c>
      <c r="C162" s="24" t="s">
        <v>797</v>
      </c>
      <c r="D162" s="144" t="s">
        <v>509</v>
      </c>
    </row>
    <row r="163" spans="1:4" x14ac:dyDescent="0.25">
      <c r="A163" s="144">
        <v>410</v>
      </c>
      <c r="B163" s="23" t="s">
        <v>798</v>
      </c>
      <c r="C163" s="24" t="s">
        <v>799</v>
      </c>
      <c r="D163" s="144" t="s">
        <v>509</v>
      </c>
    </row>
    <row r="164" spans="1:4" x14ac:dyDescent="0.25">
      <c r="A164" s="144">
        <v>411</v>
      </c>
      <c r="B164" s="23" t="s">
        <v>800</v>
      </c>
      <c r="C164" s="24" t="s">
        <v>801</v>
      </c>
      <c r="D164" s="144" t="s">
        <v>509</v>
      </c>
    </row>
    <row r="165" spans="1:4" x14ac:dyDescent="0.25">
      <c r="A165" s="144">
        <v>412</v>
      </c>
      <c r="B165" s="23" t="s">
        <v>802</v>
      </c>
      <c r="C165" s="24" t="s">
        <v>803</v>
      </c>
      <c r="D165" s="144" t="s">
        <v>509</v>
      </c>
    </row>
    <row r="166" spans="1:4" x14ac:dyDescent="0.25">
      <c r="A166" s="144">
        <v>52</v>
      </c>
      <c r="B166" s="23" t="s">
        <v>804</v>
      </c>
      <c r="C166" s="24" t="s">
        <v>805</v>
      </c>
      <c r="D166" s="144" t="s">
        <v>504</v>
      </c>
    </row>
    <row r="167" spans="1:4" x14ac:dyDescent="0.25">
      <c r="A167" s="144">
        <v>53</v>
      </c>
      <c r="B167" s="23" t="s">
        <v>806</v>
      </c>
      <c r="C167" s="24" t="s">
        <v>807</v>
      </c>
      <c r="D167" s="144" t="s">
        <v>509</v>
      </c>
    </row>
    <row r="168" spans="1:4" x14ac:dyDescent="0.25">
      <c r="A168" s="144">
        <v>54</v>
      </c>
      <c r="B168" s="23" t="s">
        <v>808</v>
      </c>
      <c r="C168" s="24" t="s">
        <v>809</v>
      </c>
      <c r="D168" s="144"/>
    </row>
    <row r="169" spans="1:4" x14ac:dyDescent="0.25">
      <c r="A169" s="144">
        <v>55</v>
      </c>
      <c r="B169" s="23" t="s">
        <v>810</v>
      </c>
      <c r="C169" s="24" t="s">
        <v>811</v>
      </c>
      <c r="D169" s="144" t="s">
        <v>504</v>
      </c>
    </row>
    <row r="170" spans="1:4" x14ac:dyDescent="0.25">
      <c r="A170" s="144">
        <v>56</v>
      </c>
      <c r="B170" s="23" t="s">
        <v>812</v>
      </c>
      <c r="C170" s="24" t="s">
        <v>813</v>
      </c>
      <c r="D170" s="144" t="s">
        <v>509</v>
      </c>
    </row>
    <row r="171" spans="1:4" x14ac:dyDescent="0.25">
      <c r="A171" s="144">
        <v>57</v>
      </c>
      <c r="B171" s="23" t="s">
        <v>814</v>
      </c>
      <c r="C171" s="25" t="s">
        <v>815</v>
      </c>
      <c r="D171" s="144"/>
    </row>
    <row r="172" spans="1:4" x14ac:dyDescent="0.25">
      <c r="A172" s="144">
        <v>58</v>
      </c>
      <c r="B172" s="23" t="s">
        <v>178</v>
      </c>
      <c r="C172" s="24" t="s">
        <v>816</v>
      </c>
      <c r="D172" s="144" t="s">
        <v>509</v>
      </c>
    </row>
    <row r="173" spans="1:4" x14ac:dyDescent="0.25">
      <c r="A173" s="144">
        <v>60</v>
      </c>
      <c r="B173" s="23" t="s">
        <v>817</v>
      </c>
      <c r="C173" s="25" t="s">
        <v>818</v>
      </c>
      <c r="D173" s="144" t="s">
        <v>504</v>
      </c>
    </row>
    <row r="174" spans="1:4" x14ac:dyDescent="0.25">
      <c r="A174" s="144">
        <v>61</v>
      </c>
      <c r="B174" s="23" t="s">
        <v>819</v>
      </c>
      <c r="C174" s="25" t="s">
        <v>820</v>
      </c>
      <c r="D174" s="144"/>
    </row>
    <row r="175" spans="1:4" x14ac:dyDescent="0.25">
      <c r="A175" s="144">
        <v>82</v>
      </c>
      <c r="B175" s="23" t="s">
        <v>821</v>
      </c>
      <c r="C175" s="25" t="s">
        <v>822</v>
      </c>
      <c r="D175" s="144"/>
    </row>
    <row r="176" spans="1:4" x14ac:dyDescent="0.25">
      <c r="A176" s="144">
        <v>284</v>
      </c>
      <c r="B176" s="23" t="s">
        <v>823</v>
      </c>
      <c r="C176" s="24" t="s">
        <v>824</v>
      </c>
      <c r="D176" s="144"/>
    </row>
    <row r="177" spans="1:4" x14ac:dyDescent="0.25">
      <c r="A177" s="144">
        <v>558</v>
      </c>
      <c r="B177" s="23" t="s">
        <v>825</v>
      </c>
      <c r="C177" s="24" t="s">
        <v>826</v>
      </c>
      <c r="D177" s="144" t="s">
        <v>509</v>
      </c>
    </row>
    <row r="178" spans="1:4" x14ac:dyDescent="0.25">
      <c r="A178" s="144">
        <v>62</v>
      </c>
      <c r="B178" s="23" t="s">
        <v>827</v>
      </c>
      <c r="C178" s="24" t="s">
        <v>828</v>
      </c>
      <c r="D178" s="144" t="s">
        <v>509</v>
      </c>
    </row>
    <row r="179" spans="1:4" x14ac:dyDescent="0.25">
      <c r="A179" s="144">
        <v>63</v>
      </c>
      <c r="B179" s="23" t="s">
        <v>829</v>
      </c>
      <c r="C179" s="24" t="s">
        <v>830</v>
      </c>
      <c r="D179" s="144" t="s">
        <v>509</v>
      </c>
    </row>
    <row r="180" spans="1:4" x14ac:dyDescent="0.25">
      <c r="A180" s="144">
        <v>65</v>
      </c>
      <c r="B180" s="23" t="s">
        <v>831</v>
      </c>
      <c r="C180" s="24" t="s">
        <v>832</v>
      </c>
      <c r="D180" s="144" t="s">
        <v>504</v>
      </c>
    </row>
    <row r="181" spans="1:4" x14ac:dyDescent="0.25">
      <c r="A181" s="144">
        <v>522</v>
      </c>
      <c r="B181" s="23" t="s">
        <v>833</v>
      </c>
      <c r="C181" s="24" t="s">
        <v>834</v>
      </c>
      <c r="D181" s="144" t="s">
        <v>509</v>
      </c>
    </row>
    <row r="182" spans="1:4" x14ac:dyDescent="0.25">
      <c r="A182" s="144">
        <v>64</v>
      </c>
      <c r="B182" s="23" t="s">
        <v>835</v>
      </c>
      <c r="C182" s="24" t="s">
        <v>836</v>
      </c>
      <c r="D182" s="144" t="s">
        <v>509</v>
      </c>
    </row>
    <row r="183" spans="1:4" x14ac:dyDescent="0.25">
      <c r="A183" s="144">
        <v>66</v>
      </c>
      <c r="B183" s="23" t="s">
        <v>837</v>
      </c>
      <c r="C183" s="24" t="s">
        <v>838</v>
      </c>
      <c r="D183" s="144"/>
    </row>
    <row r="184" spans="1:4" x14ac:dyDescent="0.25">
      <c r="A184" s="144">
        <v>68</v>
      </c>
      <c r="B184" s="23" t="s">
        <v>839</v>
      </c>
      <c r="C184" s="24" t="s">
        <v>840</v>
      </c>
      <c r="D184" s="144"/>
    </row>
    <row r="185" spans="1:4" x14ac:dyDescent="0.25">
      <c r="A185" s="144">
        <v>71</v>
      </c>
      <c r="B185" s="23" t="s">
        <v>841</v>
      </c>
      <c r="C185" s="25" t="s">
        <v>842</v>
      </c>
      <c r="D185" s="144" t="s">
        <v>504</v>
      </c>
    </row>
    <row r="186" spans="1:4" x14ac:dyDescent="0.25">
      <c r="A186" s="144">
        <v>72</v>
      </c>
      <c r="B186" s="23" t="s">
        <v>843</v>
      </c>
      <c r="C186" s="24" t="s">
        <v>844</v>
      </c>
      <c r="D186" s="144" t="s">
        <v>509</v>
      </c>
    </row>
    <row r="187" spans="1:4" x14ac:dyDescent="0.25">
      <c r="A187" s="144">
        <v>324</v>
      </c>
      <c r="B187" s="23" t="s">
        <v>845</v>
      </c>
      <c r="C187" s="24" t="s">
        <v>846</v>
      </c>
      <c r="D187" s="144" t="s">
        <v>509</v>
      </c>
    </row>
    <row r="188" spans="1:4" x14ac:dyDescent="0.25">
      <c r="A188" s="144">
        <v>77</v>
      </c>
      <c r="B188" s="23" t="s">
        <v>847</v>
      </c>
      <c r="C188" s="24" t="s">
        <v>848</v>
      </c>
      <c r="D188" s="144" t="s">
        <v>504</v>
      </c>
    </row>
    <row r="189" spans="1:4" x14ac:dyDescent="0.25">
      <c r="A189" s="144">
        <v>519</v>
      </c>
      <c r="B189" s="23" t="s">
        <v>849</v>
      </c>
      <c r="C189" s="24" t="s">
        <v>850</v>
      </c>
      <c r="D189" s="144"/>
    </row>
    <row r="190" spans="1:4" x14ac:dyDescent="0.25">
      <c r="A190" s="144">
        <v>81</v>
      </c>
      <c r="B190" s="23" t="s">
        <v>851</v>
      </c>
      <c r="C190" s="25" t="s">
        <v>852</v>
      </c>
      <c r="D190" s="144"/>
    </row>
    <row r="191" spans="1:4" x14ac:dyDescent="0.25">
      <c r="A191" s="144">
        <v>144</v>
      </c>
      <c r="B191" s="23" t="s">
        <v>853</v>
      </c>
      <c r="C191" s="25" t="s">
        <v>854</v>
      </c>
      <c r="D191" s="144" t="s">
        <v>504</v>
      </c>
    </row>
    <row r="192" spans="1:4" x14ac:dyDescent="0.25">
      <c r="A192" s="144">
        <v>83</v>
      </c>
      <c r="B192" s="23" t="s">
        <v>179</v>
      </c>
      <c r="C192" s="24" t="s">
        <v>855</v>
      </c>
      <c r="D192" s="144" t="s">
        <v>509</v>
      </c>
    </row>
    <row r="193" spans="1:4" x14ac:dyDescent="0.25">
      <c r="A193" s="144">
        <v>85</v>
      </c>
      <c r="B193" s="23" t="s">
        <v>856</v>
      </c>
      <c r="C193" s="24" t="s">
        <v>857</v>
      </c>
      <c r="D193" s="144" t="s">
        <v>509</v>
      </c>
    </row>
    <row r="194" spans="1:4" x14ac:dyDescent="0.25">
      <c r="A194" s="144">
        <v>86</v>
      </c>
      <c r="B194" s="23" t="s">
        <v>858</v>
      </c>
      <c r="C194" s="24" t="s">
        <v>859</v>
      </c>
      <c r="D194" s="144"/>
    </row>
    <row r="195" spans="1:4" x14ac:dyDescent="0.25">
      <c r="A195" s="144">
        <v>87</v>
      </c>
      <c r="B195" s="29" t="s">
        <v>860</v>
      </c>
      <c r="C195" s="24" t="s">
        <v>861</v>
      </c>
      <c r="D195" s="144"/>
    </row>
    <row r="196" spans="1:4" x14ac:dyDescent="0.25">
      <c r="A196" s="144">
        <v>88</v>
      </c>
      <c r="B196" s="23" t="s">
        <v>862</v>
      </c>
      <c r="C196" s="24" t="s">
        <v>863</v>
      </c>
      <c r="D196" s="144" t="s">
        <v>509</v>
      </c>
    </row>
    <row r="197" spans="1:4" x14ac:dyDescent="0.25">
      <c r="A197" s="144">
        <v>435</v>
      </c>
      <c r="B197" s="23" t="s">
        <v>864</v>
      </c>
      <c r="C197" s="24" t="s">
        <v>865</v>
      </c>
      <c r="D197" s="144" t="s">
        <v>509</v>
      </c>
    </row>
    <row r="198" spans="1:4" x14ac:dyDescent="0.25">
      <c r="A198" s="144">
        <v>413</v>
      </c>
      <c r="B198" s="23" t="s">
        <v>866</v>
      </c>
      <c r="C198" s="24" t="s">
        <v>867</v>
      </c>
      <c r="D198" s="144" t="s">
        <v>509</v>
      </c>
    </row>
    <row r="199" spans="1:4" x14ac:dyDescent="0.25">
      <c r="A199" s="144">
        <v>89</v>
      </c>
      <c r="B199" s="23">
        <v>89</v>
      </c>
      <c r="C199" s="24" t="s">
        <v>868</v>
      </c>
      <c r="D199" s="144"/>
    </row>
    <row r="200" spans="1:4" x14ac:dyDescent="0.25">
      <c r="A200" s="144">
        <v>90</v>
      </c>
      <c r="B200" s="23" t="s">
        <v>869</v>
      </c>
      <c r="C200" s="24" t="s">
        <v>870</v>
      </c>
      <c r="D200" s="144" t="s">
        <v>509</v>
      </c>
    </row>
    <row r="201" spans="1:4" x14ac:dyDescent="0.25">
      <c r="A201" s="144">
        <v>91</v>
      </c>
      <c r="B201" s="23" t="s">
        <v>871</v>
      </c>
      <c r="C201" s="24" t="s">
        <v>872</v>
      </c>
      <c r="D201" s="144" t="s">
        <v>509</v>
      </c>
    </row>
    <row r="202" spans="1:4" x14ac:dyDescent="0.25">
      <c r="A202" s="144">
        <v>92</v>
      </c>
      <c r="B202" s="23" t="s">
        <v>873</v>
      </c>
      <c r="C202" s="24" t="s">
        <v>874</v>
      </c>
      <c r="D202" s="144" t="s">
        <v>509</v>
      </c>
    </row>
    <row r="203" spans="1:4" x14ac:dyDescent="0.25">
      <c r="A203" s="144">
        <v>93</v>
      </c>
      <c r="B203" s="29" t="s">
        <v>875</v>
      </c>
      <c r="C203" s="24" t="s">
        <v>876</v>
      </c>
      <c r="D203" s="144"/>
    </row>
    <row r="204" spans="1:4" x14ac:dyDescent="0.25">
      <c r="A204" s="144">
        <v>94</v>
      </c>
      <c r="B204" s="23" t="s">
        <v>877</v>
      </c>
      <c r="C204" s="24" t="s">
        <v>878</v>
      </c>
      <c r="D204" s="144" t="s">
        <v>509</v>
      </c>
    </row>
    <row r="205" spans="1:4" x14ac:dyDescent="0.25">
      <c r="A205" s="144">
        <v>351</v>
      </c>
      <c r="B205" s="23">
        <v>351</v>
      </c>
      <c r="C205" s="24" t="s">
        <v>879</v>
      </c>
      <c r="D205" s="144" t="s">
        <v>509</v>
      </c>
    </row>
    <row r="206" spans="1:4" x14ac:dyDescent="0.25">
      <c r="A206" s="144">
        <v>95</v>
      </c>
      <c r="B206" s="23" t="s">
        <v>880</v>
      </c>
      <c r="C206" s="24" t="s">
        <v>881</v>
      </c>
      <c r="D206" s="144" t="s">
        <v>509</v>
      </c>
    </row>
    <row r="207" spans="1:4" x14ac:dyDescent="0.25">
      <c r="A207" s="144">
        <v>96</v>
      </c>
      <c r="B207" s="23" t="s">
        <v>882</v>
      </c>
      <c r="C207" s="25" t="s">
        <v>883</v>
      </c>
      <c r="D207" s="144" t="s">
        <v>504</v>
      </c>
    </row>
    <row r="208" spans="1:4" x14ac:dyDescent="0.25">
      <c r="A208" s="144">
        <v>97</v>
      </c>
      <c r="B208" s="23" t="s">
        <v>884</v>
      </c>
      <c r="C208" s="24" t="s">
        <v>885</v>
      </c>
      <c r="D208" s="144" t="s">
        <v>509</v>
      </c>
    </row>
    <row r="209" spans="1:4" x14ac:dyDescent="0.25">
      <c r="A209" s="144">
        <v>98</v>
      </c>
      <c r="B209" s="23" t="s">
        <v>886</v>
      </c>
      <c r="C209" s="25" t="s">
        <v>887</v>
      </c>
      <c r="D209" s="144" t="s">
        <v>504</v>
      </c>
    </row>
    <row r="210" spans="1:4" x14ac:dyDescent="0.25">
      <c r="A210" s="144">
        <v>99</v>
      </c>
      <c r="B210" s="23" t="s">
        <v>888</v>
      </c>
      <c r="C210" s="25" t="s">
        <v>889</v>
      </c>
      <c r="D210" s="144"/>
    </row>
    <row r="211" spans="1:4" x14ac:dyDescent="0.25">
      <c r="A211" s="144">
        <v>243</v>
      </c>
      <c r="B211" s="23" t="s">
        <v>890</v>
      </c>
      <c r="C211" s="24" t="s">
        <v>891</v>
      </c>
      <c r="D211" s="144" t="s">
        <v>504</v>
      </c>
    </row>
    <row r="212" spans="1:4" x14ac:dyDescent="0.25">
      <c r="A212" s="144">
        <v>100</v>
      </c>
      <c r="B212" s="23" t="s">
        <v>892</v>
      </c>
      <c r="C212" s="24" t="s">
        <v>893</v>
      </c>
      <c r="D212" s="144"/>
    </row>
    <row r="213" spans="1:4" x14ac:dyDescent="0.25">
      <c r="A213" s="144">
        <v>101</v>
      </c>
      <c r="B213" s="23" t="s">
        <v>894</v>
      </c>
      <c r="C213" s="24" t="s">
        <v>895</v>
      </c>
      <c r="D213" s="144" t="s">
        <v>509</v>
      </c>
    </row>
    <row r="214" spans="1:4" x14ac:dyDescent="0.25">
      <c r="A214" s="144">
        <v>102</v>
      </c>
      <c r="B214" s="23" t="s">
        <v>896</v>
      </c>
      <c r="C214" s="24" t="s">
        <v>897</v>
      </c>
      <c r="D214" s="144"/>
    </row>
    <row r="215" spans="1:4" x14ac:dyDescent="0.25">
      <c r="A215" s="144">
        <v>103</v>
      </c>
      <c r="B215" s="23" t="s">
        <v>898</v>
      </c>
      <c r="C215" s="24" t="s">
        <v>899</v>
      </c>
      <c r="D215" s="144" t="s">
        <v>509</v>
      </c>
    </row>
    <row r="216" spans="1:4" x14ac:dyDescent="0.25">
      <c r="A216" s="144">
        <v>105</v>
      </c>
      <c r="B216" s="23" t="s">
        <v>900</v>
      </c>
      <c r="C216" s="25" t="s">
        <v>901</v>
      </c>
      <c r="D216" s="144" t="s">
        <v>504</v>
      </c>
    </row>
    <row r="217" spans="1:4" x14ac:dyDescent="0.25">
      <c r="A217" s="144">
        <v>108</v>
      </c>
      <c r="B217" s="23" t="s">
        <v>902</v>
      </c>
      <c r="C217" s="24" t="s">
        <v>903</v>
      </c>
      <c r="D217" s="144" t="s">
        <v>509</v>
      </c>
    </row>
    <row r="218" spans="1:4" x14ac:dyDescent="0.25">
      <c r="A218" s="144">
        <v>114</v>
      </c>
      <c r="B218" s="23" t="s">
        <v>904</v>
      </c>
      <c r="C218" s="24" t="s">
        <v>905</v>
      </c>
      <c r="D218" s="144" t="s">
        <v>509</v>
      </c>
    </row>
    <row r="219" spans="1:4" x14ac:dyDescent="0.25">
      <c r="A219" s="144">
        <v>246</v>
      </c>
      <c r="B219" s="23" t="s">
        <v>906</v>
      </c>
      <c r="C219" s="24" t="s">
        <v>907</v>
      </c>
      <c r="D219" s="144"/>
    </row>
    <row r="220" spans="1:4" x14ac:dyDescent="0.25">
      <c r="A220" s="144">
        <v>230</v>
      </c>
      <c r="B220" s="23" t="s">
        <v>908</v>
      </c>
      <c r="C220" s="24" t="s">
        <v>909</v>
      </c>
      <c r="D220" s="144" t="s">
        <v>509</v>
      </c>
    </row>
    <row r="221" spans="1:4" x14ac:dyDescent="0.25">
      <c r="A221" s="144">
        <v>118</v>
      </c>
      <c r="B221" s="23" t="s">
        <v>910</v>
      </c>
      <c r="C221" s="24" t="s">
        <v>911</v>
      </c>
      <c r="D221" s="144" t="s">
        <v>509</v>
      </c>
    </row>
    <row r="222" spans="1:4" x14ac:dyDescent="0.25">
      <c r="A222" s="144">
        <v>325</v>
      </c>
      <c r="B222" s="23" t="s">
        <v>912</v>
      </c>
      <c r="C222" s="24" t="s">
        <v>913</v>
      </c>
      <c r="D222" s="144" t="s">
        <v>509</v>
      </c>
    </row>
    <row r="223" spans="1:4" x14ac:dyDescent="0.25">
      <c r="A223" s="144">
        <v>119</v>
      </c>
      <c r="B223" s="23" t="s">
        <v>914</v>
      </c>
      <c r="C223" s="24" t="s">
        <v>915</v>
      </c>
      <c r="D223" s="144" t="s">
        <v>509</v>
      </c>
    </row>
    <row r="224" spans="1:4" x14ac:dyDescent="0.25">
      <c r="A224" s="144">
        <v>130</v>
      </c>
      <c r="B224" s="23" t="s">
        <v>916</v>
      </c>
      <c r="C224" s="24" t="s">
        <v>917</v>
      </c>
      <c r="D224" s="144" t="s">
        <v>504</v>
      </c>
    </row>
    <row r="225" spans="1:4" x14ac:dyDescent="0.25">
      <c r="A225" s="144">
        <v>131</v>
      </c>
      <c r="B225" s="23" t="s">
        <v>918</v>
      </c>
      <c r="C225" s="24" t="s">
        <v>919</v>
      </c>
      <c r="D225" s="144" t="s">
        <v>509</v>
      </c>
    </row>
    <row r="226" spans="1:4" x14ac:dyDescent="0.25">
      <c r="A226" s="144">
        <v>132</v>
      </c>
      <c r="B226" s="23" t="s">
        <v>920</v>
      </c>
      <c r="C226" s="25" t="s">
        <v>921</v>
      </c>
      <c r="D226" s="144"/>
    </row>
    <row r="227" spans="1:4" x14ac:dyDescent="0.25">
      <c r="A227" s="144">
        <v>134</v>
      </c>
      <c r="B227" s="23" t="s">
        <v>922</v>
      </c>
      <c r="C227" s="25" t="s">
        <v>923</v>
      </c>
      <c r="D227" s="144"/>
    </row>
    <row r="228" spans="1:4" x14ac:dyDescent="0.25">
      <c r="A228" s="144">
        <v>140</v>
      </c>
      <c r="B228" s="23" t="s">
        <v>924</v>
      </c>
      <c r="C228" s="27" t="s">
        <v>925</v>
      </c>
      <c r="D228" s="144" t="s">
        <v>509</v>
      </c>
    </row>
    <row r="229" spans="1:4" x14ac:dyDescent="0.25">
      <c r="A229" s="144">
        <v>136</v>
      </c>
      <c r="B229" s="23" t="s">
        <v>180</v>
      </c>
      <c r="C229" s="27" t="s">
        <v>926</v>
      </c>
      <c r="D229" s="144" t="s">
        <v>509</v>
      </c>
    </row>
    <row r="230" spans="1:4" x14ac:dyDescent="0.25">
      <c r="A230" s="144">
        <v>414</v>
      </c>
      <c r="B230" s="23" t="s">
        <v>927</v>
      </c>
      <c r="C230" s="24" t="s">
        <v>928</v>
      </c>
      <c r="D230" s="144" t="s">
        <v>509</v>
      </c>
    </row>
    <row r="231" spans="1:4" x14ac:dyDescent="0.25">
      <c r="A231" s="144">
        <v>145</v>
      </c>
      <c r="B231" s="23" t="s">
        <v>929</v>
      </c>
      <c r="C231" s="25" t="s">
        <v>930</v>
      </c>
      <c r="D231" s="144" t="s">
        <v>504</v>
      </c>
    </row>
    <row r="232" spans="1:4" x14ac:dyDescent="0.25">
      <c r="A232" s="144">
        <v>146</v>
      </c>
      <c r="B232" s="23" t="s">
        <v>181</v>
      </c>
      <c r="C232" s="24" t="s">
        <v>424</v>
      </c>
      <c r="D232" s="144" t="s">
        <v>509</v>
      </c>
    </row>
    <row r="233" spans="1:4" x14ac:dyDescent="0.25">
      <c r="A233" s="144">
        <v>148</v>
      </c>
      <c r="B233" s="23">
        <v>148</v>
      </c>
      <c r="C233" s="24" t="s">
        <v>931</v>
      </c>
      <c r="D233" s="144" t="s">
        <v>509</v>
      </c>
    </row>
    <row r="234" spans="1:4" x14ac:dyDescent="0.25">
      <c r="A234" s="144">
        <v>149</v>
      </c>
      <c r="B234" s="23" t="s">
        <v>182</v>
      </c>
      <c r="C234" s="24" t="s">
        <v>932</v>
      </c>
      <c r="D234" s="144" t="s">
        <v>504</v>
      </c>
    </row>
    <row r="235" spans="1:4" x14ac:dyDescent="0.25">
      <c r="A235" s="144">
        <v>150</v>
      </c>
      <c r="B235" s="23">
        <v>150</v>
      </c>
      <c r="C235" s="24" t="s">
        <v>933</v>
      </c>
      <c r="D235" s="144"/>
    </row>
    <row r="236" spans="1:4" x14ac:dyDescent="0.25">
      <c r="A236" s="144">
        <v>152</v>
      </c>
      <c r="B236" s="23" t="s">
        <v>934</v>
      </c>
      <c r="C236" s="24" t="s">
        <v>935</v>
      </c>
      <c r="D236" s="144" t="s">
        <v>509</v>
      </c>
    </row>
    <row r="237" spans="1:4" x14ac:dyDescent="0.25">
      <c r="A237" s="144">
        <v>156</v>
      </c>
      <c r="B237" s="23" t="s">
        <v>936</v>
      </c>
      <c r="C237" s="24" t="s">
        <v>937</v>
      </c>
      <c r="D237" s="144"/>
    </row>
    <row r="238" spans="1:4" x14ac:dyDescent="0.25">
      <c r="A238" s="144">
        <v>158</v>
      </c>
      <c r="B238" s="23" t="s">
        <v>938</v>
      </c>
      <c r="C238" s="24" t="s">
        <v>939</v>
      </c>
      <c r="D238" s="144"/>
    </row>
    <row r="239" spans="1:4" x14ac:dyDescent="0.25">
      <c r="A239" s="144">
        <v>159</v>
      </c>
      <c r="B239" s="23" t="s">
        <v>940</v>
      </c>
      <c r="C239" s="24" t="s">
        <v>941</v>
      </c>
      <c r="D239" s="144" t="s">
        <v>504</v>
      </c>
    </row>
    <row r="240" spans="1:4" x14ac:dyDescent="0.25">
      <c r="A240" s="144">
        <v>161</v>
      </c>
      <c r="B240" s="23" t="s">
        <v>942</v>
      </c>
      <c r="C240" s="24" t="s">
        <v>943</v>
      </c>
      <c r="D240" s="144" t="s">
        <v>509</v>
      </c>
    </row>
    <row r="241" spans="1:4" x14ac:dyDescent="0.25">
      <c r="A241" s="144">
        <v>162</v>
      </c>
      <c r="B241" s="23" t="s">
        <v>944</v>
      </c>
      <c r="C241" s="24" t="s">
        <v>945</v>
      </c>
      <c r="D241" s="144"/>
    </row>
    <row r="242" spans="1:4" x14ac:dyDescent="0.25">
      <c r="A242" s="144">
        <v>163</v>
      </c>
      <c r="B242" s="23" t="s">
        <v>946</v>
      </c>
      <c r="C242" s="24" t="s">
        <v>947</v>
      </c>
      <c r="D242" s="144" t="s">
        <v>504</v>
      </c>
    </row>
    <row r="243" spans="1:4" x14ac:dyDescent="0.25">
      <c r="A243" s="144">
        <v>164</v>
      </c>
      <c r="B243" s="23" t="s">
        <v>948</v>
      </c>
      <c r="C243" s="24" t="s">
        <v>949</v>
      </c>
      <c r="D243" s="144" t="s">
        <v>504</v>
      </c>
    </row>
    <row r="244" spans="1:4" x14ac:dyDescent="0.25">
      <c r="A244" s="144">
        <v>415</v>
      </c>
      <c r="B244" s="23" t="s">
        <v>950</v>
      </c>
      <c r="C244" s="24" t="s">
        <v>951</v>
      </c>
      <c r="D244" s="144" t="s">
        <v>504</v>
      </c>
    </row>
    <row r="245" spans="1:4" x14ac:dyDescent="0.25">
      <c r="A245" s="144">
        <v>165</v>
      </c>
      <c r="B245" s="23" t="s">
        <v>952</v>
      </c>
      <c r="C245" s="25" t="s">
        <v>953</v>
      </c>
      <c r="D245" s="144" t="s">
        <v>504</v>
      </c>
    </row>
    <row r="246" spans="1:4" x14ac:dyDescent="0.25">
      <c r="A246" s="144">
        <v>166</v>
      </c>
      <c r="B246" s="23" t="s">
        <v>954</v>
      </c>
      <c r="C246" s="25" t="s">
        <v>955</v>
      </c>
      <c r="D246" s="144" t="s">
        <v>504</v>
      </c>
    </row>
    <row r="247" spans="1:4" x14ac:dyDescent="0.25">
      <c r="A247" s="144">
        <v>167</v>
      </c>
      <c r="B247" s="29" t="s">
        <v>956</v>
      </c>
      <c r="C247" s="25" t="s">
        <v>957</v>
      </c>
      <c r="D247" s="144"/>
    </row>
    <row r="248" spans="1:4" x14ac:dyDescent="0.25">
      <c r="A248" s="144">
        <v>168</v>
      </c>
      <c r="B248" s="29" t="s">
        <v>958</v>
      </c>
      <c r="C248" s="25" t="s">
        <v>959</v>
      </c>
      <c r="D248" s="144" t="s">
        <v>504</v>
      </c>
    </row>
    <row r="249" spans="1:4" x14ac:dyDescent="0.25">
      <c r="A249" s="144">
        <v>169</v>
      </c>
      <c r="B249" s="23" t="s">
        <v>960</v>
      </c>
      <c r="C249" s="25" t="s">
        <v>961</v>
      </c>
      <c r="D249" s="144" t="s">
        <v>504</v>
      </c>
    </row>
    <row r="250" spans="1:4" x14ac:dyDescent="0.25">
      <c r="A250" s="144">
        <v>172</v>
      </c>
      <c r="B250" s="28" t="s">
        <v>962</v>
      </c>
      <c r="C250" s="25" t="s">
        <v>963</v>
      </c>
      <c r="D250" s="144" t="s">
        <v>509</v>
      </c>
    </row>
    <row r="251" spans="1:4" x14ac:dyDescent="0.25">
      <c r="A251" s="144">
        <v>175</v>
      </c>
      <c r="B251" s="23" t="s">
        <v>964</v>
      </c>
      <c r="C251" s="25" t="s">
        <v>965</v>
      </c>
      <c r="D251" s="144"/>
    </row>
    <row r="252" spans="1:4" x14ac:dyDescent="0.25">
      <c r="A252" s="144">
        <v>186</v>
      </c>
      <c r="B252" s="23" t="s">
        <v>966</v>
      </c>
      <c r="C252" s="25" t="s">
        <v>967</v>
      </c>
      <c r="D252" s="144"/>
    </row>
    <row r="253" spans="1:4" x14ac:dyDescent="0.25">
      <c r="A253" s="144">
        <v>185</v>
      </c>
      <c r="B253" s="23" t="s">
        <v>968</v>
      </c>
      <c r="C253" s="24" t="s">
        <v>969</v>
      </c>
      <c r="D253" s="144" t="s">
        <v>509</v>
      </c>
    </row>
    <row r="254" spans="1:4" x14ac:dyDescent="0.25">
      <c r="A254" s="144">
        <v>416</v>
      </c>
      <c r="B254" s="23" t="s">
        <v>970</v>
      </c>
      <c r="C254" s="24" t="s">
        <v>971</v>
      </c>
      <c r="D254" s="144" t="s">
        <v>509</v>
      </c>
    </row>
    <row r="255" spans="1:4" x14ac:dyDescent="0.25">
      <c r="A255" s="144">
        <v>419</v>
      </c>
      <c r="B255" s="23" t="s">
        <v>972</v>
      </c>
      <c r="C255" s="24" t="s">
        <v>973</v>
      </c>
      <c r="D255" s="144" t="s">
        <v>509</v>
      </c>
    </row>
    <row r="256" spans="1:4" x14ac:dyDescent="0.25">
      <c r="A256" s="144">
        <v>417</v>
      </c>
      <c r="B256" s="23" t="s">
        <v>974</v>
      </c>
      <c r="C256" s="24" t="s">
        <v>975</v>
      </c>
      <c r="D256" s="144" t="s">
        <v>509</v>
      </c>
    </row>
    <row r="257" spans="1:4" x14ac:dyDescent="0.25">
      <c r="A257" s="144">
        <v>187</v>
      </c>
      <c r="B257" s="23" t="s">
        <v>976</v>
      </c>
      <c r="C257" s="26" t="s">
        <v>977</v>
      </c>
      <c r="D257" s="144"/>
    </row>
    <row r="258" spans="1:4" x14ac:dyDescent="0.25">
      <c r="A258" s="144">
        <v>420</v>
      </c>
      <c r="B258" s="23" t="s">
        <v>978</v>
      </c>
      <c r="C258" s="24" t="s">
        <v>979</v>
      </c>
      <c r="D258" s="144" t="s">
        <v>509</v>
      </c>
    </row>
    <row r="259" spans="1:4" x14ac:dyDescent="0.25">
      <c r="A259" s="144">
        <v>421</v>
      </c>
      <c r="B259" s="23" t="s">
        <v>980</v>
      </c>
      <c r="C259" s="24" t="s">
        <v>981</v>
      </c>
      <c r="D259" s="144" t="s">
        <v>509</v>
      </c>
    </row>
    <row r="260" spans="1:4" x14ac:dyDescent="0.25">
      <c r="A260" s="144">
        <v>422</v>
      </c>
      <c r="B260" s="23" t="s">
        <v>982</v>
      </c>
      <c r="C260" s="24" t="s">
        <v>983</v>
      </c>
      <c r="D260" s="144" t="s">
        <v>509</v>
      </c>
    </row>
    <row r="261" spans="1:4" x14ac:dyDescent="0.25">
      <c r="A261" s="144">
        <v>423</v>
      </c>
      <c r="B261" s="23" t="s">
        <v>984</v>
      </c>
      <c r="C261" s="24" t="s">
        <v>985</v>
      </c>
      <c r="D261" s="144" t="s">
        <v>509</v>
      </c>
    </row>
    <row r="262" spans="1:4" x14ac:dyDescent="0.25">
      <c r="A262" s="144">
        <v>188</v>
      </c>
      <c r="B262" s="23" t="s">
        <v>986</v>
      </c>
      <c r="C262" s="24" t="s">
        <v>987</v>
      </c>
      <c r="D262" s="144" t="s">
        <v>509</v>
      </c>
    </row>
    <row r="263" spans="1:4" x14ac:dyDescent="0.25">
      <c r="A263" s="144">
        <v>189</v>
      </c>
      <c r="B263" s="23" t="s">
        <v>988</v>
      </c>
      <c r="C263" s="25" t="s">
        <v>989</v>
      </c>
      <c r="D263" s="144" t="s">
        <v>504</v>
      </c>
    </row>
    <row r="264" spans="1:4" x14ac:dyDescent="0.25">
      <c r="A264" s="144">
        <v>520</v>
      </c>
      <c r="B264" s="23" t="s">
        <v>990</v>
      </c>
      <c r="C264" s="24" t="s">
        <v>991</v>
      </c>
      <c r="D264" s="144" t="s">
        <v>509</v>
      </c>
    </row>
    <row r="265" spans="1:4" x14ac:dyDescent="0.25">
      <c r="A265" s="144">
        <v>247</v>
      </c>
      <c r="B265" s="23" t="s">
        <v>992</v>
      </c>
      <c r="C265" s="24" t="s">
        <v>993</v>
      </c>
      <c r="D265" s="144"/>
    </row>
    <row r="266" spans="1:4" x14ac:dyDescent="0.25">
      <c r="A266" s="144">
        <v>248</v>
      </c>
      <c r="B266" s="23" t="s">
        <v>994</v>
      </c>
      <c r="C266" s="24" t="s">
        <v>995</v>
      </c>
      <c r="D266" s="144"/>
    </row>
    <row r="267" spans="1:4" x14ac:dyDescent="0.25">
      <c r="A267" s="144">
        <v>328</v>
      </c>
      <c r="B267" s="23" t="s">
        <v>996</v>
      </c>
      <c r="C267" s="24" t="s">
        <v>997</v>
      </c>
      <c r="D267" s="144" t="s">
        <v>509</v>
      </c>
    </row>
    <row r="268" spans="1:4" x14ac:dyDescent="0.25">
      <c r="A268" s="144">
        <v>194</v>
      </c>
      <c r="B268" s="23" t="s">
        <v>998</v>
      </c>
      <c r="C268" s="24" t="s">
        <v>999</v>
      </c>
      <c r="D268" s="144" t="s">
        <v>509</v>
      </c>
    </row>
    <row r="269" spans="1:4" x14ac:dyDescent="0.25">
      <c r="A269" s="144">
        <v>197</v>
      </c>
      <c r="B269" s="23" t="s">
        <v>1000</v>
      </c>
      <c r="C269" s="24" t="s">
        <v>1001</v>
      </c>
      <c r="D269" s="144" t="s">
        <v>509</v>
      </c>
    </row>
    <row r="270" spans="1:4" x14ac:dyDescent="0.25">
      <c r="A270" s="144">
        <v>198</v>
      </c>
      <c r="B270" s="23" t="s">
        <v>1002</v>
      </c>
      <c r="C270" s="24" t="s">
        <v>1003</v>
      </c>
      <c r="D270" s="144" t="s">
        <v>504</v>
      </c>
    </row>
    <row r="271" spans="1:4" x14ac:dyDescent="0.25">
      <c r="A271" s="144">
        <v>521</v>
      </c>
      <c r="B271" s="23" t="s">
        <v>1004</v>
      </c>
      <c r="C271" s="27" t="s">
        <v>1005</v>
      </c>
      <c r="D271" s="144"/>
    </row>
    <row r="272" spans="1:4" x14ac:dyDescent="0.25">
      <c r="A272" s="144">
        <v>199</v>
      </c>
      <c r="B272" s="23" t="s">
        <v>1006</v>
      </c>
      <c r="C272" s="25" t="s">
        <v>1007</v>
      </c>
      <c r="D272" s="144"/>
    </row>
    <row r="273" spans="1:4" x14ac:dyDescent="0.25">
      <c r="A273" s="144">
        <v>200</v>
      </c>
      <c r="B273" s="23">
        <v>200</v>
      </c>
      <c r="C273" s="25" t="s">
        <v>1008</v>
      </c>
      <c r="D273" s="144" t="s">
        <v>504</v>
      </c>
    </row>
    <row r="274" spans="1:4" x14ac:dyDescent="0.25">
      <c r="A274" s="144">
        <v>201</v>
      </c>
      <c r="B274" s="23" t="s">
        <v>1009</v>
      </c>
      <c r="C274" s="24" t="s">
        <v>1010</v>
      </c>
      <c r="D274" s="144" t="s">
        <v>509</v>
      </c>
    </row>
    <row r="275" spans="1:4" x14ac:dyDescent="0.25">
      <c r="A275" s="144">
        <v>202</v>
      </c>
      <c r="B275" s="23" t="s">
        <v>1011</v>
      </c>
      <c r="C275" s="24" t="s">
        <v>1012</v>
      </c>
      <c r="D275" s="144" t="s">
        <v>509</v>
      </c>
    </row>
    <row r="276" spans="1:4" x14ac:dyDescent="0.25">
      <c r="A276" s="144">
        <v>258</v>
      </c>
      <c r="B276" s="23" t="s">
        <v>1013</v>
      </c>
      <c r="C276" s="24" t="s">
        <v>1014</v>
      </c>
      <c r="D276" s="144"/>
    </row>
    <row r="277" spans="1:4" x14ac:dyDescent="0.25">
      <c r="A277" s="144">
        <v>259</v>
      </c>
      <c r="B277" s="23" t="s">
        <v>1015</v>
      </c>
      <c r="C277" s="24" t="s">
        <v>1016</v>
      </c>
      <c r="D277" s="144" t="s">
        <v>509</v>
      </c>
    </row>
    <row r="278" spans="1:4" x14ac:dyDescent="0.25">
      <c r="A278" s="144">
        <v>260</v>
      </c>
      <c r="B278" s="23" t="s">
        <v>1017</v>
      </c>
      <c r="C278" s="24" t="s">
        <v>1018</v>
      </c>
      <c r="D278" s="144" t="s">
        <v>509</v>
      </c>
    </row>
    <row r="279" spans="1:4" x14ac:dyDescent="0.25">
      <c r="A279" s="144">
        <v>261</v>
      </c>
      <c r="B279" s="23" t="s">
        <v>1019</v>
      </c>
      <c r="C279" s="24" t="s">
        <v>1020</v>
      </c>
      <c r="D279" s="144" t="s">
        <v>509</v>
      </c>
    </row>
    <row r="280" spans="1:4" x14ac:dyDescent="0.25">
      <c r="A280" s="144">
        <v>262</v>
      </c>
      <c r="B280" s="23" t="s">
        <v>1021</v>
      </c>
      <c r="C280" s="24" t="s">
        <v>1022</v>
      </c>
      <c r="D280" s="144" t="s">
        <v>509</v>
      </c>
    </row>
    <row r="281" spans="1:4" x14ac:dyDescent="0.25">
      <c r="A281" s="144">
        <v>320</v>
      </c>
      <c r="B281" s="23" t="s">
        <v>1023</v>
      </c>
      <c r="C281" s="25" t="s">
        <v>1024</v>
      </c>
      <c r="D281" s="144" t="s">
        <v>504</v>
      </c>
    </row>
    <row r="282" spans="1:4" x14ac:dyDescent="0.25">
      <c r="A282" s="144">
        <v>523</v>
      </c>
      <c r="B282" s="23" t="s">
        <v>1025</v>
      </c>
      <c r="C282" s="27" t="s">
        <v>1026</v>
      </c>
      <c r="D282" s="144" t="s">
        <v>504</v>
      </c>
    </row>
    <row r="283" spans="1:4" x14ac:dyDescent="0.25">
      <c r="A283" s="144">
        <v>204</v>
      </c>
      <c r="B283" s="23" t="s">
        <v>1027</v>
      </c>
      <c r="C283" s="25" t="s">
        <v>1028</v>
      </c>
      <c r="D283" s="144"/>
    </row>
    <row r="284" spans="1:4" x14ac:dyDescent="0.25">
      <c r="A284" s="144">
        <v>205</v>
      </c>
      <c r="B284" s="23" t="s">
        <v>1029</v>
      </c>
      <c r="C284" s="25" t="s">
        <v>1030</v>
      </c>
      <c r="D284" s="144"/>
    </row>
    <row r="285" spans="1:4" x14ac:dyDescent="0.25">
      <c r="A285" s="144">
        <v>210</v>
      </c>
      <c r="B285" s="23" t="s">
        <v>1031</v>
      </c>
      <c r="C285" s="24" t="s">
        <v>1032</v>
      </c>
      <c r="D285" s="144" t="s">
        <v>509</v>
      </c>
    </row>
    <row r="286" spans="1:4" x14ac:dyDescent="0.25">
      <c r="A286" s="144">
        <v>211</v>
      </c>
      <c r="B286" s="23" t="s">
        <v>1033</v>
      </c>
      <c r="C286" s="24" t="s">
        <v>1034</v>
      </c>
      <c r="D286" s="144" t="s">
        <v>509</v>
      </c>
    </row>
    <row r="287" spans="1:4" x14ac:dyDescent="0.25">
      <c r="A287" s="144">
        <v>524</v>
      </c>
      <c r="B287" s="23" t="s">
        <v>1035</v>
      </c>
      <c r="C287" s="24" t="s">
        <v>1036</v>
      </c>
      <c r="D287" s="144" t="s">
        <v>509</v>
      </c>
    </row>
    <row r="288" spans="1:4" x14ac:dyDescent="0.25">
      <c r="A288" s="144">
        <v>213</v>
      </c>
      <c r="B288" s="23" t="s">
        <v>1037</v>
      </c>
      <c r="C288" s="24" t="s">
        <v>1038</v>
      </c>
      <c r="D288" s="144" t="s">
        <v>509</v>
      </c>
    </row>
    <row r="289" spans="1:4" x14ac:dyDescent="0.25">
      <c r="A289" s="144">
        <v>319</v>
      </c>
      <c r="B289" s="23" t="s">
        <v>1039</v>
      </c>
      <c r="C289" s="24" t="s">
        <v>1040</v>
      </c>
      <c r="D289" s="144" t="s">
        <v>504</v>
      </c>
    </row>
    <row r="290" spans="1:4" x14ac:dyDescent="0.25">
      <c r="A290" s="144">
        <v>214</v>
      </c>
      <c r="B290" s="23" t="s">
        <v>1041</v>
      </c>
      <c r="C290" s="25" t="s">
        <v>1042</v>
      </c>
      <c r="D290" s="144" t="s">
        <v>504</v>
      </c>
    </row>
    <row r="291" spans="1:4" x14ac:dyDescent="0.25">
      <c r="A291" s="144">
        <v>221</v>
      </c>
      <c r="B291" s="23" t="s">
        <v>1043</v>
      </c>
      <c r="C291" s="24" t="s">
        <v>1044</v>
      </c>
      <c r="D291" s="144" t="s">
        <v>504</v>
      </c>
    </row>
    <row r="292" spans="1:4" x14ac:dyDescent="0.25">
      <c r="A292" s="144">
        <v>263</v>
      </c>
      <c r="B292" s="23" t="s">
        <v>1045</v>
      </c>
      <c r="C292" s="24" t="s">
        <v>1046</v>
      </c>
      <c r="D292" s="144" t="s">
        <v>504</v>
      </c>
    </row>
    <row r="293" spans="1:4" x14ac:dyDescent="0.25">
      <c r="A293" s="144">
        <v>264</v>
      </c>
      <c r="B293" s="23" t="s">
        <v>1047</v>
      </c>
      <c r="C293" s="24" t="s">
        <v>1048</v>
      </c>
      <c r="D293" s="144" t="s">
        <v>504</v>
      </c>
    </row>
    <row r="294" spans="1:4" x14ac:dyDescent="0.25">
      <c r="A294" s="144">
        <v>49</v>
      </c>
      <c r="B294" s="23" t="s">
        <v>1049</v>
      </c>
      <c r="C294" s="24" t="s">
        <v>1050</v>
      </c>
      <c r="D294" s="144" t="s">
        <v>504</v>
      </c>
    </row>
    <row r="295" spans="1:4" x14ac:dyDescent="0.25">
      <c r="A295" s="144">
        <v>50</v>
      </c>
      <c r="B295" s="23" t="s">
        <v>1051</v>
      </c>
      <c r="C295" s="24" t="s">
        <v>1052</v>
      </c>
      <c r="D295" s="144" t="s">
        <v>504</v>
      </c>
    </row>
    <row r="296" spans="1:4" x14ac:dyDescent="0.25">
      <c r="A296" s="144">
        <v>51</v>
      </c>
      <c r="B296" s="23" t="s">
        <v>1053</v>
      </c>
      <c r="C296" s="24" t="s">
        <v>1054</v>
      </c>
      <c r="D296" s="144"/>
    </row>
    <row r="297" spans="1:4" x14ac:dyDescent="0.25">
      <c r="A297" s="144">
        <v>223</v>
      </c>
      <c r="B297" s="23" t="s">
        <v>1055</v>
      </c>
      <c r="C297" s="25" t="s">
        <v>1056</v>
      </c>
      <c r="D297" s="144" t="s">
        <v>504</v>
      </c>
    </row>
    <row r="298" spans="1:4" x14ac:dyDescent="0.25">
      <c r="A298" s="144">
        <v>224</v>
      </c>
      <c r="B298" s="23" t="s">
        <v>1057</v>
      </c>
      <c r="C298" s="25" t="s">
        <v>1058</v>
      </c>
      <c r="D298" s="144" t="s">
        <v>504</v>
      </c>
    </row>
    <row r="299" spans="1:4" x14ac:dyDescent="0.25">
      <c r="A299" s="144">
        <v>225</v>
      </c>
      <c r="B299" s="23" t="s">
        <v>1059</v>
      </c>
      <c r="C299" s="24" t="s">
        <v>1060</v>
      </c>
      <c r="D299" s="144" t="s">
        <v>509</v>
      </c>
    </row>
    <row r="300" spans="1:4" x14ac:dyDescent="0.25">
      <c r="A300" s="144">
        <v>227</v>
      </c>
      <c r="B300" s="23">
        <v>227</v>
      </c>
      <c r="C300" s="24" t="s">
        <v>1061</v>
      </c>
      <c r="D300" s="144"/>
    </row>
    <row r="301" spans="1:4" x14ac:dyDescent="0.25">
      <c r="A301" s="144">
        <v>357</v>
      </c>
      <c r="B301" s="23" t="s">
        <v>1062</v>
      </c>
      <c r="C301" s="24" t="s">
        <v>1063</v>
      </c>
      <c r="D301" s="144" t="s">
        <v>504</v>
      </c>
    </row>
    <row r="302" spans="1:4" x14ac:dyDescent="0.25">
      <c r="A302" s="144">
        <v>228</v>
      </c>
      <c r="B302" s="23" t="s">
        <v>1064</v>
      </c>
      <c r="C302" s="24" t="s">
        <v>1065</v>
      </c>
      <c r="D302" s="144" t="s">
        <v>509</v>
      </c>
    </row>
    <row r="303" spans="1:4" x14ac:dyDescent="0.25">
      <c r="A303" s="144">
        <v>229</v>
      </c>
      <c r="B303" s="23" t="s">
        <v>183</v>
      </c>
      <c r="C303" s="24" t="s">
        <v>427</v>
      </c>
      <c r="D303" s="144" t="s">
        <v>509</v>
      </c>
    </row>
    <row r="304" spans="1:4" x14ac:dyDescent="0.25">
      <c r="A304" s="144">
        <v>231</v>
      </c>
      <c r="B304" s="23" t="s">
        <v>1066</v>
      </c>
      <c r="C304" s="24" t="s">
        <v>1067</v>
      </c>
      <c r="D304" s="144"/>
    </row>
    <row r="305" spans="1:4" x14ac:dyDescent="0.25">
      <c r="A305" s="144">
        <v>232</v>
      </c>
      <c r="B305" s="23" t="s">
        <v>1068</v>
      </c>
      <c r="C305" s="24" t="s">
        <v>1069</v>
      </c>
      <c r="D305" s="144" t="s">
        <v>509</v>
      </c>
    </row>
    <row r="306" spans="1:4" x14ac:dyDescent="0.25">
      <c r="A306" s="144">
        <v>233</v>
      </c>
      <c r="B306" s="23" t="s">
        <v>1070</v>
      </c>
      <c r="C306" s="24" t="s">
        <v>1071</v>
      </c>
      <c r="D306" s="144" t="s">
        <v>509</v>
      </c>
    </row>
    <row r="307" spans="1:4" x14ac:dyDescent="0.25">
      <c r="A307" s="144">
        <v>234</v>
      </c>
      <c r="B307" s="23" t="s">
        <v>1072</v>
      </c>
      <c r="C307" s="24" t="s">
        <v>1073</v>
      </c>
      <c r="D307" s="144" t="s">
        <v>509</v>
      </c>
    </row>
    <row r="308" spans="1:4" x14ac:dyDescent="0.25">
      <c r="A308" s="144">
        <v>265</v>
      </c>
      <c r="B308" s="23" t="s">
        <v>1074</v>
      </c>
      <c r="C308" s="24" t="s">
        <v>1075</v>
      </c>
      <c r="D308" s="144" t="s">
        <v>509</v>
      </c>
    </row>
    <row r="309" spans="1:4" x14ac:dyDescent="0.25">
      <c r="A309" s="144">
        <v>266</v>
      </c>
      <c r="B309" s="23" t="s">
        <v>1076</v>
      </c>
      <c r="C309" s="24" t="s">
        <v>1077</v>
      </c>
      <c r="D309" s="144" t="s">
        <v>509</v>
      </c>
    </row>
    <row r="310" spans="1:4" x14ac:dyDescent="0.25">
      <c r="A310" s="144">
        <v>267</v>
      </c>
      <c r="B310" s="23" t="s">
        <v>434</v>
      </c>
      <c r="C310" s="24" t="s">
        <v>453</v>
      </c>
      <c r="D310" s="144"/>
    </row>
    <row r="311" spans="1:4" x14ac:dyDescent="0.25">
      <c r="A311" s="144">
        <v>268</v>
      </c>
      <c r="B311" s="23" t="s">
        <v>1078</v>
      </c>
      <c r="C311" s="24" t="s">
        <v>1079</v>
      </c>
      <c r="D311" s="144" t="s">
        <v>509</v>
      </c>
    </row>
    <row r="312" spans="1:4" x14ac:dyDescent="0.25">
      <c r="A312" s="144">
        <v>269</v>
      </c>
      <c r="B312" s="23" t="s">
        <v>1080</v>
      </c>
      <c r="C312" s="24" t="s">
        <v>1081</v>
      </c>
      <c r="D312" s="144" t="s">
        <v>509</v>
      </c>
    </row>
    <row r="313" spans="1:4" x14ac:dyDescent="0.25">
      <c r="A313" s="144">
        <v>270</v>
      </c>
      <c r="B313" s="23" t="s">
        <v>1082</v>
      </c>
      <c r="C313" s="24" t="s">
        <v>1083</v>
      </c>
      <c r="D313" s="144" t="s">
        <v>509</v>
      </c>
    </row>
    <row r="314" spans="1:4" x14ac:dyDescent="0.25">
      <c r="A314" s="144">
        <v>271</v>
      </c>
      <c r="B314" s="23" t="s">
        <v>1084</v>
      </c>
      <c r="C314" s="24" t="s">
        <v>1085</v>
      </c>
      <c r="D314" s="144" t="s">
        <v>509</v>
      </c>
    </row>
    <row r="315" spans="1:4" x14ac:dyDescent="0.25">
      <c r="A315" s="144">
        <v>272</v>
      </c>
      <c r="B315" s="23" t="s">
        <v>1086</v>
      </c>
      <c r="C315" s="24" t="s">
        <v>1087</v>
      </c>
      <c r="D315" s="144" t="s">
        <v>509</v>
      </c>
    </row>
    <row r="316" spans="1:4" x14ac:dyDescent="0.25">
      <c r="A316" s="144">
        <v>236</v>
      </c>
      <c r="B316" s="23" t="s">
        <v>1088</v>
      </c>
      <c r="C316" s="24" t="s">
        <v>1089</v>
      </c>
      <c r="D316" s="144" t="s">
        <v>509</v>
      </c>
    </row>
    <row r="317" spans="1:4" x14ac:dyDescent="0.25">
      <c r="A317" s="144">
        <v>237</v>
      </c>
      <c r="B317" s="23" t="s">
        <v>1090</v>
      </c>
      <c r="C317" s="24" t="s">
        <v>1091</v>
      </c>
      <c r="D317" s="144" t="s">
        <v>509</v>
      </c>
    </row>
    <row r="318" spans="1:4" x14ac:dyDescent="0.25">
      <c r="A318" s="144">
        <v>235</v>
      </c>
      <c r="B318" s="23" t="s">
        <v>1092</v>
      </c>
      <c r="C318" s="24" t="s">
        <v>1093</v>
      </c>
      <c r="D318" s="144" t="s">
        <v>509</v>
      </c>
    </row>
    <row r="319" spans="1:4" x14ac:dyDescent="0.25">
      <c r="A319" s="144">
        <v>238</v>
      </c>
      <c r="B319" s="23" t="s">
        <v>1094</v>
      </c>
      <c r="C319" s="25" t="s">
        <v>1095</v>
      </c>
      <c r="D319" s="144">
        <v>0</v>
      </c>
    </row>
    <row r="320" spans="1:4" x14ac:dyDescent="0.25">
      <c r="A320" s="144">
        <v>424</v>
      </c>
      <c r="B320" s="23" t="s">
        <v>1096</v>
      </c>
      <c r="C320" s="24" t="s">
        <v>1097</v>
      </c>
      <c r="D320" s="144" t="s">
        <v>509</v>
      </c>
    </row>
    <row r="321" spans="1:4" x14ac:dyDescent="0.25">
      <c r="A321" s="144">
        <v>425</v>
      </c>
      <c r="B321" s="23" t="s">
        <v>1098</v>
      </c>
      <c r="C321" s="24" t="s">
        <v>1099</v>
      </c>
      <c r="D321" s="144" t="s">
        <v>509</v>
      </c>
    </row>
    <row r="322" spans="1:4" x14ac:dyDescent="0.25">
      <c r="A322" s="144">
        <v>239</v>
      </c>
      <c r="B322" s="23">
        <v>239</v>
      </c>
      <c r="C322" s="24" t="s">
        <v>1100</v>
      </c>
      <c r="D322" s="144" t="s">
        <v>504</v>
      </c>
    </row>
    <row r="323" spans="1:4" x14ac:dyDescent="0.25">
      <c r="A323" s="144">
        <v>241</v>
      </c>
      <c r="B323" s="23" t="s">
        <v>1101</v>
      </c>
      <c r="C323" s="25" t="s">
        <v>1102</v>
      </c>
      <c r="D323" s="144" t="s">
        <v>504</v>
      </c>
    </row>
    <row r="324" spans="1:4" x14ac:dyDescent="0.25">
      <c r="A324" s="144">
        <v>250</v>
      </c>
      <c r="B324" s="23" t="s">
        <v>161</v>
      </c>
      <c r="C324" s="24" t="s">
        <v>478</v>
      </c>
      <c r="D324" s="144" t="s">
        <v>509</v>
      </c>
    </row>
    <row r="325" spans="1:4" x14ac:dyDescent="0.25">
      <c r="A325" s="144">
        <v>251</v>
      </c>
      <c r="B325" s="23" t="s">
        <v>1103</v>
      </c>
      <c r="C325" s="24" t="s">
        <v>1104</v>
      </c>
      <c r="D325" s="144" t="s">
        <v>504</v>
      </c>
    </row>
    <row r="326" spans="1:4" x14ac:dyDescent="0.25">
      <c r="A326" s="144">
        <v>252</v>
      </c>
      <c r="B326" s="23" t="s">
        <v>1105</v>
      </c>
      <c r="C326" s="25" t="s">
        <v>1106</v>
      </c>
      <c r="D326" s="144" t="s">
        <v>504</v>
      </c>
    </row>
    <row r="327" spans="1:4" x14ac:dyDescent="0.25">
      <c r="A327" s="144">
        <v>253</v>
      </c>
      <c r="B327" s="23" t="s">
        <v>1107</v>
      </c>
      <c r="C327" s="25" t="s">
        <v>1108</v>
      </c>
      <c r="D327" s="144" t="s">
        <v>504</v>
      </c>
    </row>
    <row r="328" spans="1:4" x14ac:dyDescent="0.25">
      <c r="A328" s="144">
        <v>285</v>
      </c>
      <c r="B328" s="23" t="s">
        <v>1109</v>
      </c>
      <c r="C328" s="24" t="s">
        <v>1110</v>
      </c>
      <c r="D328" s="144" t="s">
        <v>509</v>
      </c>
    </row>
    <row r="329" spans="1:4" x14ac:dyDescent="0.25">
      <c r="A329" s="144">
        <v>352</v>
      </c>
      <c r="B329" s="23">
        <v>352</v>
      </c>
      <c r="C329" s="24" t="s">
        <v>1111</v>
      </c>
      <c r="D329" s="144" t="s">
        <v>509</v>
      </c>
    </row>
    <row r="330" spans="1:4" x14ac:dyDescent="0.25">
      <c r="A330" s="144">
        <v>255</v>
      </c>
      <c r="B330" s="23" t="s">
        <v>1112</v>
      </c>
      <c r="C330" s="25" t="s">
        <v>1113</v>
      </c>
      <c r="D330" s="144" t="s">
        <v>504</v>
      </c>
    </row>
    <row r="331" spans="1:4" x14ac:dyDescent="0.25">
      <c r="A331" s="144">
        <v>256</v>
      </c>
      <c r="B331" s="23" t="s">
        <v>1114</v>
      </c>
      <c r="C331" s="25" t="s">
        <v>1115</v>
      </c>
      <c r="D331" s="144"/>
    </row>
    <row r="332" spans="1:4" x14ac:dyDescent="0.25">
      <c r="A332" s="144">
        <v>254</v>
      </c>
      <c r="B332" s="23" t="s">
        <v>1116</v>
      </c>
      <c r="C332" s="24" t="s">
        <v>1117</v>
      </c>
      <c r="D332" s="144" t="s">
        <v>504</v>
      </c>
    </row>
    <row r="333" spans="1:4" x14ac:dyDescent="0.25">
      <c r="A333" s="144">
        <v>276</v>
      </c>
      <c r="B333" s="23" t="s">
        <v>1118</v>
      </c>
      <c r="C333" s="25" t="s">
        <v>1119</v>
      </c>
      <c r="D333" s="144"/>
    </row>
    <row r="334" spans="1:4" x14ac:dyDescent="0.25">
      <c r="A334" s="144">
        <v>277</v>
      </c>
      <c r="B334" s="23" t="s">
        <v>1120</v>
      </c>
      <c r="C334" s="25" t="s">
        <v>1121</v>
      </c>
      <c r="D334" s="144"/>
    </row>
    <row r="335" spans="1:4" x14ac:dyDescent="0.25">
      <c r="A335" s="144">
        <v>278</v>
      </c>
      <c r="B335" s="23" t="s">
        <v>1122</v>
      </c>
      <c r="C335" s="24" t="s">
        <v>1123</v>
      </c>
      <c r="D335" s="144" t="s">
        <v>509</v>
      </c>
    </row>
    <row r="336" spans="1:4" x14ac:dyDescent="0.25">
      <c r="A336" s="144">
        <v>279</v>
      </c>
      <c r="B336" s="23" t="s">
        <v>1124</v>
      </c>
      <c r="C336" s="25" t="s">
        <v>1125</v>
      </c>
      <c r="D336" s="144"/>
    </row>
    <row r="337" spans="1:4" x14ac:dyDescent="0.25">
      <c r="A337" s="144">
        <v>280</v>
      </c>
      <c r="B337" s="23" t="s">
        <v>440</v>
      </c>
      <c r="C337" s="24" t="s">
        <v>492</v>
      </c>
      <c r="D337" s="144" t="s">
        <v>509</v>
      </c>
    </row>
    <row r="338" spans="1:4" x14ac:dyDescent="0.25">
      <c r="A338" s="144">
        <v>281</v>
      </c>
      <c r="B338" s="23" t="s">
        <v>1126</v>
      </c>
      <c r="C338" s="24" t="s">
        <v>1127</v>
      </c>
      <c r="D338" s="144" t="s">
        <v>509</v>
      </c>
    </row>
    <row r="339" spans="1:4" x14ac:dyDescent="0.25">
      <c r="A339" s="144">
        <v>282</v>
      </c>
      <c r="B339" s="23" t="s">
        <v>1128</v>
      </c>
      <c r="C339" s="24" t="s">
        <v>1129</v>
      </c>
      <c r="D339" s="144"/>
    </row>
    <row r="340" spans="1:4" x14ac:dyDescent="0.25">
      <c r="A340" s="144">
        <v>286</v>
      </c>
      <c r="B340" s="23" t="s">
        <v>1130</v>
      </c>
      <c r="C340" s="24" t="s">
        <v>1131</v>
      </c>
      <c r="D340" s="144" t="s">
        <v>509</v>
      </c>
    </row>
    <row r="341" spans="1:4" x14ac:dyDescent="0.25">
      <c r="A341" s="144">
        <v>287</v>
      </c>
      <c r="B341" s="23" t="s">
        <v>1132</v>
      </c>
      <c r="C341" s="24" t="s">
        <v>1133</v>
      </c>
      <c r="D341" s="144" t="s">
        <v>509</v>
      </c>
    </row>
    <row r="342" spans="1:4" x14ac:dyDescent="0.25">
      <c r="A342" s="144">
        <v>297</v>
      </c>
      <c r="B342" s="23" t="s">
        <v>1134</v>
      </c>
      <c r="C342" s="24" t="s">
        <v>1135</v>
      </c>
      <c r="D342" s="144" t="s">
        <v>509</v>
      </c>
    </row>
    <row r="343" spans="1:4" x14ac:dyDescent="0.25">
      <c r="A343" s="144">
        <v>288</v>
      </c>
      <c r="B343" s="23" t="s">
        <v>1136</v>
      </c>
      <c r="C343" s="24" t="s">
        <v>1137</v>
      </c>
      <c r="D343" s="144" t="s">
        <v>509</v>
      </c>
    </row>
    <row r="344" spans="1:4" x14ac:dyDescent="0.25">
      <c r="A344" s="144">
        <v>289</v>
      </c>
      <c r="B344" s="23" t="s">
        <v>184</v>
      </c>
      <c r="C344" s="24" t="s">
        <v>1138</v>
      </c>
      <c r="D344" s="144" t="s">
        <v>509</v>
      </c>
    </row>
    <row r="345" spans="1:4" x14ac:dyDescent="0.25">
      <c r="A345" s="144">
        <v>290</v>
      </c>
      <c r="B345" s="23" t="s">
        <v>1139</v>
      </c>
      <c r="C345" s="24" t="s">
        <v>1140</v>
      </c>
      <c r="D345" s="144" t="s">
        <v>509</v>
      </c>
    </row>
    <row r="346" spans="1:4" x14ac:dyDescent="0.25">
      <c r="A346" s="144">
        <v>291</v>
      </c>
      <c r="B346" s="23" t="s">
        <v>1141</v>
      </c>
      <c r="C346" s="25" t="s">
        <v>1142</v>
      </c>
      <c r="D346" s="144" t="s">
        <v>504</v>
      </c>
    </row>
    <row r="347" spans="1:4" x14ac:dyDescent="0.25">
      <c r="A347" s="144">
        <v>292</v>
      </c>
      <c r="B347" s="23" t="s">
        <v>1143</v>
      </c>
      <c r="C347" s="24" t="s">
        <v>1144</v>
      </c>
      <c r="D347" s="144" t="s">
        <v>509</v>
      </c>
    </row>
    <row r="348" spans="1:4" x14ac:dyDescent="0.25">
      <c r="A348" s="144">
        <v>69</v>
      </c>
      <c r="B348" s="23" t="s">
        <v>1145</v>
      </c>
      <c r="C348" s="24" t="s">
        <v>1146</v>
      </c>
      <c r="D348" s="144"/>
    </row>
    <row r="349" spans="1:4" x14ac:dyDescent="0.25">
      <c r="A349" s="144">
        <v>240</v>
      </c>
      <c r="B349" s="23" t="s">
        <v>1147</v>
      </c>
      <c r="C349" s="24" t="s">
        <v>1148</v>
      </c>
      <c r="D349" s="144" t="s">
        <v>509</v>
      </c>
    </row>
    <row r="350" spans="1:4" x14ac:dyDescent="0.25">
      <c r="A350" s="144">
        <v>293</v>
      </c>
      <c r="B350" s="29" t="s">
        <v>1149</v>
      </c>
      <c r="C350" s="24" t="s">
        <v>1150</v>
      </c>
      <c r="D350" s="144" t="s">
        <v>504</v>
      </c>
    </row>
    <row r="351" spans="1:4" x14ac:dyDescent="0.25">
      <c r="A351" s="144">
        <v>294</v>
      </c>
      <c r="B351" s="23" t="s">
        <v>1151</v>
      </c>
      <c r="C351" s="24" t="s">
        <v>1152</v>
      </c>
      <c r="D351" s="144" t="s">
        <v>509</v>
      </c>
    </row>
    <row r="352" spans="1:4" x14ac:dyDescent="0.25">
      <c r="A352" s="144">
        <v>426</v>
      </c>
      <c r="B352" s="23" t="s">
        <v>1153</v>
      </c>
      <c r="C352" s="24" t="s">
        <v>1154</v>
      </c>
      <c r="D352" s="144" t="s">
        <v>509</v>
      </c>
    </row>
    <row r="353" spans="1:4" x14ac:dyDescent="0.25">
      <c r="A353" s="144">
        <v>570</v>
      </c>
      <c r="B353" s="23" t="s">
        <v>1155</v>
      </c>
      <c r="C353" s="24" t="s">
        <v>1156</v>
      </c>
      <c r="D353" s="144" t="s">
        <v>509</v>
      </c>
    </row>
    <row r="354" spans="1:4" x14ac:dyDescent="0.25">
      <c r="A354" s="144">
        <v>295</v>
      </c>
      <c r="B354" s="23" t="s">
        <v>1157</v>
      </c>
      <c r="C354" s="24" t="s">
        <v>1158</v>
      </c>
      <c r="D354" s="144"/>
    </row>
    <row r="355" spans="1:4" x14ac:dyDescent="0.25">
      <c r="A355" s="144">
        <v>300</v>
      </c>
      <c r="B355" s="23" t="s">
        <v>1159</v>
      </c>
      <c r="C355" s="24" t="s">
        <v>1160</v>
      </c>
      <c r="D355" s="144" t="s">
        <v>509</v>
      </c>
    </row>
    <row r="356" spans="1:4" x14ac:dyDescent="0.25">
      <c r="A356" s="144">
        <v>301</v>
      </c>
      <c r="B356" s="23" t="s">
        <v>1161</v>
      </c>
      <c r="C356" s="24" t="s">
        <v>1162</v>
      </c>
      <c r="D356" s="144"/>
    </row>
    <row r="357" spans="1:4" x14ac:dyDescent="0.25">
      <c r="A357" s="144">
        <v>302</v>
      </c>
      <c r="B357" s="23" t="s">
        <v>425</v>
      </c>
      <c r="C357" s="24" t="s">
        <v>426</v>
      </c>
      <c r="D357" s="144"/>
    </row>
    <row r="358" spans="1:4" x14ac:dyDescent="0.25">
      <c r="A358" s="144">
        <v>157</v>
      </c>
      <c r="B358" s="23" t="s">
        <v>433</v>
      </c>
      <c r="C358" s="24" t="s">
        <v>452</v>
      </c>
      <c r="D358" s="144" t="s">
        <v>509</v>
      </c>
    </row>
    <row r="359" spans="1:4" x14ac:dyDescent="0.25">
      <c r="A359" s="144">
        <v>304</v>
      </c>
      <c r="B359" s="23" t="s">
        <v>1163</v>
      </c>
      <c r="C359" s="25" t="s">
        <v>1164</v>
      </c>
      <c r="D359" s="144"/>
    </row>
    <row r="360" spans="1:4" x14ac:dyDescent="0.25">
      <c r="A360" s="144">
        <v>305</v>
      </c>
      <c r="B360" s="23" t="s">
        <v>185</v>
      </c>
      <c r="C360" s="24" t="s">
        <v>446</v>
      </c>
      <c r="D360" s="144" t="s">
        <v>509</v>
      </c>
    </row>
    <row r="361" spans="1:4" x14ac:dyDescent="0.25">
      <c r="A361" s="144">
        <v>306</v>
      </c>
      <c r="B361" s="23" t="s">
        <v>1165</v>
      </c>
      <c r="C361" s="25" t="s">
        <v>1166</v>
      </c>
      <c r="D361" s="144" t="s">
        <v>504</v>
      </c>
    </row>
    <row r="362" spans="1:4" x14ac:dyDescent="0.25">
      <c r="A362" s="144">
        <v>311</v>
      </c>
      <c r="B362" s="23" t="s">
        <v>1167</v>
      </c>
      <c r="C362" s="24" t="s">
        <v>1168</v>
      </c>
      <c r="D362" s="144" t="s">
        <v>509</v>
      </c>
    </row>
    <row r="363" spans="1:4" x14ac:dyDescent="0.25">
      <c r="A363" s="144">
        <v>312</v>
      </c>
      <c r="B363" s="23" t="s">
        <v>186</v>
      </c>
      <c r="C363" s="24" t="s">
        <v>450</v>
      </c>
      <c r="D363" s="144" t="s">
        <v>509</v>
      </c>
    </row>
    <row r="364" spans="1:4" x14ac:dyDescent="0.25">
      <c r="A364" s="144">
        <v>153</v>
      </c>
      <c r="B364" s="23" t="s">
        <v>1169</v>
      </c>
      <c r="C364" s="24" t="s">
        <v>1170</v>
      </c>
      <c r="D364" s="144" t="s">
        <v>509</v>
      </c>
    </row>
    <row r="365" spans="1:4" x14ac:dyDescent="0.25">
      <c r="A365" s="144">
        <v>314</v>
      </c>
      <c r="B365" s="23" t="s">
        <v>1171</v>
      </c>
      <c r="C365" s="25" t="s">
        <v>1172</v>
      </c>
      <c r="D365" s="144"/>
    </row>
    <row r="366" spans="1:4" x14ac:dyDescent="0.25">
      <c r="A366" s="144">
        <v>315</v>
      </c>
      <c r="B366" s="29" t="s">
        <v>1173</v>
      </c>
      <c r="C366" s="25" t="s">
        <v>1174</v>
      </c>
      <c r="D366" s="144"/>
    </row>
    <row r="367" spans="1:4" x14ac:dyDescent="0.25">
      <c r="A367" s="144">
        <v>316</v>
      </c>
      <c r="B367" s="23" t="s">
        <v>187</v>
      </c>
      <c r="C367" s="24" t="s">
        <v>486</v>
      </c>
      <c r="D367" s="144" t="s">
        <v>509</v>
      </c>
    </row>
    <row r="368" spans="1:4" x14ac:dyDescent="0.25">
      <c r="A368" s="144">
        <v>321</v>
      </c>
      <c r="B368" s="23" t="s">
        <v>164</v>
      </c>
      <c r="C368" s="24" t="s">
        <v>1175</v>
      </c>
      <c r="D368" s="144" t="s">
        <v>509</v>
      </c>
    </row>
    <row r="369" spans="1:4" x14ac:dyDescent="0.25">
      <c r="A369" s="144">
        <v>322</v>
      </c>
      <c r="B369" s="23" t="s">
        <v>1176</v>
      </c>
      <c r="C369" s="24" t="s">
        <v>1177</v>
      </c>
      <c r="D369" s="144" t="s">
        <v>509</v>
      </c>
    </row>
    <row r="370" spans="1:4" x14ac:dyDescent="0.25">
      <c r="A370" s="144">
        <v>334</v>
      </c>
      <c r="B370" s="23" t="s">
        <v>1178</v>
      </c>
      <c r="C370" s="24" t="s">
        <v>1179</v>
      </c>
      <c r="D370" s="144" t="s">
        <v>509</v>
      </c>
    </row>
    <row r="371" spans="1:4" x14ac:dyDescent="0.25">
      <c r="A371" s="144">
        <v>336</v>
      </c>
      <c r="B371" s="23" t="s">
        <v>1180</v>
      </c>
      <c r="C371" s="24" t="s">
        <v>1181</v>
      </c>
      <c r="D371" s="144" t="s">
        <v>509</v>
      </c>
    </row>
    <row r="372" spans="1:4" x14ac:dyDescent="0.25">
      <c r="A372" s="144">
        <v>337</v>
      </c>
      <c r="B372" s="23" t="s">
        <v>432</v>
      </c>
      <c r="C372" s="24" t="s">
        <v>445</v>
      </c>
      <c r="D372" s="144" t="s">
        <v>509</v>
      </c>
    </row>
    <row r="373" spans="1:4" x14ac:dyDescent="0.25">
      <c r="A373" s="144">
        <v>299</v>
      </c>
      <c r="B373" s="23" t="s">
        <v>1182</v>
      </c>
      <c r="C373" s="24" t="s">
        <v>1183</v>
      </c>
      <c r="D373" s="144" t="s">
        <v>509</v>
      </c>
    </row>
    <row r="374" spans="1:4" x14ac:dyDescent="0.25">
      <c r="A374" s="144">
        <v>339</v>
      </c>
      <c r="B374" s="23" t="s">
        <v>1184</v>
      </c>
      <c r="C374" s="24" t="s">
        <v>1185</v>
      </c>
      <c r="D374" s="144" t="s">
        <v>509</v>
      </c>
    </row>
    <row r="375" spans="1:4" x14ac:dyDescent="0.25">
      <c r="A375" s="144">
        <v>340</v>
      </c>
      <c r="B375" s="23" t="s">
        <v>1186</v>
      </c>
      <c r="C375" s="25" t="s">
        <v>1187</v>
      </c>
      <c r="D375" s="144" t="s">
        <v>504</v>
      </c>
    </row>
    <row r="376" spans="1:4" x14ac:dyDescent="0.25">
      <c r="A376" s="144">
        <v>346</v>
      </c>
      <c r="B376" s="23" t="s">
        <v>1188</v>
      </c>
      <c r="C376" s="24" t="s">
        <v>1189</v>
      </c>
      <c r="D376" s="144" t="s">
        <v>509</v>
      </c>
    </row>
    <row r="377" spans="1:4" x14ac:dyDescent="0.25">
      <c r="A377" s="144">
        <v>298</v>
      </c>
      <c r="B377" s="23" t="s">
        <v>1190</v>
      </c>
      <c r="C377" s="24" t="s">
        <v>1191</v>
      </c>
      <c r="D377" s="144" t="s">
        <v>509</v>
      </c>
    </row>
    <row r="378" spans="1:4" x14ac:dyDescent="0.25">
      <c r="A378" s="144">
        <v>638</v>
      </c>
      <c r="B378" s="23" t="s">
        <v>1192</v>
      </c>
      <c r="C378" s="24" t="s">
        <v>1193</v>
      </c>
      <c r="D378" s="144" t="s">
        <v>504</v>
      </c>
    </row>
    <row r="379" spans="1:4" x14ac:dyDescent="0.25">
      <c r="A379" s="144">
        <v>347</v>
      </c>
      <c r="B379" s="23" t="s">
        <v>1194</v>
      </c>
      <c r="C379" s="25" t="s">
        <v>1195</v>
      </c>
      <c r="D379" s="144" t="s">
        <v>504</v>
      </c>
    </row>
    <row r="380" spans="1:4" x14ac:dyDescent="0.25">
      <c r="A380" s="144">
        <v>348</v>
      </c>
      <c r="B380" s="23" t="s">
        <v>1196</v>
      </c>
      <c r="C380" s="24" t="s">
        <v>1197</v>
      </c>
      <c r="D380" s="144" t="s">
        <v>504</v>
      </c>
    </row>
    <row r="381" spans="1:4" x14ac:dyDescent="0.25">
      <c r="A381" s="23">
        <v>349</v>
      </c>
      <c r="B381" s="23">
        <v>349</v>
      </c>
      <c r="C381" s="24" t="s">
        <v>1198</v>
      </c>
      <c r="D381" s="144" t="s">
        <v>509</v>
      </c>
    </row>
    <row r="382" spans="1:4" x14ac:dyDescent="0.25">
      <c r="A382" s="23">
        <v>350</v>
      </c>
      <c r="B382" s="23">
        <v>350</v>
      </c>
      <c r="C382" s="24" t="s">
        <v>1199</v>
      </c>
      <c r="D382" s="144" t="s">
        <v>504</v>
      </c>
    </row>
    <row r="383" spans="1:4" x14ac:dyDescent="0.25">
      <c r="A383" s="144">
        <v>359</v>
      </c>
      <c r="B383" s="23" t="s">
        <v>1200</v>
      </c>
      <c r="C383" s="25" t="s">
        <v>1201</v>
      </c>
      <c r="D383" s="144"/>
    </row>
    <row r="384" spans="1:4" x14ac:dyDescent="0.25">
      <c r="A384" s="144">
        <v>360</v>
      </c>
      <c r="B384" s="23" t="s">
        <v>1202</v>
      </c>
      <c r="C384" s="25" t="s">
        <v>1203</v>
      </c>
      <c r="D384" s="144"/>
    </row>
    <row r="385" spans="1:4" x14ac:dyDescent="0.25">
      <c r="A385" s="144">
        <v>361</v>
      </c>
      <c r="B385" s="23" t="s">
        <v>188</v>
      </c>
      <c r="C385" s="24" t="s">
        <v>1204</v>
      </c>
      <c r="D385" s="144" t="s">
        <v>504</v>
      </c>
    </row>
    <row r="386" spans="1:4" x14ac:dyDescent="0.25">
      <c r="A386" s="144">
        <v>362</v>
      </c>
      <c r="B386" s="23" t="s">
        <v>1205</v>
      </c>
      <c r="C386" s="25" t="s">
        <v>1206</v>
      </c>
      <c r="D386" s="144"/>
    </row>
    <row r="387" spans="1:4" x14ac:dyDescent="0.25">
      <c r="A387" s="144">
        <v>629</v>
      </c>
      <c r="B387" s="23" t="s">
        <v>1207</v>
      </c>
      <c r="C387" s="24" t="s">
        <v>1208</v>
      </c>
      <c r="D387" s="144" t="s">
        <v>509</v>
      </c>
    </row>
    <row r="388" spans="1:4" x14ac:dyDescent="0.25">
      <c r="A388" s="144">
        <v>203</v>
      </c>
      <c r="B388" s="23" t="s">
        <v>1209</v>
      </c>
      <c r="C388" s="27" t="s">
        <v>1210</v>
      </c>
      <c r="D388" s="144"/>
    </row>
    <row r="389" spans="1:4" x14ac:dyDescent="0.25">
      <c r="A389" s="144">
        <v>208</v>
      </c>
      <c r="B389" s="23" t="s">
        <v>1211</v>
      </c>
      <c r="C389" s="24" t="s">
        <v>1212</v>
      </c>
      <c r="D389" s="144" t="s">
        <v>509</v>
      </c>
    </row>
    <row r="390" spans="1:4" x14ac:dyDescent="0.25">
      <c r="A390" s="144">
        <v>386</v>
      </c>
      <c r="B390" s="23" t="s">
        <v>1213</v>
      </c>
      <c r="C390" s="25" t="s">
        <v>1214</v>
      </c>
      <c r="D390" s="144"/>
    </row>
    <row r="391" spans="1:4" x14ac:dyDescent="0.25">
      <c r="A391" s="144">
        <v>428</v>
      </c>
      <c r="B391" s="23" t="s">
        <v>189</v>
      </c>
      <c r="C391" s="24" t="s">
        <v>476</v>
      </c>
      <c r="D391" s="144" t="s">
        <v>509</v>
      </c>
    </row>
    <row r="392" spans="1:4" x14ac:dyDescent="0.25">
      <c r="A392" s="144">
        <v>78</v>
      </c>
      <c r="B392" s="23" t="s">
        <v>435</v>
      </c>
      <c r="C392" s="24" t="s">
        <v>1215</v>
      </c>
      <c r="D392" s="144"/>
    </row>
    <row r="393" spans="1:4" x14ac:dyDescent="0.25">
      <c r="A393" s="144">
        <v>369</v>
      </c>
      <c r="B393" s="23" t="s">
        <v>1216</v>
      </c>
      <c r="C393" s="24" t="s">
        <v>1217</v>
      </c>
      <c r="D393" s="144"/>
    </row>
    <row r="394" spans="1:4" x14ac:dyDescent="0.25">
      <c r="A394" s="144">
        <v>364</v>
      </c>
      <c r="B394" s="23" t="s">
        <v>1218</v>
      </c>
      <c r="C394" s="24" t="s">
        <v>1219</v>
      </c>
      <c r="D394" s="144" t="s">
        <v>509</v>
      </c>
    </row>
    <row r="395" spans="1:4" x14ac:dyDescent="0.25">
      <c r="A395" s="144">
        <v>370</v>
      </c>
      <c r="B395" s="23" t="s">
        <v>1220</v>
      </c>
      <c r="C395" s="24" t="s">
        <v>1221</v>
      </c>
      <c r="D395" s="144" t="s">
        <v>509</v>
      </c>
    </row>
    <row r="396" spans="1:4" x14ac:dyDescent="0.25">
      <c r="A396" s="144">
        <v>640</v>
      </c>
      <c r="B396" s="23" t="s">
        <v>1222</v>
      </c>
      <c r="C396" s="24" t="s">
        <v>1223</v>
      </c>
      <c r="D396" s="144" t="s">
        <v>509</v>
      </c>
    </row>
    <row r="397" spans="1:4" x14ac:dyDescent="0.25">
      <c r="A397" s="144">
        <v>371</v>
      </c>
      <c r="B397" s="23" t="s">
        <v>1224</v>
      </c>
      <c r="C397" s="24" t="s">
        <v>1225</v>
      </c>
      <c r="D397" s="144" t="s">
        <v>509</v>
      </c>
    </row>
    <row r="398" spans="1:4" x14ac:dyDescent="0.25">
      <c r="A398" s="144">
        <v>641</v>
      </c>
      <c r="B398" s="23" t="s">
        <v>1226</v>
      </c>
      <c r="C398" s="24" t="s">
        <v>1227</v>
      </c>
      <c r="D398" s="144" t="s">
        <v>509</v>
      </c>
    </row>
    <row r="399" spans="1:4" x14ac:dyDescent="0.25">
      <c r="A399" s="144">
        <v>365</v>
      </c>
      <c r="B399" s="23">
        <v>365</v>
      </c>
      <c r="C399" s="24" t="s">
        <v>1228</v>
      </c>
      <c r="D399" s="144" t="s">
        <v>509</v>
      </c>
    </row>
    <row r="400" spans="1:4" x14ac:dyDescent="0.25">
      <c r="A400" s="144">
        <v>368</v>
      </c>
      <c r="B400" s="23">
        <v>368</v>
      </c>
      <c r="C400" s="24" t="s">
        <v>1229</v>
      </c>
      <c r="D400" s="144" t="s">
        <v>509</v>
      </c>
    </row>
    <row r="401" spans="1:4" x14ac:dyDescent="0.25">
      <c r="A401" s="144">
        <v>372</v>
      </c>
      <c r="B401" s="23" t="s">
        <v>1230</v>
      </c>
      <c r="C401" s="24" t="s">
        <v>1231</v>
      </c>
      <c r="D401" s="144" t="s">
        <v>509</v>
      </c>
    </row>
    <row r="402" spans="1:4" x14ac:dyDescent="0.25">
      <c r="A402" s="144">
        <v>644</v>
      </c>
      <c r="B402" s="23" t="s">
        <v>1232</v>
      </c>
      <c r="C402" s="24" t="s">
        <v>1233</v>
      </c>
      <c r="D402" s="144" t="s">
        <v>509</v>
      </c>
    </row>
    <row r="403" spans="1:4" x14ac:dyDescent="0.25">
      <c r="A403" s="144">
        <v>366</v>
      </c>
      <c r="B403" s="23" t="s">
        <v>1234</v>
      </c>
      <c r="C403" s="24" t="s">
        <v>1235</v>
      </c>
      <c r="D403" s="144" t="s">
        <v>509</v>
      </c>
    </row>
    <row r="404" spans="1:4" x14ac:dyDescent="0.25">
      <c r="A404" s="144">
        <v>367</v>
      </c>
      <c r="B404" s="23" t="s">
        <v>1236</v>
      </c>
      <c r="C404" s="24" t="s">
        <v>1237</v>
      </c>
      <c r="D404" s="144" t="s">
        <v>509</v>
      </c>
    </row>
    <row r="405" spans="1:4" x14ac:dyDescent="0.25">
      <c r="A405" s="144">
        <v>642</v>
      </c>
      <c r="B405" s="23" t="s">
        <v>1238</v>
      </c>
      <c r="C405" s="24" t="s">
        <v>1239</v>
      </c>
      <c r="D405" s="144" t="s">
        <v>509</v>
      </c>
    </row>
    <row r="406" spans="1:4" x14ac:dyDescent="0.25">
      <c r="A406" s="144">
        <v>643</v>
      </c>
      <c r="B406" s="23" t="s">
        <v>1240</v>
      </c>
      <c r="C406" s="24" t="s">
        <v>1241</v>
      </c>
      <c r="D406" s="144" t="s">
        <v>509</v>
      </c>
    </row>
    <row r="407" spans="1:4" x14ac:dyDescent="0.25">
      <c r="A407" s="144">
        <v>639</v>
      </c>
      <c r="B407" s="23" t="s">
        <v>1242</v>
      </c>
      <c r="C407" s="24" t="s">
        <v>1243</v>
      </c>
      <c r="D407" s="144" t="s">
        <v>509</v>
      </c>
    </row>
    <row r="408" spans="1:4" x14ac:dyDescent="0.25">
      <c r="A408" s="144">
        <v>373</v>
      </c>
      <c r="B408" s="23" t="s">
        <v>1244</v>
      </c>
      <c r="C408" s="24" t="s">
        <v>1245</v>
      </c>
      <c r="D408" s="144" t="s">
        <v>509</v>
      </c>
    </row>
    <row r="409" spans="1:4" x14ac:dyDescent="0.25">
      <c r="A409" s="144">
        <v>376</v>
      </c>
      <c r="B409" s="23" t="s">
        <v>1246</v>
      </c>
      <c r="C409" s="25" t="s">
        <v>1247</v>
      </c>
      <c r="D409" s="144" t="s">
        <v>504</v>
      </c>
    </row>
    <row r="410" spans="1:4" x14ac:dyDescent="0.25">
      <c r="A410" s="144">
        <v>377</v>
      </c>
      <c r="B410" s="23" t="s">
        <v>1248</v>
      </c>
      <c r="C410" s="24" t="s">
        <v>1249</v>
      </c>
      <c r="D410" s="144" t="s">
        <v>504</v>
      </c>
    </row>
    <row r="411" spans="1:4" x14ac:dyDescent="0.25">
      <c r="A411" s="144">
        <v>378</v>
      </c>
      <c r="B411" s="23" t="s">
        <v>1250</v>
      </c>
      <c r="C411" s="24" t="s">
        <v>1251</v>
      </c>
      <c r="D411" s="144" t="s">
        <v>504</v>
      </c>
    </row>
    <row r="412" spans="1:4" x14ac:dyDescent="0.25">
      <c r="A412" s="144">
        <v>379</v>
      </c>
      <c r="B412" s="23" t="s">
        <v>1252</v>
      </c>
      <c r="C412" s="25" t="s">
        <v>1253</v>
      </c>
      <c r="D412" s="144" t="s">
        <v>504</v>
      </c>
    </row>
    <row r="413" spans="1:4" x14ac:dyDescent="0.25">
      <c r="A413" s="144">
        <v>381</v>
      </c>
      <c r="B413" s="23" t="s">
        <v>1254</v>
      </c>
      <c r="C413" s="24" t="s">
        <v>1255</v>
      </c>
      <c r="D413" s="144" t="s">
        <v>509</v>
      </c>
    </row>
    <row r="414" spans="1:4" x14ac:dyDescent="0.25">
      <c r="A414" s="144">
        <v>383</v>
      </c>
      <c r="B414" s="23" t="s">
        <v>1256</v>
      </c>
      <c r="C414" s="25" t="s">
        <v>1257</v>
      </c>
      <c r="D414" s="144" t="s">
        <v>504</v>
      </c>
    </row>
    <row r="415" spans="1:4" x14ac:dyDescent="0.25">
      <c r="A415" s="144">
        <v>384</v>
      </c>
      <c r="B415" s="23" t="s">
        <v>1258</v>
      </c>
      <c r="C415" s="25" t="s">
        <v>1259</v>
      </c>
      <c r="D415" s="144"/>
    </row>
    <row r="416" spans="1:4" x14ac:dyDescent="0.25">
      <c r="A416" s="144">
        <v>387</v>
      </c>
      <c r="B416" s="23" t="s">
        <v>1260</v>
      </c>
      <c r="C416" s="24" t="s">
        <v>1261</v>
      </c>
      <c r="D416" s="144" t="s">
        <v>504</v>
      </c>
    </row>
    <row r="417" spans="1:4" x14ac:dyDescent="0.25">
      <c r="A417" s="144">
        <v>342</v>
      </c>
      <c r="B417" s="23" t="s">
        <v>1262</v>
      </c>
      <c r="C417" s="25" t="s">
        <v>1263</v>
      </c>
      <c r="D417" s="144" t="s">
        <v>504</v>
      </c>
    </row>
    <row r="418" spans="1:4" x14ac:dyDescent="0.25">
      <c r="A418" s="144">
        <v>178</v>
      </c>
      <c r="B418" s="23" t="s">
        <v>1264</v>
      </c>
      <c r="C418" s="24" t="s">
        <v>1265</v>
      </c>
      <c r="D418" s="144" t="s">
        <v>504</v>
      </c>
    </row>
    <row r="419" spans="1:4" x14ac:dyDescent="0.25">
      <c r="A419" s="144">
        <v>179</v>
      </c>
      <c r="B419" s="23" t="s">
        <v>1266</v>
      </c>
      <c r="C419" s="24" t="s">
        <v>1267</v>
      </c>
      <c r="D419" s="144" t="s">
        <v>504</v>
      </c>
    </row>
    <row r="420" spans="1:4" x14ac:dyDescent="0.25">
      <c r="A420" s="144">
        <v>180</v>
      </c>
      <c r="B420" s="23" t="s">
        <v>1268</v>
      </c>
      <c r="C420" s="24" t="s">
        <v>1269</v>
      </c>
      <c r="D420" s="144" t="s">
        <v>509</v>
      </c>
    </row>
    <row r="421" spans="1:4" x14ac:dyDescent="0.25">
      <c r="A421" s="144">
        <v>177</v>
      </c>
      <c r="B421" s="23" t="s">
        <v>1270</v>
      </c>
      <c r="C421" s="24" t="s">
        <v>1271</v>
      </c>
      <c r="D421" s="144" t="s">
        <v>504</v>
      </c>
    </row>
    <row r="422" spans="1:4" x14ac:dyDescent="0.25">
      <c r="A422" s="144">
        <v>390</v>
      </c>
      <c r="B422" s="23" t="s">
        <v>1272</v>
      </c>
      <c r="C422" s="24" t="s">
        <v>1273</v>
      </c>
      <c r="D422" s="144"/>
    </row>
    <row r="423" spans="1:4" x14ac:dyDescent="0.25">
      <c r="A423" s="144">
        <v>181</v>
      </c>
      <c r="B423" s="23" t="s">
        <v>1274</v>
      </c>
      <c r="C423" s="24" t="s">
        <v>1275</v>
      </c>
      <c r="D423" s="144"/>
    </row>
    <row r="424" spans="1:4" x14ac:dyDescent="0.25">
      <c r="A424" s="144">
        <v>182</v>
      </c>
      <c r="B424" s="23" t="s">
        <v>1276</v>
      </c>
      <c r="C424" s="24" t="s">
        <v>1277</v>
      </c>
      <c r="D424" s="144" t="s">
        <v>504</v>
      </c>
    </row>
    <row r="425" spans="1:4" x14ac:dyDescent="0.25">
      <c r="A425" s="144">
        <v>395</v>
      </c>
      <c r="B425" s="23" t="s">
        <v>1278</v>
      </c>
      <c r="C425" s="24" t="s">
        <v>1279</v>
      </c>
      <c r="D425" s="144" t="s">
        <v>509</v>
      </c>
    </row>
    <row r="426" spans="1:4" x14ac:dyDescent="0.25">
      <c r="A426" s="144">
        <v>392</v>
      </c>
      <c r="B426" s="23" t="s">
        <v>1280</v>
      </c>
      <c r="C426" s="25" t="s">
        <v>1281</v>
      </c>
      <c r="D426" s="144" t="s">
        <v>504</v>
      </c>
    </row>
    <row r="427" spans="1:4" x14ac:dyDescent="0.25">
      <c r="A427" s="144">
        <v>394</v>
      </c>
      <c r="B427" s="23" t="s">
        <v>1282</v>
      </c>
      <c r="C427" s="24" t="s">
        <v>1283</v>
      </c>
      <c r="D427" s="144" t="s">
        <v>509</v>
      </c>
    </row>
    <row r="428" spans="1:4" x14ac:dyDescent="0.25">
      <c r="A428" s="144">
        <v>393</v>
      </c>
      <c r="B428" s="23" t="s">
        <v>1284</v>
      </c>
      <c r="C428" s="25" t="s">
        <v>1285</v>
      </c>
      <c r="D428" s="144"/>
    </row>
    <row r="429" spans="1:4" x14ac:dyDescent="0.25">
      <c r="A429" s="144">
        <v>396</v>
      </c>
      <c r="B429" s="23" t="s">
        <v>1286</v>
      </c>
      <c r="C429" s="25" t="s">
        <v>1287</v>
      </c>
      <c r="D429" s="144" t="s">
        <v>504</v>
      </c>
    </row>
    <row r="430" spans="1:4" x14ac:dyDescent="0.25">
      <c r="A430" s="144">
        <v>397</v>
      </c>
      <c r="B430" s="23" t="s">
        <v>1288</v>
      </c>
      <c r="C430" s="24" t="s">
        <v>1289</v>
      </c>
      <c r="D430" s="144"/>
    </row>
    <row r="431" spans="1:4" x14ac:dyDescent="0.25">
      <c r="A431" s="144">
        <v>398</v>
      </c>
      <c r="B431" s="23" t="s">
        <v>1290</v>
      </c>
      <c r="C431" s="24" t="s">
        <v>1291</v>
      </c>
      <c r="D431" s="144"/>
    </row>
    <row r="432" spans="1:4" x14ac:dyDescent="0.25">
      <c r="A432" s="144">
        <v>31</v>
      </c>
      <c r="B432" s="23" t="s">
        <v>1292</v>
      </c>
      <c r="C432" s="24" t="s">
        <v>1293</v>
      </c>
      <c r="D432" s="144" t="s">
        <v>509</v>
      </c>
    </row>
    <row r="433" spans="1:4" x14ac:dyDescent="0.25">
      <c r="A433" s="144">
        <v>32</v>
      </c>
      <c r="B433" s="23" t="s">
        <v>1294</v>
      </c>
      <c r="C433" s="25" t="s">
        <v>1295</v>
      </c>
      <c r="D433" s="144" t="s">
        <v>504</v>
      </c>
    </row>
    <row r="434" spans="1:4" x14ac:dyDescent="0.25">
      <c r="A434" s="144">
        <v>154</v>
      </c>
      <c r="B434" s="23" t="s">
        <v>1296</v>
      </c>
      <c r="C434" s="24" t="s">
        <v>1297</v>
      </c>
      <c r="D434" s="144" t="s">
        <v>509</v>
      </c>
    </row>
    <row r="435" spans="1:4" x14ac:dyDescent="0.25">
      <c r="A435" s="144">
        <v>548</v>
      </c>
      <c r="B435" s="23" t="s">
        <v>1298</v>
      </c>
      <c r="C435" s="24" t="s">
        <v>1299</v>
      </c>
      <c r="D435" s="144" t="s">
        <v>509</v>
      </c>
    </row>
    <row r="436" spans="1:4" x14ac:dyDescent="0.25">
      <c r="A436" s="144">
        <v>533</v>
      </c>
      <c r="B436" s="23" t="s">
        <v>1300</v>
      </c>
      <c r="C436" s="24" t="s">
        <v>1301</v>
      </c>
      <c r="D436" s="144" t="s">
        <v>509</v>
      </c>
    </row>
    <row r="437" spans="1:4" x14ac:dyDescent="0.25">
      <c r="A437" s="144">
        <v>589</v>
      </c>
      <c r="B437" s="23" t="s">
        <v>1302</v>
      </c>
      <c r="C437" s="24" t="s">
        <v>1303</v>
      </c>
      <c r="D437" s="144"/>
    </row>
    <row r="438" spans="1:4" x14ac:dyDescent="0.25">
      <c r="A438" s="144">
        <v>501</v>
      </c>
      <c r="B438" s="23" t="s">
        <v>1304</v>
      </c>
      <c r="C438" s="25" t="s">
        <v>1305</v>
      </c>
      <c r="D438" s="144"/>
    </row>
    <row r="439" spans="1:4" x14ac:dyDescent="0.25">
      <c r="A439" s="144">
        <v>16</v>
      </c>
      <c r="B439" s="23" t="s">
        <v>1306</v>
      </c>
      <c r="C439" s="25" t="s">
        <v>1307</v>
      </c>
      <c r="D439" s="144" t="s">
        <v>504</v>
      </c>
    </row>
    <row r="440" spans="1:4" x14ac:dyDescent="0.25">
      <c r="A440" s="144">
        <v>604</v>
      </c>
      <c r="B440" s="23" t="s">
        <v>1308</v>
      </c>
      <c r="C440" s="24" t="s">
        <v>1309</v>
      </c>
      <c r="D440" s="144" t="s">
        <v>509</v>
      </c>
    </row>
    <row r="441" spans="1:4" x14ac:dyDescent="0.25">
      <c r="A441" s="144">
        <v>605</v>
      </c>
      <c r="B441" s="23" t="s">
        <v>1310</v>
      </c>
      <c r="C441" s="25" t="s">
        <v>1311</v>
      </c>
      <c r="D441" s="144" t="s">
        <v>504</v>
      </c>
    </row>
    <row r="442" spans="1:4" x14ac:dyDescent="0.25">
      <c r="A442" s="144">
        <v>630</v>
      </c>
      <c r="B442" s="23" t="s">
        <v>1312</v>
      </c>
      <c r="C442" s="24" t="s">
        <v>1313</v>
      </c>
      <c r="D442" s="144" t="s">
        <v>509</v>
      </c>
    </row>
    <row r="443" spans="1:4" x14ac:dyDescent="0.25">
      <c r="A443" s="144">
        <v>446</v>
      </c>
      <c r="B443" s="23" t="s">
        <v>1314</v>
      </c>
      <c r="C443" s="24" t="s">
        <v>1315</v>
      </c>
      <c r="D443" s="144" t="s">
        <v>509</v>
      </c>
    </row>
    <row r="444" spans="1:4" x14ac:dyDescent="0.25">
      <c r="A444" s="144">
        <v>450</v>
      </c>
      <c r="B444" s="23" t="s">
        <v>1316</v>
      </c>
      <c r="C444" s="27" t="s">
        <v>1317</v>
      </c>
      <c r="D444" s="144" t="s">
        <v>504</v>
      </c>
    </row>
    <row r="445" spans="1:4" x14ac:dyDescent="0.25">
      <c r="A445" s="144">
        <v>451</v>
      </c>
      <c r="B445" s="23" t="s">
        <v>1318</v>
      </c>
      <c r="C445" s="27" t="s">
        <v>1319</v>
      </c>
      <c r="D445" s="144" t="s">
        <v>504</v>
      </c>
    </row>
    <row r="446" spans="1:4" x14ac:dyDescent="0.25">
      <c r="A446" s="144">
        <v>452</v>
      </c>
      <c r="B446" s="23" t="s">
        <v>1320</v>
      </c>
      <c r="C446" s="27" t="s">
        <v>1321</v>
      </c>
      <c r="D446" s="144" t="s">
        <v>504</v>
      </c>
    </row>
    <row r="447" spans="1:4" x14ac:dyDescent="0.25">
      <c r="A447" s="144">
        <v>453</v>
      </c>
      <c r="B447" s="23" t="s">
        <v>1322</v>
      </c>
      <c r="C447" s="27" t="s">
        <v>1323</v>
      </c>
      <c r="D447" s="144"/>
    </row>
    <row r="448" spans="1:4" x14ac:dyDescent="0.25">
      <c r="A448" s="144">
        <v>454</v>
      </c>
      <c r="B448" s="23" t="s">
        <v>1324</v>
      </c>
      <c r="C448" s="27" t="s">
        <v>1325</v>
      </c>
      <c r="D448" s="144"/>
    </row>
    <row r="449" spans="1:4" x14ac:dyDescent="0.25">
      <c r="A449" s="144">
        <v>455</v>
      </c>
      <c r="B449" s="23" t="s">
        <v>1326</v>
      </c>
      <c r="C449" s="27" t="s">
        <v>1327</v>
      </c>
      <c r="D449" s="144"/>
    </row>
    <row r="450" spans="1:4" x14ac:dyDescent="0.25">
      <c r="A450" s="144">
        <v>448</v>
      </c>
      <c r="B450" s="23" t="s">
        <v>1328</v>
      </c>
      <c r="C450" s="27" t="s">
        <v>1329</v>
      </c>
      <c r="D450" s="144"/>
    </row>
    <row r="451" spans="1:4" x14ac:dyDescent="0.25">
      <c r="A451" s="144">
        <v>449</v>
      </c>
      <c r="B451" s="23" t="s">
        <v>1330</v>
      </c>
      <c r="C451" s="27" t="s">
        <v>1331</v>
      </c>
      <c r="D451" s="144"/>
    </row>
    <row r="452" spans="1:4" x14ac:dyDescent="0.25">
      <c r="A452" s="144">
        <v>466</v>
      </c>
      <c r="B452" s="23" t="s">
        <v>1332</v>
      </c>
      <c r="C452" s="30" t="s">
        <v>1333</v>
      </c>
      <c r="D452" s="144" t="s">
        <v>509</v>
      </c>
    </row>
    <row r="453" spans="1:4" x14ac:dyDescent="0.25">
      <c r="A453" s="144">
        <v>467</v>
      </c>
      <c r="B453" s="23" t="s">
        <v>1334</v>
      </c>
      <c r="C453" s="30" t="s">
        <v>1335</v>
      </c>
      <c r="D453" s="144" t="s">
        <v>509</v>
      </c>
    </row>
    <row r="454" spans="1:4" x14ac:dyDescent="0.25">
      <c r="A454" s="144">
        <v>468</v>
      </c>
      <c r="B454" s="23" t="s">
        <v>1336</v>
      </c>
      <c r="C454" s="30" t="s">
        <v>1337</v>
      </c>
      <c r="D454" s="144" t="s">
        <v>509</v>
      </c>
    </row>
    <row r="455" spans="1:4" x14ac:dyDescent="0.25">
      <c r="A455" s="144">
        <v>469</v>
      </c>
      <c r="B455" s="23" t="s">
        <v>1338</v>
      </c>
      <c r="C455" s="30" t="s">
        <v>1339</v>
      </c>
      <c r="D455" s="144" t="s">
        <v>509</v>
      </c>
    </row>
    <row r="456" spans="1:4" x14ac:dyDescent="0.25">
      <c r="A456" s="144">
        <v>470</v>
      </c>
      <c r="B456" s="23" t="s">
        <v>1340</v>
      </c>
      <c r="C456" s="30" t="s">
        <v>1341</v>
      </c>
      <c r="D456" s="144" t="s">
        <v>509</v>
      </c>
    </row>
    <row r="457" spans="1:4" x14ac:dyDescent="0.25">
      <c r="A457" s="144">
        <v>474</v>
      </c>
      <c r="B457" s="23" t="s">
        <v>1342</v>
      </c>
      <c r="C457" s="30" t="s">
        <v>1343</v>
      </c>
      <c r="D457" s="144" t="s">
        <v>509</v>
      </c>
    </row>
    <row r="458" spans="1:4" x14ac:dyDescent="0.25">
      <c r="A458" s="144">
        <v>475</v>
      </c>
      <c r="B458" s="23" t="s">
        <v>1344</v>
      </c>
      <c r="C458" s="30" t="s">
        <v>1345</v>
      </c>
      <c r="D458" s="144" t="s">
        <v>509</v>
      </c>
    </row>
    <row r="459" spans="1:4" x14ac:dyDescent="0.25">
      <c r="A459" s="144">
        <v>476</v>
      </c>
      <c r="B459" s="23" t="s">
        <v>1346</v>
      </c>
      <c r="C459" s="30" t="s">
        <v>1347</v>
      </c>
      <c r="D459" s="144" t="s">
        <v>509</v>
      </c>
    </row>
    <row r="460" spans="1:4" x14ac:dyDescent="0.25">
      <c r="A460" s="144">
        <v>477</v>
      </c>
      <c r="B460" s="23" t="s">
        <v>1348</v>
      </c>
      <c r="C460" s="30" t="s">
        <v>1349</v>
      </c>
      <c r="D460" s="144" t="s">
        <v>509</v>
      </c>
    </row>
    <row r="461" spans="1:4" x14ac:dyDescent="0.25">
      <c r="A461" s="144">
        <v>458</v>
      </c>
      <c r="B461" s="23" t="s">
        <v>1350</v>
      </c>
      <c r="C461" s="27" t="s">
        <v>1351</v>
      </c>
      <c r="D461" s="144" t="s">
        <v>509</v>
      </c>
    </row>
    <row r="462" spans="1:4" x14ac:dyDescent="0.25">
      <c r="A462" s="144">
        <v>481</v>
      </c>
      <c r="B462" s="23" t="s">
        <v>1352</v>
      </c>
      <c r="C462" s="30" t="s">
        <v>1353</v>
      </c>
      <c r="D462" s="144" t="s">
        <v>509</v>
      </c>
    </row>
    <row r="463" spans="1:4" x14ac:dyDescent="0.25">
      <c r="A463" s="144">
        <v>463</v>
      </c>
      <c r="B463" s="23" t="s">
        <v>1354</v>
      </c>
      <c r="C463" s="30" t="s">
        <v>1355</v>
      </c>
      <c r="D463" s="144" t="s">
        <v>509</v>
      </c>
    </row>
    <row r="464" spans="1:4" x14ac:dyDescent="0.25">
      <c r="A464" s="144">
        <v>464</v>
      </c>
      <c r="B464" s="23" t="s">
        <v>1356</v>
      </c>
      <c r="C464" s="30" t="s">
        <v>1357</v>
      </c>
      <c r="D464" s="144" t="s">
        <v>509</v>
      </c>
    </row>
    <row r="465" spans="1:4" x14ac:dyDescent="0.25">
      <c r="A465" s="144">
        <v>465</v>
      </c>
      <c r="B465" s="23" t="s">
        <v>1358</v>
      </c>
      <c r="C465" s="27" t="s">
        <v>1359</v>
      </c>
      <c r="D465" s="144" t="s">
        <v>509</v>
      </c>
    </row>
    <row r="466" spans="1:4" x14ac:dyDescent="0.25">
      <c r="A466" s="144">
        <v>471</v>
      </c>
      <c r="B466" s="23" t="s">
        <v>1360</v>
      </c>
      <c r="C466" s="27" t="s">
        <v>1361</v>
      </c>
      <c r="D466" s="144" t="s">
        <v>509</v>
      </c>
    </row>
    <row r="467" spans="1:4" x14ac:dyDescent="0.25">
      <c r="A467" s="144">
        <v>472</v>
      </c>
      <c r="B467" s="23" t="s">
        <v>1362</v>
      </c>
      <c r="C467" s="27" t="s">
        <v>1363</v>
      </c>
      <c r="D467" s="144" t="s">
        <v>509</v>
      </c>
    </row>
    <row r="468" spans="1:4" x14ac:dyDescent="0.25">
      <c r="A468" s="144">
        <v>473</v>
      </c>
      <c r="B468" s="23" t="s">
        <v>1364</v>
      </c>
      <c r="C468" s="27" t="s">
        <v>1365</v>
      </c>
      <c r="D468" s="144" t="s">
        <v>509</v>
      </c>
    </row>
    <row r="469" spans="1:4" x14ac:dyDescent="0.25">
      <c r="A469" s="144">
        <v>478</v>
      </c>
      <c r="B469" s="23" t="s">
        <v>1366</v>
      </c>
      <c r="C469" s="27" t="s">
        <v>1367</v>
      </c>
      <c r="D469" s="144" t="s">
        <v>509</v>
      </c>
    </row>
    <row r="470" spans="1:4" x14ac:dyDescent="0.25">
      <c r="A470" s="144">
        <v>479</v>
      </c>
      <c r="B470" s="23" t="s">
        <v>1368</v>
      </c>
      <c r="C470" s="27" t="s">
        <v>1369</v>
      </c>
      <c r="D470" s="144" t="s">
        <v>509</v>
      </c>
    </row>
    <row r="471" spans="1:4" x14ac:dyDescent="0.25">
      <c r="A471" s="144">
        <v>480</v>
      </c>
      <c r="B471" s="23" t="s">
        <v>1370</v>
      </c>
      <c r="C471" s="27" t="s">
        <v>1371</v>
      </c>
      <c r="D471" s="144" t="s">
        <v>509</v>
      </c>
    </row>
    <row r="472" spans="1:4" x14ac:dyDescent="0.25">
      <c r="A472" s="144">
        <v>482</v>
      </c>
      <c r="B472" s="23" t="s">
        <v>1372</v>
      </c>
      <c r="C472" s="27" t="s">
        <v>1373</v>
      </c>
      <c r="D472" s="144" t="s">
        <v>509</v>
      </c>
    </row>
    <row r="473" spans="1:4" x14ac:dyDescent="0.25">
      <c r="A473" s="144">
        <v>483</v>
      </c>
      <c r="B473" s="23" t="s">
        <v>1374</v>
      </c>
      <c r="C473" s="27" t="s">
        <v>1375</v>
      </c>
      <c r="D473" s="144" t="s">
        <v>509</v>
      </c>
    </row>
    <row r="474" spans="1:4" x14ac:dyDescent="0.25">
      <c r="A474" s="144">
        <v>484</v>
      </c>
      <c r="B474" s="23" t="s">
        <v>1376</v>
      </c>
      <c r="C474" s="27" t="s">
        <v>1377</v>
      </c>
      <c r="D474" s="144" t="s">
        <v>509</v>
      </c>
    </row>
    <row r="475" spans="1:4" x14ac:dyDescent="0.25">
      <c r="A475" s="144">
        <v>459</v>
      </c>
      <c r="B475" s="23" t="s">
        <v>1378</v>
      </c>
      <c r="C475" s="27" t="s">
        <v>1379</v>
      </c>
      <c r="D475" s="144" t="s">
        <v>509</v>
      </c>
    </row>
    <row r="476" spans="1:4" x14ac:dyDescent="0.25">
      <c r="A476" s="144">
        <v>460</v>
      </c>
      <c r="B476" s="23" t="s">
        <v>1380</v>
      </c>
      <c r="C476" s="27" t="s">
        <v>1381</v>
      </c>
      <c r="D476" s="144" t="s">
        <v>509</v>
      </c>
    </row>
    <row r="477" spans="1:4" x14ac:dyDescent="0.25">
      <c r="A477" s="144">
        <v>461</v>
      </c>
      <c r="B477" s="23" t="s">
        <v>1382</v>
      </c>
      <c r="C477" s="27" t="s">
        <v>1383</v>
      </c>
      <c r="D477" s="144" t="s">
        <v>509</v>
      </c>
    </row>
    <row r="478" spans="1:4" x14ac:dyDescent="0.25">
      <c r="A478" s="144">
        <v>462</v>
      </c>
      <c r="B478" s="23" t="s">
        <v>1384</v>
      </c>
      <c r="C478" s="27" t="s">
        <v>1385</v>
      </c>
      <c r="D478" s="144" t="s">
        <v>509</v>
      </c>
    </row>
    <row r="479" spans="1:4" x14ac:dyDescent="0.25">
      <c r="A479" s="144">
        <v>457</v>
      </c>
      <c r="B479" s="23" t="s">
        <v>1386</v>
      </c>
      <c r="C479" s="27" t="s">
        <v>1387</v>
      </c>
      <c r="D479" s="144" t="s">
        <v>509</v>
      </c>
    </row>
    <row r="480" spans="1:4" x14ac:dyDescent="0.25">
      <c r="A480" s="144">
        <v>106</v>
      </c>
      <c r="B480" s="23" t="s">
        <v>1388</v>
      </c>
      <c r="C480" s="24" t="s">
        <v>1389</v>
      </c>
      <c r="D480" s="144" t="s">
        <v>504</v>
      </c>
    </row>
    <row r="481" spans="1:4" x14ac:dyDescent="0.25">
      <c r="A481" s="144">
        <v>133</v>
      </c>
      <c r="B481" s="23" t="s">
        <v>1390</v>
      </c>
      <c r="C481" s="24" t="s">
        <v>1391</v>
      </c>
      <c r="D481" s="144"/>
    </row>
    <row r="482" spans="1:4" x14ac:dyDescent="0.25">
      <c r="A482" s="144">
        <v>151</v>
      </c>
      <c r="B482" s="23" t="s">
        <v>1392</v>
      </c>
      <c r="C482" s="24" t="s">
        <v>1393</v>
      </c>
      <c r="D482" s="144"/>
    </row>
    <row r="483" spans="1:4" x14ac:dyDescent="0.25">
      <c r="A483" s="144">
        <v>155</v>
      </c>
      <c r="B483" s="23" t="s">
        <v>1394</v>
      </c>
      <c r="C483" s="24" t="s">
        <v>1395</v>
      </c>
      <c r="D483" s="144" t="s">
        <v>509</v>
      </c>
    </row>
    <row r="484" spans="1:4" x14ac:dyDescent="0.25">
      <c r="A484" s="144">
        <v>112</v>
      </c>
      <c r="B484" s="23" t="s">
        <v>1396</v>
      </c>
      <c r="C484" s="24" t="s">
        <v>1397</v>
      </c>
      <c r="D484" s="144" t="s">
        <v>509</v>
      </c>
    </row>
    <row r="485" spans="1:4" x14ac:dyDescent="0.25">
      <c r="A485" s="144">
        <v>485</v>
      </c>
      <c r="B485" s="23" t="s">
        <v>1398</v>
      </c>
      <c r="C485" s="25" t="s">
        <v>1399</v>
      </c>
      <c r="D485" s="144" t="s">
        <v>504</v>
      </c>
    </row>
    <row r="486" spans="1:4" x14ac:dyDescent="0.25">
      <c r="A486" s="144">
        <v>486</v>
      </c>
      <c r="B486" s="23" t="s">
        <v>1400</v>
      </c>
      <c r="C486" s="24" t="s">
        <v>1401</v>
      </c>
      <c r="D486" s="144" t="s">
        <v>509</v>
      </c>
    </row>
    <row r="487" spans="1:4" x14ac:dyDescent="0.25">
      <c r="A487" s="144">
        <v>124</v>
      </c>
      <c r="B487" s="23" t="s">
        <v>1402</v>
      </c>
      <c r="C487" s="24" t="s">
        <v>1403</v>
      </c>
      <c r="D487" s="144" t="s">
        <v>509</v>
      </c>
    </row>
    <row r="488" spans="1:4" x14ac:dyDescent="0.25">
      <c r="A488" s="144">
        <v>487</v>
      </c>
      <c r="B488" s="23" t="s">
        <v>1404</v>
      </c>
      <c r="C488" s="24" t="s">
        <v>1405</v>
      </c>
      <c r="D488" s="144" t="s">
        <v>504</v>
      </c>
    </row>
    <row r="489" spans="1:4" x14ac:dyDescent="0.25">
      <c r="A489" s="144">
        <v>489</v>
      </c>
      <c r="B489" s="23">
        <v>489</v>
      </c>
      <c r="C489" s="24" t="s">
        <v>1406</v>
      </c>
      <c r="D489" s="144"/>
    </row>
    <row r="490" spans="1:4" x14ac:dyDescent="0.25">
      <c r="A490" s="144">
        <v>491</v>
      </c>
      <c r="B490" s="23" t="s">
        <v>1407</v>
      </c>
      <c r="C490" s="24" t="s">
        <v>1408</v>
      </c>
      <c r="D490" s="144" t="s">
        <v>504</v>
      </c>
    </row>
    <row r="491" spans="1:4" x14ac:dyDescent="0.25">
      <c r="A491" s="144">
        <v>490</v>
      </c>
      <c r="B491" s="23" t="s">
        <v>1409</v>
      </c>
      <c r="C491" s="24" t="s">
        <v>1410</v>
      </c>
      <c r="D491" s="144" t="s">
        <v>504</v>
      </c>
    </row>
    <row r="492" spans="1:4" x14ac:dyDescent="0.25">
      <c r="A492" s="144">
        <v>429</v>
      </c>
      <c r="B492" s="23" t="s">
        <v>1411</v>
      </c>
      <c r="C492" s="24" t="s">
        <v>1412</v>
      </c>
      <c r="D492" s="144" t="s">
        <v>509</v>
      </c>
    </row>
    <row r="493" spans="1:4" x14ac:dyDescent="0.25">
      <c r="A493" s="144">
        <v>492</v>
      </c>
      <c r="B493" s="23" t="s">
        <v>1413</v>
      </c>
      <c r="C493" s="25" t="s">
        <v>1414</v>
      </c>
      <c r="D493" s="144" t="s">
        <v>504</v>
      </c>
    </row>
    <row r="494" spans="1:4" x14ac:dyDescent="0.25">
      <c r="A494" s="144">
        <v>430</v>
      </c>
      <c r="B494" s="23" t="s">
        <v>1415</v>
      </c>
      <c r="C494" s="24" t="s">
        <v>1416</v>
      </c>
      <c r="D494" s="144" t="s">
        <v>509</v>
      </c>
    </row>
    <row r="495" spans="1:4" x14ac:dyDescent="0.25">
      <c r="A495" s="144">
        <v>493</v>
      </c>
      <c r="B495" s="23" t="s">
        <v>1417</v>
      </c>
      <c r="C495" s="25" t="s">
        <v>1418</v>
      </c>
      <c r="D495" s="144" t="s">
        <v>504</v>
      </c>
    </row>
    <row r="496" spans="1:4" x14ac:dyDescent="0.25">
      <c r="A496" s="144">
        <v>494</v>
      </c>
      <c r="B496" s="23" t="s">
        <v>1419</v>
      </c>
      <c r="C496" s="25" t="s">
        <v>1420</v>
      </c>
      <c r="D496" s="144" t="s">
        <v>504</v>
      </c>
    </row>
    <row r="497" spans="1:4" x14ac:dyDescent="0.25">
      <c r="A497" s="144">
        <v>495</v>
      </c>
      <c r="B497" s="29" t="s">
        <v>1421</v>
      </c>
      <c r="C497" s="25" t="s">
        <v>1422</v>
      </c>
      <c r="D497" s="144"/>
    </row>
    <row r="498" spans="1:4" x14ac:dyDescent="0.25">
      <c r="A498" s="144">
        <v>496</v>
      </c>
      <c r="B498" s="23" t="s">
        <v>1423</v>
      </c>
      <c r="C498" s="25" t="s">
        <v>1424</v>
      </c>
      <c r="D498" s="144"/>
    </row>
    <row r="499" spans="1:4" x14ac:dyDescent="0.25">
      <c r="A499" s="144">
        <v>497</v>
      </c>
      <c r="B499" s="23" t="s">
        <v>165</v>
      </c>
      <c r="C499" s="24" t="s">
        <v>1425</v>
      </c>
      <c r="D499" s="144" t="s">
        <v>509</v>
      </c>
    </row>
    <row r="500" spans="1:4" x14ac:dyDescent="0.25">
      <c r="A500" s="144">
        <v>498</v>
      </c>
      <c r="B500" s="23" t="s">
        <v>1426</v>
      </c>
      <c r="C500" s="25" t="s">
        <v>1427</v>
      </c>
      <c r="D500" s="144"/>
    </row>
    <row r="501" spans="1:4" x14ac:dyDescent="0.25">
      <c r="A501" s="144">
        <v>499</v>
      </c>
      <c r="B501" s="23" t="s">
        <v>1428</v>
      </c>
      <c r="C501" s="25" t="s">
        <v>1429</v>
      </c>
      <c r="D501" s="144"/>
    </row>
    <row r="502" spans="1:4" x14ac:dyDescent="0.25">
      <c r="A502" s="144">
        <v>503</v>
      </c>
      <c r="B502" s="23" t="s">
        <v>1430</v>
      </c>
      <c r="C502" s="24" t="s">
        <v>1431</v>
      </c>
      <c r="D502" s="144" t="s">
        <v>509</v>
      </c>
    </row>
    <row r="503" spans="1:4" x14ac:dyDescent="0.25">
      <c r="A503" s="144">
        <v>506</v>
      </c>
      <c r="B503" s="23" t="s">
        <v>1432</v>
      </c>
      <c r="C503" s="24" t="s">
        <v>1433</v>
      </c>
      <c r="D503" s="144" t="s">
        <v>509</v>
      </c>
    </row>
    <row r="504" spans="1:4" x14ac:dyDescent="0.25">
      <c r="A504" s="144">
        <v>507</v>
      </c>
      <c r="B504" s="23" t="s">
        <v>1434</v>
      </c>
      <c r="C504" s="24" t="s">
        <v>1435</v>
      </c>
      <c r="D504" s="144"/>
    </row>
    <row r="505" spans="1:4" x14ac:dyDescent="0.25">
      <c r="A505" s="144">
        <v>504</v>
      </c>
      <c r="B505" s="144">
        <v>504</v>
      </c>
      <c r="C505" s="24" t="s">
        <v>1436</v>
      </c>
      <c r="D505" s="144" t="s">
        <v>509</v>
      </c>
    </row>
    <row r="506" spans="1:4" x14ac:dyDescent="0.25">
      <c r="A506" s="144">
        <v>508</v>
      </c>
      <c r="B506" s="23" t="s">
        <v>1437</v>
      </c>
      <c r="C506" s="24" t="s">
        <v>1438</v>
      </c>
      <c r="D506" s="144"/>
    </row>
    <row r="507" spans="1:4" x14ac:dyDescent="0.25">
      <c r="A507" s="144">
        <v>509</v>
      </c>
      <c r="B507" s="23" t="s">
        <v>1439</v>
      </c>
      <c r="C507" s="24" t="s">
        <v>1440</v>
      </c>
      <c r="D507" s="144"/>
    </row>
    <row r="508" spans="1:4" x14ac:dyDescent="0.25">
      <c r="A508" s="144">
        <v>510</v>
      </c>
      <c r="B508" s="23" t="s">
        <v>1441</v>
      </c>
      <c r="C508" s="24" t="s">
        <v>1442</v>
      </c>
      <c r="D508" s="144" t="s">
        <v>504</v>
      </c>
    </row>
    <row r="509" spans="1:4" x14ac:dyDescent="0.25">
      <c r="A509" s="144">
        <v>511</v>
      </c>
      <c r="B509" s="29" t="s">
        <v>1443</v>
      </c>
      <c r="C509" s="24" t="s">
        <v>1444</v>
      </c>
      <c r="D509" s="144" t="s">
        <v>504</v>
      </c>
    </row>
    <row r="510" spans="1:4" x14ac:dyDescent="0.25">
      <c r="A510" s="144">
        <v>636</v>
      </c>
      <c r="B510" s="23" t="s">
        <v>1445</v>
      </c>
      <c r="C510" s="24" t="s">
        <v>1446</v>
      </c>
      <c r="D510" s="144"/>
    </row>
    <row r="511" spans="1:4" x14ac:dyDescent="0.25">
      <c r="A511" s="144">
        <v>518</v>
      </c>
      <c r="B511" s="23">
        <v>518</v>
      </c>
      <c r="C511" s="24" t="s">
        <v>1447</v>
      </c>
      <c r="D511" s="144"/>
    </row>
    <row r="512" spans="1:4" x14ac:dyDescent="0.25">
      <c r="A512" s="144">
        <v>525</v>
      </c>
      <c r="B512" s="23" t="s">
        <v>1448</v>
      </c>
      <c r="C512" s="24" t="s">
        <v>1449</v>
      </c>
      <c r="D512" s="144" t="s">
        <v>509</v>
      </c>
    </row>
    <row r="513" spans="1:4" x14ac:dyDescent="0.25">
      <c r="A513" s="144">
        <v>391</v>
      </c>
      <c r="B513" s="23" t="s">
        <v>1450</v>
      </c>
      <c r="C513" s="24" t="s">
        <v>1451</v>
      </c>
      <c r="D513" s="144"/>
    </row>
    <row r="514" spans="1:4" x14ac:dyDescent="0.25">
      <c r="A514" s="144">
        <v>447</v>
      </c>
      <c r="B514" s="23">
        <v>447</v>
      </c>
      <c r="C514" s="24" t="s">
        <v>1452</v>
      </c>
      <c r="D514" s="144"/>
    </row>
    <row r="515" spans="1:4" x14ac:dyDescent="0.25">
      <c r="A515" s="144">
        <v>456</v>
      </c>
      <c r="B515" s="23" t="s">
        <v>1453</v>
      </c>
      <c r="C515" s="24" t="s">
        <v>1454</v>
      </c>
      <c r="D515" s="144" t="s">
        <v>509</v>
      </c>
    </row>
    <row r="516" spans="1:4" x14ac:dyDescent="0.25">
      <c r="A516" s="144">
        <v>645</v>
      </c>
      <c r="B516" s="23">
        <v>645</v>
      </c>
      <c r="C516" s="24" t="s">
        <v>1455</v>
      </c>
      <c r="D516" s="144" t="s">
        <v>504</v>
      </c>
    </row>
    <row r="517" spans="1:4" x14ac:dyDescent="0.25">
      <c r="A517" s="144">
        <v>646</v>
      </c>
      <c r="B517" s="23">
        <v>646</v>
      </c>
      <c r="C517" s="24" t="s">
        <v>1456</v>
      </c>
      <c r="D517" s="144" t="s">
        <v>509</v>
      </c>
    </row>
    <row r="518" spans="1:4" x14ac:dyDescent="0.25">
      <c r="A518" s="144">
        <v>432</v>
      </c>
      <c r="B518" s="23">
        <v>432</v>
      </c>
      <c r="C518" s="24" t="s">
        <v>1457</v>
      </c>
      <c r="D518" s="144" t="s">
        <v>509</v>
      </c>
    </row>
    <row r="519" spans="1:4" x14ac:dyDescent="0.25">
      <c r="A519" s="144">
        <v>401</v>
      </c>
      <c r="B519" s="23">
        <v>401</v>
      </c>
      <c r="C519" s="24" t="s">
        <v>1458</v>
      </c>
      <c r="D519" s="144" t="s">
        <v>509</v>
      </c>
    </row>
    <row r="520" spans="1:4" x14ac:dyDescent="0.25">
      <c r="A520" s="144">
        <v>553</v>
      </c>
      <c r="B520" s="29" t="s">
        <v>1459</v>
      </c>
      <c r="C520" s="25" t="s">
        <v>1460</v>
      </c>
      <c r="D520" s="144" t="s">
        <v>504</v>
      </c>
    </row>
    <row r="521" spans="1:4" x14ac:dyDescent="0.25">
      <c r="A521" s="144">
        <v>554</v>
      </c>
      <c r="B521" s="23" t="s">
        <v>1461</v>
      </c>
      <c r="C521" s="25" t="s">
        <v>1462</v>
      </c>
      <c r="D521" s="144"/>
    </row>
    <row r="522" spans="1:4" x14ac:dyDescent="0.25">
      <c r="A522" s="144">
        <v>70</v>
      </c>
      <c r="B522" s="29" t="s">
        <v>1463</v>
      </c>
      <c r="C522" s="24" t="s">
        <v>1464</v>
      </c>
      <c r="D522" s="144"/>
    </row>
    <row r="523" spans="1:4" x14ac:dyDescent="0.25">
      <c r="A523" s="144">
        <v>500</v>
      </c>
      <c r="B523" s="23" t="s">
        <v>1465</v>
      </c>
      <c r="C523" s="24" t="s">
        <v>1466</v>
      </c>
      <c r="D523" s="144" t="s">
        <v>509</v>
      </c>
    </row>
    <row r="524" spans="1:4" x14ac:dyDescent="0.25">
      <c r="A524" s="144">
        <v>555</v>
      </c>
      <c r="B524" s="23" t="s">
        <v>1467</v>
      </c>
      <c r="C524" s="25" t="s">
        <v>1468</v>
      </c>
      <c r="D524" s="144" t="s">
        <v>504</v>
      </c>
    </row>
    <row r="525" spans="1:4" x14ac:dyDescent="0.25">
      <c r="A525" s="144">
        <v>556</v>
      </c>
      <c r="B525" s="23" t="s">
        <v>1469</v>
      </c>
      <c r="C525" s="25" t="s">
        <v>1470</v>
      </c>
      <c r="D525" s="144" t="s">
        <v>504</v>
      </c>
    </row>
    <row r="526" spans="1:4" x14ac:dyDescent="0.25">
      <c r="A526" s="144">
        <v>559</v>
      </c>
      <c r="B526" s="23" t="s">
        <v>1471</v>
      </c>
      <c r="C526" s="24" t="s">
        <v>1472</v>
      </c>
      <c r="D526" s="144" t="s">
        <v>509</v>
      </c>
    </row>
    <row r="527" spans="1:4" x14ac:dyDescent="0.25">
      <c r="A527" s="144">
        <v>560</v>
      </c>
      <c r="B527" s="23" t="s">
        <v>1473</v>
      </c>
      <c r="C527" s="24" t="s">
        <v>1474</v>
      </c>
      <c r="D527" s="144" t="s">
        <v>509</v>
      </c>
    </row>
    <row r="528" spans="1:4" x14ac:dyDescent="0.25">
      <c r="A528" s="144">
        <v>561</v>
      </c>
      <c r="B528" s="23" t="s">
        <v>1475</v>
      </c>
      <c r="C528" s="24" t="s">
        <v>1476</v>
      </c>
      <c r="D528" s="144" t="s">
        <v>504</v>
      </c>
    </row>
    <row r="529" spans="1:4" x14ac:dyDescent="0.25">
      <c r="A529" s="144">
        <v>562</v>
      </c>
      <c r="B529" s="23" t="s">
        <v>1477</v>
      </c>
      <c r="C529" s="25" t="s">
        <v>1478</v>
      </c>
      <c r="D529" s="144"/>
    </row>
    <row r="530" spans="1:4" x14ac:dyDescent="0.25">
      <c r="A530" s="144">
        <v>273</v>
      </c>
      <c r="B530" s="23" t="s">
        <v>422</v>
      </c>
      <c r="C530" s="24" t="s">
        <v>423</v>
      </c>
      <c r="D530" s="144"/>
    </row>
    <row r="531" spans="1:4" x14ac:dyDescent="0.25">
      <c r="A531" s="144">
        <v>274</v>
      </c>
      <c r="B531" s="23" t="s">
        <v>437</v>
      </c>
      <c r="C531" s="24" t="s">
        <v>443</v>
      </c>
      <c r="D531" s="144" t="s">
        <v>504</v>
      </c>
    </row>
    <row r="532" spans="1:4" x14ac:dyDescent="0.25">
      <c r="A532" s="144">
        <v>563</v>
      </c>
      <c r="B532" s="23" t="s">
        <v>1479</v>
      </c>
      <c r="C532" s="24" t="s">
        <v>1480</v>
      </c>
      <c r="D532" s="144" t="s">
        <v>509</v>
      </c>
    </row>
    <row r="533" spans="1:4" x14ac:dyDescent="0.25">
      <c r="A533" s="144">
        <v>565</v>
      </c>
      <c r="B533" s="23" t="s">
        <v>1481</v>
      </c>
      <c r="C533" s="25" t="s">
        <v>1482</v>
      </c>
      <c r="D533" s="144"/>
    </row>
    <row r="534" spans="1:4" x14ac:dyDescent="0.25">
      <c r="A534" s="144">
        <v>631</v>
      </c>
      <c r="B534" s="23" t="s">
        <v>1483</v>
      </c>
      <c r="C534" s="24" t="s">
        <v>1484</v>
      </c>
      <c r="D534" s="144" t="s">
        <v>509</v>
      </c>
    </row>
    <row r="535" spans="1:4" x14ac:dyDescent="0.25">
      <c r="A535" s="144">
        <v>431</v>
      </c>
      <c r="B535" s="23" t="s">
        <v>1485</v>
      </c>
      <c r="C535" s="24" t="s">
        <v>1486</v>
      </c>
      <c r="D535" s="144" t="s">
        <v>509</v>
      </c>
    </row>
    <row r="536" spans="1:4" x14ac:dyDescent="0.25">
      <c r="A536" s="144">
        <v>566</v>
      </c>
      <c r="B536" s="23" t="s">
        <v>1487</v>
      </c>
      <c r="C536" s="24" t="s">
        <v>1488</v>
      </c>
      <c r="D536" s="144" t="s">
        <v>504</v>
      </c>
    </row>
    <row r="537" spans="1:4" x14ac:dyDescent="0.25">
      <c r="A537" s="144">
        <v>567</v>
      </c>
      <c r="B537" s="23" t="s">
        <v>1489</v>
      </c>
      <c r="C537" s="24" t="s">
        <v>1490</v>
      </c>
      <c r="D537" s="144" t="s">
        <v>509</v>
      </c>
    </row>
    <row r="538" spans="1:4" x14ac:dyDescent="0.25">
      <c r="A538" s="144">
        <v>568</v>
      </c>
      <c r="B538" s="23" t="s">
        <v>1491</v>
      </c>
      <c r="C538" s="24" t="s">
        <v>1492</v>
      </c>
      <c r="D538" s="144" t="s">
        <v>509</v>
      </c>
    </row>
    <row r="539" spans="1:4" x14ac:dyDescent="0.25">
      <c r="A539" s="144">
        <v>571</v>
      </c>
      <c r="B539" s="23">
        <v>571</v>
      </c>
      <c r="C539" s="24" t="s">
        <v>1493</v>
      </c>
      <c r="D539" s="144" t="s">
        <v>509</v>
      </c>
    </row>
    <row r="540" spans="1:4" x14ac:dyDescent="0.25">
      <c r="A540" s="144">
        <v>572</v>
      </c>
      <c r="B540" s="23">
        <v>572</v>
      </c>
      <c r="C540" s="24" t="s">
        <v>1494</v>
      </c>
      <c r="D540" s="144"/>
    </row>
    <row r="541" spans="1:4" x14ac:dyDescent="0.25">
      <c r="A541" s="144">
        <v>573</v>
      </c>
      <c r="B541" s="23" t="s">
        <v>1495</v>
      </c>
      <c r="C541" s="24" t="s">
        <v>1496</v>
      </c>
      <c r="D541" s="144"/>
    </row>
    <row r="542" spans="1:4" x14ac:dyDescent="0.25">
      <c r="A542" s="144">
        <v>353</v>
      </c>
      <c r="B542" s="23">
        <v>353</v>
      </c>
      <c r="C542" s="24" t="s">
        <v>1497</v>
      </c>
      <c r="D542" s="144" t="s">
        <v>509</v>
      </c>
    </row>
    <row r="543" spans="1:4" x14ac:dyDescent="0.25">
      <c r="A543" s="144">
        <v>574</v>
      </c>
      <c r="B543" s="23" t="s">
        <v>1498</v>
      </c>
      <c r="C543" s="25" t="s">
        <v>1499</v>
      </c>
      <c r="D543" s="144" t="s">
        <v>504</v>
      </c>
    </row>
    <row r="544" spans="1:4" x14ac:dyDescent="0.25">
      <c r="A544" s="144">
        <v>79</v>
      </c>
      <c r="B544" s="23" t="s">
        <v>1500</v>
      </c>
      <c r="C544" s="24" t="s">
        <v>1501</v>
      </c>
      <c r="D544" s="144" t="s">
        <v>504</v>
      </c>
    </row>
    <row r="545" spans="1:4" x14ac:dyDescent="0.25">
      <c r="A545" s="144">
        <v>577</v>
      </c>
      <c r="B545" s="29" t="s">
        <v>1502</v>
      </c>
      <c r="C545" s="24" t="s">
        <v>1503</v>
      </c>
      <c r="D545" s="144" t="s">
        <v>504</v>
      </c>
    </row>
    <row r="546" spans="1:4" x14ac:dyDescent="0.25">
      <c r="A546" s="144">
        <v>575</v>
      </c>
      <c r="B546" s="23" t="s">
        <v>190</v>
      </c>
      <c r="C546" s="24" t="s">
        <v>1504</v>
      </c>
      <c r="D546" s="144" t="s">
        <v>509</v>
      </c>
    </row>
    <row r="547" spans="1:4" x14ac:dyDescent="0.25">
      <c r="A547" s="144">
        <v>578</v>
      </c>
      <c r="B547" s="23" t="s">
        <v>1505</v>
      </c>
      <c r="C547" s="24" t="s">
        <v>1506</v>
      </c>
      <c r="D547" s="144" t="s">
        <v>504</v>
      </c>
    </row>
    <row r="548" spans="1:4" x14ac:dyDescent="0.25">
      <c r="A548" s="144">
        <v>579</v>
      </c>
      <c r="B548" s="23" t="s">
        <v>1507</v>
      </c>
      <c r="C548" s="25" t="s">
        <v>1508</v>
      </c>
      <c r="D548" s="144" t="s">
        <v>504</v>
      </c>
    </row>
    <row r="549" spans="1:4" x14ac:dyDescent="0.25">
      <c r="A549" s="144">
        <v>580</v>
      </c>
      <c r="B549" s="23" t="s">
        <v>1509</v>
      </c>
      <c r="C549" s="24" t="s">
        <v>1510</v>
      </c>
      <c r="D549" s="144"/>
    </row>
    <row r="550" spans="1:4" x14ac:dyDescent="0.25">
      <c r="A550" s="144">
        <v>354</v>
      </c>
      <c r="B550" s="23">
        <v>354</v>
      </c>
      <c r="C550" s="24" t="s">
        <v>1511</v>
      </c>
      <c r="D550" s="144" t="s">
        <v>509</v>
      </c>
    </row>
    <row r="551" spans="1:4" x14ac:dyDescent="0.25">
      <c r="A551" s="144">
        <v>582</v>
      </c>
      <c r="B551" s="23" t="s">
        <v>1512</v>
      </c>
      <c r="C551" s="24" t="s">
        <v>1513</v>
      </c>
      <c r="D551" s="144" t="s">
        <v>504</v>
      </c>
    </row>
    <row r="552" spans="1:4" x14ac:dyDescent="0.25">
      <c r="A552" s="144">
        <v>583</v>
      </c>
      <c r="B552" s="23" t="s">
        <v>1514</v>
      </c>
      <c r="C552" s="25" t="s">
        <v>1515</v>
      </c>
      <c r="D552" s="144" t="s">
        <v>504</v>
      </c>
    </row>
    <row r="553" spans="1:4" x14ac:dyDescent="0.25">
      <c r="A553" s="144">
        <v>584</v>
      </c>
      <c r="B553" s="23" t="s">
        <v>1516</v>
      </c>
      <c r="C553" s="25" t="s">
        <v>1517</v>
      </c>
      <c r="D553" s="144" t="s">
        <v>504</v>
      </c>
    </row>
    <row r="554" spans="1:4" x14ac:dyDescent="0.25">
      <c r="A554" s="144">
        <v>585</v>
      </c>
      <c r="B554" s="23" t="s">
        <v>166</v>
      </c>
      <c r="C554" s="24" t="s">
        <v>1518</v>
      </c>
      <c r="D554" s="144" t="s">
        <v>509</v>
      </c>
    </row>
    <row r="555" spans="1:4" x14ac:dyDescent="0.25">
      <c r="A555" s="144">
        <v>586</v>
      </c>
      <c r="B555" s="23" t="s">
        <v>1519</v>
      </c>
      <c r="C555" s="24" t="s">
        <v>1520</v>
      </c>
      <c r="D555" s="144" t="s">
        <v>509</v>
      </c>
    </row>
    <row r="556" spans="1:4" x14ac:dyDescent="0.25">
      <c r="A556" s="144">
        <v>587</v>
      </c>
      <c r="B556" s="23" t="s">
        <v>1521</v>
      </c>
      <c r="C556" s="25" t="s">
        <v>1522</v>
      </c>
      <c r="D556" s="144" t="s">
        <v>504</v>
      </c>
    </row>
    <row r="557" spans="1:4" x14ac:dyDescent="0.25">
      <c r="A557" s="144">
        <v>588</v>
      </c>
      <c r="B557" s="23" t="s">
        <v>1523</v>
      </c>
      <c r="C557" s="25" t="s">
        <v>1524</v>
      </c>
      <c r="D557" s="144"/>
    </row>
    <row r="558" spans="1:4" x14ac:dyDescent="0.25">
      <c r="A558" s="144">
        <v>590</v>
      </c>
      <c r="B558" s="29" t="s">
        <v>1525</v>
      </c>
      <c r="C558" s="24" t="s">
        <v>1526</v>
      </c>
      <c r="D558" s="144" t="s">
        <v>504</v>
      </c>
    </row>
    <row r="559" spans="1:4" x14ac:dyDescent="0.25">
      <c r="A559" s="144">
        <v>591</v>
      </c>
      <c r="B559" s="23" t="s">
        <v>439</v>
      </c>
      <c r="C559" s="24" t="s">
        <v>1527</v>
      </c>
      <c r="D559" s="144" t="s">
        <v>504</v>
      </c>
    </row>
    <row r="560" spans="1:4" x14ac:dyDescent="0.25">
      <c r="A560" s="144">
        <v>358</v>
      </c>
      <c r="B560" s="23">
        <v>358</v>
      </c>
      <c r="C560" s="24" t="s">
        <v>1528</v>
      </c>
      <c r="D560" s="144"/>
    </row>
    <row r="561" spans="1:4" x14ac:dyDescent="0.25">
      <c r="A561" s="144">
        <v>76</v>
      </c>
      <c r="B561" s="23" t="s">
        <v>438</v>
      </c>
      <c r="C561" s="24" t="s">
        <v>448</v>
      </c>
      <c r="D561" s="144" t="s">
        <v>509</v>
      </c>
    </row>
    <row r="562" spans="1:4" x14ac:dyDescent="0.25">
      <c r="A562" s="144">
        <v>592</v>
      </c>
      <c r="B562" s="23" t="s">
        <v>1529</v>
      </c>
      <c r="C562" s="24" t="s">
        <v>1530</v>
      </c>
      <c r="D562" s="144" t="s">
        <v>504</v>
      </c>
    </row>
    <row r="563" spans="1:4" x14ac:dyDescent="0.25">
      <c r="A563" s="144">
        <v>80</v>
      </c>
      <c r="B563" s="23" t="s">
        <v>1531</v>
      </c>
      <c r="C563" s="24" t="s">
        <v>1532</v>
      </c>
      <c r="D563" s="144" t="s">
        <v>504</v>
      </c>
    </row>
    <row r="564" spans="1:4" x14ac:dyDescent="0.25">
      <c r="A564" s="144">
        <v>593</v>
      </c>
      <c r="B564" s="23" t="s">
        <v>1533</v>
      </c>
      <c r="C564" s="25" t="s">
        <v>1534</v>
      </c>
      <c r="D564" s="144"/>
    </row>
    <row r="565" spans="1:4" x14ac:dyDescent="0.25">
      <c r="A565" s="144">
        <v>488</v>
      </c>
      <c r="B565" s="23" t="s">
        <v>1535</v>
      </c>
      <c r="C565" s="24" t="s">
        <v>1536</v>
      </c>
      <c r="D565" s="144" t="s">
        <v>509</v>
      </c>
    </row>
    <row r="566" spans="1:4" x14ac:dyDescent="0.25">
      <c r="A566" s="144">
        <v>595</v>
      </c>
      <c r="B566" s="23" t="s">
        <v>1537</v>
      </c>
      <c r="C566" s="24" t="s">
        <v>1538</v>
      </c>
      <c r="D566" s="144" t="s">
        <v>504</v>
      </c>
    </row>
    <row r="567" spans="1:4" x14ac:dyDescent="0.25">
      <c r="A567" s="144">
        <v>596</v>
      </c>
      <c r="B567" s="23" t="s">
        <v>1539</v>
      </c>
      <c r="C567" s="24" t="s">
        <v>1540</v>
      </c>
      <c r="D567" s="144"/>
    </row>
    <row r="568" spans="1:4" x14ac:dyDescent="0.25">
      <c r="A568" s="144">
        <v>598</v>
      </c>
      <c r="B568" s="23" t="s">
        <v>1541</v>
      </c>
      <c r="C568" s="24" t="s">
        <v>1542</v>
      </c>
      <c r="D568" s="144" t="s">
        <v>504</v>
      </c>
    </row>
    <row r="569" spans="1:4" x14ac:dyDescent="0.25">
      <c r="A569" s="144">
        <v>599</v>
      </c>
      <c r="B569" s="23" t="s">
        <v>1543</v>
      </c>
      <c r="C569" s="24" t="s">
        <v>1544</v>
      </c>
      <c r="D569" s="144" t="s">
        <v>509</v>
      </c>
    </row>
    <row r="570" spans="1:4" x14ac:dyDescent="0.25">
      <c r="A570" s="144">
        <v>600</v>
      </c>
      <c r="B570" s="23" t="s">
        <v>191</v>
      </c>
      <c r="C570" s="24" t="s">
        <v>444</v>
      </c>
      <c r="D570" s="144" t="s">
        <v>509</v>
      </c>
    </row>
    <row r="571" spans="1:4" x14ac:dyDescent="0.25">
      <c r="A571" s="144">
        <v>601</v>
      </c>
      <c r="B571" s="23" t="s">
        <v>1545</v>
      </c>
      <c r="C571" s="24" t="s">
        <v>1546</v>
      </c>
      <c r="D571" s="144"/>
    </row>
    <row r="572" spans="1:4" x14ac:dyDescent="0.25">
      <c r="A572" s="144">
        <v>602</v>
      </c>
      <c r="B572" s="23" t="s">
        <v>1547</v>
      </c>
      <c r="C572" s="24" t="s">
        <v>1548</v>
      </c>
      <c r="D572" s="144" t="s">
        <v>509</v>
      </c>
    </row>
    <row r="573" spans="1:4" x14ac:dyDescent="0.25">
      <c r="A573" s="144">
        <v>603</v>
      </c>
      <c r="B573" s="23" t="s">
        <v>1549</v>
      </c>
      <c r="C573" s="24" t="s">
        <v>1550</v>
      </c>
      <c r="D573" s="144"/>
    </row>
    <row r="574" spans="1:4" x14ac:dyDescent="0.25">
      <c r="A574" s="144">
        <v>552</v>
      </c>
      <c r="B574" s="23" t="s">
        <v>1551</v>
      </c>
      <c r="C574" s="24" t="s">
        <v>1552</v>
      </c>
      <c r="D574" s="144"/>
    </row>
    <row r="575" spans="1:4" x14ac:dyDescent="0.25">
      <c r="A575" s="144">
        <v>537</v>
      </c>
      <c r="B575" s="23" t="s">
        <v>1553</v>
      </c>
      <c r="C575" s="24" t="s">
        <v>1554</v>
      </c>
      <c r="D575" s="144"/>
    </row>
    <row r="576" spans="1:4" x14ac:dyDescent="0.25">
      <c r="A576" s="144">
        <v>551</v>
      </c>
      <c r="B576" s="23" t="s">
        <v>1555</v>
      </c>
      <c r="C576" s="24" t="s">
        <v>1556</v>
      </c>
      <c r="D576" s="144"/>
    </row>
    <row r="577" spans="1:4" x14ac:dyDescent="0.25">
      <c r="A577" s="144">
        <v>536</v>
      </c>
      <c r="B577" s="23" t="s">
        <v>1557</v>
      </c>
      <c r="C577" s="24" t="s">
        <v>1558</v>
      </c>
      <c r="D577" s="144"/>
    </row>
    <row r="578" spans="1:4" x14ac:dyDescent="0.25">
      <c r="A578" s="144">
        <v>550</v>
      </c>
      <c r="B578" s="23" t="s">
        <v>1559</v>
      </c>
      <c r="C578" s="24" t="s">
        <v>1560</v>
      </c>
      <c r="D578" s="144" t="s">
        <v>504</v>
      </c>
    </row>
    <row r="579" spans="1:4" x14ac:dyDescent="0.25">
      <c r="A579" s="144">
        <v>535</v>
      </c>
      <c r="B579" s="23" t="s">
        <v>1561</v>
      </c>
      <c r="C579" s="24" t="s">
        <v>1562</v>
      </c>
      <c r="D579" s="144" t="s">
        <v>504</v>
      </c>
    </row>
    <row r="580" spans="1:4" x14ac:dyDescent="0.25">
      <c r="A580" s="144">
        <v>549</v>
      </c>
      <c r="B580" s="23" t="s">
        <v>1563</v>
      </c>
      <c r="C580" s="24" t="s">
        <v>1564</v>
      </c>
      <c r="D580" s="144" t="s">
        <v>504</v>
      </c>
    </row>
    <row r="581" spans="1:4" x14ac:dyDescent="0.25">
      <c r="A581" s="144">
        <v>534</v>
      </c>
      <c r="B581" s="23" t="s">
        <v>1565</v>
      </c>
      <c r="C581" s="24" t="s">
        <v>1566</v>
      </c>
      <c r="D581" s="144" t="s">
        <v>504</v>
      </c>
    </row>
    <row r="582" spans="1:4" x14ac:dyDescent="0.25">
      <c r="A582" s="144">
        <v>606</v>
      </c>
      <c r="B582" s="23" t="s">
        <v>1567</v>
      </c>
      <c r="C582" s="24" t="s">
        <v>1568</v>
      </c>
      <c r="D582" s="144" t="s">
        <v>509</v>
      </c>
    </row>
    <row r="583" spans="1:4" x14ac:dyDescent="0.25">
      <c r="A583" s="144">
        <v>116</v>
      </c>
      <c r="B583" s="23" t="s">
        <v>1569</v>
      </c>
      <c r="C583" s="25" t="s">
        <v>1570</v>
      </c>
      <c r="D583" s="144" t="s">
        <v>504</v>
      </c>
    </row>
    <row r="584" spans="1:4" x14ac:dyDescent="0.25">
      <c r="A584" s="23">
        <v>323</v>
      </c>
      <c r="B584" s="23" t="s">
        <v>1571</v>
      </c>
      <c r="C584" s="25" t="s">
        <v>1572</v>
      </c>
      <c r="D584" s="144" t="s">
        <v>504</v>
      </c>
    </row>
    <row r="585" spans="1:4" x14ac:dyDescent="0.25">
      <c r="A585" s="144">
        <v>399</v>
      </c>
      <c r="B585" s="23" t="s">
        <v>1573</v>
      </c>
      <c r="C585" s="27" t="s">
        <v>1574</v>
      </c>
      <c r="D585" s="144"/>
    </row>
    <row r="586" spans="1:4" x14ac:dyDescent="0.25">
      <c r="A586" s="144">
        <v>512</v>
      </c>
      <c r="B586" s="23" t="s">
        <v>1575</v>
      </c>
      <c r="C586" s="24" t="s">
        <v>1576</v>
      </c>
      <c r="D586" s="144"/>
    </row>
    <row r="587" spans="1:4" x14ac:dyDescent="0.25">
      <c r="A587" s="144">
        <v>608</v>
      </c>
      <c r="B587" s="23" t="s">
        <v>1577</v>
      </c>
      <c r="C587" s="24" t="s">
        <v>1578</v>
      </c>
      <c r="D587" s="144" t="s">
        <v>509</v>
      </c>
    </row>
    <row r="588" spans="1:4" x14ac:dyDescent="0.25">
      <c r="A588" s="144">
        <v>249</v>
      </c>
      <c r="B588" s="23" t="s">
        <v>1579</v>
      </c>
      <c r="C588" s="24" t="s">
        <v>1580</v>
      </c>
      <c r="D588" s="144" t="s">
        <v>504</v>
      </c>
    </row>
    <row r="589" spans="1:4" x14ac:dyDescent="0.25">
      <c r="A589" s="144">
        <v>513</v>
      </c>
      <c r="B589" s="23" t="s">
        <v>1581</v>
      </c>
      <c r="C589" s="24" t="s">
        <v>1582</v>
      </c>
      <c r="D589" s="144" t="s">
        <v>504</v>
      </c>
    </row>
    <row r="590" spans="1:4" x14ac:dyDescent="0.25">
      <c r="A590" s="144">
        <v>610</v>
      </c>
      <c r="B590" s="23" t="s">
        <v>1583</v>
      </c>
      <c r="C590" s="24" t="s">
        <v>1584</v>
      </c>
      <c r="D590" s="144" t="s">
        <v>509</v>
      </c>
    </row>
    <row r="591" spans="1:4" x14ac:dyDescent="0.25">
      <c r="A591" s="144">
        <v>275</v>
      </c>
      <c r="B591" s="23" t="s">
        <v>1585</v>
      </c>
      <c r="C591" s="24" t="s">
        <v>1586</v>
      </c>
      <c r="D591" s="144" t="s">
        <v>509</v>
      </c>
    </row>
    <row r="592" spans="1:4" x14ac:dyDescent="0.25">
      <c r="A592" s="144">
        <v>611</v>
      </c>
      <c r="B592" s="23" t="s">
        <v>1587</v>
      </c>
      <c r="C592" s="24" t="s">
        <v>1588</v>
      </c>
      <c r="D592" s="144" t="s">
        <v>509</v>
      </c>
    </row>
    <row r="593" spans="1:4" x14ac:dyDescent="0.25">
      <c r="A593" s="144">
        <v>514</v>
      </c>
      <c r="B593" s="23" t="s">
        <v>1589</v>
      </c>
      <c r="C593" s="24" t="s">
        <v>1590</v>
      </c>
      <c r="D593" s="144" t="s">
        <v>504</v>
      </c>
    </row>
    <row r="594" spans="1:4" x14ac:dyDescent="0.25">
      <c r="A594" s="144">
        <v>515</v>
      </c>
      <c r="B594" s="23" t="s">
        <v>1591</v>
      </c>
      <c r="C594" s="24" t="s">
        <v>1592</v>
      </c>
      <c r="D594" s="144" t="s">
        <v>504</v>
      </c>
    </row>
    <row r="595" spans="1:4" x14ac:dyDescent="0.25">
      <c r="A595" s="144">
        <v>516</v>
      </c>
      <c r="B595" s="23" t="s">
        <v>1593</v>
      </c>
      <c r="C595" s="24" t="s">
        <v>1594</v>
      </c>
      <c r="D595" s="144" t="s">
        <v>504</v>
      </c>
    </row>
    <row r="596" spans="1:4" x14ac:dyDescent="0.25">
      <c r="A596" s="144">
        <v>517</v>
      </c>
      <c r="B596" s="23" t="s">
        <v>1595</v>
      </c>
      <c r="C596" s="24" t="s">
        <v>1596</v>
      </c>
      <c r="D596" s="144"/>
    </row>
    <row r="597" spans="1:4" x14ac:dyDescent="0.25">
      <c r="A597" s="144">
        <v>43</v>
      </c>
      <c r="B597" s="23" t="s">
        <v>1597</v>
      </c>
      <c r="C597" s="25" t="s">
        <v>1598</v>
      </c>
      <c r="D597" s="144" t="s">
        <v>504</v>
      </c>
    </row>
    <row r="598" spans="1:4" x14ac:dyDescent="0.25">
      <c r="A598" s="144">
        <v>74</v>
      </c>
      <c r="B598" s="23" t="s">
        <v>1599</v>
      </c>
      <c r="C598" s="25" t="s">
        <v>1600</v>
      </c>
      <c r="D598" s="144" t="s">
        <v>504</v>
      </c>
    </row>
    <row r="599" spans="1:4" x14ac:dyDescent="0.25">
      <c r="A599" s="144">
        <v>617</v>
      </c>
      <c r="B599" s="23" t="s">
        <v>1601</v>
      </c>
      <c r="C599" s="25" t="s">
        <v>1602</v>
      </c>
      <c r="D599" s="144"/>
    </row>
    <row r="600" spans="1:4" x14ac:dyDescent="0.25">
      <c r="A600" s="144">
        <v>618</v>
      </c>
      <c r="B600" s="23" t="s">
        <v>1603</v>
      </c>
      <c r="C600" s="25" t="s">
        <v>1604</v>
      </c>
      <c r="D600" s="144"/>
    </row>
    <row r="601" spans="1:4" x14ac:dyDescent="0.25">
      <c r="A601" s="144">
        <v>619</v>
      </c>
      <c r="B601" s="23" t="s">
        <v>1605</v>
      </c>
      <c r="C601" s="24" t="s">
        <v>1606</v>
      </c>
      <c r="D601" s="144" t="s">
        <v>509</v>
      </c>
    </row>
    <row r="602" spans="1:4" x14ac:dyDescent="0.25">
      <c r="A602" s="144">
        <v>620</v>
      </c>
      <c r="B602" s="23" t="s">
        <v>192</v>
      </c>
      <c r="C602" s="24" t="s">
        <v>1607</v>
      </c>
      <c r="D602" s="144" t="s">
        <v>504</v>
      </c>
    </row>
    <row r="603" spans="1:4" x14ac:dyDescent="0.25">
      <c r="A603" s="144">
        <v>621</v>
      </c>
      <c r="B603" s="23" t="s">
        <v>1608</v>
      </c>
      <c r="C603" s="24" t="s">
        <v>1609</v>
      </c>
      <c r="D603" s="144"/>
    </row>
    <row r="604" spans="1:4" x14ac:dyDescent="0.25">
      <c r="A604" s="144">
        <v>622</v>
      </c>
      <c r="B604" s="23" t="s">
        <v>1610</v>
      </c>
      <c r="C604" s="24" t="s">
        <v>1611</v>
      </c>
      <c r="D604" s="144" t="s">
        <v>509</v>
      </c>
    </row>
    <row r="605" spans="1:4" x14ac:dyDescent="0.25">
      <c r="A605" s="144">
        <v>623</v>
      </c>
      <c r="B605" s="23" t="s">
        <v>1612</v>
      </c>
      <c r="C605" s="24" t="s">
        <v>1613</v>
      </c>
      <c r="D605" s="144" t="s">
        <v>509</v>
      </c>
    </row>
    <row r="606" spans="1:4" x14ac:dyDescent="0.25">
      <c r="A606" s="144">
        <v>624</v>
      </c>
      <c r="B606" s="23" t="s">
        <v>1614</v>
      </c>
      <c r="C606" s="24" t="s">
        <v>1615</v>
      </c>
      <c r="D606" s="144" t="s">
        <v>509</v>
      </c>
    </row>
    <row r="607" spans="1:4" x14ac:dyDescent="0.25">
      <c r="A607" s="144">
        <v>626</v>
      </c>
      <c r="B607" s="23" t="s">
        <v>1616</v>
      </c>
      <c r="C607" s="24" t="s">
        <v>1617</v>
      </c>
      <c r="D607" s="144" t="s">
        <v>504</v>
      </c>
    </row>
    <row r="608" spans="1:4" x14ac:dyDescent="0.25">
      <c r="A608" s="144">
        <v>627</v>
      </c>
      <c r="B608" s="23" t="s">
        <v>1618</v>
      </c>
      <c r="C608" s="24" t="s">
        <v>1619</v>
      </c>
      <c r="D608" s="144" t="s">
        <v>509</v>
      </c>
    </row>
    <row r="609" spans="1:4" x14ac:dyDescent="0.25">
      <c r="A609" s="144">
        <v>628</v>
      </c>
      <c r="B609" s="23" t="s">
        <v>193</v>
      </c>
      <c r="C609" s="24" t="s">
        <v>447</v>
      </c>
      <c r="D609" s="144" t="s">
        <v>509</v>
      </c>
    </row>
    <row r="610" spans="1:4" x14ac:dyDescent="0.25">
      <c r="A610" s="144">
        <v>632</v>
      </c>
      <c r="B610" s="23" t="s">
        <v>194</v>
      </c>
      <c r="C610" s="24" t="s">
        <v>1620</v>
      </c>
      <c r="D610" s="144"/>
    </row>
    <row r="611" spans="1:4" x14ac:dyDescent="0.25">
      <c r="A611" s="144">
        <v>633</v>
      </c>
      <c r="B611" s="23" t="s">
        <v>1621</v>
      </c>
      <c r="C611" s="24" t="s">
        <v>1622</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1623</v>
      </c>
      <c r="D3" s="6" t="s">
        <v>1624</v>
      </c>
      <c r="E3" s="6" t="s">
        <v>1625</v>
      </c>
    </row>
    <row r="4" spans="3:5" x14ac:dyDescent="0.25">
      <c r="C4" s="4">
        <v>0</v>
      </c>
      <c r="D4" t="s">
        <v>1626</v>
      </c>
      <c r="E4" t="s">
        <v>1627</v>
      </c>
    </row>
    <row r="5" spans="3:5" ht="45" x14ac:dyDescent="0.25">
      <c r="C5" s="4">
        <v>1</v>
      </c>
      <c r="D5" t="s">
        <v>1628</v>
      </c>
      <c r="E5" s="2" t="s">
        <v>1629</v>
      </c>
    </row>
    <row r="6" spans="3:5" ht="30" x14ac:dyDescent="0.25">
      <c r="C6" s="4">
        <v>1.2</v>
      </c>
      <c r="D6" t="s">
        <v>1628</v>
      </c>
      <c r="E6" s="2" t="s">
        <v>1630</v>
      </c>
    </row>
    <row r="7" spans="3:5" ht="75" x14ac:dyDescent="0.25">
      <c r="C7" s="4">
        <v>1.3</v>
      </c>
      <c r="D7" t="s">
        <v>1631</v>
      </c>
      <c r="E7" s="2" t="s">
        <v>1632</v>
      </c>
    </row>
    <row r="8" spans="3:5" x14ac:dyDescent="0.25">
      <c r="C8" s="4">
        <v>1.4</v>
      </c>
      <c r="D8" t="s">
        <v>1626</v>
      </c>
      <c r="E8" s="2" t="s">
        <v>1633</v>
      </c>
    </row>
    <row r="9" spans="3:5" ht="45" x14ac:dyDescent="0.25">
      <c r="C9" s="21">
        <v>1.5</v>
      </c>
      <c r="D9" t="s">
        <v>1634</v>
      </c>
      <c r="E9" s="2" t="s">
        <v>1635</v>
      </c>
    </row>
    <row r="10" spans="3:5" x14ac:dyDescent="0.25">
      <c r="C10" s="21">
        <v>1.51</v>
      </c>
      <c r="D10" t="s">
        <v>1626</v>
      </c>
      <c r="E10" s="2" t="s">
        <v>1636</v>
      </c>
    </row>
    <row r="11" spans="3:5" x14ac:dyDescent="0.25">
      <c r="C11" s="21">
        <v>1.52</v>
      </c>
      <c r="D11" t="s">
        <v>1626</v>
      </c>
      <c r="E11" s="2" t="s">
        <v>1637</v>
      </c>
    </row>
    <row r="12" spans="3:5" x14ac:dyDescent="0.25">
      <c r="C12" s="21">
        <v>1.53</v>
      </c>
      <c r="D12" t="s">
        <v>1626</v>
      </c>
      <c r="E12" s="2" t="s">
        <v>1638</v>
      </c>
    </row>
    <row r="13" spans="3:5" x14ac:dyDescent="0.25">
      <c r="C13" s="21">
        <v>1.54</v>
      </c>
      <c r="D13" t="s">
        <v>1626</v>
      </c>
      <c r="E13" s="2" t="s">
        <v>1639</v>
      </c>
    </row>
    <row r="14" spans="3:5" x14ac:dyDescent="0.25">
      <c r="C14" s="21">
        <v>1.55</v>
      </c>
      <c r="D14" t="s">
        <v>1640</v>
      </c>
      <c r="E14" s="2" t="s">
        <v>1641</v>
      </c>
    </row>
    <row r="15" spans="3:5" ht="210" x14ac:dyDescent="0.25">
      <c r="C15" s="4">
        <v>1.6</v>
      </c>
      <c r="D15" t="s">
        <v>1642</v>
      </c>
      <c r="E15" s="2" t="s">
        <v>1643</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terms/"/>
    <ds:schemaRef ds:uri="http://www.w3.org/XML/1998/namespace"/>
    <ds:schemaRef ds:uri="http://schemas.microsoft.com/sharepoint/v3"/>
    <ds:schemaRef ds:uri="http://purl.org/dc/dcmitype/"/>
    <ds:schemaRef ds:uri="http://purl.org/dc/elements/1.1/"/>
    <ds:schemaRef ds:uri="http://schemas.microsoft.com/office/2006/documentManagement/types"/>
    <ds:schemaRef ds:uri="4d0624c3-f678-473a-aaed-aa14d03be472"/>
    <ds:schemaRef ds:uri="http://schemas.microsoft.com/office/infopath/2007/PartnerControls"/>
    <ds:schemaRef ds:uri="http://schemas.microsoft.com/office/2006/metadata/properties"/>
    <ds:schemaRef ds:uri="89cdaa30-7b22-4a6a-9ff8-e919efaf11cd"/>
    <ds:schemaRef ds:uri="http://schemas.openxmlformats.org/package/2006/metadata/core-properties"/>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6. Summary</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Biesmann, Megan</cp:lastModifiedBy>
  <cp:revision/>
  <dcterms:created xsi:type="dcterms:W3CDTF">2018-11-29T22:27:46Z</dcterms:created>
  <dcterms:modified xsi:type="dcterms:W3CDTF">2024-11-26T21:03:35Z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b530ee07-aa2b-47c7-bd4c-7cc545b5d455_Enabled">
    <vt:lpwstr>true</vt:lpwstr>
  </property>
  <property fmtid="{D5CDD505-2E9C-101B-9397-08002B2CF9AE}" pid="4" name="MSIP_Label_b530ee07-aa2b-47c7-bd4c-7cc545b5d455_SetDate">
    <vt:lpwstr>2024-09-30T22:18:27Z</vt:lpwstr>
  </property>
  <property fmtid="{D5CDD505-2E9C-101B-9397-08002B2CF9AE}" pid="5" name="MSIP_Label_b530ee07-aa2b-47c7-bd4c-7cc545b5d455_Method">
    <vt:lpwstr>Standard</vt:lpwstr>
  </property>
  <property fmtid="{D5CDD505-2E9C-101B-9397-08002B2CF9AE}" pid="6" name="MSIP_Label_b530ee07-aa2b-47c7-bd4c-7cc545b5d455_Name">
    <vt:lpwstr>HDR General Label</vt:lpwstr>
  </property>
  <property fmtid="{D5CDD505-2E9C-101B-9397-08002B2CF9AE}" pid="7" name="MSIP_Label_b530ee07-aa2b-47c7-bd4c-7cc545b5d455_SiteId">
    <vt:lpwstr>3667e201-cbdc-48b3-9b42-5d2d3f16e2a9</vt:lpwstr>
  </property>
  <property fmtid="{D5CDD505-2E9C-101B-9397-08002B2CF9AE}" pid="8" name="MSIP_Label_b530ee07-aa2b-47c7-bd4c-7cc545b5d455_ActionId">
    <vt:lpwstr>cc39fddf-8efe-42a3-9a1d-07b21ec60607</vt:lpwstr>
  </property>
  <property fmtid="{D5CDD505-2E9C-101B-9397-08002B2CF9AE}" pid="9" name="MSIP_Label_b530ee07-aa2b-47c7-bd4c-7cc545b5d455_ContentBits">
    <vt:lpwstr>0</vt:lpwstr>
  </property>
</Properties>
</file>